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30" windowWidth="9030" windowHeight="9540" tabRatio="700" firstSheet="4" activeTab="4"/>
  </bookViews>
  <sheets>
    <sheet name="Revised Stratig. - April '08" sheetId="8" r:id="rId1"/>
    <sheet name="Macros RAW" sheetId="16" r:id="rId2"/>
    <sheet name="Macros std 25ml3" sheetId="18" r:id="rId3"/>
    <sheet name="macros std 50ml3" sheetId="7" r:id="rId4"/>
    <sheet name="REEVES DIAGRAM HI RES %" sheetId="11" r:id="rId5"/>
    <sheet name="Pollen counts RAW" sheetId="14" r:id="rId6"/>
    <sheet name="TOWER Revised Pollen - July '08" sheetId="17" r:id="rId7"/>
    <sheet name="Pollen % - Sept. '11" sheetId="12" r:id="rId8"/>
    <sheet name="REEVES DIAGRAM POLLEN COUNTS" sheetId="15" r:id="rId9"/>
    <sheet name="OLD _ Stratigraphy" sheetId="1" r:id="rId10"/>
    <sheet name="OLD_Macros" sheetId="3" r:id="rId11"/>
    <sheet name="Charcoal" sheetId="6" r:id="rId12"/>
    <sheet name="Calib" sheetId="10" r:id="rId13"/>
    <sheet name="Radiocarbon Data" sheetId="5" r:id="rId14"/>
    <sheet name="Short Cores Tilia" sheetId="13" r:id="rId15"/>
  </sheets>
  <externalReferences>
    <externalReference r:id="rId16"/>
  </externalReferences>
  <calcPr calcId="145621"/>
</workbook>
</file>

<file path=xl/calcChain.xml><?xml version="1.0" encoding="utf-8"?>
<calcChain xmlns="http://schemas.openxmlformats.org/spreadsheetml/2006/main">
  <c r="B193" i="11" l="1"/>
  <c r="DG43" i="18"/>
  <c r="DG41" i="18"/>
  <c r="DG40" i="18"/>
  <c r="DG39" i="18"/>
  <c r="DG37" i="18"/>
  <c r="DG24" i="18"/>
  <c r="DG22" i="18"/>
  <c r="DG38" i="18"/>
  <c r="DG36" i="18"/>
  <c r="DG35" i="18"/>
  <c r="DG34" i="18"/>
  <c r="DG33" i="18"/>
  <c r="DG32" i="18"/>
  <c r="DG31" i="18"/>
  <c r="DG30" i="18"/>
  <c r="DG29" i="18"/>
  <c r="DG28" i="18"/>
  <c r="DG27" i="18"/>
  <c r="DG26" i="18"/>
  <c r="DG25" i="18"/>
  <c r="DG23" i="18"/>
  <c r="DG21" i="18"/>
  <c r="DG20" i="18"/>
  <c r="DG19" i="18"/>
  <c r="DG17" i="18"/>
  <c r="DG15" i="18"/>
  <c r="DG13" i="18"/>
  <c r="DG18" i="18"/>
  <c r="DG16" i="18"/>
  <c r="DG14" i="18"/>
  <c r="DG12" i="18"/>
  <c r="DG11" i="18"/>
  <c r="DG10" i="18"/>
  <c r="DG9" i="18"/>
  <c r="DG8" i="18"/>
  <c r="DG7" i="18"/>
  <c r="DG6" i="18"/>
  <c r="DG5" i="18"/>
  <c r="DG4" i="18"/>
  <c r="DG192" i="18"/>
  <c r="DG190" i="18"/>
  <c r="DG189" i="18"/>
  <c r="DG187" i="18"/>
  <c r="DG186" i="18"/>
  <c r="DG184" i="18"/>
  <c r="DG183" i="18"/>
  <c r="DG181" i="18"/>
  <c r="DG180" i="18"/>
  <c r="DG178" i="18"/>
  <c r="DG177" i="18"/>
  <c r="DG175" i="18"/>
  <c r="DG173" i="18"/>
  <c r="DG172" i="18"/>
  <c r="DG170" i="18"/>
  <c r="DG169" i="18"/>
  <c r="DG167" i="18"/>
  <c r="DG166" i="18"/>
  <c r="DG164" i="18"/>
  <c r="DG163" i="18"/>
  <c r="DG162" i="18"/>
  <c r="DG161" i="18"/>
  <c r="DG160" i="18"/>
  <c r="DG159" i="18"/>
  <c r="DG158" i="18"/>
  <c r="DG157" i="18"/>
  <c r="DG156" i="18"/>
  <c r="DG155" i="18"/>
  <c r="DG154" i="18"/>
  <c r="DG153" i="18"/>
  <c r="DG152" i="18"/>
  <c r="DG151" i="18"/>
  <c r="DG150" i="18"/>
  <c r="DG149" i="18"/>
  <c r="DG148" i="18"/>
  <c r="DG147" i="18"/>
  <c r="DG146" i="18"/>
  <c r="DG145" i="18"/>
  <c r="DG144" i="18"/>
  <c r="DG143" i="18"/>
  <c r="DG142" i="18"/>
  <c r="DG141" i="18"/>
  <c r="DG140" i="18"/>
  <c r="DG139" i="18"/>
  <c r="DG138" i="18"/>
  <c r="DG137" i="18"/>
  <c r="DG136" i="18"/>
  <c r="DG135" i="18"/>
  <c r="DG134" i="18"/>
  <c r="DG133" i="18"/>
  <c r="DG132" i="18"/>
  <c r="DG131" i="18"/>
  <c r="DG130" i="18"/>
  <c r="DG129" i="18"/>
  <c r="DG128" i="18"/>
  <c r="DG127" i="18"/>
  <c r="DG126" i="18"/>
  <c r="DG125" i="18"/>
  <c r="DG124" i="18"/>
  <c r="DG123" i="18"/>
  <c r="DG122" i="18"/>
  <c r="DG121" i="18"/>
  <c r="DG120" i="18"/>
  <c r="DG119" i="18"/>
  <c r="DG118" i="18"/>
  <c r="DG117" i="18"/>
  <c r="DG116" i="18"/>
  <c r="DG115" i="18"/>
  <c r="DG114" i="18"/>
  <c r="DG113" i="18"/>
  <c r="DG112" i="18"/>
  <c r="DG111" i="18"/>
  <c r="DG110" i="18"/>
  <c r="DG109" i="18"/>
  <c r="DG108" i="18"/>
  <c r="DG107" i="18"/>
  <c r="DG106" i="18"/>
  <c r="DG105" i="18"/>
  <c r="DG104" i="18"/>
  <c r="DG103" i="18"/>
  <c r="DG102" i="18"/>
  <c r="DG101" i="18"/>
  <c r="DG100" i="18"/>
  <c r="DG99" i="18"/>
  <c r="DG98" i="18"/>
  <c r="DG97" i="18"/>
  <c r="DG96" i="18"/>
  <c r="DG95" i="18"/>
  <c r="DG94" i="18"/>
  <c r="DG93" i="18"/>
  <c r="DG92" i="18"/>
  <c r="DG91" i="18"/>
  <c r="DG90" i="18"/>
  <c r="DG89" i="18"/>
  <c r="DG88" i="18"/>
  <c r="DG87" i="18"/>
  <c r="DG86" i="18"/>
  <c r="DG85" i="18"/>
  <c r="DG84" i="18"/>
  <c r="DG83" i="18"/>
  <c r="DG82" i="18"/>
  <c r="DG81" i="18"/>
  <c r="DG80" i="18"/>
  <c r="DG79" i="18"/>
  <c r="DG78" i="18"/>
  <c r="DG77" i="18"/>
  <c r="DG76" i="18"/>
  <c r="DG75" i="18"/>
  <c r="DG74" i="18"/>
  <c r="DG73" i="18"/>
  <c r="DG72" i="18"/>
  <c r="DG71" i="18"/>
  <c r="DG70" i="18"/>
  <c r="DG68" i="18"/>
  <c r="DG67" i="18"/>
  <c r="DG65" i="18"/>
  <c r="DG64" i="18"/>
  <c r="DG62" i="18"/>
  <c r="DG61" i="18"/>
  <c r="DG59" i="18"/>
  <c r="DG58" i="18"/>
  <c r="DG56" i="18"/>
  <c r="DG55" i="18"/>
  <c r="DG53" i="18"/>
  <c r="DG52" i="18"/>
  <c r="DG50" i="18"/>
  <c r="DG49" i="18"/>
  <c r="DG47" i="18"/>
  <c r="DG46" i="18"/>
  <c r="DG44" i="18"/>
  <c r="DG42" i="18"/>
  <c r="D186" i="7"/>
  <c r="D185" i="7"/>
  <c r="D184" i="7"/>
  <c r="D183" i="7"/>
  <c r="D182" i="7"/>
  <c r="D181" i="7"/>
  <c r="D180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186" i="18"/>
  <c r="D185" i="18"/>
  <c r="D184" i="18"/>
  <c r="D183" i="18"/>
  <c r="D182" i="18"/>
  <c r="D181" i="18"/>
  <c r="D180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7" i="18"/>
  <c r="D126" i="18"/>
  <c r="D125" i="18"/>
  <c r="D124" i="18"/>
  <c r="D123" i="18"/>
  <c r="D122" i="18"/>
  <c r="D121" i="18"/>
  <c r="D119" i="18"/>
  <c r="D118" i="18"/>
  <c r="D117" i="18"/>
  <c r="D116" i="18"/>
  <c r="D115" i="18"/>
  <c r="D114" i="18"/>
  <c r="D113" i="18"/>
  <c r="D112" i="18"/>
  <c r="D111" i="18"/>
  <c r="D110" i="18"/>
  <c r="D109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186" i="16" l="1"/>
  <c r="D185" i="16"/>
  <c r="D184" i="16"/>
  <c r="D183" i="16"/>
  <c r="D182" i="16"/>
  <c r="D181" i="16"/>
  <c r="D180" i="16"/>
  <c r="D178" i="16"/>
  <c r="D177" i="16"/>
  <c r="D176" i="16"/>
  <c r="D175" i="16"/>
  <c r="D174" i="16"/>
  <c r="D173" i="16"/>
  <c r="D172" i="16"/>
  <c r="D171" i="16"/>
  <c r="D170" i="16"/>
  <c r="D169" i="16"/>
  <c r="D168" i="16"/>
  <c r="D167" i="16"/>
  <c r="D166" i="16"/>
  <c r="D165" i="16"/>
  <c r="D164" i="16"/>
  <c r="D163" i="16"/>
  <c r="D162" i="16"/>
  <c r="D161" i="16"/>
  <c r="D160" i="16"/>
  <c r="D159" i="16"/>
  <c r="D157" i="16"/>
  <c r="D156" i="16"/>
  <c r="D155" i="16"/>
  <c r="D154" i="16"/>
  <c r="D153" i="16"/>
  <c r="D152" i="16"/>
  <c r="D151" i="16"/>
  <c r="D150" i="16"/>
  <c r="D149" i="16"/>
  <c r="D148" i="16"/>
  <c r="D147" i="16"/>
  <c r="D146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19" i="16"/>
  <c r="D118" i="16"/>
  <c r="D117" i="16"/>
  <c r="D116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6" i="16"/>
  <c r="G316" i="17" l="1"/>
  <c r="G315" i="17"/>
  <c r="G312" i="17"/>
  <c r="G311" i="17"/>
  <c r="G310" i="17"/>
  <c r="AN309" i="17"/>
  <c r="G309" i="17"/>
  <c r="G308" i="17"/>
  <c r="G307" i="17"/>
  <c r="BF306" i="17"/>
  <c r="G306" i="17"/>
  <c r="G305" i="17"/>
  <c r="G304" i="17"/>
  <c r="G303" i="17"/>
  <c r="K297" i="17"/>
  <c r="AK296" i="17"/>
  <c r="G292" i="17"/>
  <c r="BT291" i="17"/>
  <c r="G291" i="17"/>
  <c r="G290" i="17"/>
  <c r="AQ289" i="17"/>
  <c r="G289" i="17"/>
  <c r="AZ288" i="17"/>
  <c r="G288" i="17"/>
  <c r="BN287" i="17"/>
  <c r="AH287" i="17"/>
  <c r="G287" i="17"/>
  <c r="BU283" i="17"/>
  <c r="BE283" i="17"/>
  <c r="G283" i="17"/>
  <c r="BK282" i="17"/>
  <c r="O282" i="17"/>
  <c r="G282" i="17"/>
  <c r="U281" i="17"/>
  <c r="G281" i="17"/>
  <c r="G280" i="17"/>
  <c r="G279" i="17"/>
  <c r="G278" i="17"/>
  <c r="BM277" i="17"/>
  <c r="G277" i="17"/>
  <c r="G276" i="17"/>
  <c r="G275" i="17"/>
  <c r="BC274" i="17"/>
  <c r="W274" i="17"/>
  <c r="G274" i="17"/>
  <c r="P273" i="17"/>
  <c r="G273" i="17"/>
  <c r="G272" i="17"/>
  <c r="AT271" i="17"/>
  <c r="AQ271" i="17"/>
  <c r="G271" i="17"/>
  <c r="CA270" i="17"/>
  <c r="AK270" i="17"/>
  <c r="AJ270" i="17"/>
  <c r="G270" i="17"/>
  <c r="BO269" i="17"/>
  <c r="AA269" i="17"/>
  <c r="G269" i="17"/>
  <c r="Q268" i="17"/>
  <c r="G268" i="17"/>
  <c r="BV267" i="17"/>
  <c r="BS267" i="17"/>
  <c r="G267" i="17"/>
  <c r="BL266" i="17"/>
  <c r="BE266" i="17"/>
  <c r="Q266" i="17"/>
  <c r="P266" i="17"/>
  <c r="G266" i="17"/>
  <c r="BB265" i="17"/>
  <c r="W265" i="17"/>
  <c r="G265" i="17"/>
  <c r="G264" i="17"/>
  <c r="AT263" i="17"/>
  <c r="G263" i="17"/>
  <c r="CD262" i="17"/>
  <c r="BE262" i="17"/>
  <c r="AT262" i="17"/>
  <c r="AD262" i="17"/>
  <c r="T262" i="17"/>
  <c r="G262" i="17"/>
  <c r="BL261" i="17"/>
  <c r="AL261" i="17"/>
  <c r="T261" i="17"/>
  <c r="J261" i="17"/>
  <c r="G261" i="17"/>
  <c r="AK260" i="17"/>
  <c r="N260" i="17"/>
  <c r="G260" i="17"/>
  <c r="BT259" i="17"/>
  <c r="BC259" i="17"/>
  <c r="AZ259" i="17"/>
  <c r="G259" i="17"/>
  <c r="BI258" i="17"/>
  <c r="BF258" i="17"/>
  <c r="AL258" i="17"/>
  <c r="AK258" i="17"/>
  <c r="R258" i="17"/>
  <c r="N258" i="17"/>
  <c r="G258" i="17"/>
  <c r="BO257" i="17"/>
  <c r="AR257" i="17"/>
  <c r="AA257" i="17"/>
  <c r="W257" i="17"/>
  <c r="G257" i="17"/>
  <c r="AH256" i="17"/>
  <c r="M256" i="17"/>
  <c r="G256" i="17"/>
  <c r="BW255" i="17"/>
  <c r="BD255" i="17"/>
  <c r="AZ255" i="17"/>
  <c r="G255" i="17"/>
  <c r="BR254" i="17"/>
  <c r="BJ254" i="17"/>
  <c r="AW254" i="17"/>
  <c r="AO254" i="17"/>
  <c r="Z254" i="17"/>
  <c r="R254" i="17"/>
  <c r="G254" i="17"/>
  <c r="BS253" i="17"/>
  <c r="AV253" i="17"/>
  <c r="AI253" i="17"/>
  <c r="AA253" i="17"/>
  <c r="O253" i="17"/>
  <c r="G253" i="17"/>
  <c r="Z252" i="17"/>
  <c r="J252" i="17"/>
  <c r="G252" i="17"/>
  <c r="BW251" i="17"/>
  <c r="BP251" i="17"/>
  <c r="BG251" i="17"/>
  <c r="AZ251" i="17"/>
  <c r="AQ251" i="17"/>
  <c r="G251" i="17"/>
  <c r="BN250" i="17"/>
  <c r="BM250" i="17"/>
  <c r="AX250" i="17"/>
  <c r="AW250" i="17"/>
  <c r="AH250" i="17"/>
  <c r="AG250" i="17"/>
  <c r="R250" i="17"/>
  <c r="Q250" i="17"/>
  <c r="G250" i="17"/>
  <c r="BW249" i="17"/>
  <c r="BG249" i="17"/>
  <c r="AQ249" i="17"/>
  <c r="AF249" i="17"/>
  <c r="AA249" i="17"/>
  <c r="P249" i="17"/>
  <c r="K249" i="17"/>
  <c r="G249" i="17"/>
  <c r="AG248" i="17"/>
  <c r="Q248" i="17"/>
  <c r="G248" i="17"/>
  <c r="BT247" i="17"/>
  <c r="BK247" i="17"/>
  <c r="BD247" i="17"/>
  <c r="AU247" i="17"/>
  <c r="AN247" i="17"/>
  <c r="G247" i="17"/>
  <c r="BQ246" i="17"/>
  <c r="BJ246" i="17"/>
  <c r="BA246" i="17"/>
  <c r="AT246" i="17"/>
  <c r="AK246" i="17"/>
  <c r="AD246" i="17"/>
  <c r="U246" i="17"/>
  <c r="N246" i="17"/>
  <c r="G246" i="17"/>
  <c r="CA245" i="17"/>
  <c r="BS245" i="17"/>
  <c r="BC245" i="17"/>
  <c r="AM245" i="17"/>
  <c r="AB245" i="17"/>
  <c r="W245" i="17"/>
  <c r="L245" i="17"/>
  <c r="G245" i="17"/>
  <c r="AH244" i="17"/>
  <c r="R244" i="17"/>
  <c r="G244" i="17"/>
  <c r="BO243" i="17"/>
  <c r="BH243" i="17"/>
  <c r="AY243" i="17"/>
  <c r="AR243" i="17"/>
  <c r="G243" i="17"/>
  <c r="BV242" i="17"/>
  <c r="BU242" i="17"/>
  <c r="BF242" i="17"/>
  <c r="BE242" i="17"/>
  <c r="AP242" i="17"/>
  <c r="AO242" i="17"/>
  <c r="Z242" i="17"/>
  <c r="Y242" i="17"/>
  <c r="J242" i="17"/>
  <c r="I242" i="17"/>
  <c r="G242" i="17"/>
  <c r="BO241" i="17"/>
  <c r="AY241" i="17"/>
  <c r="AI241" i="17"/>
  <c r="X241" i="17"/>
  <c r="S241" i="17"/>
  <c r="G241" i="17"/>
  <c r="Y240" i="17"/>
  <c r="I240" i="17"/>
  <c r="G240" i="17"/>
  <c r="BS239" i="17"/>
  <c r="BL239" i="17"/>
  <c r="BC239" i="17"/>
  <c r="AV239" i="17"/>
  <c r="AM239" i="17"/>
  <c r="G239" i="17"/>
  <c r="CD238" i="17"/>
  <c r="BR238" i="17"/>
  <c r="BI238" i="17"/>
  <c r="BB238" i="17"/>
  <c r="AS238" i="17"/>
  <c r="AL238" i="17"/>
  <c r="AC238" i="17"/>
  <c r="V238" i="17"/>
  <c r="M238" i="17"/>
  <c r="G238" i="17"/>
  <c r="BK237" i="17"/>
  <c r="AU237" i="17"/>
  <c r="AJ237" i="17"/>
  <c r="AE237" i="17"/>
  <c r="T237" i="17"/>
  <c r="O237" i="17"/>
  <c r="G237" i="17"/>
  <c r="Z236" i="17"/>
  <c r="J236" i="17"/>
  <c r="G236" i="17"/>
  <c r="BW235" i="17"/>
  <c r="BP235" i="17"/>
  <c r="BG235" i="17"/>
  <c r="AZ235" i="17"/>
  <c r="AQ235" i="17"/>
  <c r="G235" i="17"/>
  <c r="BN234" i="17"/>
  <c r="BM234" i="17"/>
  <c r="AX234" i="17"/>
  <c r="AW234" i="17"/>
  <c r="AH234" i="17"/>
  <c r="AG234" i="17"/>
  <c r="R234" i="17"/>
  <c r="Q234" i="17"/>
  <c r="G234" i="17"/>
  <c r="BW233" i="17"/>
  <c r="BG233" i="17"/>
  <c r="AQ233" i="17"/>
  <c r="AF233" i="17"/>
  <c r="AB233" i="17"/>
  <c r="W233" i="17"/>
  <c r="T233" i="17"/>
  <c r="O233" i="17"/>
  <c r="L233" i="17"/>
  <c r="G233" i="17"/>
  <c r="AH232" i="17"/>
  <c r="Z232" i="17"/>
  <c r="R232" i="17"/>
  <c r="J232" i="17"/>
  <c r="G232" i="17"/>
  <c r="BW231" i="17"/>
  <c r="BP231" i="17"/>
  <c r="BO231" i="17"/>
  <c r="BH231" i="17"/>
  <c r="BG231" i="17"/>
  <c r="AZ231" i="17"/>
  <c r="AY231" i="17"/>
  <c r="AR231" i="17"/>
  <c r="AQ231" i="17"/>
  <c r="G231" i="17"/>
  <c r="BV230" i="17"/>
  <c r="BU230" i="17"/>
  <c r="BN230" i="17"/>
  <c r="BM230" i="17"/>
  <c r="BF230" i="17"/>
  <c r="BE230" i="17"/>
  <c r="AX230" i="17"/>
  <c r="AW230" i="17"/>
  <c r="AP230" i="17"/>
  <c r="AO230" i="17"/>
  <c r="AH230" i="17"/>
  <c r="AG230" i="17"/>
  <c r="Z230" i="17"/>
  <c r="Y230" i="17"/>
  <c r="R230" i="17"/>
  <c r="Q230" i="17"/>
  <c r="J230" i="17"/>
  <c r="I230" i="17"/>
  <c r="G230" i="17"/>
  <c r="BT229" i="17"/>
  <c r="BL229" i="17"/>
  <c r="BD229" i="17"/>
  <c r="AV229" i="17"/>
  <c r="AN229" i="17"/>
  <c r="AI229" i="17"/>
  <c r="AF229" i="17"/>
  <c r="AA229" i="17"/>
  <c r="X229" i="17"/>
  <c r="S229" i="17"/>
  <c r="P229" i="17"/>
  <c r="K229" i="17"/>
  <c r="G229" i="17"/>
  <c r="AL228" i="17"/>
  <c r="AD228" i="17"/>
  <c r="V228" i="17"/>
  <c r="N228" i="17"/>
  <c r="G228" i="17"/>
  <c r="BT227" i="17"/>
  <c r="BS227" i="17"/>
  <c r="BL227" i="17"/>
  <c r="BK227" i="17"/>
  <c r="BD227" i="17"/>
  <c r="BC227" i="17"/>
  <c r="AV227" i="17"/>
  <c r="AU227" i="17"/>
  <c r="AN227" i="17"/>
  <c r="AM227" i="17"/>
  <c r="G227" i="17"/>
  <c r="CD226" i="17"/>
  <c r="BR226" i="17"/>
  <c r="BQ226" i="17"/>
  <c r="BJ226" i="17"/>
  <c r="BI226" i="17"/>
  <c r="BB226" i="17"/>
  <c r="BA226" i="17"/>
  <c r="AT226" i="17"/>
  <c r="AS226" i="17"/>
  <c r="AL226" i="17"/>
  <c r="AK226" i="17"/>
  <c r="AD226" i="17"/>
  <c r="AC226" i="17"/>
  <c r="V226" i="17"/>
  <c r="U226" i="17"/>
  <c r="N226" i="17"/>
  <c r="M226" i="17"/>
  <c r="G226" i="17"/>
  <c r="CA225" i="17"/>
  <c r="BP225" i="17"/>
  <c r="BH225" i="17"/>
  <c r="AZ225" i="17"/>
  <c r="AR225" i="17"/>
  <c r="AJ225" i="17"/>
  <c r="AE225" i="17"/>
  <c r="AB225" i="17"/>
  <c r="W225" i="17"/>
  <c r="T225" i="17"/>
  <c r="O225" i="17"/>
  <c r="L225" i="17"/>
  <c r="G225" i="17"/>
  <c r="BF224" i="17"/>
  <c r="AH224" i="17"/>
  <c r="Z224" i="17"/>
  <c r="R224" i="17"/>
  <c r="J224" i="17"/>
  <c r="G224" i="17"/>
  <c r="BW223" i="17"/>
  <c r="BP223" i="17"/>
  <c r="BO223" i="17"/>
  <c r="BH223" i="17"/>
  <c r="BG223" i="17"/>
  <c r="AZ223" i="17"/>
  <c r="AY223" i="17"/>
  <c r="AR223" i="17"/>
  <c r="AQ223" i="17"/>
  <c r="K223" i="17"/>
  <c r="G223" i="17"/>
  <c r="BV222" i="17"/>
  <c r="BU222" i="17"/>
  <c r="BN222" i="17"/>
  <c r="BM222" i="17"/>
  <c r="BF222" i="17"/>
  <c r="BE222" i="17"/>
  <c r="AX222" i="17"/>
  <c r="AW222" i="17"/>
  <c r="AP222" i="17"/>
  <c r="AO222" i="17"/>
  <c r="AH222" i="17"/>
  <c r="AG222" i="17"/>
  <c r="Z222" i="17"/>
  <c r="Y222" i="17"/>
  <c r="R222" i="17"/>
  <c r="Q222" i="17"/>
  <c r="J222" i="17"/>
  <c r="I222" i="17"/>
  <c r="G222" i="17"/>
  <c r="BT221" i="17"/>
  <c r="BL221" i="17"/>
  <c r="BD221" i="17"/>
  <c r="AV221" i="17"/>
  <c r="AN221" i="17"/>
  <c r="AI221" i="17"/>
  <c r="AF221" i="17"/>
  <c r="AA221" i="17"/>
  <c r="X221" i="17"/>
  <c r="S221" i="17"/>
  <c r="P221" i="17"/>
  <c r="K221" i="17"/>
  <c r="G221" i="17"/>
  <c r="BB220" i="17"/>
  <c r="AL220" i="17"/>
  <c r="AD220" i="17"/>
  <c r="V220" i="17"/>
  <c r="N220" i="17"/>
  <c r="G220" i="17"/>
  <c r="BT219" i="17"/>
  <c r="BS219" i="17"/>
  <c r="BL219" i="17"/>
  <c r="BK219" i="17"/>
  <c r="BD219" i="17"/>
  <c r="BC219" i="17"/>
  <c r="AV219" i="17"/>
  <c r="AU219" i="17"/>
  <c r="AN219" i="17"/>
  <c r="AM219" i="17"/>
  <c r="G219" i="17"/>
  <c r="CD218" i="17"/>
  <c r="BR218" i="17"/>
  <c r="BQ218" i="17"/>
  <c r="BJ218" i="17"/>
  <c r="BI218" i="17"/>
  <c r="BB218" i="17"/>
  <c r="BA218" i="17"/>
  <c r="AT218" i="17"/>
  <c r="AS218" i="17"/>
  <c r="AL218" i="17"/>
  <c r="AK218" i="17"/>
  <c r="AD218" i="17"/>
  <c r="AC218" i="17"/>
  <c r="V218" i="17"/>
  <c r="U218" i="17"/>
  <c r="N218" i="17"/>
  <c r="M218" i="17"/>
  <c r="G218" i="17"/>
  <c r="CA217" i="17"/>
  <c r="BP217" i="17"/>
  <c r="BH217" i="17"/>
  <c r="AZ217" i="17"/>
  <c r="AR217" i="17"/>
  <c r="AJ217" i="17"/>
  <c r="AE217" i="17"/>
  <c r="AB217" i="17"/>
  <c r="W217" i="17"/>
  <c r="T217" i="17"/>
  <c r="O217" i="17"/>
  <c r="L217" i="17"/>
  <c r="G217" i="17"/>
  <c r="BV216" i="17"/>
  <c r="AP216" i="17"/>
  <c r="AH216" i="17"/>
  <c r="Z216" i="17"/>
  <c r="R216" i="17"/>
  <c r="J216" i="17"/>
  <c r="G216" i="17"/>
  <c r="BW215" i="17"/>
  <c r="BP215" i="17"/>
  <c r="BO215" i="17"/>
  <c r="BH215" i="17"/>
  <c r="BG215" i="17"/>
  <c r="AZ215" i="17"/>
  <c r="AY215" i="17"/>
  <c r="AR215" i="17"/>
  <c r="AQ215" i="17"/>
  <c r="AA215" i="17"/>
  <c r="G215" i="17"/>
  <c r="BV214" i="17"/>
  <c r="BU214" i="17"/>
  <c r="BN214" i="17"/>
  <c r="BM214" i="17"/>
  <c r="BF214" i="17"/>
  <c r="BE214" i="17"/>
  <c r="AX214" i="17"/>
  <c r="AW214" i="17"/>
  <c r="AP214" i="17"/>
  <c r="AO214" i="17"/>
  <c r="AH214" i="17"/>
  <c r="AG214" i="17"/>
  <c r="Z214" i="17"/>
  <c r="Y214" i="17"/>
  <c r="R214" i="17"/>
  <c r="Q214" i="17"/>
  <c r="J214" i="17"/>
  <c r="I214" i="17"/>
  <c r="G214" i="17"/>
  <c r="BT213" i="17"/>
  <c r="BL213" i="17"/>
  <c r="BD213" i="17"/>
  <c r="AV213" i="17"/>
  <c r="AN213" i="17"/>
  <c r="AI213" i="17"/>
  <c r="AF213" i="17"/>
  <c r="AA213" i="17"/>
  <c r="X213" i="17"/>
  <c r="S213" i="17"/>
  <c r="P213" i="17"/>
  <c r="K213" i="17"/>
  <c r="G213" i="17"/>
  <c r="BR212" i="17"/>
  <c r="AL212" i="17"/>
  <c r="AD212" i="17"/>
  <c r="V212" i="17"/>
  <c r="N212" i="17"/>
  <c r="G212" i="17"/>
  <c r="BT211" i="17"/>
  <c r="BS211" i="17"/>
  <c r="BL211" i="17"/>
  <c r="BK211" i="17"/>
  <c r="BD211" i="17"/>
  <c r="BC211" i="17"/>
  <c r="AV211" i="17"/>
  <c r="AU211" i="17"/>
  <c r="AN211" i="17"/>
  <c r="AM211" i="17"/>
  <c r="W211" i="17"/>
  <c r="G211" i="17"/>
  <c r="CD210" i="17"/>
  <c r="BR210" i="17"/>
  <c r="BQ210" i="17"/>
  <c r="BJ210" i="17"/>
  <c r="BI210" i="17"/>
  <c r="BB210" i="17"/>
  <c r="BA210" i="17"/>
  <c r="AT210" i="17"/>
  <c r="AS210" i="17"/>
  <c r="AN210" i="17"/>
  <c r="AL210" i="17"/>
  <c r="AH210" i="17"/>
  <c r="AG210" i="17"/>
  <c r="AC210" i="17"/>
  <c r="AB210" i="17"/>
  <c r="X210" i="17"/>
  <c r="V210" i="17"/>
  <c r="R210" i="17"/>
  <c r="Q210" i="17"/>
  <c r="M210" i="17"/>
  <c r="L210" i="17"/>
  <c r="G210" i="17"/>
  <c r="CA209" i="17"/>
  <c r="BS209" i="17"/>
  <c r="BN209" i="17"/>
  <c r="BH209" i="17"/>
  <c r="BC209" i="17"/>
  <c r="AX209" i="17"/>
  <c r="AR209" i="17"/>
  <c r="AM209" i="17"/>
  <c r="AI209" i="17"/>
  <c r="AH209" i="17"/>
  <c r="AD209" i="17"/>
  <c r="AB209" i="17"/>
  <c r="X209" i="17"/>
  <c r="W209" i="17"/>
  <c r="S209" i="17"/>
  <c r="R209" i="17"/>
  <c r="N209" i="17"/>
  <c r="M209" i="17"/>
  <c r="J209" i="17"/>
  <c r="I209" i="17"/>
  <c r="G209" i="17"/>
  <c r="BO208" i="17"/>
  <c r="AY208" i="17"/>
  <c r="AI208" i="17"/>
  <c r="AE208" i="17"/>
  <c r="AA208" i="17"/>
  <c r="W208" i="17"/>
  <c r="S208" i="17"/>
  <c r="O208" i="17"/>
  <c r="K208" i="17"/>
  <c r="G208" i="17"/>
  <c r="CD207" i="17"/>
  <c r="BV207" i="17"/>
  <c r="BU207" i="17"/>
  <c r="BR207" i="17"/>
  <c r="BQ207" i="17"/>
  <c r="BN207" i="17"/>
  <c r="BM207" i="17"/>
  <c r="BJ207" i="17"/>
  <c r="BI207" i="17"/>
  <c r="BF207" i="17"/>
  <c r="BE207" i="17"/>
  <c r="BB207" i="17"/>
  <c r="BA207" i="17"/>
  <c r="AX207" i="17"/>
  <c r="AW207" i="17"/>
  <c r="AT207" i="17"/>
  <c r="AS207" i="17"/>
  <c r="AP207" i="17"/>
  <c r="AO207" i="17"/>
  <c r="AG207" i="17"/>
  <c r="Q207" i="17"/>
  <c r="G207" i="17"/>
  <c r="CA206" i="17"/>
  <c r="BW206" i="17"/>
  <c r="BT206" i="17"/>
  <c r="BS206" i="17"/>
  <c r="BP206" i="17"/>
  <c r="BO206" i="17"/>
  <c r="BL206" i="17"/>
  <c r="BK206" i="17"/>
  <c r="BH206" i="17"/>
  <c r="BG206" i="17"/>
  <c r="BD206" i="17"/>
  <c r="BC206" i="17"/>
  <c r="AZ206" i="17"/>
  <c r="AY206" i="17"/>
  <c r="AV206" i="17"/>
  <c r="AU206" i="17"/>
  <c r="AR206" i="17"/>
  <c r="AQ206" i="17"/>
  <c r="AN206" i="17"/>
  <c r="AM206" i="17"/>
  <c r="AJ206" i="17"/>
  <c r="AI206" i="17"/>
  <c r="AF206" i="17"/>
  <c r="AE206" i="17"/>
  <c r="AB206" i="17"/>
  <c r="AA206" i="17"/>
  <c r="X206" i="17"/>
  <c r="W206" i="17"/>
  <c r="T206" i="17"/>
  <c r="S206" i="17"/>
  <c r="P206" i="17"/>
  <c r="O206" i="17"/>
  <c r="L206" i="17"/>
  <c r="K206" i="17"/>
  <c r="G206" i="17"/>
  <c r="CD205" i="17"/>
  <c r="BU205" i="17"/>
  <c r="BQ205" i="17"/>
  <c r="BM205" i="17"/>
  <c r="BI205" i="17"/>
  <c r="BE205" i="17"/>
  <c r="BA205" i="17"/>
  <c r="AW205" i="17"/>
  <c r="AS205" i="17"/>
  <c r="AO205" i="17"/>
  <c r="AL205" i="17"/>
  <c r="AK205" i="17"/>
  <c r="AH205" i="17"/>
  <c r="AG205" i="17"/>
  <c r="AD205" i="17"/>
  <c r="AC205" i="17"/>
  <c r="Z205" i="17"/>
  <c r="Y205" i="17"/>
  <c r="V205" i="17"/>
  <c r="U205" i="17"/>
  <c r="R205" i="17"/>
  <c r="Q205" i="17"/>
  <c r="N205" i="17"/>
  <c r="M205" i="17"/>
  <c r="J205" i="17"/>
  <c r="I205" i="17"/>
  <c r="G205" i="17"/>
  <c r="BO204" i="17"/>
  <c r="AY204" i="17"/>
  <c r="AI204" i="17"/>
  <c r="AE204" i="17"/>
  <c r="AA204" i="17"/>
  <c r="W204" i="17"/>
  <c r="S204" i="17"/>
  <c r="O204" i="17"/>
  <c r="K204" i="17"/>
  <c r="G204" i="17"/>
  <c r="CD203" i="17"/>
  <c r="BV203" i="17"/>
  <c r="BU203" i="17"/>
  <c r="BR203" i="17"/>
  <c r="BQ203" i="17"/>
  <c r="BN203" i="17"/>
  <c r="BM203" i="17"/>
  <c r="BJ203" i="17"/>
  <c r="BI203" i="17"/>
  <c r="BF203" i="17"/>
  <c r="BE203" i="17"/>
  <c r="BB203" i="17"/>
  <c r="BA203" i="17"/>
  <c r="AX203" i="17"/>
  <c r="AW203" i="17"/>
  <c r="AT203" i="17"/>
  <c r="AS203" i="17"/>
  <c r="AP203" i="17"/>
  <c r="AO203" i="17"/>
  <c r="AG203" i="17"/>
  <c r="Q203" i="17"/>
  <c r="G203" i="17"/>
  <c r="CA202" i="17"/>
  <c r="BW202" i="17"/>
  <c r="BT202" i="17"/>
  <c r="BS202" i="17"/>
  <c r="BP202" i="17"/>
  <c r="BO202" i="17"/>
  <c r="BL202" i="17"/>
  <c r="BK202" i="17"/>
  <c r="BH202" i="17"/>
  <c r="BG202" i="17"/>
  <c r="BD202" i="17"/>
  <c r="BC202" i="17"/>
  <c r="AZ202" i="17"/>
  <c r="AY202" i="17"/>
  <c r="AV202" i="17"/>
  <c r="AU202" i="17"/>
  <c r="AR202" i="17"/>
  <c r="AQ202" i="17"/>
  <c r="AN202" i="17"/>
  <c r="AM202" i="17"/>
  <c r="AJ202" i="17"/>
  <c r="AI202" i="17"/>
  <c r="AF202" i="17"/>
  <c r="AE202" i="17"/>
  <c r="AB202" i="17"/>
  <c r="AA202" i="17"/>
  <c r="X202" i="17"/>
  <c r="W202" i="17"/>
  <c r="T202" i="17"/>
  <c r="S202" i="17"/>
  <c r="P202" i="17"/>
  <c r="O202" i="17"/>
  <c r="L202" i="17"/>
  <c r="K202" i="17"/>
  <c r="G202" i="17"/>
  <c r="CD201" i="17"/>
  <c r="BU201" i="17"/>
  <c r="BQ201" i="17"/>
  <c r="BM201" i="17"/>
  <c r="BI201" i="17"/>
  <c r="BE201" i="17"/>
  <c r="BA201" i="17"/>
  <c r="AW201" i="17"/>
  <c r="AS201" i="17"/>
  <c r="AO201" i="17"/>
  <c r="AL201" i="17"/>
  <c r="AK201" i="17"/>
  <c r="AH201" i="17"/>
  <c r="AG201" i="17"/>
  <c r="AD201" i="17"/>
  <c r="AC201" i="17"/>
  <c r="Z201" i="17"/>
  <c r="Y201" i="17"/>
  <c r="V201" i="17"/>
  <c r="U201" i="17"/>
  <c r="R201" i="17"/>
  <c r="Q201" i="17"/>
  <c r="N201" i="17"/>
  <c r="M201" i="17"/>
  <c r="J201" i="17"/>
  <c r="I201" i="17"/>
  <c r="G201" i="17"/>
  <c r="BO200" i="17"/>
  <c r="AY200" i="17"/>
  <c r="AI200" i="17"/>
  <c r="AE200" i="17"/>
  <c r="AA200" i="17"/>
  <c r="W200" i="17"/>
  <c r="S200" i="17"/>
  <c r="O200" i="17"/>
  <c r="K200" i="17"/>
  <c r="G200" i="17"/>
  <c r="CD199" i="17"/>
  <c r="BV199" i="17"/>
  <c r="BU199" i="17"/>
  <c r="BR199" i="17"/>
  <c r="BQ199" i="17"/>
  <c r="BN199" i="17"/>
  <c r="BM199" i="17"/>
  <c r="BJ199" i="17"/>
  <c r="BI199" i="17"/>
  <c r="BF199" i="17"/>
  <c r="BE199" i="17"/>
  <c r="BB199" i="17"/>
  <c r="BA199" i="17"/>
  <c r="AX199" i="17"/>
  <c r="AW199" i="17"/>
  <c r="AT199" i="17"/>
  <c r="AS199" i="17"/>
  <c r="AP199" i="17"/>
  <c r="AO199" i="17"/>
  <c r="AG199" i="17"/>
  <c r="Q199" i="17"/>
  <c r="G199" i="17"/>
  <c r="CA198" i="17"/>
  <c r="BW198" i="17"/>
  <c r="BT198" i="17"/>
  <c r="BS198" i="17"/>
  <c r="BP198" i="17"/>
  <c r="BO198" i="17"/>
  <c r="BL198" i="17"/>
  <c r="BK198" i="17"/>
  <c r="BH198" i="17"/>
  <c r="BG198" i="17"/>
  <c r="BD198" i="17"/>
  <c r="BC198" i="17"/>
  <c r="AZ198" i="17"/>
  <c r="AY198" i="17"/>
  <c r="AV198" i="17"/>
  <c r="AU198" i="17"/>
  <c r="AR198" i="17"/>
  <c r="AQ198" i="17"/>
  <c r="AN198" i="17"/>
  <c r="AM198" i="17"/>
  <c r="AJ198" i="17"/>
  <c r="AI198" i="17"/>
  <c r="AF198" i="17"/>
  <c r="AE198" i="17"/>
  <c r="AB198" i="17"/>
  <c r="AA198" i="17"/>
  <c r="X198" i="17"/>
  <c r="W198" i="17"/>
  <c r="T198" i="17"/>
  <c r="S198" i="17"/>
  <c r="P198" i="17"/>
  <c r="O198" i="17"/>
  <c r="L198" i="17"/>
  <c r="K198" i="17"/>
  <c r="G198" i="17"/>
  <c r="CD197" i="17"/>
  <c r="BU197" i="17"/>
  <c r="BQ197" i="17"/>
  <c r="BM197" i="17"/>
  <c r="BI197" i="17"/>
  <c r="BE197" i="17"/>
  <c r="BA197" i="17"/>
  <c r="AW197" i="17"/>
  <c r="AS197" i="17"/>
  <c r="AO197" i="17"/>
  <c r="AL197" i="17"/>
  <c r="AK197" i="17"/>
  <c r="AH197" i="17"/>
  <c r="AG197" i="17"/>
  <c r="AD197" i="17"/>
  <c r="AC197" i="17"/>
  <c r="Z197" i="17"/>
  <c r="Y197" i="17"/>
  <c r="V197" i="17"/>
  <c r="U197" i="17"/>
  <c r="R197" i="17"/>
  <c r="Q197" i="17"/>
  <c r="N197" i="17"/>
  <c r="M197" i="17"/>
  <c r="J197" i="17"/>
  <c r="I197" i="17"/>
  <c r="G197" i="17"/>
  <c r="BO196" i="17"/>
  <c r="AY196" i="17"/>
  <c r="AI196" i="17"/>
  <c r="AE196" i="17"/>
  <c r="AA196" i="17"/>
  <c r="W196" i="17"/>
  <c r="S196" i="17"/>
  <c r="O196" i="17"/>
  <c r="K196" i="17"/>
  <c r="G196" i="17"/>
  <c r="CD195" i="17"/>
  <c r="BV195" i="17"/>
  <c r="BU195" i="17"/>
  <c r="BR195" i="17"/>
  <c r="BQ195" i="17"/>
  <c r="BN195" i="17"/>
  <c r="BM195" i="17"/>
  <c r="BJ195" i="17"/>
  <c r="BI195" i="17"/>
  <c r="BF195" i="17"/>
  <c r="BE195" i="17"/>
  <c r="BB195" i="17"/>
  <c r="BA195" i="17"/>
  <c r="AX195" i="17"/>
  <c r="AW195" i="17"/>
  <c r="AT195" i="17"/>
  <c r="AS195" i="17"/>
  <c r="AP195" i="17"/>
  <c r="AO195" i="17"/>
  <c r="AG195" i="17"/>
  <c r="Q195" i="17"/>
  <c r="G195" i="17"/>
  <c r="CA194" i="17"/>
  <c r="BW194" i="17"/>
  <c r="BT194" i="17"/>
  <c r="BS194" i="17"/>
  <c r="BP194" i="17"/>
  <c r="BO194" i="17"/>
  <c r="BL194" i="17"/>
  <c r="BK194" i="17"/>
  <c r="BH194" i="17"/>
  <c r="BG194" i="17"/>
  <c r="BD194" i="17"/>
  <c r="BC194" i="17"/>
  <c r="AZ194" i="17"/>
  <c r="AY194" i="17"/>
  <c r="AV194" i="17"/>
  <c r="AU194" i="17"/>
  <c r="AR194" i="17"/>
  <c r="AQ194" i="17"/>
  <c r="AN194" i="17"/>
  <c r="AM194" i="17"/>
  <c r="AJ194" i="17"/>
  <c r="AI194" i="17"/>
  <c r="AF194" i="17"/>
  <c r="AE194" i="17"/>
  <c r="AB194" i="17"/>
  <c r="AA194" i="17"/>
  <c r="X194" i="17"/>
  <c r="W194" i="17"/>
  <c r="T194" i="17"/>
  <c r="S194" i="17"/>
  <c r="P194" i="17"/>
  <c r="O194" i="17"/>
  <c r="L194" i="17"/>
  <c r="K194" i="17"/>
  <c r="G194" i="17"/>
  <c r="CD193" i="17"/>
  <c r="CA193" i="17"/>
  <c r="BW193" i="17"/>
  <c r="BV193" i="17"/>
  <c r="BU193" i="17"/>
  <c r="BT193" i="17"/>
  <c r="BS193" i="17"/>
  <c r="BR193" i="17"/>
  <c r="BQ193" i="17"/>
  <c r="BP193" i="17"/>
  <c r="BO193" i="17"/>
  <c r="BN193" i="17"/>
  <c r="BM193" i="17"/>
  <c r="BL193" i="17"/>
  <c r="BK193" i="17"/>
  <c r="BJ193" i="17"/>
  <c r="BI193" i="17"/>
  <c r="BH193" i="17"/>
  <c r="BG193" i="17"/>
  <c r="BF193" i="17"/>
  <c r="BE193" i="17"/>
  <c r="BD193" i="17"/>
  <c r="BC193" i="17"/>
  <c r="BB193" i="17"/>
  <c r="BA193" i="17"/>
  <c r="AZ193" i="17"/>
  <c r="AY193" i="17"/>
  <c r="AX193" i="17"/>
  <c r="AW193" i="17"/>
  <c r="AV193" i="17"/>
  <c r="AU193" i="17"/>
  <c r="AT193" i="17"/>
  <c r="AS193" i="17"/>
  <c r="AR193" i="17"/>
  <c r="AQ193" i="17"/>
  <c r="AP193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G193" i="17"/>
  <c r="CA192" i="17"/>
  <c r="BW192" i="17"/>
  <c r="BS192" i="17"/>
  <c r="BO192" i="17"/>
  <c r="BK192" i="17"/>
  <c r="BG192" i="17"/>
  <c r="BC192" i="17"/>
  <c r="AY192" i="17"/>
  <c r="AU192" i="17"/>
  <c r="AQ192" i="17"/>
  <c r="AM192" i="17"/>
  <c r="AJ192" i="17"/>
  <c r="AI192" i="17"/>
  <c r="AF192" i="17"/>
  <c r="AE192" i="17"/>
  <c r="AB192" i="17"/>
  <c r="AA192" i="17"/>
  <c r="X192" i="17"/>
  <c r="W192" i="17"/>
  <c r="T192" i="17"/>
  <c r="S192" i="17"/>
  <c r="P192" i="17"/>
  <c r="O192" i="17"/>
  <c r="L192" i="17"/>
  <c r="K192" i="17"/>
  <c r="G192" i="17"/>
  <c r="BU191" i="17"/>
  <c r="BE191" i="17"/>
  <c r="AO191" i="17"/>
  <c r="AK191" i="17"/>
  <c r="AG191" i="17"/>
  <c r="AC191" i="17"/>
  <c r="Y191" i="17"/>
  <c r="U191" i="17"/>
  <c r="Q191" i="17"/>
  <c r="M191" i="17"/>
  <c r="I191" i="17"/>
  <c r="G191" i="17"/>
  <c r="BW190" i="17"/>
  <c r="BT190" i="17"/>
  <c r="BS190" i="17"/>
  <c r="BP190" i="17"/>
  <c r="BO190" i="17"/>
  <c r="BL190" i="17"/>
  <c r="BK190" i="17"/>
  <c r="BH190" i="17"/>
  <c r="BG190" i="17"/>
  <c r="BD190" i="17"/>
  <c r="BC190" i="17"/>
  <c r="AZ190" i="17"/>
  <c r="AY190" i="17"/>
  <c r="AV190" i="17"/>
  <c r="AU190" i="17"/>
  <c r="AR190" i="17"/>
  <c r="AQ190" i="17"/>
  <c r="AN190" i="17"/>
  <c r="AM190" i="17"/>
  <c r="W190" i="17"/>
  <c r="G190" i="17"/>
  <c r="CD189" i="17"/>
  <c r="BV189" i="17"/>
  <c r="BU189" i="17"/>
  <c r="BR189" i="17"/>
  <c r="BQ189" i="17"/>
  <c r="BN189" i="17"/>
  <c r="BM189" i="17"/>
  <c r="BJ189" i="17"/>
  <c r="BI189" i="17"/>
  <c r="BF189" i="17"/>
  <c r="BE189" i="17"/>
  <c r="BB189" i="17"/>
  <c r="BA189" i="17"/>
  <c r="AX189" i="17"/>
  <c r="AW189" i="17"/>
  <c r="AT189" i="17"/>
  <c r="AS189" i="17"/>
  <c r="AP189" i="17"/>
  <c r="AO189" i="17"/>
  <c r="AL189" i="17"/>
  <c r="AK189" i="17"/>
  <c r="AH189" i="17"/>
  <c r="AG189" i="17"/>
  <c r="AD189" i="17"/>
  <c r="AC189" i="17"/>
  <c r="Z189" i="17"/>
  <c r="Y189" i="17"/>
  <c r="V189" i="17"/>
  <c r="U189" i="17"/>
  <c r="R189" i="17"/>
  <c r="Q189" i="17"/>
  <c r="N189" i="17"/>
  <c r="M189" i="17"/>
  <c r="J189" i="17"/>
  <c r="I189" i="17"/>
  <c r="G189" i="17"/>
  <c r="CA188" i="17"/>
  <c r="BW188" i="17"/>
  <c r="BS188" i="17"/>
  <c r="BO188" i="17"/>
  <c r="BK188" i="17"/>
  <c r="BG188" i="17"/>
  <c r="BC188" i="17"/>
  <c r="AY188" i="17"/>
  <c r="AU188" i="17"/>
  <c r="AQ188" i="17"/>
  <c r="AM188" i="17"/>
  <c r="AJ188" i="17"/>
  <c r="AI188" i="17"/>
  <c r="AF188" i="17"/>
  <c r="AE188" i="17"/>
  <c r="AB188" i="17"/>
  <c r="AA188" i="17"/>
  <c r="X188" i="17"/>
  <c r="W188" i="17"/>
  <c r="T188" i="17"/>
  <c r="S188" i="17"/>
  <c r="P188" i="17"/>
  <c r="O188" i="17"/>
  <c r="L188" i="17"/>
  <c r="K188" i="17"/>
  <c r="G188" i="17"/>
  <c r="BU187" i="17"/>
  <c r="BE187" i="17"/>
  <c r="AO187" i="17"/>
  <c r="AK187" i="17"/>
  <c r="AG187" i="17"/>
  <c r="AC187" i="17"/>
  <c r="Y187" i="17"/>
  <c r="U187" i="17"/>
  <c r="Q187" i="17"/>
  <c r="M187" i="17"/>
  <c r="I187" i="17"/>
  <c r="G187" i="17"/>
  <c r="BW186" i="17"/>
  <c r="BT186" i="17"/>
  <c r="BS186" i="17"/>
  <c r="BP186" i="17"/>
  <c r="BO186" i="17"/>
  <c r="BL186" i="17"/>
  <c r="BK186" i="17"/>
  <c r="BH186" i="17"/>
  <c r="BG186" i="17"/>
  <c r="BD186" i="17"/>
  <c r="BC186" i="17"/>
  <c r="AZ186" i="17"/>
  <c r="AY186" i="17"/>
  <c r="AV186" i="17"/>
  <c r="AU186" i="17"/>
  <c r="AR186" i="17"/>
  <c r="AQ186" i="17"/>
  <c r="AN186" i="17"/>
  <c r="AM186" i="17"/>
  <c r="W186" i="17"/>
  <c r="G186" i="17"/>
  <c r="CD185" i="17"/>
  <c r="BV185" i="17"/>
  <c r="BU185" i="17"/>
  <c r="BR185" i="17"/>
  <c r="BQ185" i="17"/>
  <c r="BN185" i="17"/>
  <c r="BM185" i="17"/>
  <c r="BJ185" i="17"/>
  <c r="BI185" i="17"/>
  <c r="BF185" i="17"/>
  <c r="BE185" i="17"/>
  <c r="BB185" i="17"/>
  <c r="BA185" i="17"/>
  <c r="AX185" i="17"/>
  <c r="AW185" i="17"/>
  <c r="AT185" i="17"/>
  <c r="AS185" i="17"/>
  <c r="AP185" i="17"/>
  <c r="AO185" i="17"/>
  <c r="AL185" i="17"/>
  <c r="AK185" i="17"/>
  <c r="AH185" i="17"/>
  <c r="AG185" i="17"/>
  <c r="AD185" i="17"/>
  <c r="AC185" i="17"/>
  <c r="Z185" i="17"/>
  <c r="Y185" i="17"/>
  <c r="V185" i="17"/>
  <c r="U185" i="17"/>
  <c r="R185" i="17"/>
  <c r="Q185" i="17"/>
  <c r="N185" i="17"/>
  <c r="M185" i="17"/>
  <c r="J185" i="17"/>
  <c r="I185" i="17"/>
  <c r="G185" i="17"/>
  <c r="CA184" i="17"/>
  <c r="BW184" i="17"/>
  <c r="BS184" i="17"/>
  <c r="BO184" i="17"/>
  <c r="BK184" i="17"/>
  <c r="BG184" i="17"/>
  <c r="BC184" i="17"/>
  <c r="AY184" i="17"/>
  <c r="AU184" i="17"/>
  <c r="AQ184" i="17"/>
  <c r="AM184" i="17"/>
  <c r="AJ184" i="17"/>
  <c r="AI184" i="17"/>
  <c r="AF184" i="17"/>
  <c r="AE184" i="17"/>
  <c r="AB184" i="17"/>
  <c r="AA184" i="17"/>
  <c r="X184" i="17"/>
  <c r="W184" i="17"/>
  <c r="T184" i="17"/>
  <c r="S184" i="17"/>
  <c r="P184" i="17"/>
  <c r="O184" i="17"/>
  <c r="L184" i="17"/>
  <c r="K184" i="17"/>
  <c r="G184" i="17"/>
  <c r="BU183" i="17"/>
  <c r="BE183" i="17"/>
  <c r="AO183" i="17"/>
  <c r="AK183" i="17"/>
  <c r="AG183" i="17"/>
  <c r="AC183" i="17"/>
  <c r="Y183" i="17"/>
  <c r="U183" i="17"/>
  <c r="Q183" i="17"/>
  <c r="M183" i="17"/>
  <c r="I183" i="17"/>
  <c r="G183" i="17"/>
  <c r="BW182" i="17"/>
  <c r="BT182" i="17"/>
  <c r="BS182" i="17"/>
  <c r="BP182" i="17"/>
  <c r="BO182" i="17"/>
  <c r="BL182" i="17"/>
  <c r="BK182" i="17"/>
  <c r="BH182" i="17"/>
  <c r="BG182" i="17"/>
  <c r="BD182" i="17"/>
  <c r="BC182" i="17"/>
  <c r="AZ182" i="17"/>
  <c r="AY182" i="17"/>
  <c r="AV182" i="17"/>
  <c r="AU182" i="17"/>
  <c r="AR182" i="17"/>
  <c r="AQ182" i="17"/>
  <c r="AN182" i="17"/>
  <c r="AM182" i="17"/>
  <c r="W182" i="17"/>
  <c r="G182" i="17"/>
  <c r="CD181" i="17"/>
  <c r="BV181" i="17"/>
  <c r="BU181" i="17"/>
  <c r="BR181" i="17"/>
  <c r="BQ181" i="17"/>
  <c r="BN181" i="17"/>
  <c r="BM181" i="17"/>
  <c r="BJ181" i="17"/>
  <c r="BI181" i="17"/>
  <c r="BF181" i="17"/>
  <c r="BE181" i="17"/>
  <c r="BB181" i="17"/>
  <c r="BA181" i="17"/>
  <c r="AX181" i="17"/>
  <c r="AW181" i="17"/>
  <c r="AT181" i="17"/>
  <c r="AS181" i="17"/>
  <c r="AP181" i="17"/>
  <c r="AO181" i="17"/>
  <c r="AL181" i="17"/>
  <c r="AK181" i="17"/>
  <c r="AH181" i="17"/>
  <c r="AG181" i="17"/>
  <c r="AD181" i="17"/>
  <c r="AC181" i="17"/>
  <c r="Z181" i="17"/>
  <c r="Y181" i="17"/>
  <c r="V181" i="17"/>
  <c r="U181" i="17"/>
  <c r="R181" i="17"/>
  <c r="Q181" i="17"/>
  <c r="N181" i="17"/>
  <c r="M181" i="17"/>
  <c r="J181" i="17"/>
  <c r="I181" i="17"/>
  <c r="G181" i="17"/>
  <c r="CA180" i="17"/>
  <c r="BW180" i="17"/>
  <c r="BS180" i="17"/>
  <c r="BO180" i="17"/>
  <c r="BK180" i="17"/>
  <c r="BG180" i="17"/>
  <c r="BC180" i="17"/>
  <c r="AY180" i="17"/>
  <c r="AU180" i="17"/>
  <c r="AQ180" i="17"/>
  <c r="AM180" i="17"/>
  <c r="AJ180" i="17"/>
  <c r="AI180" i="17"/>
  <c r="AF180" i="17"/>
  <c r="AE180" i="17"/>
  <c r="AB180" i="17"/>
  <c r="AA180" i="17"/>
  <c r="X180" i="17"/>
  <c r="W180" i="17"/>
  <c r="T180" i="17"/>
  <c r="S180" i="17"/>
  <c r="P180" i="17"/>
  <c r="O180" i="17"/>
  <c r="L180" i="17"/>
  <c r="K180" i="17"/>
  <c r="G180" i="17"/>
  <c r="BU179" i="17"/>
  <c r="BE179" i="17"/>
  <c r="AO179" i="17"/>
  <c r="AK179" i="17"/>
  <c r="AG179" i="17"/>
  <c r="AC179" i="17"/>
  <c r="Y179" i="17"/>
  <c r="U179" i="17"/>
  <c r="Q179" i="17"/>
  <c r="M179" i="17"/>
  <c r="I179" i="17"/>
  <c r="G179" i="17"/>
  <c r="BW178" i="17"/>
  <c r="BT178" i="17"/>
  <c r="BS178" i="17"/>
  <c r="BP178" i="17"/>
  <c r="BO178" i="17"/>
  <c r="BL178" i="17"/>
  <c r="BK178" i="17"/>
  <c r="BH178" i="17"/>
  <c r="BG178" i="17"/>
  <c r="BD178" i="17"/>
  <c r="BC178" i="17"/>
  <c r="AZ178" i="17"/>
  <c r="AY178" i="17"/>
  <c r="AV178" i="17"/>
  <c r="AU178" i="17"/>
  <c r="AR178" i="17"/>
  <c r="AQ178" i="17"/>
  <c r="AN178" i="17"/>
  <c r="AM178" i="17"/>
  <c r="W178" i="17"/>
  <c r="G178" i="17"/>
  <c r="CD177" i="17"/>
  <c r="BV177" i="17"/>
  <c r="BU177" i="17"/>
  <c r="BR177" i="17"/>
  <c r="BQ177" i="17"/>
  <c r="BN177" i="17"/>
  <c r="BM177" i="17"/>
  <c r="BJ177" i="17"/>
  <c r="BI177" i="17"/>
  <c r="BF177" i="17"/>
  <c r="BE177" i="17"/>
  <c r="BB177" i="17"/>
  <c r="BA177" i="17"/>
  <c r="AX177" i="17"/>
  <c r="AW177" i="17"/>
  <c r="AT177" i="17"/>
  <c r="AS177" i="17"/>
  <c r="AP177" i="17"/>
  <c r="AO177" i="17"/>
  <c r="AL177" i="17"/>
  <c r="AK177" i="17"/>
  <c r="AH177" i="17"/>
  <c r="AG177" i="17"/>
  <c r="AD177" i="17"/>
  <c r="AC177" i="17"/>
  <c r="Z177" i="17"/>
  <c r="Y177" i="17"/>
  <c r="V177" i="17"/>
  <c r="U177" i="17"/>
  <c r="R177" i="17"/>
  <c r="Q177" i="17"/>
  <c r="N177" i="17"/>
  <c r="M177" i="17"/>
  <c r="J177" i="17"/>
  <c r="I177" i="17"/>
  <c r="G177" i="17"/>
  <c r="CA176" i="17"/>
  <c r="BW176" i="17"/>
  <c r="BS176" i="17"/>
  <c r="BO176" i="17"/>
  <c r="BK176" i="17"/>
  <c r="BG176" i="17"/>
  <c r="BC176" i="17"/>
  <c r="AY176" i="17"/>
  <c r="AU176" i="17"/>
  <c r="AQ176" i="17"/>
  <c r="AM176" i="17"/>
  <c r="AJ176" i="17"/>
  <c r="AI176" i="17"/>
  <c r="AF176" i="17"/>
  <c r="AE176" i="17"/>
  <c r="AB176" i="17"/>
  <c r="AA176" i="17"/>
  <c r="X176" i="17"/>
  <c r="W176" i="17"/>
  <c r="T176" i="17"/>
  <c r="S176" i="17"/>
  <c r="P176" i="17"/>
  <c r="O176" i="17"/>
  <c r="L176" i="17"/>
  <c r="K176" i="17"/>
  <c r="G176" i="17"/>
  <c r="BU175" i="17"/>
  <c r="BE175" i="17"/>
  <c r="AO175" i="17"/>
  <c r="AK175" i="17"/>
  <c r="AG175" i="17"/>
  <c r="AC175" i="17"/>
  <c r="Y175" i="17"/>
  <c r="U175" i="17"/>
  <c r="Q175" i="17"/>
  <c r="M175" i="17"/>
  <c r="I175" i="17"/>
  <c r="G175" i="17"/>
  <c r="BW174" i="17"/>
  <c r="BT174" i="17"/>
  <c r="BS174" i="17"/>
  <c r="BP174" i="17"/>
  <c r="BO174" i="17"/>
  <c r="BL174" i="17"/>
  <c r="BK174" i="17"/>
  <c r="BH174" i="17"/>
  <c r="BG174" i="17"/>
  <c r="BD174" i="17"/>
  <c r="BC174" i="17"/>
  <c r="AZ174" i="17"/>
  <c r="AY174" i="17"/>
  <c r="AV174" i="17"/>
  <c r="AU174" i="17"/>
  <c r="AR174" i="17"/>
  <c r="AQ174" i="17"/>
  <c r="AN174" i="17"/>
  <c r="AM174" i="17"/>
  <c r="W174" i="17"/>
  <c r="G174" i="17"/>
  <c r="CD173" i="17"/>
  <c r="BV173" i="17"/>
  <c r="BU173" i="17"/>
  <c r="BR173" i="17"/>
  <c r="BQ173" i="17"/>
  <c r="BN173" i="17"/>
  <c r="BM173" i="17"/>
  <c r="BJ173" i="17"/>
  <c r="BI173" i="17"/>
  <c r="BF173" i="17"/>
  <c r="BE173" i="17"/>
  <c r="BB173" i="17"/>
  <c r="BA173" i="17"/>
  <c r="AX173" i="17"/>
  <c r="AW173" i="17"/>
  <c r="AT173" i="17"/>
  <c r="AS173" i="17"/>
  <c r="AP173" i="17"/>
  <c r="AO173" i="17"/>
  <c r="AL173" i="17"/>
  <c r="AK173" i="17"/>
  <c r="AH173" i="17"/>
  <c r="AG173" i="17"/>
  <c r="AD173" i="17"/>
  <c r="AC173" i="17"/>
  <c r="Z173" i="17"/>
  <c r="Y173" i="17"/>
  <c r="V173" i="17"/>
  <c r="U173" i="17"/>
  <c r="R173" i="17"/>
  <c r="Q173" i="17"/>
  <c r="N173" i="17"/>
  <c r="M173" i="17"/>
  <c r="J173" i="17"/>
  <c r="I173" i="17"/>
  <c r="G173" i="17"/>
  <c r="CA172" i="17"/>
  <c r="BW172" i="17"/>
  <c r="BS172" i="17"/>
  <c r="BO172" i="17"/>
  <c r="BK172" i="17"/>
  <c r="BG172" i="17"/>
  <c r="BC172" i="17"/>
  <c r="AY172" i="17"/>
  <c r="AU172" i="17"/>
  <c r="AQ172" i="17"/>
  <c r="AM172" i="17"/>
  <c r="AJ172" i="17"/>
  <c r="AI172" i="17"/>
  <c r="AF172" i="17"/>
  <c r="AE172" i="17"/>
  <c r="AB172" i="17"/>
  <c r="AA172" i="17"/>
  <c r="X172" i="17"/>
  <c r="W172" i="17"/>
  <c r="T172" i="17"/>
  <c r="S172" i="17"/>
  <c r="P172" i="17"/>
  <c r="O172" i="17"/>
  <c r="L172" i="17"/>
  <c r="K172" i="17"/>
  <c r="G172" i="17"/>
  <c r="BU171" i="17"/>
  <c r="BE171" i="17"/>
  <c r="AO171" i="17"/>
  <c r="AK171" i="17"/>
  <c r="AG171" i="17"/>
  <c r="AC171" i="17"/>
  <c r="Y171" i="17"/>
  <c r="U171" i="17"/>
  <c r="Q171" i="17"/>
  <c r="M171" i="17"/>
  <c r="I171" i="17"/>
  <c r="G171" i="17"/>
  <c r="CD149" i="17"/>
  <c r="CA149" i="17"/>
  <c r="G149" i="17"/>
  <c r="CD148" i="17"/>
  <c r="CA148" i="17"/>
  <c r="G148" i="17"/>
  <c r="CD147" i="17"/>
  <c r="CA147" i="17"/>
  <c r="CD146" i="17"/>
  <c r="CA146" i="17"/>
  <c r="CD145" i="17"/>
  <c r="CA145" i="17"/>
  <c r="G145" i="17"/>
  <c r="CD144" i="17"/>
  <c r="CA144" i="17"/>
  <c r="G144" i="17"/>
  <c r="CD143" i="17"/>
  <c r="CA143" i="17"/>
  <c r="G143" i="17"/>
  <c r="CD142" i="17"/>
  <c r="CA142" i="17"/>
  <c r="G142" i="17"/>
  <c r="CD141" i="17"/>
  <c r="CA141" i="17"/>
  <c r="G141" i="17"/>
  <c r="CD140" i="17"/>
  <c r="CA140" i="17"/>
  <c r="G140" i="17"/>
  <c r="CD139" i="17"/>
  <c r="CA139" i="17"/>
  <c r="G139" i="17"/>
  <c r="CD138" i="17"/>
  <c r="CA138" i="17"/>
  <c r="G138" i="17"/>
  <c r="CD137" i="17"/>
  <c r="CA137" i="17"/>
  <c r="G137" i="17"/>
  <c r="CD136" i="17"/>
  <c r="BD303" i="17" s="1"/>
  <c r="CA136" i="17"/>
  <c r="G136" i="17"/>
  <c r="CD135" i="17"/>
  <c r="CA135" i="17"/>
  <c r="CD134" i="17"/>
  <c r="CA134" i="17"/>
  <c r="CD133" i="17"/>
  <c r="CA133" i="17"/>
  <c r="CD132" i="17"/>
  <c r="CA132" i="17"/>
  <c r="CD131" i="17"/>
  <c r="CA131" i="17"/>
  <c r="CD130" i="17"/>
  <c r="CA130" i="17"/>
  <c r="CD129" i="17"/>
  <c r="CA129" i="17"/>
  <c r="CD128" i="17"/>
  <c r="CA128" i="17"/>
  <c r="CD127" i="17"/>
  <c r="CA127" i="17"/>
  <c r="CD126" i="17"/>
  <c r="CA126" i="17"/>
  <c r="CD125" i="17"/>
  <c r="CA125" i="17"/>
  <c r="G125" i="17"/>
  <c r="CD124" i="17"/>
  <c r="CA124" i="17"/>
  <c r="G124" i="17"/>
  <c r="CD123" i="17"/>
  <c r="CA123" i="17"/>
  <c r="G123" i="17"/>
  <c r="CD122" i="17"/>
  <c r="AP289" i="17" s="1"/>
  <c r="CA122" i="17"/>
  <c r="G122" i="17"/>
  <c r="CD121" i="17"/>
  <c r="CA121" i="17"/>
  <c r="G121" i="17"/>
  <c r="CD120" i="17"/>
  <c r="CA120" i="17"/>
  <c r="AE287" i="17" s="1"/>
  <c r="G120" i="17"/>
  <c r="CD119" i="17"/>
  <c r="CA119" i="17"/>
  <c r="CD118" i="17"/>
  <c r="CA118" i="17"/>
  <c r="CD117" i="17"/>
  <c r="CA117" i="17"/>
  <c r="CD116" i="17"/>
  <c r="CA116" i="17"/>
  <c r="G116" i="17"/>
  <c r="CD115" i="17"/>
  <c r="BJ282" i="17" s="1"/>
  <c r="CC115" i="17"/>
  <c r="CB115" i="17"/>
  <c r="CA115" i="17"/>
  <c r="G115" i="17"/>
  <c r="CD114" i="17"/>
  <c r="CC114" i="17"/>
  <c r="CB114" i="17"/>
  <c r="CA114" i="17"/>
  <c r="G114" i="17"/>
  <c r="CD113" i="17"/>
  <c r="CA113" i="17"/>
  <c r="CC113" i="17" s="1"/>
  <c r="G113" i="17"/>
  <c r="CD112" i="17"/>
  <c r="CA112" i="17"/>
  <c r="G112" i="17"/>
  <c r="CD111" i="17"/>
  <c r="AX278" i="17" s="1"/>
  <c r="CC111" i="17"/>
  <c r="CB111" i="17"/>
  <c r="CA111" i="17"/>
  <c r="G111" i="17"/>
  <c r="CD110" i="17"/>
  <c r="CC110" i="17"/>
  <c r="CB110" i="17"/>
  <c r="CA110" i="17"/>
  <c r="AG277" i="17" s="1"/>
  <c r="G110" i="17"/>
  <c r="CD109" i="17"/>
  <c r="CA109" i="17"/>
  <c r="G109" i="17"/>
  <c r="CD108" i="17"/>
  <c r="CA108" i="17"/>
  <c r="G108" i="17"/>
  <c r="CD107" i="17"/>
  <c r="CC107" i="17"/>
  <c r="CB107" i="17"/>
  <c r="CA107" i="17"/>
  <c r="G107" i="17"/>
  <c r="CD106" i="17"/>
  <c r="CC106" i="17"/>
  <c r="CB106" i="17"/>
  <c r="CA106" i="17"/>
  <c r="G106" i="17"/>
  <c r="CD105" i="17"/>
  <c r="CA105" i="17"/>
  <c r="AK272" i="17" s="1"/>
  <c r="G105" i="17"/>
  <c r="CD104" i="17"/>
  <c r="CA104" i="17"/>
  <c r="G104" i="17"/>
  <c r="CD103" i="17"/>
  <c r="BH270" i="17" s="1"/>
  <c r="CC103" i="17"/>
  <c r="CB103" i="17"/>
  <c r="CA103" i="17"/>
  <c r="G103" i="17"/>
  <c r="CD102" i="17"/>
  <c r="BN269" i="17" s="1"/>
  <c r="CC102" i="17"/>
  <c r="CB102" i="17"/>
  <c r="CA102" i="17"/>
  <c r="S269" i="17" s="1"/>
  <c r="G102" i="17"/>
  <c r="CD101" i="17"/>
  <c r="CA101" i="17"/>
  <c r="G101" i="17"/>
  <c r="CD100" i="17"/>
  <c r="CA100" i="17"/>
  <c r="G100" i="17"/>
  <c r="CD99" i="17"/>
  <c r="AO266" i="17" s="1"/>
  <c r="CC99" i="17"/>
  <c r="CB99" i="17"/>
  <c r="CA99" i="17"/>
  <c r="G99" i="17"/>
  <c r="CD98" i="17"/>
  <c r="CC98" i="17"/>
  <c r="CB98" i="17"/>
  <c r="CA98" i="17"/>
  <c r="G98" i="17"/>
  <c r="CD97" i="17"/>
  <c r="CA97" i="17"/>
  <c r="AF264" i="17" s="1"/>
  <c r="G97" i="17"/>
  <c r="CD96" i="17"/>
  <c r="CA96" i="17"/>
  <c r="G96" i="17"/>
  <c r="CD95" i="17"/>
  <c r="AP262" i="17" s="1"/>
  <c r="CC95" i="17"/>
  <c r="CB95" i="17"/>
  <c r="CA95" i="17"/>
  <c r="G95" i="17"/>
  <c r="CD94" i="17"/>
  <c r="BK261" i="17" s="1"/>
  <c r="CC94" i="17"/>
  <c r="CB94" i="17"/>
  <c r="CA94" i="17"/>
  <c r="AF261" i="17" s="1"/>
  <c r="G94" i="17"/>
  <c r="CD93" i="17"/>
  <c r="CA93" i="17"/>
  <c r="G93" i="17"/>
  <c r="CD92" i="17"/>
  <c r="CA92" i="17"/>
  <c r="G92" i="17"/>
  <c r="CD91" i="17"/>
  <c r="BR258" i="17" s="1"/>
  <c r="CC91" i="17"/>
  <c r="CB91" i="17"/>
  <c r="CA91" i="17"/>
  <c r="G91" i="17"/>
  <c r="CD90" i="17"/>
  <c r="CC90" i="17"/>
  <c r="CB90" i="17"/>
  <c r="CA90" i="17"/>
  <c r="AJ257" i="17" s="1"/>
  <c r="G90" i="17"/>
  <c r="CD89" i="17"/>
  <c r="CA89" i="17"/>
  <c r="AG256" i="17" s="1"/>
  <c r="G89" i="17"/>
  <c r="CD88" i="17"/>
  <c r="CA88" i="17"/>
  <c r="G88" i="17"/>
  <c r="CD87" i="17"/>
  <c r="BF254" i="17" s="1"/>
  <c r="CC87" i="17"/>
  <c r="CB87" i="17"/>
  <c r="CA87" i="17"/>
  <c r="G87" i="17"/>
  <c r="CD86" i="17"/>
  <c r="CC86" i="17"/>
  <c r="CB86" i="17"/>
  <c r="CA86" i="17"/>
  <c r="X253" i="17" s="1"/>
  <c r="G86" i="17"/>
  <c r="CD85" i="17"/>
  <c r="CA85" i="17"/>
  <c r="AK252" i="17" s="1"/>
  <c r="G85" i="17"/>
  <c r="CD84" i="17"/>
  <c r="CA84" i="17"/>
  <c r="G84" i="17"/>
  <c r="CD83" i="17"/>
  <c r="BV250" i="17" s="1"/>
  <c r="CC83" i="17"/>
  <c r="CB83" i="17"/>
  <c r="CA83" i="17"/>
  <c r="G83" i="17"/>
  <c r="CD82" i="17"/>
  <c r="BT249" i="17" s="1"/>
  <c r="CC82" i="17"/>
  <c r="CB82" i="17"/>
  <c r="CA82" i="17"/>
  <c r="X249" i="17" s="1"/>
  <c r="G82" i="17"/>
  <c r="CD81" i="17"/>
  <c r="CA81" i="17"/>
  <c r="G81" i="17"/>
  <c r="CD80" i="17"/>
  <c r="CA80" i="17"/>
  <c r="G80" i="17"/>
  <c r="CD79" i="17"/>
  <c r="CD246" i="17" s="1"/>
  <c r="CC79" i="17"/>
  <c r="CB79" i="17"/>
  <c r="CA79" i="17"/>
  <c r="G79" i="17"/>
  <c r="CD78" i="17"/>
  <c r="CC78" i="17"/>
  <c r="CB78" i="17"/>
  <c r="CA78" i="17"/>
  <c r="AJ245" i="17" s="1"/>
  <c r="G78" i="17"/>
  <c r="CD77" i="17"/>
  <c r="CA77" i="17"/>
  <c r="AC244" i="17" s="1"/>
  <c r="G77" i="17"/>
  <c r="CD76" i="17"/>
  <c r="CA76" i="17"/>
  <c r="G76" i="17"/>
  <c r="CD75" i="17"/>
  <c r="BN242" i="17" s="1"/>
  <c r="CC75" i="17"/>
  <c r="CB75" i="17"/>
  <c r="CA75" i="17"/>
  <c r="G75" i="17"/>
  <c r="CD74" i="17"/>
  <c r="BL241" i="17" s="1"/>
  <c r="CC74" i="17"/>
  <c r="CB74" i="17"/>
  <c r="CA74" i="17"/>
  <c r="AF241" i="17" s="1"/>
  <c r="G74" i="17"/>
  <c r="CD73" i="17"/>
  <c r="CA73" i="17"/>
  <c r="G73" i="17"/>
  <c r="CD72" i="17"/>
  <c r="CA72" i="17"/>
  <c r="G72" i="17"/>
  <c r="CD71" i="17"/>
  <c r="BQ238" i="17" s="1"/>
  <c r="CC71" i="17"/>
  <c r="CB71" i="17"/>
  <c r="CA71" i="17"/>
  <c r="G71" i="17"/>
  <c r="CD70" i="17"/>
  <c r="BH237" i="17" s="1"/>
  <c r="CC70" i="17"/>
  <c r="CB70" i="17"/>
  <c r="CA70" i="17"/>
  <c r="CA237" i="17" s="1"/>
  <c r="G70" i="17"/>
  <c r="CD69" i="17"/>
  <c r="CA69" i="17"/>
  <c r="G69" i="17"/>
  <c r="CD68" i="17"/>
  <c r="CA68" i="17"/>
  <c r="G68" i="17"/>
  <c r="CD67" i="17"/>
  <c r="BV234" i="17" s="1"/>
  <c r="CC67" i="17"/>
  <c r="CB67" i="17"/>
  <c r="CA67" i="17"/>
  <c r="G67" i="17"/>
  <c r="CD66" i="17"/>
  <c r="CC66" i="17"/>
  <c r="CB66" i="17"/>
  <c r="CA66" i="17"/>
  <c r="AA233" i="17" s="1"/>
  <c r="G66" i="17"/>
  <c r="CD65" i="17"/>
  <c r="CA65" i="17"/>
  <c r="AG232" i="17" s="1"/>
  <c r="G65" i="17"/>
  <c r="CD64" i="17"/>
  <c r="CA64" i="17"/>
  <c r="G64" i="17"/>
  <c r="CD63" i="17"/>
  <c r="BR230" i="17" s="1"/>
  <c r="CC63" i="17"/>
  <c r="CB63" i="17"/>
  <c r="CA63" i="17"/>
  <c r="G63" i="17"/>
  <c r="CD62" i="17"/>
  <c r="BS229" i="17" s="1"/>
  <c r="CC62" i="17"/>
  <c r="CB62" i="17"/>
  <c r="CA62" i="17"/>
  <c r="AE229" i="17" s="1"/>
  <c r="G62" i="17"/>
  <c r="CD61" i="17"/>
  <c r="CA61" i="17"/>
  <c r="G61" i="17"/>
  <c r="CD60" i="17"/>
  <c r="CA60" i="17"/>
  <c r="G60" i="17"/>
  <c r="CD59" i="17"/>
  <c r="BV226" i="17" s="1"/>
  <c r="CC59" i="17"/>
  <c r="CB59" i="17"/>
  <c r="CA59" i="17"/>
  <c r="G59" i="17"/>
  <c r="CD58" i="17"/>
  <c r="CC58" i="17"/>
  <c r="CB58" i="17"/>
  <c r="CA58" i="17"/>
  <c r="AI225" i="17" s="1"/>
  <c r="G58" i="17"/>
  <c r="CD57" i="17"/>
  <c r="CA57" i="17"/>
  <c r="AG224" i="17" s="1"/>
  <c r="G57" i="17"/>
  <c r="CD56" i="17"/>
  <c r="CA56" i="17"/>
  <c r="AA223" i="17" s="1"/>
  <c r="G56" i="17"/>
  <c r="CD55" i="17"/>
  <c r="BR222" i="17" s="1"/>
  <c r="CC55" i="17"/>
  <c r="CB55" i="17"/>
  <c r="CA55" i="17"/>
  <c r="G55" i="17"/>
  <c r="CD54" i="17"/>
  <c r="BS221" i="17" s="1"/>
  <c r="CC54" i="17"/>
  <c r="CB54" i="17"/>
  <c r="CA54" i="17"/>
  <c r="AE221" i="17" s="1"/>
  <c r="G54" i="17"/>
  <c r="CD53" i="17"/>
  <c r="BR220" i="17" s="1"/>
  <c r="CA53" i="17"/>
  <c r="G53" i="17"/>
  <c r="CD52" i="17"/>
  <c r="CA52" i="17"/>
  <c r="G52" i="17"/>
  <c r="CD51" i="17"/>
  <c r="BV218" i="17" s="1"/>
  <c r="CC51" i="17"/>
  <c r="CB51" i="17"/>
  <c r="CA51" i="17"/>
  <c r="G51" i="17"/>
  <c r="CD50" i="17"/>
  <c r="CC50" i="17"/>
  <c r="CB50" i="17"/>
  <c r="CA50" i="17"/>
  <c r="AI217" i="17" s="1"/>
  <c r="G50" i="17"/>
  <c r="CD49" i="17"/>
  <c r="CA49" i="17"/>
  <c r="AG216" i="17" s="1"/>
  <c r="G49" i="17"/>
  <c r="CD48" i="17"/>
  <c r="CA48" i="17"/>
  <c r="K215" i="17" s="1"/>
  <c r="G48" i="17"/>
  <c r="CD47" i="17"/>
  <c r="BR214" i="17" s="1"/>
  <c r="CC47" i="17"/>
  <c r="CB47" i="17"/>
  <c r="CA47" i="17"/>
  <c r="G47" i="17"/>
  <c r="CD46" i="17"/>
  <c r="BS213" i="17" s="1"/>
  <c r="CC46" i="17"/>
  <c r="CB46" i="17"/>
  <c r="CA46" i="17"/>
  <c r="AE213" i="17" s="1"/>
  <c r="G46" i="17"/>
  <c r="CD45" i="17"/>
  <c r="CA45" i="17"/>
  <c r="G45" i="17"/>
  <c r="CD44" i="17"/>
  <c r="CA44" i="17"/>
  <c r="AE211" i="17" s="1"/>
  <c r="G44" i="17"/>
  <c r="CD43" i="17"/>
  <c r="BV210" i="17" s="1"/>
  <c r="CC43" i="17"/>
  <c r="CB43" i="17"/>
  <c r="CA43" i="17"/>
  <c r="G43" i="17"/>
  <c r="CD42" i="17"/>
  <c r="CC42" i="17"/>
  <c r="CB42" i="17"/>
  <c r="CA42" i="17"/>
  <c r="AL209" i="17" s="1"/>
  <c r="G42" i="17"/>
  <c r="CD41" i="17"/>
  <c r="BW208" i="17" s="1"/>
  <c r="CA41" i="17"/>
  <c r="AK208" i="17" s="1"/>
  <c r="G41" i="17"/>
  <c r="CD40" i="17"/>
  <c r="BW207" i="17" s="1"/>
  <c r="CA40" i="17"/>
  <c r="G40" i="17"/>
  <c r="CD39" i="17"/>
  <c r="CD206" i="17" s="1"/>
  <c r="CC39" i="17"/>
  <c r="CB39" i="17"/>
  <c r="CA39" i="17"/>
  <c r="AK206" i="17" s="1"/>
  <c r="G39" i="17"/>
  <c r="CD38" i="17"/>
  <c r="BW205" i="17" s="1"/>
  <c r="CC38" i="17"/>
  <c r="CB38" i="17"/>
  <c r="CA38" i="17"/>
  <c r="AI205" i="17" s="1"/>
  <c r="G38" i="17"/>
  <c r="CD37" i="17"/>
  <c r="BW204" i="17" s="1"/>
  <c r="CA37" i="17"/>
  <c r="AK204" i="17" s="1"/>
  <c r="G37" i="17"/>
  <c r="CD36" i="17"/>
  <c r="BW203" i="17" s="1"/>
  <c r="CA36" i="17"/>
  <c r="G36" i="17"/>
  <c r="CD35" i="17"/>
  <c r="CD202" i="17" s="1"/>
  <c r="CC35" i="17"/>
  <c r="CB35" i="17"/>
  <c r="CA35" i="17"/>
  <c r="AK202" i="17" s="1"/>
  <c r="G35" i="17"/>
  <c r="CD34" i="17"/>
  <c r="BW201" i="17" s="1"/>
  <c r="CC34" i="17"/>
  <c r="CB34" i="17"/>
  <c r="CA34" i="17"/>
  <c r="AI201" i="17" s="1"/>
  <c r="G34" i="17"/>
  <c r="CD33" i="17"/>
  <c r="CA33" i="17"/>
  <c r="AK200" i="17" s="1"/>
  <c r="G33" i="17"/>
  <c r="CD32" i="17"/>
  <c r="BW199" i="17" s="1"/>
  <c r="CA32" i="17"/>
  <c r="Y199" i="17" s="1"/>
  <c r="G32" i="17"/>
  <c r="CD31" i="17"/>
  <c r="CD198" i="17" s="1"/>
  <c r="CC31" i="17"/>
  <c r="CB31" i="17"/>
  <c r="CA31" i="17"/>
  <c r="AK198" i="17" s="1"/>
  <c r="G31" i="17"/>
  <c r="CD30" i="17"/>
  <c r="BW197" i="17" s="1"/>
  <c r="CC30" i="17"/>
  <c r="CB30" i="17"/>
  <c r="CA30" i="17"/>
  <c r="AI197" i="17" s="1"/>
  <c r="G30" i="17"/>
  <c r="CD29" i="17"/>
  <c r="CA29" i="17"/>
  <c r="AK196" i="17" s="1"/>
  <c r="G29" i="17"/>
  <c r="CD28" i="17"/>
  <c r="BW195" i="17" s="1"/>
  <c r="CA28" i="17"/>
  <c r="Y195" i="17" s="1"/>
  <c r="G28" i="17"/>
  <c r="CD27" i="17"/>
  <c r="CD194" i="17" s="1"/>
  <c r="CC27" i="17"/>
  <c r="CB27" i="17"/>
  <c r="CA27" i="17"/>
  <c r="AK194" i="17" s="1"/>
  <c r="G27" i="17"/>
  <c r="CD26" i="17"/>
  <c r="CD192" i="17" s="1"/>
  <c r="CC26" i="17"/>
  <c r="CB26" i="17"/>
  <c r="CA26" i="17"/>
  <c r="AK192" i="17" s="1"/>
  <c r="G26" i="17"/>
  <c r="CD25" i="17"/>
  <c r="CA25" i="17"/>
  <c r="AI191" i="17" s="1"/>
  <c r="G25" i="17"/>
  <c r="CD24" i="17"/>
  <c r="CD190" i="17" s="1"/>
  <c r="CA24" i="17"/>
  <c r="AE190" i="17" s="1"/>
  <c r="G24" i="17"/>
  <c r="CD23" i="17"/>
  <c r="BW189" i="17" s="1"/>
  <c r="CC23" i="17"/>
  <c r="CB23" i="17"/>
  <c r="CA23" i="17"/>
  <c r="AI189" i="17" s="1"/>
  <c r="G23" i="17"/>
  <c r="CD22" i="17"/>
  <c r="CD188" i="17" s="1"/>
  <c r="CC22" i="17"/>
  <c r="CB22" i="17"/>
  <c r="CA22" i="17"/>
  <c r="AK188" i="17" s="1"/>
  <c r="G22" i="17"/>
  <c r="CD21" i="17"/>
  <c r="BM187" i="17" s="1"/>
  <c r="CA21" i="17"/>
  <c r="AI187" i="17" s="1"/>
  <c r="G21" i="17"/>
  <c r="CD20" i="17"/>
  <c r="CD186" i="17" s="1"/>
  <c r="CA20" i="17"/>
  <c r="G20" i="17"/>
  <c r="CD19" i="17"/>
  <c r="BW185" i="17" s="1"/>
  <c r="CC19" i="17"/>
  <c r="CB19" i="17"/>
  <c r="CA19" i="17"/>
  <c r="AI185" i="17" s="1"/>
  <c r="G19" i="17"/>
  <c r="CD18" i="17"/>
  <c r="CD184" i="17" s="1"/>
  <c r="CC18" i="17"/>
  <c r="CB18" i="17"/>
  <c r="CA18" i="17"/>
  <c r="AK184" i="17" s="1"/>
  <c r="G18" i="17"/>
  <c r="CD17" i="17"/>
  <c r="BM183" i="17" s="1"/>
  <c r="CA17" i="17"/>
  <c r="AI183" i="17" s="1"/>
  <c r="G17" i="17"/>
  <c r="CD16" i="17"/>
  <c r="CD182" i="17" s="1"/>
  <c r="CA16" i="17"/>
  <c r="G16" i="17"/>
  <c r="CD15" i="17"/>
  <c r="BW181" i="17" s="1"/>
  <c r="CC15" i="17"/>
  <c r="CB15" i="17"/>
  <c r="CA15" i="17"/>
  <c r="AI181" i="17" s="1"/>
  <c r="G15" i="17"/>
  <c r="CD14" i="17"/>
  <c r="CD180" i="17" s="1"/>
  <c r="CC14" i="17"/>
  <c r="CB14" i="17"/>
  <c r="CA14" i="17"/>
  <c r="AK180" i="17" s="1"/>
  <c r="G14" i="17"/>
  <c r="CD13" i="17"/>
  <c r="BM179" i="17" s="1"/>
  <c r="CA13" i="17"/>
  <c r="AI179" i="17" s="1"/>
  <c r="G13" i="17"/>
  <c r="CD12" i="17"/>
  <c r="CD178" i="17" s="1"/>
  <c r="CA12" i="17"/>
  <c r="G12" i="17"/>
  <c r="CD11" i="17"/>
  <c r="BW177" i="17" s="1"/>
  <c r="CC11" i="17"/>
  <c r="CB11" i="17"/>
  <c r="CA11" i="17"/>
  <c r="AI177" i="17" s="1"/>
  <c r="G11" i="17"/>
  <c r="CD10" i="17"/>
  <c r="CD176" i="17" s="1"/>
  <c r="CC10" i="17"/>
  <c r="CB10" i="17"/>
  <c r="CA10" i="17"/>
  <c r="AK176" i="17" s="1"/>
  <c r="G10" i="17"/>
  <c r="CD9" i="17"/>
  <c r="BM175" i="17" s="1"/>
  <c r="CA9" i="17"/>
  <c r="AI175" i="17" s="1"/>
  <c r="G9" i="17"/>
  <c r="CD8" i="17"/>
  <c r="CD174" i="17" s="1"/>
  <c r="CA8" i="17"/>
  <c r="G8" i="17"/>
  <c r="CD7" i="17"/>
  <c r="BW173" i="17" s="1"/>
  <c r="CC7" i="17"/>
  <c r="CB7" i="17"/>
  <c r="CA7" i="17"/>
  <c r="AI173" i="17" s="1"/>
  <c r="G7" i="17"/>
  <c r="CD6" i="17"/>
  <c r="CD172" i="17" s="1"/>
  <c r="CC6" i="17"/>
  <c r="CB6" i="17"/>
  <c r="CA6" i="17"/>
  <c r="AK172" i="17" s="1"/>
  <c r="G6" i="17"/>
  <c r="CD5" i="17"/>
  <c r="CA5" i="17"/>
  <c r="AI171" i="17" s="1"/>
  <c r="G5" i="17"/>
  <c r="CA289" i="17" l="1"/>
  <c r="AJ289" i="17"/>
  <c r="AF289" i="17"/>
  <c r="AB289" i="17"/>
  <c r="X289" i="17"/>
  <c r="T289" i="17"/>
  <c r="P289" i="17"/>
  <c r="L289" i="17"/>
  <c r="AK289" i="17"/>
  <c r="AG289" i="17"/>
  <c r="AC289" i="17"/>
  <c r="Y289" i="17"/>
  <c r="U289" i="17"/>
  <c r="Q289" i="17"/>
  <c r="M289" i="17"/>
  <c r="I289" i="17"/>
  <c r="AL289" i="17"/>
  <c r="AD289" i="17"/>
  <c r="V289" i="17"/>
  <c r="N289" i="17"/>
  <c r="AE289" i="17"/>
  <c r="W289" i="17"/>
  <c r="O289" i="17"/>
  <c r="AH289" i="17"/>
  <c r="R289" i="17"/>
  <c r="AI289" i="17"/>
  <c r="S289" i="17"/>
  <c r="Z289" i="17"/>
  <c r="K289" i="17"/>
  <c r="AA289" i="17"/>
  <c r="J289" i="17"/>
  <c r="BW295" i="17"/>
  <c r="BS295" i="17"/>
  <c r="BO295" i="17"/>
  <c r="BK295" i="17"/>
  <c r="BG295" i="17"/>
  <c r="BC295" i="17"/>
  <c r="AY295" i="17"/>
  <c r="AU295" i="17"/>
  <c r="AQ295" i="17"/>
  <c r="AM295" i="17"/>
  <c r="BT295" i="17"/>
  <c r="BP295" i="17"/>
  <c r="BL295" i="17"/>
  <c r="BH295" i="17"/>
  <c r="BD295" i="17"/>
  <c r="AZ295" i="17"/>
  <c r="AV295" i="17"/>
  <c r="AR295" i="17"/>
  <c r="AN295" i="17"/>
  <c r="BR295" i="17"/>
  <c r="BJ295" i="17"/>
  <c r="BB295" i="17"/>
  <c r="AT295" i="17"/>
  <c r="BU295" i="17"/>
  <c r="BM295" i="17"/>
  <c r="BE295" i="17"/>
  <c r="AW295" i="17"/>
  <c r="AO295" i="17"/>
  <c r="CD295" i="17"/>
  <c r="BI295" i="17"/>
  <c r="AS295" i="17"/>
  <c r="BN295" i="17"/>
  <c r="AX295" i="17"/>
  <c r="BF295" i="17"/>
  <c r="BQ295" i="17"/>
  <c r="BV295" i="17"/>
  <c r="BA295" i="17"/>
  <c r="AP295" i="17"/>
  <c r="BW297" i="17"/>
  <c r="BS297" i="17"/>
  <c r="BO297" i="17"/>
  <c r="BK297" i="17"/>
  <c r="BG297" i="17"/>
  <c r="BC297" i="17"/>
  <c r="AY297" i="17"/>
  <c r="AU297" i="17"/>
  <c r="AQ297" i="17"/>
  <c r="AM297" i="17"/>
  <c r="BT297" i="17"/>
  <c r="BN297" i="17"/>
  <c r="BI297" i="17"/>
  <c r="BD297" i="17"/>
  <c r="AX297" i="17"/>
  <c r="AS297" i="17"/>
  <c r="AN297" i="17"/>
  <c r="BU297" i="17"/>
  <c r="BP297" i="17"/>
  <c r="BJ297" i="17"/>
  <c r="BE297" i="17"/>
  <c r="AZ297" i="17"/>
  <c r="AT297" i="17"/>
  <c r="AO297" i="17"/>
  <c r="BR297" i="17"/>
  <c r="BH297" i="17"/>
  <c r="AW297" i="17"/>
  <c r="BV297" i="17"/>
  <c r="BL297" i="17"/>
  <c r="BA297" i="17"/>
  <c r="AP297" i="17"/>
  <c r="BF297" i="17"/>
  <c r="BM297" i="17"/>
  <c r="AR297" i="17"/>
  <c r="BB297" i="17"/>
  <c r="BQ297" i="17"/>
  <c r="CD297" i="17"/>
  <c r="AV297" i="17"/>
  <c r="AL303" i="17"/>
  <c r="AH303" i="17"/>
  <c r="AD303" i="17"/>
  <c r="Z303" i="17"/>
  <c r="V303" i="17"/>
  <c r="R303" i="17"/>
  <c r="N303" i="17"/>
  <c r="J303" i="17"/>
  <c r="AI303" i="17"/>
  <c r="AE303" i="17"/>
  <c r="AA303" i="17"/>
  <c r="W303" i="17"/>
  <c r="S303" i="17"/>
  <c r="O303" i="17"/>
  <c r="K303" i="17"/>
  <c r="AG303" i="17"/>
  <c r="Y303" i="17"/>
  <c r="Q303" i="17"/>
  <c r="I303" i="17"/>
  <c r="CA303" i="17"/>
  <c r="AJ303" i="17"/>
  <c r="AB303" i="17"/>
  <c r="T303" i="17"/>
  <c r="L303" i="17"/>
  <c r="AF303" i="17"/>
  <c r="P303" i="17"/>
  <c r="AK303" i="17"/>
  <c r="U303" i="17"/>
  <c r="AC303" i="17"/>
  <c r="M303" i="17"/>
  <c r="X303" i="17"/>
  <c r="BT308" i="17"/>
  <c r="BP308" i="17"/>
  <c r="BW308" i="17"/>
  <c r="BR308" i="17"/>
  <c r="BM308" i="17"/>
  <c r="BI308" i="17"/>
  <c r="BE308" i="17"/>
  <c r="BA308" i="17"/>
  <c r="AW308" i="17"/>
  <c r="AS308" i="17"/>
  <c r="AO308" i="17"/>
  <c r="CD308" i="17"/>
  <c r="BS308" i="17"/>
  <c r="BN308" i="17"/>
  <c r="BJ308" i="17"/>
  <c r="BF308" i="17"/>
  <c r="BB308" i="17"/>
  <c r="AX308" i="17"/>
  <c r="AT308" i="17"/>
  <c r="AP308" i="17"/>
  <c r="BQ308" i="17"/>
  <c r="BH308" i="17"/>
  <c r="AZ308" i="17"/>
  <c r="AR308" i="17"/>
  <c r="BU308" i="17"/>
  <c r="BK308" i="17"/>
  <c r="BC308" i="17"/>
  <c r="AU308" i="17"/>
  <c r="AM308" i="17"/>
  <c r="BG308" i="17"/>
  <c r="AQ308" i="17"/>
  <c r="BL308" i="17"/>
  <c r="AV308" i="17"/>
  <c r="AY308" i="17"/>
  <c r="BD308" i="17"/>
  <c r="AN308" i="17"/>
  <c r="BO308" i="17"/>
  <c r="BV308" i="17"/>
  <c r="BT312" i="17"/>
  <c r="BP312" i="17"/>
  <c r="BL312" i="17"/>
  <c r="BH312" i="17"/>
  <c r="BD312" i="17"/>
  <c r="AZ312" i="17"/>
  <c r="AV312" i="17"/>
  <c r="AR312" i="17"/>
  <c r="AN312" i="17"/>
  <c r="BV312" i="17"/>
  <c r="BQ312" i="17"/>
  <c r="BK312" i="17"/>
  <c r="BF312" i="17"/>
  <c r="BA312" i="17"/>
  <c r="AU312" i="17"/>
  <c r="AP312" i="17"/>
  <c r="BW312" i="17"/>
  <c r="BR312" i="17"/>
  <c r="BM312" i="17"/>
  <c r="BG312" i="17"/>
  <c r="BB312" i="17"/>
  <c r="AW312" i="17"/>
  <c r="AQ312" i="17"/>
  <c r="BS312" i="17"/>
  <c r="BI312" i="17"/>
  <c r="AX312" i="17"/>
  <c r="AM312" i="17"/>
  <c r="BU312" i="17"/>
  <c r="BJ312" i="17"/>
  <c r="AY312" i="17"/>
  <c r="AO312" i="17"/>
  <c r="BO312" i="17"/>
  <c r="AT312" i="17"/>
  <c r="CD312" i="17"/>
  <c r="BC312" i="17"/>
  <c r="AS312" i="17"/>
  <c r="BE312" i="17"/>
  <c r="BN312" i="17"/>
  <c r="BW171" i="17"/>
  <c r="BS171" i="17"/>
  <c r="BO171" i="17"/>
  <c r="BK171" i="17"/>
  <c r="BG171" i="17"/>
  <c r="BC171" i="17"/>
  <c r="AY171" i="17"/>
  <c r="AU171" i="17"/>
  <c r="AQ171" i="17"/>
  <c r="AM171" i="17"/>
  <c r="BV171" i="17"/>
  <c r="BN171" i="17"/>
  <c r="BF171" i="17"/>
  <c r="AX171" i="17"/>
  <c r="AP171" i="17"/>
  <c r="BT171" i="17"/>
  <c r="BP171" i="17"/>
  <c r="BL171" i="17"/>
  <c r="BH171" i="17"/>
  <c r="BD171" i="17"/>
  <c r="AZ171" i="17"/>
  <c r="AV171" i="17"/>
  <c r="AR171" i="17"/>
  <c r="AN171" i="17"/>
  <c r="BR171" i="17"/>
  <c r="BJ171" i="17"/>
  <c r="BB171" i="17"/>
  <c r="AT171" i="17"/>
  <c r="AK174" i="17"/>
  <c r="AG174" i="17"/>
  <c r="AC174" i="17"/>
  <c r="Y174" i="17"/>
  <c r="U174" i="17"/>
  <c r="Q174" i="17"/>
  <c r="M174" i="17"/>
  <c r="I174" i="17"/>
  <c r="CC8" i="17"/>
  <c r="AF174" i="17"/>
  <c r="X174" i="17"/>
  <c r="P174" i="17"/>
  <c r="CB8" i="17"/>
  <c r="AL174" i="17"/>
  <c r="AH174" i="17"/>
  <c r="AD174" i="17"/>
  <c r="Z174" i="17"/>
  <c r="V174" i="17"/>
  <c r="R174" i="17"/>
  <c r="N174" i="17"/>
  <c r="J174" i="17"/>
  <c r="CA174" i="17"/>
  <c r="AJ174" i="17"/>
  <c r="AB174" i="17"/>
  <c r="T174" i="17"/>
  <c r="L174" i="17"/>
  <c r="AK178" i="17"/>
  <c r="AG178" i="17"/>
  <c r="AC178" i="17"/>
  <c r="Y178" i="17"/>
  <c r="U178" i="17"/>
  <c r="Q178" i="17"/>
  <c r="M178" i="17"/>
  <c r="I178" i="17"/>
  <c r="CC12" i="17"/>
  <c r="AJ178" i="17"/>
  <c r="AB178" i="17"/>
  <c r="T178" i="17"/>
  <c r="L178" i="17"/>
  <c r="CB12" i="17"/>
  <c r="AL178" i="17"/>
  <c r="AH178" i="17"/>
  <c r="AD178" i="17"/>
  <c r="Z178" i="17"/>
  <c r="V178" i="17"/>
  <c r="R178" i="17"/>
  <c r="N178" i="17"/>
  <c r="J178" i="17"/>
  <c r="CA178" i="17"/>
  <c r="AF178" i="17"/>
  <c r="X178" i="17"/>
  <c r="P178" i="17"/>
  <c r="AK182" i="17"/>
  <c r="AG182" i="17"/>
  <c r="AC182" i="17"/>
  <c r="Y182" i="17"/>
  <c r="U182" i="17"/>
  <c r="Q182" i="17"/>
  <c r="M182" i="17"/>
  <c r="I182" i="17"/>
  <c r="CC16" i="17"/>
  <c r="AF182" i="17"/>
  <c r="X182" i="17"/>
  <c r="P182" i="17"/>
  <c r="CB16" i="17"/>
  <c r="AL182" i="17"/>
  <c r="AH182" i="17"/>
  <c r="AD182" i="17"/>
  <c r="Z182" i="17"/>
  <c r="V182" i="17"/>
  <c r="R182" i="17"/>
  <c r="N182" i="17"/>
  <c r="J182" i="17"/>
  <c r="CA182" i="17"/>
  <c r="AJ182" i="17"/>
  <c r="AB182" i="17"/>
  <c r="T182" i="17"/>
  <c r="L182" i="17"/>
  <c r="AK186" i="17"/>
  <c r="AG186" i="17"/>
  <c r="AC186" i="17"/>
  <c r="Y186" i="17"/>
  <c r="U186" i="17"/>
  <c r="Q186" i="17"/>
  <c r="M186" i="17"/>
  <c r="I186" i="17"/>
  <c r="CC20" i="17"/>
  <c r="CA186" i="17"/>
  <c r="AJ186" i="17"/>
  <c r="AB186" i="17"/>
  <c r="T186" i="17"/>
  <c r="CB20" i="17"/>
  <c r="AL186" i="17"/>
  <c r="AH186" i="17"/>
  <c r="AD186" i="17"/>
  <c r="Z186" i="17"/>
  <c r="V186" i="17"/>
  <c r="R186" i="17"/>
  <c r="N186" i="17"/>
  <c r="J186" i="17"/>
  <c r="AF186" i="17"/>
  <c r="X186" i="17"/>
  <c r="P186" i="17"/>
  <c r="L186" i="17"/>
  <c r="BW191" i="17"/>
  <c r="BS191" i="17"/>
  <c r="BO191" i="17"/>
  <c r="BK191" i="17"/>
  <c r="BG191" i="17"/>
  <c r="BC191" i="17"/>
  <c r="AY191" i="17"/>
  <c r="AU191" i="17"/>
  <c r="AQ191" i="17"/>
  <c r="AM191" i="17"/>
  <c r="BR191" i="17"/>
  <c r="BJ191" i="17"/>
  <c r="BB191" i="17"/>
  <c r="AP191" i="17"/>
  <c r="BT191" i="17"/>
  <c r="BP191" i="17"/>
  <c r="BL191" i="17"/>
  <c r="BH191" i="17"/>
  <c r="BD191" i="17"/>
  <c r="AZ191" i="17"/>
  <c r="AV191" i="17"/>
  <c r="AR191" i="17"/>
  <c r="AN191" i="17"/>
  <c r="BV191" i="17"/>
  <c r="BN191" i="17"/>
  <c r="BF191" i="17"/>
  <c r="AX191" i="17"/>
  <c r="AT191" i="17"/>
  <c r="CD196" i="17"/>
  <c r="BU196" i="17"/>
  <c r="BQ196" i="17"/>
  <c r="BM196" i="17"/>
  <c r="BI196" i="17"/>
  <c r="BE196" i="17"/>
  <c r="BA196" i="17"/>
  <c r="AW196" i="17"/>
  <c r="AS196" i="17"/>
  <c r="AO196" i="17"/>
  <c r="BT196" i="17"/>
  <c r="BL196" i="17"/>
  <c r="BD196" i="17"/>
  <c r="AV196" i="17"/>
  <c r="AN196" i="17"/>
  <c r="BV196" i="17"/>
  <c r="BR196" i="17"/>
  <c r="BN196" i="17"/>
  <c r="BJ196" i="17"/>
  <c r="BF196" i="17"/>
  <c r="BB196" i="17"/>
  <c r="AX196" i="17"/>
  <c r="AT196" i="17"/>
  <c r="AP196" i="17"/>
  <c r="BP196" i="17"/>
  <c r="BH196" i="17"/>
  <c r="AZ196" i="17"/>
  <c r="AR196" i="17"/>
  <c r="CD200" i="17"/>
  <c r="BU200" i="17"/>
  <c r="BQ200" i="17"/>
  <c r="BM200" i="17"/>
  <c r="BI200" i="17"/>
  <c r="BE200" i="17"/>
  <c r="BA200" i="17"/>
  <c r="AW200" i="17"/>
  <c r="AS200" i="17"/>
  <c r="AO200" i="17"/>
  <c r="BP200" i="17"/>
  <c r="BH200" i="17"/>
  <c r="AZ200" i="17"/>
  <c r="AR200" i="17"/>
  <c r="BV200" i="17"/>
  <c r="BR200" i="17"/>
  <c r="BN200" i="17"/>
  <c r="BJ200" i="17"/>
  <c r="BF200" i="17"/>
  <c r="BB200" i="17"/>
  <c r="AX200" i="17"/>
  <c r="AT200" i="17"/>
  <c r="AP200" i="17"/>
  <c r="BT200" i="17"/>
  <c r="BL200" i="17"/>
  <c r="BD200" i="17"/>
  <c r="AV200" i="17"/>
  <c r="AN200" i="17"/>
  <c r="AI203" i="17"/>
  <c r="AE203" i="17"/>
  <c r="AA203" i="17"/>
  <c r="W203" i="17"/>
  <c r="S203" i="17"/>
  <c r="O203" i="17"/>
  <c r="K203" i="17"/>
  <c r="CC36" i="17"/>
  <c r="AH203" i="17"/>
  <c r="Z203" i="17"/>
  <c r="R203" i="17"/>
  <c r="J203" i="17"/>
  <c r="CA203" i="17"/>
  <c r="AJ203" i="17"/>
  <c r="AF203" i="17"/>
  <c r="AB203" i="17"/>
  <c r="X203" i="17"/>
  <c r="T203" i="17"/>
  <c r="P203" i="17"/>
  <c r="L203" i="17"/>
  <c r="AL203" i="17"/>
  <c r="AD203" i="17"/>
  <c r="V203" i="17"/>
  <c r="N203" i="17"/>
  <c r="CB36" i="17"/>
  <c r="AI207" i="17"/>
  <c r="AE207" i="17"/>
  <c r="AA207" i="17"/>
  <c r="W207" i="17"/>
  <c r="S207" i="17"/>
  <c r="O207" i="17"/>
  <c r="K207" i="17"/>
  <c r="CC40" i="17"/>
  <c r="AL207" i="17"/>
  <c r="Z207" i="17"/>
  <c r="R207" i="17"/>
  <c r="J207" i="17"/>
  <c r="CB40" i="17"/>
  <c r="CA207" i="17"/>
  <c r="AJ207" i="17"/>
  <c r="AF207" i="17"/>
  <c r="AB207" i="17"/>
  <c r="X207" i="17"/>
  <c r="T207" i="17"/>
  <c r="P207" i="17"/>
  <c r="L207" i="17"/>
  <c r="AH207" i="17"/>
  <c r="AD207" i="17"/>
  <c r="V207" i="17"/>
  <c r="N207" i="17"/>
  <c r="BW212" i="17"/>
  <c r="BS212" i="17"/>
  <c r="BO212" i="17"/>
  <c r="BK212" i="17"/>
  <c r="BG212" i="17"/>
  <c r="BC212" i="17"/>
  <c r="AY212" i="17"/>
  <c r="AU212" i="17"/>
  <c r="AQ212" i="17"/>
  <c r="AM212" i="17"/>
  <c r="BT212" i="17"/>
  <c r="BP212" i="17"/>
  <c r="BL212" i="17"/>
  <c r="BH212" i="17"/>
  <c r="BD212" i="17"/>
  <c r="AZ212" i="17"/>
  <c r="AV212" i="17"/>
  <c r="AR212" i="17"/>
  <c r="AN212" i="17"/>
  <c r="BV212" i="17"/>
  <c r="BN212" i="17"/>
  <c r="BF212" i="17"/>
  <c r="AX212" i="17"/>
  <c r="AP212" i="17"/>
  <c r="BU212" i="17"/>
  <c r="BE212" i="17"/>
  <c r="AO212" i="17"/>
  <c r="CD212" i="17"/>
  <c r="BQ212" i="17"/>
  <c r="BI212" i="17"/>
  <c r="BA212" i="17"/>
  <c r="AS212" i="17"/>
  <c r="BM212" i="17"/>
  <c r="AW212" i="17"/>
  <c r="BW216" i="17"/>
  <c r="BS216" i="17"/>
  <c r="BO216" i="17"/>
  <c r="BK216" i="17"/>
  <c r="BG216" i="17"/>
  <c r="BC216" i="17"/>
  <c r="AY216" i="17"/>
  <c r="AU216" i="17"/>
  <c r="AQ216" i="17"/>
  <c r="AM216" i="17"/>
  <c r="BT216" i="17"/>
  <c r="BP216" i="17"/>
  <c r="BL216" i="17"/>
  <c r="BH216" i="17"/>
  <c r="BD216" i="17"/>
  <c r="AZ216" i="17"/>
  <c r="AV216" i="17"/>
  <c r="AR216" i="17"/>
  <c r="AN216" i="17"/>
  <c r="BR216" i="17"/>
  <c r="BJ216" i="17"/>
  <c r="BB216" i="17"/>
  <c r="AT216" i="17"/>
  <c r="CD216" i="17"/>
  <c r="BQ216" i="17"/>
  <c r="BA216" i="17"/>
  <c r="BU216" i="17"/>
  <c r="BM216" i="17"/>
  <c r="BE216" i="17"/>
  <c r="AW216" i="17"/>
  <c r="AO216" i="17"/>
  <c r="BI216" i="17"/>
  <c r="AS216" i="17"/>
  <c r="AK219" i="17"/>
  <c r="AG219" i="17"/>
  <c r="AC219" i="17"/>
  <c r="Y219" i="17"/>
  <c r="U219" i="17"/>
  <c r="Q219" i="17"/>
  <c r="M219" i="17"/>
  <c r="I219" i="17"/>
  <c r="AL219" i="17"/>
  <c r="AH219" i="17"/>
  <c r="AD219" i="17"/>
  <c r="Z219" i="17"/>
  <c r="V219" i="17"/>
  <c r="R219" i="17"/>
  <c r="N219" i="17"/>
  <c r="J219" i="17"/>
  <c r="AI219" i="17"/>
  <c r="AA219" i="17"/>
  <c r="S219" i="17"/>
  <c r="K219" i="17"/>
  <c r="CC52" i="17"/>
  <c r="AF219" i="17"/>
  <c r="P219" i="17"/>
  <c r="CA219" i="17"/>
  <c r="AJ219" i="17"/>
  <c r="AB219" i="17"/>
  <c r="T219" i="17"/>
  <c r="L219" i="17"/>
  <c r="X219" i="17"/>
  <c r="CB52" i="17"/>
  <c r="BW224" i="17"/>
  <c r="BS224" i="17"/>
  <c r="BO224" i="17"/>
  <c r="BK224" i="17"/>
  <c r="BG224" i="17"/>
  <c r="BC224" i="17"/>
  <c r="AY224" i="17"/>
  <c r="AU224" i="17"/>
  <c r="AQ224" i="17"/>
  <c r="AM224" i="17"/>
  <c r="BT224" i="17"/>
  <c r="BP224" i="17"/>
  <c r="BL224" i="17"/>
  <c r="BH224" i="17"/>
  <c r="BD224" i="17"/>
  <c r="AZ224" i="17"/>
  <c r="AV224" i="17"/>
  <c r="AR224" i="17"/>
  <c r="AN224" i="17"/>
  <c r="BR224" i="17"/>
  <c r="BJ224" i="17"/>
  <c r="BB224" i="17"/>
  <c r="AT224" i="17"/>
  <c r="BQ224" i="17"/>
  <c r="BA224" i="17"/>
  <c r="BU224" i="17"/>
  <c r="BM224" i="17"/>
  <c r="BE224" i="17"/>
  <c r="AW224" i="17"/>
  <c r="AO224" i="17"/>
  <c r="CD224" i="17"/>
  <c r="BI224" i="17"/>
  <c r="AS224" i="17"/>
  <c r="BW228" i="17"/>
  <c r="BS228" i="17"/>
  <c r="BO228" i="17"/>
  <c r="BK228" i="17"/>
  <c r="BG228" i="17"/>
  <c r="BC228" i="17"/>
  <c r="AY228" i="17"/>
  <c r="AU228" i="17"/>
  <c r="AQ228" i="17"/>
  <c r="AM228" i="17"/>
  <c r="BT228" i="17"/>
  <c r="BP228" i="17"/>
  <c r="BL228" i="17"/>
  <c r="BH228" i="17"/>
  <c r="BD228" i="17"/>
  <c r="AZ228" i="17"/>
  <c r="AV228" i="17"/>
  <c r="AR228" i="17"/>
  <c r="AN228" i="17"/>
  <c r="BV228" i="17"/>
  <c r="BN228" i="17"/>
  <c r="BF228" i="17"/>
  <c r="AX228" i="17"/>
  <c r="AP228" i="17"/>
  <c r="BU228" i="17"/>
  <c r="BE228" i="17"/>
  <c r="AO228" i="17"/>
  <c r="CD228" i="17"/>
  <c r="BQ228" i="17"/>
  <c r="BI228" i="17"/>
  <c r="BA228" i="17"/>
  <c r="AS228" i="17"/>
  <c r="BM228" i="17"/>
  <c r="AW228" i="17"/>
  <c r="BR228" i="17"/>
  <c r="BJ228" i="17"/>
  <c r="BB228" i="17"/>
  <c r="AT228" i="17"/>
  <c r="BW232" i="17"/>
  <c r="BS232" i="17"/>
  <c r="BO232" i="17"/>
  <c r="BK232" i="17"/>
  <c r="BG232" i="17"/>
  <c r="BC232" i="17"/>
  <c r="AY232" i="17"/>
  <c r="AU232" i="17"/>
  <c r="AQ232" i="17"/>
  <c r="AM232" i="17"/>
  <c r="BT232" i="17"/>
  <c r="BP232" i="17"/>
  <c r="BL232" i="17"/>
  <c r="BH232" i="17"/>
  <c r="BD232" i="17"/>
  <c r="AZ232" i="17"/>
  <c r="AV232" i="17"/>
  <c r="AR232" i="17"/>
  <c r="AN232" i="17"/>
  <c r="BR232" i="17"/>
  <c r="BJ232" i="17"/>
  <c r="BB232" i="17"/>
  <c r="AT232" i="17"/>
  <c r="CD232" i="17"/>
  <c r="BI232" i="17"/>
  <c r="AS232" i="17"/>
  <c r="BU232" i="17"/>
  <c r="BM232" i="17"/>
  <c r="BE232" i="17"/>
  <c r="AW232" i="17"/>
  <c r="AO232" i="17"/>
  <c r="BQ232" i="17"/>
  <c r="BA232" i="17"/>
  <c r="BV232" i="17"/>
  <c r="BN232" i="17"/>
  <c r="BF232" i="17"/>
  <c r="AX232" i="17"/>
  <c r="AP232" i="17"/>
  <c r="AK235" i="17"/>
  <c r="AG235" i="17"/>
  <c r="AC235" i="17"/>
  <c r="Y235" i="17"/>
  <c r="U235" i="17"/>
  <c r="Q235" i="17"/>
  <c r="M235" i="17"/>
  <c r="I235" i="17"/>
  <c r="AL235" i="17"/>
  <c r="AH235" i="17"/>
  <c r="AD235" i="17"/>
  <c r="Z235" i="17"/>
  <c r="V235" i="17"/>
  <c r="R235" i="17"/>
  <c r="N235" i="17"/>
  <c r="J235" i="17"/>
  <c r="AE235" i="17"/>
  <c r="W235" i="17"/>
  <c r="O235" i="17"/>
  <c r="AF235" i="17"/>
  <c r="X235" i="17"/>
  <c r="P235" i="17"/>
  <c r="CA235" i="17"/>
  <c r="AB235" i="17"/>
  <c r="L235" i="17"/>
  <c r="CC68" i="17"/>
  <c r="K235" i="17"/>
  <c r="AI235" i="17"/>
  <c r="S235" i="17"/>
  <c r="AA235" i="17"/>
  <c r="CB68" i="17"/>
  <c r="AJ235" i="17"/>
  <c r="T235" i="17"/>
  <c r="AK239" i="17"/>
  <c r="AG239" i="17"/>
  <c r="AC239" i="17"/>
  <c r="Y239" i="17"/>
  <c r="U239" i="17"/>
  <c r="Q239" i="17"/>
  <c r="M239" i="17"/>
  <c r="I239" i="17"/>
  <c r="AL239" i="17"/>
  <c r="AH239" i="17"/>
  <c r="AD239" i="17"/>
  <c r="Z239" i="17"/>
  <c r="V239" i="17"/>
  <c r="R239" i="17"/>
  <c r="N239" i="17"/>
  <c r="J239" i="17"/>
  <c r="AI239" i="17"/>
  <c r="AA239" i="17"/>
  <c r="S239" i="17"/>
  <c r="K239" i="17"/>
  <c r="CA239" i="17"/>
  <c r="AJ239" i="17"/>
  <c r="AB239" i="17"/>
  <c r="T239" i="17"/>
  <c r="L239" i="17"/>
  <c r="X239" i="17"/>
  <c r="CC72" i="17"/>
  <c r="W239" i="17"/>
  <c r="CB72" i="17"/>
  <c r="AE239" i="17"/>
  <c r="O239" i="17"/>
  <c r="AF239" i="17"/>
  <c r="P239" i="17"/>
  <c r="AK243" i="17"/>
  <c r="AG243" i="17"/>
  <c r="AC243" i="17"/>
  <c r="Y243" i="17"/>
  <c r="U243" i="17"/>
  <c r="Q243" i="17"/>
  <c r="M243" i="17"/>
  <c r="I243" i="17"/>
  <c r="AL243" i="17"/>
  <c r="AH243" i="17"/>
  <c r="AD243" i="17"/>
  <c r="Z243" i="17"/>
  <c r="V243" i="17"/>
  <c r="R243" i="17"/>
  <c r="N243" i="17"/>
  <c r="J243" i="17"/>
  <c r="AE243" i="17"/>
  <c r="W243" i="17"/>
  <c r="O243" i="17"/>
  <c r="AF243" i="17"/>
  <c r="X243" i="17"/>
  <c r="P243" i="17"/>
  <c r="AJ243" i="17"/>
  <c r="T243" i="17"/>
  <c r="CC76" i="17"/>
  <c r="S243" i="17"/>
  <c r="CB76" i="17"/>
  <c r="AA243" i="17"/>
  <c r="K243" i="17"/>
  <c r="AI243" i="17"/>
  <c r="CA243" i="17"/>
  <c r="AB243" i="17"/>
  <c r="L243" i="17"/>
  <c r="BW248" i="17"/>
  <c r="BS248" i="17"/>
  <c r="BO248" i="17"/>
  <c r="BK248" i="17"/>
  <c r="BG248" i="17"/>
  <c r="BC248" i="17"/>
  <c r="AY248" i="17"/>
  <c r="AU248" i="17"/>
  <c r="AQ248" i="17"/>
  <c r="AM248" i="17"/>
  <c r="BT248" i="17"/>
  <c r="BP248" i="17"/>
  <c r="BL248" i="17"/>
  <c r="BH248" i="17"/>
  <c r="BD248" i="17"/>
  <c r="AZ248" i="17"/>
  <c r="AV248" i="17"/>
  <c r="AR248" i="17"/>
  <c r="AN248" i="17"/>
  <c r="BV248" i="17"/>
  <c r="BN248" i="17"/>
  <c r="BF248" i="17"/>
  <c r="AX248" i="17"/>
  <c r="AP248" i="17"/>
  <c r="CD248" i="17"/>
  <c r="BQ248" i="17"/>
  <c r="BI248" i="17"/>
  <c r="BA248" i="17"/>
  <c r="AS248" i="17"/>
  <c r="BU248" i="17"/>
  <c r="BE248" i="17"/>
  <c r="AO248" i="17"/>
  <c r="BR248" i="17"/>
  <c r="BB248" i="17"/>
  <c r="BJ248" i="17"/>
  <c r="AT248" i="17"/>
  <c r="BM248" i="17"/>
  <c r="AW248" i="17"/>
  <c r="BW252" i="17"/>
  <c r="BS252" i="17"/>
  <c r="BO252" i="17"/>
  <c r="BK252" i="17"/>
  <c r="BG252" i="17"/>
  <c r="BC252" i="17"/>
  <c r="AY252" i="17"/>
  <c r="AU252" i="17"/>
  <c r="AQ252" i="17"/>
  <c r="AM252" i="17"/>
  <c r="BT252" i="17"/>
  <c r="BP252" i="17"/>
  <c r="BL252" i="17"/>
  <c r="BH252" i="17"/>
  <c r="BD252" i="17"/>
  <c r="AZ252" i="17"/>
  <c r="AV252" i="17"/>
  <c r="AR252" i="17"/>
  <c r="AN252" i="17"/>
  <c r="BV252" i="17"/>
  <c r="BN252" i="17"/>
  <c r="BF252" i="17"/>
  <c r="AX252" i="17"/>
  <c r="BQ252" i="17"/>
  <c r="BE252" i="17"/>
  <c r="AT252" i="17"/>
  <c r="BR252" i="17"/>
  <c r="BI252" i="17"/>
  <c r="AW252" i="17"/>
  <c r="AO252" i="17"/>
  <c r="BU252" i="17"/>
  <c r="BA252" i="17"/>
  <c r="BM252" i="17"/>
  <c r="CD252" i="17"/>
  <c r="BB252" i="17"/>
  <c r="AS252" i="17"/>
  <c r="BJ252" i="17"/>
  <c r="AP252" i="17"/>
  <c r="BW256" i="17"/>
  <c r="BS256" i="17"/>
  <c r="BO256" i="17"/>
  <c r="BK256" i="17"/>
  <c r="BG256" i="17"/>
  <c r="BC256" i="17"/>
  <c r="AY256" i="17"/>
  <c r="AU256" i="17"/>
  <c r="AQ256" i="17"/>
  <c r="AM256" i="17"/>
  <c r="BT256" i="17"/>
  <c r="BP256" i="17"/>
  <c r="BL256" i="17"/>
  <c r="BH256" i="17"/>
  <c r="BD256" i="17"/>
  <c r="AZ256" i="17"/>
  <c r="AV256" i="17"/>
  <c r="AR256" i="17"/>
  <c r="AN256" i="17"/>
  <c r="BR256" i="17"/>
  <c r="BJ256" i="17"/>
  <c r="BB256" i="17"/>
  <c r="AT256" i="17"/>
  <c r="BQ256" i="17"/>
  <c r="BF256" i="17"/>
  <c r="AW256" i="17"/>
  <c r="BU256" i="17"/>
  <c r="BI256" i="17"/>
  <c r="AX256" i="17"/>
  <c r="AO256" i="17"/>
  <c r="BN256" i="17"/>
  <c r="AS256" i="17"/>
  <c r="AP256" i="17"/>
  <c r="BV256" i="17"/>
  <c r="BA256" i="17"/>
  <c r="BM256" i="17"/>
  <c r="CD256" i="17"/>
  <c r="BE256" i="17"/>
  <c r="AK259" i="17"/>
  <c r="AG259" i="17"/>
  <c r="AC259" i="17"/>
  <c r="Y259" i="17"/>
  <c r="U259" i="17"/>
  <c r="Q259" i="17"/>
  <c r="M259" i="17"/>
  <c r="I259" i="17"/>
  <c r="AL259" i="17"/>
  <c r="AH259" i="17"/>
  <c r="AD259" i="17"/>
  <c r="Z259" i="17"/>
  <c r="V259" i="17"/>
  <c r="R259" i="17"/>
  <c r="N259" i="17"/>
  <c r="J259" i="17"/>
  <c r="AI259" i="17"/>
  <c r="AA259" i="17"/>
  <c r="S259" i="17"/>
  <c r="K259" i="17"/>
  <c r="AJ259" i="17"/>
  <c r="X259" i="17"/>
  <c r="O259" i="17"/>
  <c r="AB259" i="17"/>
  <c r="P259" i="17"/>
  <c r="T259" i="17"/>
  <c r="CC92" i="17"/>
  <c r="CA259" i="17"/>
  <c r="AF259" i="17"/>
  <c r="W259" i="17"/>
  <c r="L259" i="17"/>
  <c r="CB92" i="17"/>
  <c r="AE259" i="17"/>
  <c r="CA263" i="17"/>
  <c r="AJ263" i="17"/>
  <c r="AF263" i="17"/>
  <c r="AB263" i="17"/>
  <c r="X263" i="17"/>
  <c r="T263" i="17"/>
  <c r="P263" i="17"/>
  <c r="L263" i="17"/>
  <c r="AK263" i="17"/>
  <c r="AG263" i="17"/>
  <c r="AC263" i="17"/>
  <c r="Y263" i="17"/>
  <c r="U263" i="17"/>
  <c r="Q263" i="17"/>
  <c r="M263" i="17"/>
  <c r="I263" i="17"/>
  <c r="AE263" i="17"/>
  <c r="W263" i="17"/>
  <c r="O263" i="17"/>
  <c r="AH263" i="17"/>
  <c r="Z263" i="17"/>
  <c r="R263" i="17"/>
  <c r="J263" i="17"/>
  <c r="AA263" i="17"/>
  <c r="K263" i="17"/>
  <c r="AD263" i="17"/>
  <c r="AI263" i="17"/>
  <c r="N263" i="17"/>
  <c r="S263" i="17"/>
  <c r="CC96" i="17"/>
  <c r="CB96" i="17"/>
  <c r="V263" i="17"/>
  <c r="AL263" i="17"/>
  <c r="CA267" i="17"/>
  <c r="AJ267" i="17"/>
  <c r="AF267" i="17"/>
  <c r="AB267" i="17"/>
  <c r="X267" i="17"/>
  <c r="T267" i="17"/>
  <c r="P267" i="17"/>
  <c r="L267" i="17"/>
  <c r="AK267" i="17"/>
  <c r="AG267" i="17"/>
  <c r="AC267" i="17"/>
  <c r="Y267" i="17"/>
  <c r="U267" i="17"/>
  <c r="Q267" i="17"/>
  <c r="M267" i="17"/>
  <c r="I267" i="17"/>
  <c r="AI267" i="17"/>
  <c r="AA267" i="17"/>
  <c r="S267" i="17"/>
  <c r="K267" i="17"/>
  <c r="AL267" i="17"/>
  <c r="AD267" i="17"/>
  <c r="V267" i="17"/>
  <c r="N267" i="17"/>
  <c r="AE267" i="17"/>
  <c r="O267" i="17"/>
  <c r="R267" i="17"/>
  <c r="W267" i="17"/>
  <c r="CC100" i="17"/>
  <c r="J267" i="17"/>
  <c r="AH267" i="17"/>
  <c r="CB100" i="17"/>
  <c r="Z267" i="17"/>
  <c r="BV272" i="17"/>
  <c r="BR272" i="17"/>
  <c r="BN272" i="17"/>
  <c r="BJ272" i="17"/>
  <c r="BF272" i="17"/>
  <c r="BB272" i="17"/>
  <c r="AX272" i="17"/>
  <c r="AT272" i="17"/>
  <c r="AP272" i="17"/>
  <c r="BW272" i="17"/>
  <c r="BS272" i="17"/>
  <c r="BO272" i="17"/>
  <c r="BK272" i="17"/>
  <c r="BG272" i="17"/>
  <c r="BC272" i="17"/>
  <c r="AY272" i="17"/>
  <c r="AU272" i="17"/>
  <c r="AQ272" i="17"/>
  <c r="AM272" i="17"/>
  <c r="BU272" i="17"/>
  <c r="BM272" i="17"/>
  <c r="BE272" i="17"/>
  <c r="AW272" i="17"/>
  <c r="AO272" i="17"/>
  <c r="BP272" i="17"/>
  <c r="BH272" i="17"/>
  <c r="AZ272" i="17"/>
  <c r="AR272" i="17"/>
  <c r="CD272" i="17"/>
  <c r="BI272" i="17"/>
  <c r="AS272" i="17"/>
  <c r="BQ272" i="17"/>
  <c r="AV272" i="17"/>
  <c r="BT272" i="17"/>
  <c r="BA272" i="17"/>
  <c r="BL272" i="17"/>
  <c r="BD272" i="17"/>
  <c r="AN272" i="17"/>
  <c r="BT276" i="17"/>
  <c r="BP276" i="17"/>
  <c r="BL276" i="17"/>
  <c r="BH276" i="17"/>
  <c r="BD276" i="17"/>
  <c r="AZ276" i="17"/>
  <c r="AV276" i="17"/>
  <c r="AR276" i="17"/>
  <c r="AN276" i="17"/>
  <c r="CD276" i="17"/>
  <c r="BU276" i="17"/>
  <c r="BQ276" i="17"/>
  <c r="BM276" i="17"/>
  <c r="BI276" i="17"/>
  <c r="BE276" i="17"/>
  <c r="BA276" i="17"/>
  <c r="AW276" i="17"/>
  <c r="AS276" i="17"/>
  <c r="AO276" i="17"/>
  <c r="BW276" i="17"/>
  <c r="BO276" i="17"/>
  <c r="BG276" i="17"/>
  <c r="AY276" i="17"/>
  <c r="AQ276" i="17"/>
  <c r="BR276" i="17"/>
  <c r="BJ276" i="17"/>
  <c r="BB276" i="17"/>
  <c r="AT276" i="17"/>
  <c r="BK276" i="17"/>
  <c r="AU276" i="17"/>
  <c r="BN276" i="17"/>
  <c r="AX276" i="17"/>
  <c r="BF276" i="17"/>
  <c r="AP276" i="17"/>
  <c r="BC276" i="17"/>
  <c r="AM276" i="17"/>
  <c r="BS276" i="17"/>
  <c r="BV276" i="17"/>
  <c r="BT280" i="17"/>
  <c r="BP280" i="17"/>
  <c r="BL280" i="17"/>
  <c r="BH280" i="17"/>
  <c r="BD280" i="17"/>
  <c r="AZ280" i="17"/>
  <c r="AV280" i="17"/>
  <c r="AR280" i="17"/>
  <c r="AN280" i="17"/>
  <c r="CD280" i="17"/>
  <c r="BU280" i="17"/>
  <c r="BQ280" i="17"/>
  <c r="BM280" i="17"/>
  <c r="BI280" i="17"/>
  <c r="BE280" i="17"/>
  <c r="BA280" i="17"/>
  <c r="AW280" i="17"/>
  <c r="AS280" i="17"/>
  <c r="AO280" i="17"/>
  <c r="BS280" i="17"/>
  <c r="BK280" i="17"/>
  <c r="BC280" i="17"/>
  <c r="AU280" i="17"/>
  <c r="AM280" i="17"/>
  <c r="BV280" i="17"/>
  <c r="BN280" i="17"/>
  <c r="BF280" i="17"/>
  <c r="AX280" i="17"/>
  <c r="AP280" i="17"/>
  <c r="BO280" i="17"/>
  <c r="AY280" i="17"/>
  <c r="BR280" i="17"/>
  <c r="BB280" i="17"/>
  <c r="BJ280" i="17"/>
  <c r="BG280" i="17"/>
  <c r="BW280" i="17"/>
  <c r="AQ280" i="17"/>
  <c r="AT280" i="17"/>
  <c r="AL283" i="17"/>
  <c r="AH283" i="17"/>
  <c r="AD283" i="17"/>
  <c r="Z283" i="17"/>
  <c r="V283" i="17"/>
  <c r="R283" i="17"/>
  <c r="N283" i="17"/>
  <c r="J283" i="17"/>
  <c r="AI283" i="17"/>
  <c r="AE283" i="17"/>
  <c r="AA283" i="17"/>
  <c r="W283" i="17"/>
  <c r="S283" i="17"/>
  <c r="O283" i="17"/>
  <c r="K283" i="17"/>
  <c r="CA283" i="17"/>
  <c r="AJ283" i="17"/>
  <c r="AB283" i="17"/>
  <c r="T283" i="17"/>
  <c r="L283" i="17"/>
  <c r="AK283" i="17"/>
  <c r="AC283" i="17"/>
  <c r="U283" i="17"/>
  <c r="M283" i="17"/>
  <c r="AF283" i="17"/>
  <c r="P283" i="17"/>
  <c r="AG283" i="17"/>
  <c r="Q283" i="17"/>
  <c r="I283" i="17"/>
  <c r="X283" i="17"/>
  <c r="CB116" i="17"/>
  <c r="Y283" i="17"/>
  <c r="AS171" i="17"/>
  <c r="BI171" i="17"/>
  <c r="CD171" i="17"/>
  <c r="AA174" i="17"/>
  <c r="AS175" i="17"/>
  <c r="BI175" i="17"/>
  <c r="CD175" i="17"/>
  <c r="K178" i="17"/>
  <c r="AA178" i="17"/>
  <c r="AS179" i="17"/>
  <c r="BI179" i="17"/>
  <c r="CD179" i="17"/>
  <c r="K182" i="17"/>
  <c r="AA182" i="17"/>
  <c r="AS183" i="17"/>
  <c r="BI183" i="17"/>
  <c r="CD183" i="17"/>
  <c r="K186" i="17"/>
  <c r="AA186" i="17"/>
  <c r="AS187" i="17"/>
  <c r="BI187" i="17"/>
  <c r="CD187" i="17"/>
  <c r="K190" i="17"/>
  <c r="AA190" i="17"/>
  <c r="AS191" i="17"/>
  <c r="BI191" i="17"/>
  <c r="CD191" i="17"/>
  <c r="U195" i="17"/>
  <c r="AK195" i="17"/>
  <c r="AM196" i="17"/>
  <c r="BC196" i="17"/>
  <c r="BS196" i="17"/>
  <c r="U199" i="17"/>
  <c r="AK199" i="17"/>
  <c r="AM200" i="17"/>
  <c r="BC200" i="17"/>
  <c r="BS200" i="17"/>
  <c r="U203" i="17"/>
  <c r="AK203" i="17"/>
  <c r="AM204" i="17"/>
  <c r="BC204" i="17"/>
  <c r="BS204" i="17"/>
  <c r="U207" i="17"/>
  <c r="AK207" i="17"/>
  <c r="AM208" i="17"/>
  <c r="BC208" i="17"/>
  <c r="BS208" i="17"/>
  <c r="AT212" i="17"/>
  <c r="AI215" i="17"/>
  <c r="AX216" i="17"/>
  <c r="O219" i="17"/>
  <c r="BJ220" i="17"/>
  <c r="S223" i="17"/>
  <c r="BN224" i="17"/>
  <c r="AW171" i="17"/>
  <c r="BM171" i="17"/>
  <c r="O174" i="17"/>
  <c r="AE174" i="17"/>
  <c r="AW175" i="17"/>
  <c r="O178" i="17"/>
  <c r="AE178" i="17"/>
  <c r="AW179" i="17"/>
  <c r="O182" i="17"/>
  <c r="AE182" i="17"/>
  <c r="AW183" i="17"/>
  <c r="O186" i="17"/>
  <c r="AE186" i="17"/>
  <c r="AW187" i="17"/>
  <c r="O190" i="17"/>
  <c r="AW191" i="17"/>
  <c r="BM191" i="17"/>
  <c r="I195" i="17"/>
  <c r="AQ196" i="17"/>
  <c r="BG196" i="17"/>
  <c r="BW196" i="17"/>
  <c r="I199" i="17"/>
  <c r="AQ200" i="17"/>
  <c r="BG200" i="17"/>
  <c r="BW200" i="17"/>
  <c r="I203" i="17"/>
  <c r="Y203" i="17"/>
  <c r="AQ204" i="17"/>
  <c r="BG204" i="17"/>
  <c r="I207" i="17"/>
  <c r="Y207" i="17"/>
  <c r="AQ208" i="17"/>
  <c r="BG208" i="17"/>
  <c r="BB212" i="17"/>
  <c r="BF216" i="17"/>
  <c r="W219" i="17"/>
  <c r="AP224" i="17"/>
  <c r="BV224" i="17"/>
  <c r="CD290" i="17"/>
  <c r="BU290" i="17"/>
  <c r="BQ290" i="17"/>
  <c r="BM290" i="17"/>
  <c r="BI290" i="17"/>
  <c r="BE290" i="17"/>
  <c r="BA290" i="17"/>
  <c r="AW290" i="17"/>
  <c r="BT290" i="17"/>
  <c r="BO290" i="17"/>
  <c r="BJ290" i="17"/>
  <c r="BD290" i="17"/>
  <c r="AY290" i="17"/>
  <c r="AT290" i="17"/>
  <c r="AP290" i="17"/>
  <c r="BV290" i="17"/>
  <c r="BP290" i="17"/>
  <c r="BK290" i="17"/>
  <c r="BF290" i="17"/>
  <c r="AZ290" i="17"/>
  <c r="AU290" i="17"/>
  <c r="AQ290" i="17"/>
  <c r="AM290" i="17"/>
  <c r="BR290" i="17"/>
  <c r="BG290" i="17"/>
  <c r="AV290" i="17"/>
  <c r="AN290" i="17"/>
  <c r="BS290" i="17"/>
  <c r="BH290" i="17"/>
  <c r="AX290" i="17"/>
  <c r="AO290" i="17"/>
  <c r="BC290" i="17"/>
  <c r="BL290" i="17"/>
  <c r="AR290" i="17"/>
  <c r="BW290" i="17"/>
  <c r="BB290" i="17"/>
  <c r="BN290" i="17"/>
  <c r="AS290" i="17"/>
  <c r="CD299" i="17"/>
  <c r="BU299" i="17"/>
  <c r="BQ299" i="17"/>
  <c r="BM299" i="17"/>
  <c r="BI299" i="17"/>
  <c r="BE299" i="17"/>
  <c r="BA299" i="17"/>
  <c r="AW299" i="17"/>
  <c r="AS299" i="17"/>
  <c r="AO299" i="17"/>
  <c r="BV299" i="17"/>
  <c r="BR299" i="17"/>
  <c r="BN299" i="17"/>
  <c r="BJ299" i="17"/>
  <c r="BF299" i="17"/>
  <c r="BB299" i="17"/>
  <c r="AX299" i="17"/>
  <c r="AT299" i="17"/>
  <c r="AP299" i="17"/>
  <c r="BP299" i="17"/>
  <c r="BH299" i="17"/>
  <c r="AZ299" i="17"/>
  <c r="AR299" i="17"/>
  <c r="BS299" i="17"/>
  <c r="BK299" i="17"/>
  <c r="BC299" i="17"/>
  <c r="AU299" i="17"/>
  <c r="AM299" i="17"/>
  <c r="BW299" i="17"/>
  <c r="BG299" i="17"/>
  <c r="AQ299" i="17"/>
  <c r="BL299" i="17"/>
  <c r="AV299" i="17"/>
  <c r="BT299" i="17"/>
  <c r="AN299" i="17"/>
  <c r="AY299" i="17"/>
  <c r="BD299" i="17"/>
  <c r="BO299" i="17"/>
  <c r="BT304" i="17"/>
  <c r="BP304" i="17"/>
  <c r="BL304" i="17"/>
  <c r="BH304" i="17"/>
  <c r="BD304" i="17"/>
  <c r="AZ304" i="17"/>
  <c r="AV304" i="17"/>
  <c r="AR304" i="17"/>
  <c r="AN304" i="17"/>
  <c r="CD304" i="17"/>
  <c r="BU304" i="17"/>
  <c r="BQ304" i="17"/>
  <c r="BM304" i="17"/>
  <c r="BI304" i="17"/>
  <c r="BE304" i="17"/>
  <c r="BA304" i="17"/>
  <c r="AW304" i="17"/>
  <c r="AS304" i="17"/>
  <c r="AO304" i="17"/>
  <c r="BV304" i="17"/>
  <c r="BN304" i="17"/>
  <c r="BF304" i="17"/>
  <c r="AX304" i="17"/>
  <c r="AP304" i="17"/>
  <c r="BW304" i="17"/>
  <c r="BO304" i="17"/>
  <c r="BG304" i="17"/>
  <c r="AY304" i="17"/>
  <c r="AQ304" i="17"/>
  <c r="BS304" i="17"/>
  <c r="BC304" i="17"/>
  <c r="AM304" i="17"/>
  <c r="BJ304" i="17"/>
  <c r="AT304" i="17"/>
  <c r="AU304" i="17"/>
  <c r="BB304" i="17"/>
  <c r="BK304" i="17"/>
  <c r="BR304" i="17"/>
  <c r="AI307" i="17"/>
  <c r="AE307" i="17"/>
  <c r="AA307" i="17"/>
  <c r="W307" i="17"/>
  <c r="S307" i="17"/>
  <c r="O307" i="17"/>
  <c r="K307" i="17"/>
  <c r="CA307" i="17"/>
  <c r="AJ307" i="17"/>
  <c r="AF307" i="17"/>
  <c r="AB307" i="17"/>
  <c r="X307" i="17"/>
  <c r="T307" i="17"/>
  <c r="P307" i="17"/>
  <c r="L307" i="17"/>
  <c r="AH307" i="17"/>
  <c r="Z307" i="17"/>
  <c r="R307" i="17"/>
  <c r="J307" i="17"/>
  <c r="AK307" i="17"/>
  <c r="AC307" i="17"/>
  <c r="U307" i="17"/>
  <c r="M307" i="17"/>
  <c r="AG307" i="17"/>
  <c r="Q307" i="17"/>
  <c r="AL307" i="17"/>
  <c r="V307" i="17"/>
  <c r="Y307" i="17"/>
  <c r="AD307" i="17"/>
  <c r="I307" i="17"/>
  <c r="N307" i="17"/>
  <c r="AL311" i="17"/>
  <c r="AH311" i="17"/>
  <c r="AD311" i="17"/>
  <c r="Z311" i="17"/>
  <c r="V311" i="17"/>
  <c r="R311" i="17"/>
  <c r="N311" i="17"/>
  <c r="J311" i="17"/>
  <c r="CA311" i="17"/>
  <c r="AG311" i="17"/>
  <c r="AB311" i="17"/>
  <c r="W311" i="17"/>
  <c r="Q311" i="17"/>
  <c r="L311" i="17"/>
  <c r="AI311" i="17"/>
  <c r="AC311" i="17"/>
  <c r="X311" i="17"/>
  <c r="S311" i="17"/>
  <c r="M311" i="17"/>
  <c r="AJ311" i="17"/>
  <c r="Y311" i="17"/>
  <c r="O311" i="17"/>
  <c r="AK311" i="17"/>
  <c r="AA311" i="17"/>
  <c r="P311" i="17"/>
  <c r="T311" i="17"/>
  <c r="U311" i="17"/>
  <c r="I311" i="17"/>
  <c r="K311" i="17"/>
  <c r="AE311" i="17"/>
  <c r="AF311" i="17"/>
  <c r="BW175" i="17"/>
  <c r="BS175" i="17"/>
  <c r="BO175" i="17"/>
  <c r="BK175" i="17"/>
  <c r="BG175" i="17"/>
  <c r="BC175" i="17"/>
  <c r="AY175" i="17"/>
  <c r="AU175" i="17"/>
  <c r="AQ175" i="17"/>
  <c r="AM175" i="17"/>
  <c r="BV175" i="17"/>
  <c r="BN175" i="17"/>
  <c r="BJ175" i="17"/>
  <c r="BB175" i="17"/>
  <c r="AX175" i="17"/>
  <c r="AP175" i="17"/>
  <c r="BT175" i="17"/>
  <c r="BP175" i="17"/>
  <c r="BL175" i="17"/>
  <c r="BH175" i="17"/>
  <c r="BD175" i="17"/>
  <c r="AZ175" i="17"/>
  <c r="AV175" i="17"/>
  <c r="AR175" i="17"/>
  <c r="AN175" i="17"/>
  <c r="BR175" i="17"/>
  <c r="BF175" i="17"/>
  <c r="AT175" i="17"/>
  <c r="BW179" i="17"/>
  <c r="BS179" i="17"/>
  <c r="BO179" i="17"/>
  <c r="BK179" i="17"/>
  <c r="BG179" i="17"/>
  <c r="BC179" i="17"/>
  <c r="AY179" i="17"/>
  <c r="AU179" i="17"/>
  <c r="AQ179" i="17"/>
  <c r="AM179" i="17"/>
  <c r="BJ179" i="17"/>
  <c r="BB179" i="17"/>
  <c r="AP179" i="17"/>
  <c r="BT179" i="17"/>
  <c r="BP179" i="17"/>
  <c r="BL179" i="17"/>
  <c r="BH179" i="17"/>
  <c r="BD179" i="17"/>
  <c r="AZ179" i="17"/>
  <c r="AV179" i="17"/>
  <c r="AR179" i="17"/>
  <c r="AN179" i="17"/>
  <c r="BV179" i="17"/>
  <c r="BR179" i="17"/>
  <c r="BN179" i="17"/>
  <c r="BF179" i="17"/>
  <c r="AX179" i="17"/>
  <c r="AT179" i="17"/>
  <c r="BW183" i="17"/>
  <c r="BS183" i="17"/>
  <c r="BO183" i="17"/>
  <c r="BK183" i="17"/>
  <c r="BG183" i="17"/>
  <c r="BC183" i="17"/>
  <c r="AY183" i="17"/>
  <c r="AU183" i="17"/>
  <c r="AQ183" i="17"/>
  <c r="AM183" i="17"/>
  <c r="BV183" i="17"/>
  <c r="BR183" i="17"/>
  <c r="BJ183" i="17"/>
  <c r="BF183" i="17"/>
  <c r="AX183" i="17"/>
  <c r="AP183" i="17"/>
  <c r="BT183" i="17"/>
  <c r="BP183" i="17"/>
  <c r="BL183" i="17"/>
  <c r="BH183" i="17"/>
  <c r="BD183" i="17"/>
  <c r="AZ183" i="17"/>
  <c r="AV183" i="17"/>
  <c r="AR183" i="17"/>
  <c r="AN183" i="17"/>
  <c r="BN183" i="17"/>
  <c r="BB183" i="17"/>
  <c r="AT183" i="17"/>
  <c r="BW187" i="17"/>
  <c r="BS187" i="17"/>
  <c r="BO187" i="17"/>
  <c r="BK187" i="17"/>
  <c r="BG187" i="17"/>
  <c r="BC187" i="17"/>
  <c r="AY187" i="17"/>
  <c r="AU187" i="17"/>
  <c r="AQ187" i="17"/>
  <c r="AM187" i="17"/>
  <c r="BV187" i="17"/>
  <c r="BR187" i="17"/>
  <c r="BJ187" i="17"/>
  <c r="BB187" i="17"/>
  <c r="AT187" i="17"/>
  <c r="BT187" i="17"/>
  <c r="BP187" i="17"/>
  <c r="BL187" i="17"/>
  <c r="BH187" i="17"/>
  <c r="BD187" i="17"/>
  <c r="AZ187" i="17"/>
  <c r="AV187" i="17"/>
  <c r="AR187" i="17"/>
  <c r="AN187" i="17"/>
  <c r="BN187" i="17"/>
  <c r="BF187" i="17"/>
  <c r="AX187" i="17"/>
  <c r="AP187" i="17"/>
  <c r="AK190" i="17"/>
  <c r="AG190" i="17"/>
  <c r="AC190" i="17"/>
  <c r="Y190" i="17"/>
  <c r="U190" i="17"/>
  <c r="Q190" i="17"/>
  <c r="M190" i="17"/>
  <c r="I190" i="17"/>
  <c r="CC24" i="17"/>
  <c r="AJ190" i="17"/>
  <c r="AB190" i="17"/>
  <c r="T190" i="17"/>
  <c r="L190" i="17"/>
  <c r="CB24" i="17"/>
  <c r="AL190" i="17"/>
  <c r="AH190" i="17"/>
  <c r="AD190" i="17"/>
  <c r="Z190" i="17"/>
  <c r="V190" i="17"/>
  <c r="R190" i="17"/>
  <c r="N190" i="17"/>
  <c r="J190" i="17"/>
  <c r="CA190" i="17"/>
  <c r="AF190" i="17"/>
  <c r="X190" i="17"/>
  <c r="P190" i="17"/>
  <c r="AI195" i="17"/>
  <c r="AE195" i="17"/>
  <c r="AA195" i="17"/>
  <c r="W195" i="17"/>
  <c r="S195" i="17"/>
  <c r="O195" i="17"/>
  <c r="K195" i="17"/>
  <c r="CC28" i="17"/>
  <c r="AL195" i="17"/>
  <c r="AD195" i="17"/>
  <c r="V195" i="17"/>
  <c r="N195" i="17"/>
  <c r="CA195" i="17"/>
  <c r="AJ195" i="17"/>
  <c r="AF195" i="17"/>
  <c r="AB195" i="17"/>
  <c r="X195" i="17"/>
  <c r="T195" i="17"/>
  <c r="P195" i="17"/>
  <c r="L195" i="17"/>
  <c r="AH195" i="17"/>
  <c r="Z195" i="17"/>
  <c r="R195" i="17"/>
  <c r="J195" i="17"/>
  <c r="CB28" i="17"/>
  <c r="AI199" i="17"/>
  <c r="AE199" i="17"/>
  <c r="AA199" i="17"/>
  <c r="W199" i="17"/>
  <c r="S199" i="17"/>
  <c r="O199" i="17"/>
  <c r="K199" i="17"/>
  <c r="CC32" i="17"/>
  <c r="AH199" i="17"/>
  <c r="AD199" i="17"/>
  <c r="V199" i="17"/>
  <c r="N199" i="17"/>
  <c r="CB32" i="17"/>
  <c r="CA199" i="17"/>
  <c r="AJ199" i="17"/>
  <c r="AF199" i="17"/>
  <c r="AB199" i="17"/>
  <c r="X199" i="17"/>
  <c r="T199" i="17"/>
  <c r="P199" i="17"/>
  <c r="L199" i="17"/>
  <c r="AL199" i="17"/>
  <c r="Z199" i="17"/>
  <c r="R199" i="17"/>
  <c r="J199" i="17"/>
  <c r="CD204" i="17"/>
  <c r="BU204" i="17"/>
  <c r="BQ204" i="17"/>
  <c r="BM204" i="17"/>
  <c r="BI204" i="17"/>
  <c r="BE204" i="17"/>
  <c r="BA204" i="17"/>
  <c r="AW204" i="17"/>
  <c r="AS204" i="17"/>
  <c r="AO204" i="17"/>
  <c r="BT204" i="17"/>
  <c r="BL204" i="17"/>
  <c r="BD204" i="17"/>
  <c r="AV204" i="17"/>
  <c r="AN204" i="17"/>
  <c r="BV204" i="17"/>
  <c r="BR204" i="17"/>
  <c r="BN204" i="17"/>
  <c r="BJ204" i="17"/>
  <c r="BF204" i="17"/>
  <c r="BB204" i="17"/>
  <c r="AX204" i="17"/>
  <c r="AT204" i="17"/>
  <c r="AP204" i="17"/>
  <c r="BP204" i="17"/>
  <c r="BH204" i="17"/>
  <c r="AZ204" i="17"/>
  <c r="AR204" i="17"/>
  <c r="CD208" i="17"/>
  <c r="BU208" i="17"/>
  <c r="BQ208" i="17"/>
  <c r="BM208" i="17"/>
  <c r="BI208" i="17"/>
  <c r="BE208" i="17"/>
  <c r="BA208" i="17"/>
  <c r="AW208" i="17"/>
  <c r="AS208" i="17"/>
  <c r="AO208" i="17"/>
  <c r="BP208" i="17"/>
  <c r="BH208" i="17"/>
  <c r="AZ208" i="17"/>
  <c r="AR208" i="17"/>
  <c r="BV208" i="17"/>
  <c r="BR208" i="17"/>
  <c r="BN208" i="17"/>
  <c r="BJ208" i="17"/>
  <c r="BF208" i="17"/>
  <c r="BB208" i="17"/>
  <c r="AX208" i="17"/>
  <c r="AT208" i="17"/>
  <c r="AP208" i="17"/>
  <c r="BT208" i="17"/>
  <c r="BL208" i="17"/>
  <c r="BD208" i="17"/>
  <c r="AV208" i="17"/>
  <c r="AN208" i="17"/>
  <c r="AK211" i="17"/>
  <c r="AG211" i="17"/>
  <c r="AC211" i="17"/>
  <c r="Y211" i="17"/>
  <c r="U211" i="17"/>
  <c r="Q211" i="17"/>
  <c r="M211" i="17"/>
  <c r="I211" i="17"/>
  <c r="AL211" i="17"/>
  <c r="AH211" i="17"/>
  <c r="AD211" i="17"/>
  <c r="Z211" i="17"/>
  <c r="V211" i="17"/>
  <c r="R211" i="17"/>
  <c r="N211" i="17"/>
  <c r="J211" i="17"/>
  <c r="AI211" i="17"/>
  <c r="AA211" i="17"/>
  <c r="S211" i="17"/>
  <c r="K211" i="17"/>
  <c r="CC44" i="17"/>
  <c r="AF211" i="17"/>
  <c r="P211" i="17"/>
  <c r="CA211" i="17"/>
  <c r="AJ211" i="17"/>
  <c r="AB211" i="17"/>
  <c r="T211" i="17"/>
  <c r="L211" i="17"/>
  <c r="X211" i="17"/>
  <c r="CB44" i="17"/>
  <c r="AK215" i="17"/>
  <c r="AG215" i="17"/>
  <c r="AC215" i="17"/>
  <c r="Y215" i="17"/>
  <c r="U215" i="17"/>
  <c r="Q215" i="17"/>
  <c r="M215" i="17"/>
  <c r="I215" i="17"/>
  <c r="AL215" i="17"/>
  <c r="AH215" i="17"/>
  <c r="AD215" i="17"/>
  <c r="Z215" i="17"/>
  <c r="V215" i="17"/>
  <c r="R215" i="17"/>
  <c r="N215" i="17"/>
  <c r="J215" i="17"/>
  <c r="AE215" i="17"/>
  <c r="W215" i="17"/>
  <c r="O215" i="17"/>
  <c r="CC48" i="17"/>
  <c r="CA215" i="17"/>
  <c r="AB215" i="17"/>
  <c r="L215" i="17"/>
  <c r="CB48" i="17"/>
  <c r="AF215" i="17"/>
  <c r="X215" i="17"/>
  <c r="P215" i="17"/>
  <c r="AJ215" i="17"/>
  <c r="T215" i="17"/>
  <c r="BW220" i="17"/>
  <c r="BS220" i="17"/>
  <c r="BO220" i="17"/>
  <c r="BK220" i="17"/>
  <c r="BG220" i="17"/>
  <c r="BC220" i="17"/>
  <c r="AY220" i="17"/>
  <c r="AU220" i="17"/>
  <c r="AQ220" i="17"/>
  <c r="AM220" i="17"/>
  <c r="BT220" i="17"/>
  <c r="BP220" i="17"/>
  <c r="BL220" i="17"/>
  <c r="BH220" i="17"/>
  <c r="BD220" i="17"/>
  <c r="AZ220" i="17"/>
  <c r="AV220" i="17"/>
  <c r="AR220" i="17"/>
  <c r="AN220" i="17"/>
  <c r="BV220" i="17"/>
  <c r="BN220" i="17"/>
  <c r="BF220" i="17"/>
  <c r="AX220" i="17"/>
  <c r="AP220" i="17"/>
  <c r="BU220" i="17"/>
  <c r="BE220" i="17"/>
  <c r="AO220" i="17"/>
  <c r="CD220" i="17"/>
  <c r="BQ220" i="17"/>
  <c r="BI220" i="17"/>
  <c r="BA220" i="17"/>
  <c r="AS220" i="17"/>
  <c r="BM220" i="17"/>
  <c r="AW220" i="17"/>
  <c r="AK223" i="17"/>
  <c r="AG223" i="17"/>
  <c r="AC223" i="17"/>
  <c r="Y223" i="17"/>
  <c r="U223" i="17"/>
  <c r="Q223" i="17"/>
  <c r="M223" i="17"/>
  <c r="I223" i="17"/>
  <c r="AL223" i="17"/>
  <c r="AH223" i="17"/>
  <c r="AD223" i="17"/>
  <c r="Z223" i="17"/>
  <c r="V223" i="17"/>
  <c r="R223" i="17"/>
  <c r="N223" i="17"/>
  <c r="J223" i="17"/>
  <c r="AE223" i="17"/>
  <c r="W223" i="17"/>
  <c r="O223" i="17"/>
  <c r="CC56" i="17"/>
  <c r="CA223" i="17"/>
  <c r="T223" i="17"/>
  <c r="CB56" i="17"/>
  <c r="AF223" i="17"/>
  <c r="X223" i="17"/>
  <c r="P223" i="17"/>
  <c r="AJ223" i="17"/>
  <c r="AB223" i="17"/>
  <c r="L223" i="17"/>
  <c r="AK227" i="17"/>
  <c r="AG227" i="17"/>
  <c r="AC227" i="17"/>
  <c r="Y227" i="17"/>
  <c r="U227" i="17"/>
  <c r="Q227" i="17"/>
  <c r="M227" i="17"/>
  <c r="I227" i="17"/>
  <c r="AL227" i="17"/>
  <c r="AH227" i="17"/>
  <c r="AD227" i="17"/>
  <c r="Z227" i="17"/>
  <c r="V227" i="17"/>
  <c r="R227" i="17"/>
  <c r="N227" i="17"/>
  <c r="J227" i="17"/>
  <c r="AI227" i="17"/>
  <c r="AA227" i="17"/>
  <c r="S227" i="17"/>
  <c r="K227" i="17"/>
  <c r="CC60" i="17"/>
  <c r="X227" i="17"/>
  <c r="CA227" i="17"/>
  <c r="AJ227" i="17"/>
  <c r="AB227" i="17"/>
  <c r="T227" i="17"/>
  <c r="L227" i="17"/>
  <c r="AF227" i="17"/>
  <c r="P227" i="17"/>
  <c r="CB60" i="17"/>
  <c r="AE227" i="17"/>
  <c r="W227" i="17"/>
  <c r="O227" i="17"/>
  <c r="AK231" i="17"/>
  <c r="AG231" i="17"/>
  <c r="AC231" i="17"/>
  <c r="Y231" i="17"/>
  <c r="U231" i="17"/>
  <c r="Q231" i="17"/>
  <c r="M231" i="17"/>
  <c r="I231" i="17"/>
  <c r="AL231" i="17"/>
  <c r="AH231" i="17"/>
  <c r="AD231" i="17"/>
  <c r="Z231" i="17"/>
  <c r="V231" i="17"/>
  <c r="R231" i="17"/>
  <c r="N231" i="17"/>
  <c r="J231" i="17"/>
  <c r="AE231" i="17"/>
  <c r="W231" i="17"/>
  <c r="O231" i="17"/>
  <c r="CC64" i="17"/>
  <c r="AJ231" i="17"/>
  <c r="L231" i="17"/>
  <c r="CB64" i="17"/>
  <c r="AF231" i="17"/>
  <c r="X231" i="17"/>
  <c r="P231" i="17"/>
  <c r="CA231" i="17"/>
  <c r="AB231" i="17"/>
  <c r="T231" i="17"/>
  <c r="AI231" i="17"/>
  <c r="AA231" i="17"/>
  <c r="S231" i="17"/>
  <c r="K231" i="17"/>
  <c r="BW236" i="17"/>
  <c r="BS236" i="17"/>
  <c r="BO236" i="17"/>
  <c r="BK236" i="17"/>
  <c r="BG236" i="17"/>
  <c r="BC236" i="17"/>
  <c r="AY236" i="17"/>
  <c r="AU236" i="17"/>
  <c r="AQ236" i="17"/>
  <c r="AM236" i="17"/>
  <c r="BT236" i="17"/>
  <c r="BP236" i="17"/>
  <c r="BL236" i="17"/>
  <c r="BH236" i="17"/>
  <c r="BD236" i="17"/>
  <c r="AZ236" i="17"/>
  <c r="AV236" i="17"/>
  <c r="AR236" i="17"/>
  <c r="AN236" i="17"/>
  <c r="BR236" i="17"/>
  <c r="BJ236" i="17"/>
  <c r="BB236" i="17"/>
  <c r="AT236" i="17"/>
  <c r="BU236" i="17"/>
  <c r="BM236" i="17"/>
  <c r="BE236" i="17"/>
  <c r="AW236" i="17"/>
  <c r="AO236" i="17"/>
  <c r="BN236" i="17"/>
  <c r="AX236" i="17"/>
  <c r="BI236" i="17"/>
  <c r="BQ236" i="17"/>
  <c r="BA236" i="17"/>
  <c r="CD236" i="17"/>
  <c r="AS236" i="17"/>
  <c r="BV236" i="17"/>
  <c r="BF236" i="17"/>
  <c r="AP236" i="17"/>
  <c r="BW240" i="17"/>
  <c r="BS240" i="17"/>
  <c r="BO240" i="17"/>
  <c r="BK240" i="17"/>
  <c r="BG240" i="17"/>
  <c r="BC240" i="17"/>
  <c r="AY240" i="17"/>
  <c r="AU240" i="17"/>
  <c r="AQ240" i="17"/>
  <c r="AM240" i="17"/>
  <c r="BT240" i="17"/>
  <c r="BP240" i="17"/>
  <c r="BL240" i="17"/>
  <c r="BH240" i="17"/>
  <c r="BD240" i="17"/>
  <c r="AZ240" i="17"/>
  <c r="AV240" i="17"/>
  <c r="AR240" i="17"/>
  <c r="AN240" i="17"/>
  <c r="BV240" i="17"/>
  <c r="BN240" i="17"/>
  <c r="BF240" i="17"/>
  <c r="AX240" i="17"/>
  <c r="AP240" i="17"/>
  <c r="CD240" i="17"/>
  <c r="BQ240" i="17"/>
  <c r="BI240" i="17"/>
  <c r="BA240" i="17"/>
  <c r="AS240" i="17"/>
  <c r="BM240" i="17"/>
  <c r="AW240" i="17"/>
  <c r="BJ240" i="17"/>
  <c r="AT240" i="17"/>
  <c r="BR240" i="17"/>
  <c r="BB240" i="17"/>
  <c r="BU240" i="17"/>
  <c r="BE240" i="17"/>
  <c r="AO240" i="17"/>
  <c r="BW244" i="17"/>
  <c r="BS244" i="17"/>
  <c r="BO244" i="17"/>
  <c r="BK244" i="17"/>
  <c r="BG244" i="17"/>
  <c r="BC244" i="17"/>
  <c r="AY244" i="17"/>
  <c r="AU244" i="17"/>
  <c r="AQ244" i="17"/>
  <c r="AM244" i="17"/>
  <c r="BT244" i="17"/>
  <c r="BP244" i="17"/>
  <c r="BL244" i="17"/>
  <c r="BH244" i="17"/>
  <c r="BD244" i="17"/>
  <c r="AZ244" i="17"/>
  <c r="AV244" i="17"/>
  <c r="AR244" i="17"/>
  <c r="AN244" i="17"/>
  <c r="BR244" i="17"/>
  <c r="BJ244" i="17"/>
  <c r="BB244" i="17"/>
  <c r="AT244" i="17"/>
  <c r="BU244" i="17"/>
  <c r="BM244" i="17"/>
  <c r="BE244" i="17"/>
  <c r="AW244" i="17"/>
  <c r="AO244" i="17"/>
  <c r="BV244" i="17"/>
  <c r="BF244" i="17"/>
  <c r="AP244" i="17"/>
  <c r="BQ244" i="17"/>
  <c r="CD244" i="17"/>
  <c r="BI244" i="17"/>
  <c r="AS244" i="17"/>
  <c r="BA244" i="17"/>
  <c r="BN244" i="17"/>
  <c r="AX244" i="17"/>
  <c r="AK247" i="17"/>
  <c r="AG247" i="17"/>
  <c r="AC247" i="17"/>
  <c r="Y247" i="17"/>
  <c r="U247" i="17"/>
  <c r="Q247" i="17"/>
  <c r="M247" i="17"/>
  <c r="I247" i="17"/>
  <c r="AL247" i="17"/>
  <c r="AH247" i="17"/>
  <c r="AD247" i="17"/>
  <c r="Z247" i="17"/>
  <c r="V247" i="17"/>
  <c r="R247" i="17"/>
  <c r="N247" i="17"/>
  <c r="J247" i="17"/>
  <c r="AI247" i="17"/>
  <c r="AA247" i="17"/>
  <c r="S247" i="17"/>
  <c r="K247" i="17"/>
  <c r="CA247" i="17"/>
  <c r="AJ247" i="17"/>
  <c r="AB247" i="17"/>
  <c r="T247" i="17"/>
  <c r="L247" i="17"/>
  <c r="AF247" i="17"/>
  <c r="P247" i="17"/>
  <c r="CC80" i="17"/>
  <c r="AE247" i="17"/>
  <c r="W247" i="17"/>
  <c r="O247" i="17"/>
  <c r="CB80" i="17"/>
  <c r="X247" i="17"/>
  <c r="AK251" i="17"/>
  <c r="AG251" i="17"/>
  <c r="AC251" i="17"/>
  <c r="Y251" i="17"/>
  <c r="U251" i="17"/>
  <c r="Q251" i="17"/>
  <c r="M251" i="17"/>
  <c r="I251" i="17"/>
  <c r="AL251" i="17"/>
  <c r="AH251" i="17"/>
  <c r="AD251" i="17"/>
  <c r="Z251" i="17"/>
  <c r="V251" i="17"/>
  <c r="R251" i="17"/>
  <c r="N251" i="17"/>
  <c r="J251" i="17"/>
  <c r="AE251" i="17"/>
  <c r="W251" i="17"/>
  <c r="O251" i="17"/>
  <c r="AF251" i="17"/>
  <c r="X251" i="17"/>
  <c r="P251" i="17"/>
  <c r="CA251" i="17"/>
  <c r="AB251" i="17"/>
  <c r="L251" i="17"/>
  <c r="CC84" i="17"/>
  <c r="CB84" i="17"/>
  <c r="AI251" i="17"/>
  <c r="S251" i="17"/>
  <c r="AA251" i="17"/>
  <c r="K251" i="17"/>
  <c r="AJ251" i="17"/>
  <c r="T251" i="17"/>
  <c r="AK255" i="17"/>
  <c r="AG255" i="17"/>
  <c r="AC255" i="17"/>
  <c r="Y255" i="17"/>
  <c r="U255" i="17"/>
  <c r="Q255" i="17"/>
  <c r="M255" i="17"/>
  <c r="I255" i="17"/>
  <c r="AL255" i="17"/>
  <c r="AH255" i="17"/>
  <c r="AD255" i="17"/>
  <c r="Z255" i="17"/>
  <c r="V255" i="17"/>
  <c r="R255" i="17"/>
  <c r="N255" i="17"/>
  <c r="J255" i="17"/>
  <c r="AE255" i="17"/>
  <c r="W255" i="17"/>
  <c r="O255" i="17"/>
  <c r="AJ255" i="17"/>
  <c r="AA255" i="17"/>
  <c r="P255" i="17"/>
  <c r="AB255" i="17"/>
  <c r="S255" i="17"/>
  <c r="T255" i="17"/>
  <c r="CC88" i="17"/>
  <c r="CA255" i="17"/>
  <c r="AI255" i="17"/>
  <c r="X255" i="17"/>
  <c r="L255" i="17"/>
  <c r="CB88" i="17"/>
  <c r="AF255" i="17"/>
  <c r="K255" i="17"/>
  <c r="BW260" i="17"/>
  <c r="BS260" i="17"/>
  <c r="CD260" i="17"/>
  <c r="BT260" i="17"/>
  <c r="BO260" i="17"/>
  <c r="BK260" i="17"/>
  <c r="BG260" i="17"/>
  <c r="BC260" i="17"/>
  <c r="AY260" i="17"/>
  <c r="AU260" i="17"/>
  <c r="AQ260" i="17"/>
  <c r="AM260" i="17"/>
  <c r="BU260" i="17"/>
  <c r="BP260" i="17"/>
  <c r="BL260" i="17"/>
  <c r="BH260" i="17"/>
  <c r="BD260" i="17"/>
  <c r="AZ260" i="17"/>
  <c r="AV260" i="17"/>
  <c r="AR260" i="17"/>
  <c r="AN260" i="17"/>
  <c r="BN260" i="17"/>
  <c r="BF260" i="17"/>
  <c r="AX260" i="17"/>
  <c r="AP260" i="17"/>
  <c r="BR260" i="17"/>
  <c r="BI260" i="17"/>
  <c r="AW260" i="17"/>
  <c r="BV260" i="17"/>
  <c r="BJ260" i="17"/>
  <c r="BA260" i="17"/>
  <c r="AO260" i="17"/>
  <c r="BQ260" i="17"/>
  <c r="AT260" i="17"/>
  <c r="AS260" i="17"/>
  <c r="BB260" i="17"/>
  <c r="BM260" i="17"/>
  <c r="BE260" i="17"/>
  <c r="BV264" i="17"/>
  <c r="BR264" i="17"/>
  <c r="BN264" i="17"/>
  <c r="BJ264" i="17"/>
  <c r="BF264" i="17"/>
  <c r="BB264" i="17"/>
  <c r="AX264" i="17"/>
  <c r="AT264" i="17"/>
  <c r="AP264" i="17"/>
  <c r="BW264" i="17"/>
  <c r="BS264" i="17"/>
  <c r="BO264" i="17"/>
  <c r="BK264" i="17"/>
  <c r="BG264" i="17"/>
  <c r="BC264" i="17"/>
  <c r="AY264" i="17"/>
  <c r="AU264" i="17"/>
  <c r="AQ264" i="17"/>
  <c r="AM264" i="17"/>
  <c r="BU264" i="17"/>
  <c r="BM264" i="17"/>
  <c r="BE264" i="17"/>
  <c r="AW264" i="17"/>
  <c r="AO264" i="17"/>
  <c r="BP264" i="17"/>
  <c r="BH264" i="17"/>
  <c r="AZ264" i="17"/>
  <c r="AR264" i="17"/>
  <c r="BQ264" i="17"/>
  <c r="BA264" i="17"/>
  <c r="BL264" i="17"/>
  <c r="AS264" i="17"/>
  <c r="BT264" i="17"/>
  <c r="AV264" i="17"/>
  <c r="BI264" i="17"/>
  <c r="BD264" i="17"/>
  <c r="CD264" i="17"/>
  <c r="AN264" i="17"/>
  <c r="BV268" i="17"/>
  <c r="BR268" i="17"/>
  <c r="BN268" i="17"/>
  <c r="BJ268" i="17"/>
  <c r="BF268" i="17"/>
  <c r="BB268" i="17"/>
  <c r="AX268" i="17"/>
  <c r="AT268" i="17"/>
  <c r="AP268" i="17"/>
  <c r="BW268" i="17"/>
  <c r="BS268" i="17"/>
  <c r="BO268" i="17"/>
  <c r="BK268" i="17"/>
  <c r="BG268" i="17"/>
  <c r="BC268" i="17"/>
  <c r="AY268" i="17"/>
  <c r="AU268" i="17"/>
  <c r="AQ268" i="17"/>
  <c r="AM268" i="17"/>
  <c r="CD268" i="17"/>
  <c r="BQ268" i="17"/>
  <c r="BI268" i="17"/>
  <c r="BA268" i="17"/>
  <c r="AS268" i="17"/>
  <c r="BT268" i="17"/>
  <c r="BL268" i="17"/>
  <c r="BD268" i="17"/>
  <c r="AV268" i="17"/>
  <c r="AN268" i="17"/>
  <c r="BP268" i="17"/>
  <c r="AZ268" i="17"/>
  <c r="BM268" i="17"/>
  <c r="AR268" i="17"/>
  <c r="BU268" i="17"/>
  <c r="AW268" i="17"/>
  <c r="AO268" i="17"/>
  <c r="BE268" i="17"/>
  <c r="BH268" i="17"/>
  <c r="CA271" i="17"/>
  <c r="AJ271" i="17"/>
  <c r="AF271" i="17"/>
  <c r="AB271" i="17"/>
  <c r="X271" i="17"/>
  <c r="T271" i="17"/>
  <c r="P271" i="17"/>
  <c r="L271" i="17"/>
  <c r="AK271" i="17"/>
  <c r="AG271" i="17"/>
  <c r="AC271" i="17"/>
  <c r="Y271" i="17"/>
  <c r="U271" i="17"/>
  <c r="Q271" i="17"/>
  <c r="M271" i="17"/>
  <c r="I271" i="17"/>
  <c r="AE271" i="17"/>
  <c r="W271" i="17"/>
  <c r="O271" i="17"/>
  <c r="AH271" i="17"/>
  <c r="Z271" i="17"/>
  <c r="R271" i="17"/>
  <c r="J271" i="17"/>
  <c r="AI271" i="17"/>
  <c r="S271" i="17"/>
  <c r="AD271" i="17"/>
  <c r="K271" i="17"/>
  <c r="AL271" i="17"/>
  <c r="N271" i="17"/>
  <c r="V271" i="17"/>
  <c r="CC104" i="17"/>
  <c r="CB104" i="17"/>
  <c r="AA271" i="17"/>
  <c r="AL275" i="17"/>
  <c r="AH275" i="17"/>
  <c r="AD275" i="17"/>
  <c r="Z275" i="17"/>
  <c r="V275" i="17"/>
  <c r="R275" i="17"/>
  <c r="N275" i="17"/>
  <c r="J275" i="17"/>
  <c r="AI275" i="17"/>
  <c r="AE275" i="17"/>
  <c r="AA275" i="17"/>
  <c r="W275" i="17"/>
  <c r="S275" i="17"/>
  <c r="O275" i="17"/>
  <c r="K275" i="17"/>
  <c r="CA275" i="17"/>
  <c r="AJ275" i="17"/>
  <c r="AB275" i="17"/>
  <c r="T275" i="17"/>
  <c r="L275" i="17"/>
  <c r="AK275" i="17"/>
  <c r="AC275" i="17"/>
  <c r="U275" i="17"/>
  <c r="M275" i="17"/>
  <c r="X275" i="17"/>
  <c r="Y275" i="17"/>
  <c r="I275" i="17"/>
  <c r="AG275" i="17"/>
  <c r="AF275" i="17"/>
  <c r="CC108" i="17"/>
  <c r="Q275" i="17"/>
  <c r="CB108" i="17"/>
  <c r="P275" i="17"/>
  <c r="AL279" i="17"/>
  <c r="AH279" i="17"/>
  <c r="AD279" i="17"/>
  <c r="Z279" i="17"/>
  <c r="V279" i="17"/>
  <c r="R279" i="17"/>
  <c r="N279" i="17"/>
  <c r="J279" i="17"/>
  <c r="AI279" i="17"/>
  <c r="AE279" i="17"/>
  <c r="AA279" i="17"/>
  <c r="W279" i="17"/>
  <c r="S279" i="17"/>
  <c r="O279" i="17"/>
  <c r="K279" i="17"/>
  <c r="AF279" i="17"/>
  <c r="X279" i="17"/>
  <c r="P279" i="17"/>
  <c r="AG279" i="17"/>
  <c r="Y279" i="17"/>
  <c r="Q279" i="17"/>
  <c r="I279" i="17"/>
  <c r="AC279" i="17"/>
  <c r="M279" i="17"/>
  <c r="AJ279" i="17"/>
  <c r="T279" i="17"/>
  <c r="U279" i="17"/>
  <c r="AB279" i="17"/>
  <c r="CA279" i="17"/>
  <c r="AK279" i="17"/>
  <c r="CC112" i="17"/>
  <c r="L279" i="17"/>
  <c r="CB112" i="17"/>
  <c r="K174" i="17"/>
  <c r="BA171" i="17"/>
  <c r="BQ171" i="17"/>
  <c r="S174" i="17"/>
  <c r="AI174" i="17"/>
  <c r="BA175" i="17"/>
  <c r="BQ175" i="17"/>
  <c r="S178" i="17"/>
  <c r="AI178" i="17"/>
  <c r="BA179" i="17"/>
  <c r="BQ179" i="17"/>
  <c r="S182" i="17"/>
  <c r="AI182" i="17"/>
  <c r="BA183" i="17"/>
  <c r="BQ183" i="17"/>
  <c r="S186" i="17"/>
  <c r="AI186" i="17"/>
  <c r="BA187" i="17"/>
  <c r="BQ187" i="17"/>
  <c r="S190" i="17"/>
  <c r="AI190" i="17"/>
  <c r="BA191" i="17"/>
  <c r="BQ191" i="17"/>
  <c r="M195" i="17"/>
  <c r="AC195" i="17"/>
  <c r="AU196" i="17"/>
  <c r="BK196" i="17"/>
  <c r="M199" i="17"/>
  <c r="AC199" i="17"/>
  <c r="AU200" i="17"/>
  <c r="BK200" i="17"/>
  <c r="M203" i="17"/>
  <c r="AC203" i="17"/>
  <c r="AU204" i="17"/>
  <c r="BK204" i="17"/>
  <c r="M207" i="17"/>
  <c r="AC207" i="17"/>
  <c r="AU208" i="17"/>
  <c r="BK208" i="17"/>
  <c r="O211" i="17"/>
  <c r="BJ212" i="17"/>
  <c r="S215" i="17"/>
  <c r="BN216" i="17"/>
  <c r="AE219" i="17"/>
  <c r="AT220" i="17"/>
  <c r="AI223" i="17"/>
  <c r="AX224" i="17"/>
  <c r="CD209" i="17"/>
  <c r="BU209" i="17"/>
  <c r="BQ209" i="17"/>
  <c r="BM209" i="17"/>
  <c r="BI209" i="17"/>
  <c r="BE209" i="17"/>
  <c r="BA209" i="17"/>
  <c r="AW209" i="17"/>
  <c r="AS209" i="17"/>
  <c r="AO209" i="17"/>
  <c r="AI212" i="17"/>
  <c r="AE212" i="17"/>
  <c r="AA212" i="17"/>
  <c r="W212" i="17"/>
  <c r="S212" i="17"/>
  <c r="O212" i="17"/>
  <c r="K212" i="17"/>
  <c r="CA212" i="17"/>
  <c r="AJ212" i="17"/>
  <c r="AF212" i="17"/>
  <c r="AB212" i="17"/>
  <c r="X212" i="17"/>
  <c r="T212" i="17"/>
  <c r="P212" i="17"/>
  <c r="L212" i="17"/>
  <c r="CD217" i="17"/>
  <c r="BU217" i="17"/>
  <c r="BQ217" i="17"/>
  <c r="BM217" i="17"/>
  <c r="BI217" i="17"/>
  <c r="BE217" i="17"/>
  <c r="BA217" i="17"/>
  <c r="AW217" i="17"/>
  <c r="AS217" i="17"/>
  <c r="AO217" i="17"/>
  <c r="BV217" i="17"/>
  <c r="BR217" i="17"/>
  <c r="BN217" i="17"/>
  <c r="BJ217" i="17"/>
  <c r="BF217" i="17"/>
  <c r="BB217" i="17"/>
  <c r="AX217" i="17"/>
  <c r="AT217" i="17"/>
  <c r="AP217" i="17"/>
  <c r="AI220" i="17"/>
  <c r="AE220" i="17"/>
  <c r="AA220" i="17"/>
  <c r="W220" i="17"/>
  <c r="S220" i="17"/>
  <c r="O220" i="17"/>
  <c r="K220" i="17"/>
  <c r="CA220" i="17"/>
  <c r="AJ220" i="17"/>
  <c r="AF220" i="17"/>
  <c r="AB220" i="17"/>
  <c r="X220" i="17"/>
  <c r="T220" i="17"/>
  <c r="P220" i="17"/>
  <c r="L220" i="17"/>
  <c r="CD225" i="17"/>
  <c r="BU225" i="17"/>
  <c r="BQ225" i="17"/>
  <c r="BM225" i="17"/>
  <c r="BI225" i="17"/>
  <c r="BE225" i="17"/>
  <c r="BA225" i="17"/>
  <c r="AW225" i="17"/>
  <c r="AS225" i="17"/>
  <c r="AO225" i="17"/>
  <c r="BV225" i="17"/>
  <c r="BR225" i="17"/>
  <c r="BN225" i="17"/>
  <c r="BJ225" i="17"/>
  <c r="BF225" i="17"/>
  <c r="BB225" i="17"/>
  <c r="AX225" i="17"/>
  <c r="AT225" i="17"/>
  <c r="AP225" i="17"/>
  <c r="AI228" i="17"/>
  <c r="AE228" i="17"/>
  <c r="AA228" i="17"/>
  <c r="W228" i="17"/>
  <c r="S228" i="17"/>
  <c r="O228" i="17"/>
  <c r="K228" i="17"/>
  <c r="CA228" i="17"/>
  <c r="AJ228" i="17"/>
  <c r="AF228" i="17"/>
  <c r="AB228" i="17"/>
  <c r="X228" i="17"/>
  <c r="T228" i="17"/>
  <c r="P228" i="17"/>
  <c r="L228" i="17"/>
  <c r="CD233" i="17"/>
  <c r="BU233" i="17"/>
  <c r="BQ233" i="17"/>
  <c r="BM233" i="17"/>
  <c r="BI233" i="17"/>
  <c r="BE233" i="17"/>
  <c r="BA233" i="17"/>
  <c r="AW233" i="17"/>
  <c r="AS233" i="17"/>
  <c r="AO233" i="17"/>
  <c r="BV233" i="17"/>
  <c r="BR233" i="17"/>
  <c r="BN233" i="17"/>
  <c r="BJ233" i="17"/>
  <c r="BF233" i="17"/>
  <c r="BB233" i="17"/>
  <c r="AX233" i="17"/>
  <c r="AT233" i="17"/>
  <c r="AP233" i="17"/>
  <c r="BP233" i="17"/>
  <c r="BH233" i="17"/>
  <c r="AZ233" i="17"/>
  <c r="AR233" i="17"/>
  <c r="BS233" i="17"/>
  <c r="BK233" i="17"/>
  <c r="BC233" i="17"/>
  <c r="AU233" i="17"/>
  <c r="AM233" i="17"/>
  <c r="AI236" i="17"/>
  <c r="AE236" i="17"/>
  <c r="AA236" i="17"/>
  <c r="W236" i="17"/>
  <c r="S236" i="17"/>
  <c r="O236" i="17"/>
  <c r="K236" i="17"/>
  <c r="CA236" i="17"/>
  <c r="AJ236" i="17"/>
  <c r="AF236" i="17"/>
  <c r="AB236" i="17"/>
  <c r="X236" i="17"/>
  <c r="T236" i="17"/>
  <c r="P236" i="17"/>
  <c r="L236" i="17"/>
  <c r="AL236" i="17"/>
  <c r="AD236" i="17"/>
  <c r="V236" i="17"/>
  <c r="N236" i="17"/>
  <c r="AG236" i="17"/>
  <c r="Y236" i="17"/>
  <c r="Q236" i="17"/>
  <c r="I236" i="17"/>
  <c r="AI240" i="17"/>
  <c r="AE240" i="17"/>
  <c r="AA240" i="17"/>
  <c r="W240" i="17"/>
  <c r="S240" i="17"/>
  <c r="O240" i="17"/>
  <c r="K240" i="17"/>
  <c r="CA240" i="17"/>
  <c r="AJ240" i="17"/>
  <c r="AF240" i="17"/>
  <c r="AB240" i="17"/>
  <c r="X240" i="17"/>
  <c r="T240" i="17"/>
  <c r="P240" i="17"/>
  <c r="L240" i="17"/>
  <c r="AH240" i="17"/>
  <c r="Z240" i="17"/>
  <c r="R240" i="17"/>
  <c r="J240" i="17"/>
  <c r="AK240" i="17"/>
  <c r="AC240" i="17"/>
  <c r="U240" i="17"/>
  <c r="M240" i="17"/>
  <c r="CD245" i="17"/>
  <c r="BU245" i="17"/>
  <c r="BQ245" i="17"/>
  <c r="BM245" i="17"/>
  <c r="BI245" i="17"/>
  <c r="BE245" i="17"/>
  <c r="BA245" i="17"/>
  <c r="AW245" i="17"/>
  <c r="AS245" i="17"/>
  <c r="AO245" i="17"/>
  <c r="BV245" i="17"/>
  <c r="BR245" i="17"/>
  <c r="BN245" i="17"/>
  <c r="BJ245" i="17"/>
  <c r="BF245" i="17"/>
  <c r="BB245" i="17"/>
  <c r="AX245" i="17"/>
  <c r="AT245" i="17"/>
  <c r="AP245" i="17"/>
  <c r="BT245" i="17"/>
  <c r="BL245" i="17"/>
  <c r="BD245" i="17"/>
  <c r="AV245" i="17"/>
  <c r="AN245" i="17"/>
  <c r="BW245" i="17"/>
  <c r="BO245" i="17"/>
  <c r="BG245" i="17"/>
  <c r="AY245" i="17"/>
  <c r="AQ245" i="17"/>
  <c r="AI248" i="17"/>
  <c r="AE248" i="17"/>
  <c r="AA248" i="17"/>
  <c r="W248" i="17"/>
  <c r="S248" i="17"/>
  <c r="O248" i="17"/>
  <c r="K248" i="17"/>
  <c r="CA248" i="17"/>
  <c r="AJ248" i="17"/>
  <c r="AF248" i="17"/>
  <c r="AB248" i="17"/>
  <c r="X248" i="17"/>
  <c r="T248" i="17"/>
  <c r="P248" i="17"/>
  <c r="L248" i="17"/>
  <c r="AH248" i="17"/>
  <c r="Z248" i="17"/>
  <c r="R248" i="17"/>
  <c r="J248" i="17"/>
  <c r="AK248" i="17"/>
  <c r="AC248" i="17"/>
  <c r="U248" i="17"/>
  <c r="M248" i="17"/>
  <c r="CD253" i="17"/>
  <c r="BU253" i="17"/>
  <c r="BQ253" i="17"/>
  <c r="BM253" i="17"/>
  <c r="BI253" i="17"/>
  <c r="BE253" i="17"/>
  <c r="BA253" i="17"/>
  <c r="AW253" i="17"/>
  <c r="AS253" i="17"/>
  <c r="AO253" i="17"/>
  <c r="BV253" i="17"/>
  <c r="BR253" i="17"/>
  <c r="BN253" i="17"/>
  <c r="BJ253" i="17"/>
  <c r="BF253" i="17"/>
  <c r="BB253" i="17"/>
  <c r="AX253" i="17"/>
  <c r="AT253" i="17"/>
  <c r="AP253" i="17"/>
  <c r="BP253" i="17"/>
  <c r="BH253" i="17"/>
  <c r="AZ253" i="17"/>
  <c r="AR253" i="17"/>
  <c r="BT253" i="17"/>
  <c r="BK253" i="17"/>
  <c r="AY253" i="17"/>
  <c r="AN253" i="17"/>
  <c r="BW253" i="17"/>
  <c r="BL253" i="17"/>
  <c r="BC253" i="17"/>
  <c r="AQ253" i="17"/>
  <c r="CD257" i="17"/>
  <c r="BU257" i="17"/>
  <c r="BQ257" i="17"/>
  <c r="BM257" i="17"/>
  <c r="BI257" i="17"/>
  <c r="BE257" i="17"/>
  <c r="BA257" i="17"/>
  <c r="AW257" i="17"/>
  <c r="AS257" i="17"/>
  <c r="AO257" i="17"/>
  <c r="BV257" i="17"/>
  <c r="BR257" i="17"/>
  <c r="BN257" i="17"/>
  <c r="BJ257" i="17"/>
  <c r="BF257" i="17"/>
  <c r="BB257" i="17"/>
  <c r="AX257" i="17"/>
  <c r="AT257" i="17"/>
  <c r="AP257" i="17"/>
  <c r="BT257" i="17"/>
  <c r="BL257" i="17"/>
  <c r="BD257" i="17"/>
  <c r="AV257" i="17"/>
  <c r="AN257" i="17"/>
  <c r="BS257" i="17"/>
  <c r="BH257" i="17"/>
  <c r="AY257" i="17"/>
  <c r="AM257" i="17"/>
  <c r="BW257" i="17"/>
  <c r="BK257" i="17"/>
  <c r="AZ257" i="17"/>
  <c r="AQ257" i="17"/>
  <c r="AI260" i="17"/>
  <c r="AE260" i="17"/>
  <c r="AA260" i="17"/>
  <c r="W260" i="17"/>
  <c r="S260" i="17"/>
  <c r="O260" i="17"/>
  <c r="K260" i="17"/>
  <c r="AJ260" i="17"/>
  <c r="AF260" i="17"/>
  <c r="AB260" i="17"/>
  <c r="X260" i="17"/>
  <c r="T260" i="17"/>
  <c r="P260" i="17"/>
  <c r="L260" i="17"/>
  <c r="CA260" i="17"/>
  <c r="AH260" i="17"/>
  <c r="Z260" i="17"/>
  <c r="R260" i="17"/>
  <c r="J260" i="17"/>
  <c r="AL260" i="17"/>
  <c r="AC260" i="17"/>
  <c r="Q260" i="17"/>
  <c r="AD260" i="17"/>
  <c r="U260" i="17"/>
  <c r="I260" i="17"/>
  <c r="BT265" i="17"/>
  <c r="BP265" i="17"/>
  <c r="BL265" i="17"/>
  <c r="BH265" i="17"/>
  <c r="BD265" i="17"/>
  <c r="AZ265" i="17"/>
  <c r="AV265" i="17"/>
  <c r="AR265" i="17"/>
  <c r="AN265" i="17"/>
  <c r="CD265" i="17"/>
  <c r="BU265" i="17"/>
  <c r="BQ265" i="17"/>
  <c r="BM265" i="17"/>
  <c r="BI265" i="17"/>
  <c r="BE265" i="17"/>
  <c r="BA265" i="17"/>
  <c r="AW265" i="17"/>
  <c r="AS265" i="17"/>
  <c r="AO265" i="17"/>
  <c r="BV265" i="17"/>
  <c r="BN265" i="17"/>
  <c r="BF265" i="17"/>
  <c r="AX265" i="17"/>
  <c r="AP265" i="17"/>
  <c r="BW265" i="17"/>
  <c r="BO265" i="17"/>
  <c r="BG265" i="17"/>
  <c r="AY265" i="17"/>
  <c r="AQ265" i="17"/>
  <c r="BJ265" i="17"/>
  <c r="AT265" i="17"/>
  <c r="BC265" i="17"/>
  <c r="BK265" i="17"/>
  <c r="AM265" i="17"/>
  <c r="AL268" i="17"/>
  <c r="AH268" i="17"/>
  <c r="AD268" i="17"/>
  <c r="Z268" i="17"/>
  <c r="V268" i="17"/>
  <c r="R268" i="17"/>
  <c r="N268" i="17"/>
  <c r="J268" i="17"/>
  <c r="AI268" i="17"/>
  <c r="AE268" i="17"/>
  <c r="AA268" i="17"/>
  <c r="W268" i="17"/>
  <c r="S268" i="17"/>
  <c r="O268" i="17"/>
  <c r="K268" i="17"/>
  <c r="AK268" i="17"/>
  <c r="AC268" i="17"/>
  <c r="U268" i="17"/>
  <c r="M268" i="17"/>
  <c r="AF268" i="17"/>
  <c r="X268" i="17"/>
  <c r="P268" i="17"/>
  <c r="AJ268" i="17"/>
  <c r="T268" i="17"/>
  <c r="Y268" i="17"/>
  <c r="AB268" i="17"/>
  <c r="I268" i="17"/>
  <c r="BV273" i="17"/>
  <c r="BR273" i="17"/>
  <c r="BN273" i="17"/>
  <c r="BJ273" i="17"/>
  <c r="BF273" i="17"/>
  <c r="BB273" i="17"/>
  <c r="AX273" i="17"/>
  <c r="AT273" i="17"/>
  <c r="AP273" i="17"/>
  <c r="BW273" i="17"/>
  <c r="BS273" i="17"/>
  <c r="BO273" i="17"/>
  <c r="BK273" i="17"/>
  <c r="BG273" i="17"/>
  <c r="BC273" i="17"/>
  <c r="AY273" i="17"/>
  <c r="AU273" i="17"/>
  <c r="AQ273" i="17"/>
  <c r="AM273" i="17"/>
  <c r="BU273" i="17"/>
  <c r="BM273" i="17"/>
  <c r="BE273" i="17"/>
  <c r="AW273" i="17"/>
  <c r="AO273" i="17"/>
  <c r="BP273" i="17"/>
  <c r="BH273" i="17"/>
  <c r="AZ273" i="17"/>
  <c r="AR273" i="17"/>
  <c r="BQ273" i="17"/>
  <c r="BA273" i="17"/>
  <c r="BT273" i="17"/>
  <c r="BD273" i="17"/>
  <c r="AN273" i="17"/>
  <c r="BI273" i="17"/>
  <c r="BL273" i="17"/>
  <c r="CD273" i="17"/>
  <c r="CA276" i="17"/>
  <c r="AJ276" i="17"/>
  <c r="AF276" i="17"/>
  <c r="AB276" i="17"/>
  <c r="X276" i="17"/>
  <c r="T276" i="17"/>
  <c r="P276" i="17"/>
  <c r="L276" i="17"/>
  <c r="AK276" i="17"/>
  <c r="AG276" i="17"/>
  <c r="AC276" i="17"/>
  <c r="Y276" i="17"/>
  <c r="U276" i="17"/>
  <c r="Q276" i="17"/>
  <c r="M276" i="17"/>
  <c r="I276" i="17"/>
  <c r="AI276" i="17"/>
  <c r="AA276" i="17"/>
  <c r="S276" i="17"/>
  <c r="K276" i="17"/>
  <c r="AL276" i="17"/>
  <c r="AD276" i="17"/>
  <c r="V276" i="17"/>
  <c r="N276" i="17"/>
  <c r="AE276" i="17"/>
  <c r="O276" i="17"/>
  <c r="AH276" i="17"/>
  <c r="R276" i="17"/>
  <c r="Z276" i="17"/>
  <c r="J276" i="17"/>
  <c r="BV281" i="17"/>
  <c r="BR281" i="17"/>
  <c r="BN281" i="17"/>
  <c r="BJ281" i="17"/>
  <c r="BF281" i="17"/>
  <c r="BB281" i="17"/>
  <c r="AX281" i="17"/>
  <c r="AT281" i="17"/>
  <c r="AP281" i="17"/>
  <c r="BW281" i="17"/>
  <c r="BS281" i="17"/>
  <c r="BO281" i="17"/>
  <c r="BK281" i="17"/>
  <c r="BG281" i="17"/>
  <c r="BC281" i="17"/>
  <c r="AY281" i="17"/>
  <c r="AU281" i="17"/>
  <c r="AQ281" i="17"/>
  <c r="AM281" i="17"/>
  <c r="BU281" i="17"/>
  <c r="BM281" i="17"/>
  <c r="BE281" i="17"/>
  <c r="AW281" i="17"/>
  <c r="AO281" i="17"/>
  <c r="BP281" i="17"/>
  <c r="BH281" i="17"/>
  <c r="AZ281" i="17"/>
  <c r="AR281" i="17"/>
  <c r="CD281" i="17"/>
  <c r="BI281" i="17"/>
  <c r="AS281" i="17"/>
  <c r="BL281" i="17"/>
  <c r="AV281" i="17"/>
  <c r="BD281" i="17"/>
  <c r="BT281" i="17"/>
  <c r="AN281" i="17"/>
  <c r="AL288" i="17"/>
  <c r="AH288" i="17"/>
  <c r="AD288" i="17"/>
  <c r="Z288" i="17"/>
  <c r="V288" i="17"/>
  <c r="R288" i="17"/>
  <c r="N288" i="17"/>
  <c r="J288" i="17"/>
  <c r="AI288" i="17"/>
  <c r="AE288" i="17"/>
  <c r="AA288" i="17"/>
  <c r="W288" i="17"/>
  <c r="S288" i="17"/>
  <c r="O288" i="17"/>
  <c r="K288" i="17"/>
  <c r="AK288" i="17"/>
  <c r="AC288" i="17"/>
  <c r="U288" i="17"/>
  <c r="M288" i="17"/>
  <c r="AF288" i="17"/>
  <c r="X288" i="17"/>
  <c r="P288" i="17"/>
  <c r="CA288" i="17"/>
  <c r="AB288" i="17"/>
  <c r="L288" i="17"/>
  <c r="AG288" i="17"/>
  <c r="Q288" i="17"/>
  <c r="I288" i="17"/>
  <c r="T288" i="17"/>
  <c r="Y288" i="17"/>
  <c r="CA292" i="17"/>
  <c r="AJ292" i="17"/>
  <c r="AF292" i="17"/>
  <c r="AB292" i="17"/>
  <c r="X292" i="17"/>
  <c r="T292" i="17"/>
  <c r="P292" i="17"/>
  <c r="L292" i="17"/>
  <c r="AK292" i="17"/>
  <c r="AG292" i="17"/>
  <c r="AC292" i="17"/>
  <c r="Y292" i="17"/>
  <c r="U292" i="17"/>
  <c r="Q292" i="17"/>
  <c r="M292" i="17"/>
  <c r="I292" i="17"/>
  <c r="AI292" i="17"/>
  <c r="AA292" i="17"/>
  <c r="S292" i="17"/>
  <c r="K292" i="17"/>
  <c r="AL292" i="17"/>
  <c r="AD292" i="17"/>
  <c r="V292" i="17"/>
  <c r="N292" i="17"/>
  <c r="AH292" i="17"/>
  <c r="R292" i="17"/>
  <c r="W292" i="17"/>
  <c r="AE292" i="17"/>
  <c r="J292" i="17"/>
  <c r="O292" i="17"/>
  <c r="Z292" i="17"/>
  <c r="AL296" i="17"/>
  <c r="AH296" i="17"/>
  <c r="AD296" i="17"/>
  <c r="Z296" i="17"/>
  <c r="V296" i="17"/>
  <c r="R296" i="17"/>
  <c r="N296" i="17"/>
  <c r="J296" i="17"/>
  <c r="AI296" i="17"/>
  <c r="AE296" i="17"/>
  <c r="AA296" i="17"/>
  <c r="W296" i="17"/>
  <c r="S296" i="17"/>
  <c r="O296" i="17"/>
  <c r="K296" i="17"/>
  <c r="AG296" i="17"/>
  <c r="Y296" i="17"/>
  <c r="Q296" i="17"/>
  <c r="I296" i="17"/>
  <c r="CA296" i="17"/>
  <c r="AJ296" i="17"/>
  <c r="AB296" i="17"/>
  <c r="T296" i="17"/>
  <c r="L296" i="17"/>
  <c r="X296" i="17"/>
  <c r="AC296" i="17"/>
  <c r="M296" i="17"/>
  <c r="U296" i="17"/>
  <c r="AF296" i="17"/>
  <c r="P296" i="17"/>
  <c r="CA300" i="17"/>
  <c r="AJ300" i="17"/>
  <c r="AF300" i="17"/>
  <c r="AB300" i="17"/>
  <c r="X300" i="17"/>
  <c r="T300" i="17"/>
  <c r="P300" i="17"/>
  <c r="L300" i="17"/>
  <c r="AK300" i="17"/>
  <c r="AG300" i="17"/>
  <c r="AC300" i="17"/>
  <c r="Y300" i="17"/>
  <c r="U300" i="17"/>
  <c r="Q300" i="17"/>
  <c r="M300" i="17"/>
  <c r="I300" i="17"/>
  <c r="AE300" i="17"/>
  <c r="W300" i="17"/>
  <c r="O300" i="17"/>
  <c r="AH300" i="17"/>
  <c r="Z300" i="17"/>
  <c r="R300" i="17"/>
  <c r="J300" i="17"/>
  <c r="AL300" i="17"/>
  <c r="V300" i="17"/>
  <c r="AA300" i="17"/>
  <c r="K300" i="17"/>
  <c r="AI300" i="17"/>
  <c r="N300" i="17"/>
  <c r="AD300" i="17"/>
  <c r="AK306" i="17"/>
  <c r="AG306" i="17"/>
  <c r="AC306" i="17"/>
  <c r="AH306" i="17"/>
  <c r="AB306" i="17"/>
  <c r="X306" i="17"/>
  <c r="T306" i="17"/>
  <c r="P306" i="17"/>
  <c r="L306" i="17"/>
  <c r="CA306" i="17"/>
  <c r="AI306" i="17"/>
  <c r="AD306" i="17"/>
  <c r="Y306" i="17"/>
  <c r="U306" i="17"/>
  <c r="Q306" i="17"/>
  <c r="M306" i="17"/>
  <c r="I306" i="17"/>
  <c r="AL306" i="17"/>
  <c r="AA306" i="17"/>
  <c r="S306" i="17"/>
  <c r="K306" i="17"/>
  <c r="AE306" i="17"/>
  <c r="V306" i="17"/>
  <c r="N306" i="17"/>
  <c r="Z306" i="17"/>
  <c r="J306" i="17"/>
  <c r="AF306" i="17"/>
  <c r="O306" i="17"/>
  <c r="W306" i="17"/>
  <c r="AJ306" i="17"/>
  <c r="R306" i="17"/>
  <c r="BV311" i="17"/>
  <c r="BR311" i="17"/>
  <c r="BN311" i="17"/>
  <c r="BJ311" i="17"/>
  <c r="BF311" i="17"/>
  <c r="BB311" i="17"/>
  <c r="AX311" i="17"/>
  <c r="AT311" i="17"/>
  <c r="AP311" i="17"/>
  <c r="BS311" i="17"/>
  <c r="BM311" i="17"/>
  <c r="BH311" i="17"/>
  <c r="BC311" i="17"/>
  <c r="AW311" i="17"/>
  <c r="AR311" i="17"/>
  <c r="AM311" i="17"/>
  <c r="CD311" i="17"/>
  <c r="BT311" i="17"/>
  <c r="BO311" i="17"/>
  <c r="BI311" i="17"/>
  <c r="BD311" i="17"/>
  <c r="AY311" i="17"/>
  <c r="AS311" i="17"/>
  <c r="AN311" i="17"/>
  <c r="BP311" i="17"/>
  <c r="BE311" i="17"/>
  <c r="AU311" i="17"/>
  <c r="BQ311" i="17"/>
  <c r="BG311" i="17"/>
  <c r="AV311" i="17"/>
  <c r="BK311" i="17"/>
  <c r="AO311" i="17"/>
  <c r="BL311" i="17"/>
  <c r="AQ311" i="17"/>
  <c r="AZ311" i="17"/>
  <c r="BA311" i="17"/>
  <c r="BU311" i="17"/>
  <c r="BW311" i="17"/>
  <c r="CA316" i="17"/>
  <c r="AJ316" i="17"/>
  <c r="AF316" i="17"/>
  <c r="AB316" i="17"/>
  <c r="X316" i="17"/>
  <c r="T316" i="17"/>
  <c r="P316" i="17"/>
  <c r="L316" i="17"/>
  <c r="AH316" i="17"/>
  <c r="AC316" i="17"/>
  <c r="W316" i="17"/>
  <c r="R316" i="17"/>
  <c r="M316" i="17"/>
  <c r="AI316" i="17"/>
  <c r="AD316" i="17"/>
  <c r="Y316" i="17"/>
  <c r="S316" i="17"/>
  <c r="N316" i="17"/>
  <c r="I316" i="17"/>
  <c r="AG316" i="17"/>
  <c r="V316" i="17"/>
  <c r="K316" i="17"/>
  <c r="AK316" i="17"/>
  <c r="Z316" i="17"/>
  <c r="O316" i="17"/>
  <c r="AE316" i="17"/>
  <c r="J316" i="17"/>
  <c r="AL316" i="17"/>
  <c r="Q316" i="17"/>
  <c r="AA316" i="17"/>
  <c r="U316" i="17"/>
  <c r="N171" i="17"/>
  <c r="V171" i="17"/>
  <c r="AD171" i="17"/>
  <c r="AL171" i="17"/>
  <c r="AN172" i="17"/>
  <c r="AV172" i="17"/>
  <c r="BD172" i="17"/>
  <c r="BL172" i="17"/>
  <c r="BT172" i="17"/>
  <c r="N175" i="17"/>
  <c r="V175" i="17"/>
  <c r="AD175" i="17"/>
  <c r="AL175" i="17"/>
  <c r="AN176" i="17"/>
  <c r="AV176" i="17"/>
  <c r="BD176" i="17"/>
  <c r="BP176" i="17"/>
  <c r="N179" i="17"/>
  <c r="V179" i="17"/>
  <c r="AD179" i="17"/>
  <c r="AL179" i="17"/>
  <c r="AR180" i="17"/>
  <c r="AZ180" i="17"/>
  <c r="BH180" i="17"/>
  <c r="BL180" i="17"/>
  <c r="BT180" i="17"/>
  <c r="N183" i="17"/>
  <c r="V183" i="17"/>
  <c r="AD183" i="17"/>
  <c r="AL183" i="17"/>
  <c r="AN184" i="17"/>
  <c r="AV184" i="17"/>
  <c r="BD184" i="17"/>
  <c r="BH184" i="17"/>
  <c r="BP184" i="17"/>
  <c r="BT184" i="17"/>
  <c r="J187" i="17"/>
  <c r="R187" i="17"/>
  <c r="Z187" i="17"/>
  <c r="AH187" i="17"/>
  <c r="AN188" i="17"/>
  <c r="AV188" i="17"/>
  <c r="AZ188" i="17"/>
  <c r="BH188" i="17"/>
  <c r="BP188" i="17"/>
  <c r="BT188" i="17"/>
  <c r="N191" i="17"/>
  <c r="V191" i="17"/>
  <c r="AD191" i="17"/>
  <c r="AL191" i="17"/>
  <c r="AR192" i="17"/>
  <c r="AZ192" i="17"/>
  <c r="BH192" i="17"/>
  <c r="BP192" i="17"/>
  <c r="BT192" i="17"/>
  <c r="L196" i="17"/>
  <c r="T196" i="17"/>
  <c r="AB196" i="17"/>
  <c r="CA196" i="17"/>
  <c r="AP197" i="17"/>
  <c r="AX197" i="17"/>
  <c r="BF197" i="17"/>
  <c r="BN197" i="17"/>
  <c r="P200" i="17"/>
  <c r="X200" i="17"/>
  <c r="AF200" i="17"/>
  <c r="AT201" i="17"/>
  <c r="BB201" i="17"/>
  <c r="BJ201" i="17"/>
  <c r="BR201" i="17"/>
  <c r="L204" i="17"/>
  <c r="T204" i="17"/>
  <c r="AB204" i="17"/>
  <c r="AJ204" i="17"/>
  <c r="CA204" i="17"/>
  <c r="AP205" i="17"/>
  <c r="AX205" i="17"/>
  <c r="BF205" i="17"/>
  <c r="BN205" i="17"/>
  <c r="BV205" i="17"/>
  <c r="P208" i="17"/>
  <c r="X208" i="17"/>
  <c r="AF208" i="17"/>
  <c r="CA208" i="17"/>
  <c r="AT209" i="17"/>
  <c r="BD209" i="17"/>
  <c r="BO209" i="17"/>
  <c r="BT209" i="17"/>
  <c r="Q212" i="17"/>
  <c r="AG212" i="17"/>
  <c r="AQ213" i="17"/>
  <c r="BG213" i="17"/>
  <c r="BW213" i="17"/>
  <c r="M216" i="17"/>
  <c r="AC216" i="17"/>
  <c r="AU217" i="17"/>
  <c r="BS217" i="17"/>
  <c r="Q220" i="17"/>
  <c r="AG220" i="17"/>
  <c r="AQ221" i="17"/>
  <c r="BG221" i="17"/>
  <c r="BW221" i="17"/>
  <c r="M224" i="17"/>
  <c r="AC224" i="17"/>
  <c r="AU225" i="17"/>
  <c r="BK225" i="17"/>
  <c r="I228" i="17"/>
  <c r="Y228" i="17"/>
  <c r="AQ229" i="17"/>
  <c r="BG229" i="17"/>
  <c r="U232" i="17"/>
  <c r="AK232" i="17"/>
  <c r="BL233" i="17"/>
  <c r="M236" i="17"/>
  <c r="BP237" i="17"/>
  <c r="AN241" i="17"/>
  <c r="BT241" i="17"/>
  <c r="U244" i="17"/>
  <c r="AR245" i="17"/>
  <c r="BH245" i="17"/>
  <c r="AL248" i="17"/>
  <c r="AV249" i="17"/>
  <c r="M252" i="17"/>
  <c r="U256" i="17"/>
  <c r="AU257" i="17"/>
  <c r="V260" i="17"/>
  <c r="AV261" i="17"/>
  <c r="BW261" i="17"/>
  <c r="M264" i="17"/>
  <c r="AG268" i="17"/>
  <c r="AQ269" i="17"/>
  <c r="W276" i="17"/>
  <c r="K280" i="17"/>
  <c r="CC5" i="17"/>
  <c r="CC9" i="17"/>
  <c r="CC13" i="17"/>
  <c r="CC17" i="17"/>
  <c r="CC21" i="17"/>
  <c r="CC25" i="17"/>
  <c r="CC29" i="17"/>
  <c r="CC33" i="17"/>
  <c r="CC37" i="17"/>
  <c r="CC41" i="17"/>
  <c r="AI210" i="17"/>
  <c r="AE210" i="17"/>
  <c r="AA210" i="17"/>
  <c r="W210" i="17"/>
  <c r="S210" i="17"/>
  <c r="O210" i="17"/>
  <c r="K210" i="17"/>
  <c r="CA210" i="17"/>
  <c r="CD211" i="17"/>
  <c r="BU211" i="17"/>
  <c r="BQ211" i="17"/>
  <c r="BM211" i="17"/>
  <c r="BI211" i="17"/>
  <c r="BE211" i="17"/>
  <c r="BA211" i="17"/>
  <c r="AW211" i="17"/>
  <c r="AS211" i="17"/>
  <c r="AO211" i="17"/>
  <c r="BV211" i="17"/>
  <c r="BR211" i="17"/>
  <c r="BN211" i="17"/>
  <c r="BJ211" i="17"/>
  <c r="BF211" i="17"/>
  <c r="BB211" i="17"/>
  <c r="AX211" i="17"/>
  <c r="AT211" i="17"/>
  <c r="AP211" i="17"/>
  <c r="CC45" i="17"/>
  <c r="AI214" i="17"/>
  <c r="AE214" i="17"/>
  <c r="AA214" i="17"/>
  <c r="W214" i="17"/>
  <c r="S214" i="17"/>
  <c r="O214" i="17"/>
  <c r="K214" i="17"/>
  <c r="CA214" i="17"/>
  <c r="AJ214" i="17"/>
  <c r="AF214" i="17"/>
  <c r="AB214" i="17"/>
  <c r="X214" i="17"/>
  <c r="T214" i="17"/>
  <c r="P214" i="17"/>
  <c r="L214" i="17"/>
  <c r="CD215" i="17"/>
  <c r="BU215" i="17"/>
  <c r="BQ215" i="17"/>
  <c r="BM215" i="17"/>
  <c r="BI215" i="17"/>
  <c r="BE215" i="17"/>
  <c r="BA215" i="17"/>
  <c r="AW215" i="17"/>
  <c r="AS215" i="17"/>
  <c r="AO215" i="17"/>
  <c r="BV215" i="17"/>
  <c r="BR215" i="17"/>
  <c r="BN215" i="17"/>
  <c r="BJ215" i="17"/>
  <c r="BF215" i="17"/>
  <c r="BB215" i="17"/>
  <c r="AX215" i="17"/>
  <c r="AT215" i="17"/>
  <c r="AP215" i="17"/>
  <c r="CC49" i="17"/>
  <c r="AI218" i="17"/>
  <c r="AE218" i="17"/>
  <c r="AA218" i="17"/>
  <c r="W218" i="17"/>
  <c r="S218" i="17"/>
  <c r="O218" i="17"/>
  <c r="K218" i="17"/>
  <c r="CA218" i="17"/>
  <c r="AJ218" i="17"/>
  <c r="AF218" i="17"/>
  <c r="AB218" i="17"/>
  <c r="X218" i="17"/>
  <c r="T218" i="17"/>
  <c r="P218" i="17"/>
  <c r="L218" i="17"/>
  <c r="CD219" i="17"/>
  <c r="BU219" i="17"/>
  <c r="BQ219" i="17"/>
  <c r="BM219" i="17"/>
  <c r="BI219" i="17"/>
  <c r="BE219" i="17"/>
  <c r="BA219" i="17"/>
  <c r="AW219" i="17"/>
  <c r="AS219" i="17"/>
  <c r="AO219" i="17"/>
  <c r="BV219" i="17"/>
  <c r="BR219" i="17"/>
  <c r="BN219" i="17"/>
  <c r="BJ219" i="17"/>
  <c r="BF219" i="17"/>
  <c r="BB219" i="17"/>
  <c r="AX219" i="17"/>
  <c r="AT219" i="17"/>
  <c r="AP219" i="17"/>
  <c r="CC53" i="17"/>
  <c r="AI222" i="17"/>
  <c r="AE222" i="17"/>
  <c r="AA222" i="17"/>
  <c r="W222" i="17"/>
  <c r="S222" i="17"/>
  <c r="O222" i="17"/>
  <c r="K222" i="17"/>
  <c r="CA222" i="17"/>
  <c r="AJ222" i="17"/>
  <c r="AF222" i="17"/>
  <c r="AB222" i="17"/>
  <c r="X222" i="17"/>
  <c r="T222" i="17"/>
  <c r="P222" i="17"/>
  <c r="L222" i="17"/>
  <c r="CD223" i="17"/>
  <c r="BU223" i="17"/>
  <c r="BQ223" i="17"/>
  <c r="BM223" i="17"/>
  <c r="BI223" i="17"/>
  <c r="BE223" i="17"/>
  <c r="BA223" i="17"/>
  <c r="AW223" i="17"/>
  <c r="AS223" i="17"/>
  <c r="AO223" i="17"/>
  <c r="BV223" i="17"/>
  <c r="BR223" i="17"/>
  <c r="BN223" i="17"/>
  <c r="BJ223" i="17"/>
  <c r="BF223" i="17"/>
  <c r="BB223" i="17"/>
  <c r="AX223" i="17"/>
  <c r="AT223" i="17"/>
  <c r="AP223" i="17"/>
  <c r="CC57" i="17"/>
  <c r="AI226" i="17"/>
  <c r="AE226" i="17"/>
  <c r="AA226" i="17"/>
  <c r="W226" i="17"/>
  <c r="S226" i="17"/>
  <c r="O226" i="17"/>
  <c r="K226" i="17"/>
  <c r="CA226" i="17"/>
  <c r="AJ226" i="17"/>
  <c r="AF226" i="17"/>
  <c r="AB226" i="17"/>
  <c r="X226" i="17"/>
  <c r="T226" i="17"/>
  <c r="P226" i="17"/>
  <c r="L226" i="17"/>
  <c r="CD227" i="17"/>
  <c r="BU227" i="17"/>
  <c r="BQ227" i="17"/>
  <c r="BM227" i="17"/>
  <c r="BI227" i="17"/>
  <c r="BE227" i="17"/>
  <c r="BA227" i="17"/>
  <c r="AW227" i="17"/>
  <c r="AS227" i="17"/>
  <c r="AO227" i="17"/>
  <c r="BV227" i="17"/>
  <c r="BR227" i="17"/>
  <c r="BN227" i="17"/>
  <c r="BJ227" i="17"/>
  <c r="BF227" i="17"/>
  <c r="BB227" i="17"/>
  <c r="AX227" i="17"/>
  <c r="AT227" i="17"/>
  <c r="AP227" i="17"/>
  <c r="CC61" i="17"/>
  <c r="AI230" i="17"/>
  <c r="AE230" i="17"/>
  <c r="AA230" i="17"/>
  <c r="W230" i="17"/>
  <c r="S230" i="17"/>
  <c r="O230" i="17"/>
  <c r="K230" i="17"/>
  <c r="CA230" i="17"/>
  <c r="AJ230" i="17"/>
  <c r="AF230" i="17"/>
  <c r="AB230" i="17"/>
  <c r="X230" i="17"/>
  <c r="T230" i="17"/>
  <c r="P230" i="17"/>
  <c r="L230" i="17"/>
  <c r="CD231" i="17"/>
  <c r="BU231" i="17"/>
  <c r="BQ231" i="17"/>
  <c r="BM231" i="17"/>
  <c r="BI231" i="17"/>
  <c r="BE231" i="17"/>
  <c r="BA231" i="17"/>
  <c r="AW231" i="17"/>
  <c r="AS231" i="17"/>
  <c r="AO231" i="17"/>
  <c r="BV231" i="17"/>
  <c r="BR231" i="17"/>
  <c r="BN231" i="17"/>
  <c r="BJ231" i="17"/>
  <c r="BF231" i="17"/>
  <c r="BB231" i="17"/>
  <c r="AX231" i="17"/>
  <c r="AT231" i="17"/>
  <c r="AP231" i="17"/>
  <c r="CC65" i="17"/>
  <c r="AI234" i="17"/>
  <c r="AE234" i="17"/>
  <c r="AA234" i="17"/>
  <c r="W234" i="17"/>
  <c r="S234" i="17"/>
  <c r="O234" i="17"/>
  <c r="K234" i="17"/>
  <c r="CA234" i="17"/>
  <c r="AJ234" i="17"/>
  <c r="AF234" i="17"/>
  <c r="AB234" i="17"/>
  <c r="X234" i="17"/>
  <c r="T234" i="17"/>
  <c r="P234" i="17"/>
  <c r="L234" i="17"/>
  <c r="AK234" i="17"/>
  <c r="AC234" i="17"/>
  <c r="U234" i="17"/>
  <c r="M234" i="17"/>
  <c r="AL234" i="17"/>
  <c r="AD234" i="17"/>
  <c r="V234" i="17"/>
  <c r="N234" i="17"/>
  <c r="CD235" i="17"/>
  <c r="BU235" i="17"/>
  <c r="BQ235" i="17"/>
  <c r="BM235" i="17"/>
  <c r="BI235" i="17"/>
  <c r="BE235" i="17"/>
  <c r="BA235" i="17"/>
  <c r="AW235" i="17"/>
  <c r="AS235" i="17"/>
  <c r="AO235" i="17"/>
  <c r="BV235" i="17"/>
  <c r="BR235" i="17"/>
  <c r="BN235" i="17"/>
  <c r="BJ235" i="17"/>
  <c r="BF235" i="17"/>
  <c r="BB235" i="17"/>
  <c r="AX235" i="17"/>
  <c r="AT235" i="17"/>
  <c r="AP235" i="17"/>
  <c r="BS235" i="17"/>
  <c r="BK235" i="17"/>
  <c r="BC235" i="17"/>
  <c r="AU235" i="17"/>
  <c r="AM235" i="17"/>
  <c r="BT235" i="17"/>
  <c r="BL235" i="17"/>
  <c r="BD235" i="17"/>
  <c r="AV235" i="17"/>
  <c r="AN235" i="17"/>
  <c r="CC69" i="17"/>
  <c r="AI238" i="17"/>
  <c r="AE238" i="17"/>
  <c r="AA238" i="17"/>
  <c r="W238" i="17"/>
  <c r="S238" i="17"/>
  <c r="O238" i="17"/>
  <c r="K238" i="17"/>
  <c r="CA238" i="17"/>
  <c r="AJ238" i="17"/>
  <c r="AF238" i="17"/>
  <c r="AB238" i="17"/>
  <c r="X238" i="17"/>
  <c r="T238" i="17"/>
  <c r="P238" i="17"/>
  <c r="L238" i="17"/>
  <c r="AG238" i="17"/>
  <c r="Y238" i="17"/>
  <c r="Q238" i="17"/>
  <c r="I238" i="17"/>
  <c r="AH238" i="17"/>
  <c r="Z238" i="17"/>
  <c r="R238" i="17"/>
  <c r="J238" i="17"/>
  <c r="CD239" i="17"/>
  <c r="BU239" i="17"/>
  <c r="BQ239" i="17"/>
  <c r="BM239" i="17"/>
  <c r="BI239" i="17"/>
  <c r="BE239" i="17"/>
  <c r="BA239" i="17"/>
  <c r="AW239" i="17"/>
  <c r="AS239" i="17"/>
  <c r="AO239" i="17"/>
  <c r="BV239" i="17"/>
  <c r="BR239" i="17"/>
  <c r="BN239" i="17"/>
  <c r="BJ239" i="17"/>
  <c r="BF239" i="17"/>
  <c r="BB239" i="17"/>
  <c r="AX239" i="17"/>
  <c r="AT239" i="17"/>
  <c r="AP239" i="17"/>
  <c r="BW239" i="17"/>
  <c r="BO239" i="17"/>
  <c r="BG239" i="17"/>
  <c r="AY239" i="17"/>
  <c r="AQ239" i="17"/>
  <c r="BP239" i="17"/>
  <c r="BH239" i="17"/>
  <c r="AZ239" i="17"/>
  <c r="AR239" i="17"/>
  <c r="CC73" i="17"/>
  <c r="AI242" i="17"/>
  <c r="AE242" i="17"/>
  <c r="AA242" i="17"/>
  <c r="W242" i="17"/>
  <c r="S242" i="17"/>
  <c r="O242" i="17"/>
  <c r="K242" i="17"/>
  <c r="CA242" i="17"/>
  <c r="AJ242" i="17"/>
  <c r="AF242" i="17"/>
  <c r="AB242" i="17"/>
  <c r="X242" i="17"/>
  <c r="T242" i="17"/>
  <c r="P242" i="17"/>
  <c r="L242" i="17"/>
  <c r="AK242" i="17"/>
  <c r="AC242" i="17"/>
  <c r="U242" i="17"/>
  <c r="M242" i="17"/>
  <c r="AL242" i="17"/>
  <c r="AD242" i="17"/>
  <c r="V242" i="17"/>
  <c r="N242" i="17"/>
  <c r="CD243" i="17"/>
  <c r="BU243" i="17"/>
  <c r="BQ243" i="17"/>
  <c r="BM243" i="17"/>
  <c r="BI243" i="17"/>
  <c r="BE243" i="17"/>
  <c r="BA243" i="17"/>
  <c r="AW243" i="17"/>
  <c r="AS243" i="17"/>
  <c r="AO243" i="17"/>
  <c r="BV243" i="17"/>
  <c r="BR243" i="17"/>
  <c r="BN243" i="17"/>
  <c r="BJ243" i="17"/>
  <c r="BF243" i="17"/>
  <c r="BB243" i="17"/>
  <c r="AX243" i="17"/>
  <c r="AT243" i="17"/>
  <c r="AP243" i="17"/>
  <c r="BS243" i="17"/>
  <c r="BK243" i="17"/>
  <c r="BC243" i="17"/>
  <c r="AU243" i="17"/>
  <c r="AM243" i="17"/>
  <c r="BT243" i="17"/>
  <c r="BL243" i="17"/>
  <c r="BD243" i="17"/>
  <c r="AV243" i="17"/>
  <c r="AN243" i="17"/>
  <c r="CC77" i="17"/>
  <c r="AI246" i="17"/>
  <c r="AE246" i="17"/>
  <c r="AA246" i="17"/>
  <c r="W246" i="17"/>
  <c r="S246" i="17"/>
  <c r="O246" i="17"/>
  <c r="K246" i="17"/>
  <c r="CA246" i="17"/>
  <c r="AJ246" i="17"/>
  <c r="AF246" i="17"/>
  <c r="AB246" i="17"/>
  <c r="X246" i="17"/>
  <c r="T246" i="17"/>
  <c r="P246" i="17"/>
  <c r="L246" i="17"/>
  <c r="AG246" i="17"/>
  <c r="Y246" i="17"/>
  <c r="Q246" i="17"/>
  <c r="I246" i="17"/>
  <c r="AH246" i="17"/>
  <c r="Z246" i="17"/>
  <c r="R246" i="17"/>
  <c r="J246" i="17"/>
  <c r="CD247" i="17"/>
  <c r="BU247" i="17"/>
  <c r="BQ247" i="17"/>
  <c r="BM247" i="17"/>
  <c r="BI247" i="17"/>
  <c r="BE247" i="17"/>
  <c r="BA247" i="17"/>
  <c r="AW247" i="17"/>
  <c r="AS247" i="17"/>
  <c r="AO247" i="17"/>
  <c r="BV247" i="17"/>
  <c r="BR247" i="17"/>
  <c r="BN247" i="17"/>
  <c r="BJ247" i="17"/>
  <c r="BF247" i="17"/>
  <c r="BB247" i="17"/>
  <c r="AX247" i="17"/>
  <c r="AT247" i="17"/>
  <c r="AP247" i="17"/>
  <c r="BW247" i="17"/>
  <c r="BO247" i="17"/>
  <c r="BG247" i="17"/>
  <c r="AY247" i="17"/>
  <c r="AQ247" i="17"/>
  <c r="BP247" i="17"/>
  <c r="BH247" i="17"/>
  <c r="AZ247" i="17"/>
  <c r="AR247" i="17"/>
  <c r="CC81" i="17"/>
  <c r="AI250" i="17"/>
  <c r="AE250" i="17"/>
  <c r="AA250" i="17"/>
  <c r="W250" i="17"/>
  <c r="S250" i="17"/>
  <c r="O250" i="17"/>
  <c r="K250" i="17"/>
  <c r="CA250" i="17"/>
  <c r="AJ250" i="17"/>
  <c r="AF250" i="17"/>
  <c r="AB250" i="17"/>
  <c r="X250" i="17"/>
  <c r="T250" i="17"/>
  <c r="P250" i="17"/>
  <c r="L250" i="17"/>
  <c r="AK250" i="17"/>
  <c r="AC250" i="17"/>
  <c r="U250" i="17"/>
  <c r="M250" i="17"/>
  <c r="AL250" i="17"/>
  <c r="AD250" i="17"/>
  <c r="V250" i="17"/>
  <c r="N250" i="17"/>
  <c r="CD251" i="17"/>
  <c r="BU251" i="17"/>
  <c r="BQ251" i="17"/>
  <c r="BM251" i="17"/>
  <c r="BI251" i="17"/>
  <c r="BE251" i="17"/>
  <c r="BA251" i="17"/>
  <c r="AW251" i="17"/>
  <c r="AS251" i="17"/>
  <c r="AO251" i="17"/>
  <c r="BV251" i="17"/>
  <c r="BR251" i="17"/>
  <c r="BN251" i="17"/>
  <c r="BJ251" i="17"/>
  <c r="BF251" i="17"/>
  <c r="BB251" i="17"/>
  <c r="AX251" i="17"/>
  <c r="AT251" i="17"/>
  <c r="AP251" i="17"/>
  <c r="BS251" i="17"/>
  <c r="BK251" i="17"/>
  <c r="BC251" i="17"/>
  <c r="AU251" i="17"/>
  <c r="AM251" i="17"/>
  <c r="BT251" i="17"/>
  <c r="BL251" i="17"/>
  <c r="BD251" i="17"/>
  <c r="AV251" i="17"/>
  <c r="AN251" i="17"/>
  <c r="CC85" i="17"/>
  <c r="AI254" i="17"/>
  <c r="AE254" i="17"/>
  <c r="AA254" i="17"/>
  <c r="W254" i="17"/>
  <c r="S254" i="17"/>
  <c r="O254" i="17"/>
  <c r="K254" i="17"/>
  <c r="CA254" i="17"/>
  <c r="AJ254" i="17"/>
  <c r="AF254" i="17"/>
  <c r="AB254" i="17"/>
  <c r="X254" i="17"/>
  <c r="T254" i="17"/>
  <c r="P254" i="17"/>
  <c r="L254" i="17"/>
  <c r="AK254" i="17"/>
  <c r="AC254" i="17"/>
  <c r="U254" i="17"/>
  <c r="M254" i="17"/>
  <c r="AG254" i="17"/>
  <c r="V254" i="17"/>
  <c r="J254" i="17"/>
  <c r="AH254" i="17"/>
  <c r="Y254" i="17"/>
  <c r="N254" i="17"/>
  <c r="CD255" i="17"/>
  <c r="BU255" i="17"/>
  <c r="BQ255" i="17"/>
  <c r="BM255" i="17"/>
  <c r="BI255" i="17"/>
  <c r="BE255" i="17"/>
  <c r="BA255" i="17"/>
  <c r="AW255" i="17"/>
  <c r="AS255" i="17"/>
  <c r="AO255" i="17"/>
  <c r="BV255" i="17"/>
  <c r="BR255" i="17"/>
  <c r="BN255" i="17"/>
  <c r="BJ255" i="17"/>
  <c r="BF255" i="17"/>
  <c r="BB255" i="17"/>
  <c r="AX255" i="17"/>
  <c r="AT255" i="17"/>
  <c r="AP255" i="17"/>
  <c r="BS255" i="17"/>
  <c r="BK255" i="17"/>
  <c r="BC255" i="17"/>
  <c r="AU255" i="17"/>
  <c r="AM255" i="17"/>
  <c r="BP255" i="17"/>
  <c r="BG255" i="17"/>
  <c r="AV255" i="17"/>
  <c r="BT255" i="17"/>
  <c r="BH255" i="17"/>
  <c r="AY255" i="17"/>
  <c r="AN255" i="17"/>
  <c r="CC89" i="17"/>
  <c r="AI258" i="17"/>
  <c r="AE258" i="17"/>
  <c r="AA258" i="17"/>
  <c r="W258" i="17"/>
  <c r="S258" i="17"/>
  <c r="O258" i="17"/>
  <c r="K258" i="17"/>
  <c r="CA258" i="17"/>
  <c r="AJ258" i="17"/>
  <c r="AF258" i="17"/>
  <c r="AB258" i="17"/>
  <c r="X258" i="17"/>
  <c r="T258" i="17"/>
  <c r="P258" i="17"/>
  <c r="L258" i="17"/>
  <c r="AG258" i="17"/>
  <c r="Y258" i="17"/>
  <c r="Q258" i="17"/>
  <c r="I258" i="17"/>
  <c r="AD258" i="17"/>
  <c r="U258" i="17"/>
  <c r="J258" i="17"/>
  <c r="AH258" i="17"/>
  <c r="V258" i="17"/>
  <c r="M258" i="17"/>
  <c r="CD259" i="17"/>
  <c r="BU259" i="17"/>
  <c r="BQ259" i="17"/>
  <c r="BM259" i="17"/>
  <c r="BI259" i="17"/>
  <c r="BE259" i="17"/>
  <c r="BA259" i="17"/>
  <c r="AW259" i="17"/>
  <c r="AS259" i="17"/>
  <c r="AO259" i="17"/>
  <c r="BV259" i="17"/>
  <c r="BR259" i="17"/>
  <c r="BN259" i="17"/>
  <c r="BJ259" i="17"/>
  <c r="BF259" i="17"/>
  <c r="BB259" i="17"/>
  <c r="AX259" i="17"/>
  <c r="AT259" i="17"/>
  <c r="AP259" i="17"/>
  <c r="BW259" i="17"/>
  <c r="BO259" i="17"/>
  <c r="BG259" i="17"/>
  <c r="AY259" i="17"/>
  <c r="AQ259" i="17"/>
  <c r="BP259" i="17"/>
  <c r="BD259" i="17"/>
  <c r="AU259" i="17"/>
  <c r="BS259" i="17"/>
  <c r="BH259" i="17"/>
  <c r="AV259" i="17"/>
  <c r="AM259" i="17"/>
  <c r="CC93" i="17"/>
  <c r="AI262" i="17"/>
  <c r="AE262" i="17"/>
  <c r="AA262" i="17"/>
  <c r="W262" i="17"/>
  <c r="S262" i="17"/>
  <c r="O262" i="17"/>
  <c r="K262" i="17"/>
  <c r="AL262" i="17"/>
  <c r="AG262" i="17"/>
  <c r="AB262" i="17"/>
  <c r="V262" i="17"/>
  <c r="Q262" i="17"/>
  <c r="L262" i="17"/>
  <c r="AH262" i="17"/>
  <c r="AC262" i="17"/>
  <c r="X262" i="17"/>
  <c r="R262" i="17"/>
  <c r="M262" i="17"/>
  <c r="AK262" i="17"/>
  <c r="Z262" i="17"/>
  <c r="P262" i="17"/>
  <c r="AJ262" i="17"/>
  <c r="U262" i="17"/>
  <c r="I262" i="17"/>
  <c r="Y262" i="17"/>
  <c r="J262" i="17"/>
  <c r="BT263" i="17"/>
  <c r="BP263" i="17"/>
  <c r="BL263" i="17"/>
  <c r="BH263" i="17"/>
  <c r="BD263" i="17"/>
  <c r="AZ263" i="17"/>
  <c r="AV263" i="17"/>
  <c r="AR263" i="17"/>
  <c r="AN263" i="17"/>
  <c r="CD263" i="17"/>
  <c r="BU263" i="17"/>
  <c r="BQ263" i="17"/>
  <c r="BM263" i="17"/>
  <c r="BI263" i="17"/>
  <c r="BE263" i="17"/>
  <c r="BA263" i="17"/>
  <c r="AW263" i="17"/>
  <c r="AS263" i="17"/>
  <c r="AO263" i="17"/>
  <c r="BS263" i="17"/>
  <c r="BK263" i="17"/>
  <c r="BC263" i="17"/>
  <c r="AU263" i="17"/>
  <c r="AM263" i="17"/>
  <c r="BV263" i="17"/>
  <c r="BN263" i="17"/>
  <c r="BF263" i="17"/>
  <c r="AX263" i="17"/>
  <c r="AP263" i="17"/>
  <c r="BW263" i="17"/>
  <c r="BG263" i="17"/>
  <c r="AQ263" i="17"/>
  <c r="BR263" i="17"/>
  <c r="AY263" i="17"/>
  <c r="BB263" i="17"/>
  <c r="CC97" i="17"/>
  <c r="AL266" i="17"/>
  <c r="AH266" i="17"/>
  <c r="AD266" i="17"/>
  <c r="Z266" i="17"/>
  <c r="V266" i="17"/>
  <c r="R266" i="17"/>
  <c r="N266" i="17"/>
  <c r="J266" i="17"/>
  <c r="AI266" i="17"/>
  <c r="AE266" i="17"/>
  <c r="AA266" i="17"/>
  <c r="W266" i="17"/>
  <c r="S266" i="17"/>
  <c r="O266" i="17"/>
  <c r="K266" i="17"/>
  <c r="CA266" i="17"/>
  <c r="AJ266" i="17"/>
  <c r="AB266" i="17"/>
  <c r="T266" i="17"/>
  <c r="L266" i="17"/>
  <c r="AK266" i="17"/>
  <c r="AC266" i="17"/>
  <c r="U266" i="17"/>
  <c r="M266" i="17"/>
  <c r="X266" i="17"/>
  <c r="Y266" i="17"/>
  <c r="AF266" i="17"/>
  <c r="I266" i="17"/>
  <c r="BT267" i="17"/>
  <c r="BP267" i="17"/>
  <c r="BL267" i="17"/>
  <c r="BH267" i="17"/>
  <c r="BD267" i="17"/>
  <c r="AZ267" i="17"/>
  <c r="AV267" i="17"/>
  <c r="AR267" i="17"/>
  <c r="AN267" i="17"/>
  <c r="CD267" i="17"/>
  <c r="BU267" i="17"/>
  <c r="BQ267" i="17"/>
  <c r="BM267" i="17"/>
  <c r="BI267" i="17"/>
  <c r="BE267" i="17"/>
  <c r="BA267" i="17"/>
  <c r="AW267" i="17"/>
  <c r="AS267" i="17"/>
  <c r="AO267" i="17"/>
  <c r="BW267" i="17"/>
  <c r="BO267" i="17"/>
  <c r="BG267" i="17"/>
  <c r="AY267" i="17"/>
  <c r="AQ267" i="17"/>
  <c r="BR267" i="17"/>
  <c r="BJ267" i="17"/>
  <c r="BB267" i="17"/>
  <c r="AT267" i="17"/>
  <c r="BK267" i="17"/>
  <c r="AU267" i="17"/>
  <c r="BF267" i="17"/>
  <c r="AM267" i="17"/>
  <c r="BN267" i="17"/>
  <c r="AP267" i="17"/>
  <c r="CC101" i="17"/>
  <c r="AL270" i="17"/>
  <c r="AH270" i="17"/>
  <c r="AD270" i="17"/>
  <c r="Z270" i="17"/>
  <c r="V270" i="17"/>
  <c r="R270" i="17"/>
  <c r="N270" i="17"/>
  <c r="J270" i="17"/>
  <c r="AI270" i="17"/>
  <c r="AE270" i="17"/>
  <c r="AA270" i="17"/>
  <c r="W270" i="17"/>
  <c r="S270" i="17"/>
  <c r="O270" i="17"/>
  <c r="K270" i="17"/>
  <c r="AF270" i="17"/>
  <c r="X270" i="17"/>
  <c r="P270" i="17"/>
  <c r="AG270" i="17"/>
  <c r="Y270" i="17"/>
  <c r="Q270" i="17"/>
  <c r="I270" i="17"/>
  <c r="AC270" i="17"/>
  <c r="M270" i="17"/>
  <c r="U270" i="17"/>
  <c r="AB270" i="17"/>
  <c r="BT271" i="17"/>
  <c r="BP271" i="17"/>
  <c r="BL271" i="17"/>
  <c r="BH271" i="17"/>
  <c r="BD271" i="17"/>
  <c r="AZ271" i="17"/>
  <c r="AV271" i="17"/>
  <c r="AR271" i="17"/>
  <c r="AN271" i="17"/>
  <c r="CD271" i="17"/>
  <c r="BU271" i="17"/>
  <c r="BQ271" i="17"/>
  <c r="BM271" i="17"/>
  <c r="BI271" i="17"/>
  <c r="BE271" i="17"/>
  <c r="BA271" i="17"/>
  <c r="AW271" i="17"/>
  <c r="AS271" i="17"/>
  <c r="AO271" i="17"/>
  <c r="BS271" i="17"/>
  <c r="BK271" i="17"/>
  <c r="BC271" i="17"/>
  <c r="AU271" i="17"/>
  <c r="AM271" i="17"/>
  <c r="BV271" i="17"/>
  <c r="BN271" i="17"/>
  <c r="BF271" i="17"/>
  <c r="AX271" i="17"/>
  <c r="AP271" i="17"/>
  <c r="BO271" i="17"/>
  <c r="AY271" i="17"/>
  <c r="BW271" i="17"/>
  <c r="BB271" i="17"/>
  <c r="BG271" i="17"/>
  <c r="CC105" i="17"/>
  <c r="CA274" i="17"/>
  <c r="AJ274" i="17"/>
  <c r="AF274" i="17"/>
  <c r="AB274" i="17"/>
  <c r="X274" i="17"/>
  <c r="T274" i="17"/>
  <c r="P274" i="17"/>
  <c r="L274" i="17"/>
  <c r="AK274" i="17"/>
  <c r="AG274" i="17"/>
  <c r="AC274" i="17"/>
  <c r="Y274" i="17"/>
  <c r="U274" i="17"/>
  <c r="Q274" i="17"/>
  <c r="M274" i="17"/>
  <c r="I274" i="17"/>
  <c r="AH274" i="17"/>
  <c r="Z274" i="17"/>
  <c r="R274" i="17"/>
  <c r="J274" i="17"/>
  <c r="AI274" i="17"/>
  <c r="AA274" i="17"/>
  <c r="S274" i="17"/>
  <c r="K274" i="17"/>
  <c r="AD274" i="17"/>
  <c r="N274" i="17"/>
  <c r="AE274" i="17"/>
  <c r="O274" i="17"/>
  <c r="V274" i="17"/>
  <c r="AL274" i="17"/>
  <c r="BV275" i="17"/>
  <c r="BR275" i="17"/>
  <c r="BN275" i="17"/>
  <c r="BJ275" i="17"/>
  <c r="BF275" i="17"/>
  <c r="BB275" i="17"/>
  <c r="AX275" i="17"/>
  <c r="AT275" i="17"/>
  <c r="AP275" i="17"/>
  <c r="BW275" i="17"/>
  <c r="BS275" i="17"/>
  <c r="BO275" i="17"/>
  <c r="BK275" i="17"/>
  <c r="BG275" i="17"/>
  <c r="BC275" i="17"/>
  <c r="AY275" i="17"/>
  <c r="AU275" i="17"/>
  <c r="AQ275" i="17"/>
  <c r="AM275" i="17"/>
  <c r="BP275" i="17"/>
  <c r="BH275" i="17"/>
  <c r="AZ275" i="17"/>
  <c r="AR275" i="17"/>
  <c r="CD275" i="17"/>
  <c r="BQ275" i="17"/>
  <c r="BI275" i="17"/>
  <c r="BA275" i="17"/>
  <c r="AS275" i="17"/>
  <c r="BT275" i="17"/>
  <c r="BD275" i="17"/>
  <c r="AN275" i="17"/>
  <c r="BU275" i="17"/>
  <c r="BE275" i="17"/>
  <c r="AO275" i="17"/>
  <c r="BM275" i="17"/>
  <c r="AV275" i="17"/>
  <c r="CC109" i="17"/>
  <c r="CA278" i="17"/>
  <c r="AJ278" i="17"/>
  <c r="AF278" i="17"/>
  <c r="AB278" i="17"/>
  <c r="X278" i="17"/>
  <c r="T278" i="17"/>
  <c r="P278" i="17"/>
  <c r="L278" i="17"/>
  <c r="AK278" i="17"/>
  <c r="AG278" i="17"/>
  <c r="AC278" i="17"/>
  <c r="Y278" i="17"/>
  <c r="U278" i="17"/>
  <c r="Q278" i="17"/>
  <c r="M278" i="17"/>
  <c r="I278" i="17"/>
  <c r="AL278" i="17"/>
  <c r="AD278" i="17"/>
  <c r="V278" i="17"/>
  <c r="N278" i="17"/>
  <c r="AE278" i="17"/>
  <c r="W278" i="17"/>
  <c r="O278" i="17"/>
  <c r="Z278" i="17"/>
  <c r="J278" i="17"/>
  <c r="AA278" i="17"/>
  <c r="K278" i="17"/>
  <c r="AH278" i="17"/>
  <c r="R278" i="17"/>
  <c r="S278" i="17"/>
  <c r="BV279" i="17"/>
  <c r="BR279" i="17"/>
  <c r="BN279" i="17"/>
  <c r="BJ279" i="17"/>
  <c r="BF279" i="17"/>
  <c r="BB279" i="17"/>
  <c r="AX279" i="17"/>
  <c r="AT279" i="17"/>
  <c r="AP279" i="17"/>
  <c r="BW279" i="17"/>
  <c r="BS279" i="17"/>
  <c r="BO279" i="17"/>
  <c r="BK279" i="17"/>
  <c r="BG279" i="17"/>
  <c r="BC279" i="17"/>
  <c r="AY279" i="17"/>
  <c r="AU279" i="17"/>
  <c r="AQ279" i="17"/>
  <c r="AM279" i="17"/>
  <c r="BT279" i="17"/>
  <c r="BL279" i="17"/>
  <c r="BD279" i="17"/>
  <c r="AV279" i="17"/>
  <c r="AN279" i="17"/>
  <c r="BU279" i="17"/>
  <c r="BM279" i="17"/>
  <c r="BE279" i="17"/>
  <c r="AW279" i="17"/>
  <c r="AO279" i="17"/>
  <c r="CD279" i="17"/>
  <c r="BI279" i="17"/>
  <c r="AS279" i="17"/>
  <c r="BP279" i="17"/>
  <c r="AZ279" i="17"/>
  <c r="BA279" i="17"/>
  <c r="BQ279" i="17"/>
  <c r="CA282" i="17"/>
  <c r="AJ282" i="17"/>
  <c r="AF282" i="17"/>
  <c r="AB282" i="17"/>
  <c r="X282" i="17"/>
  <c r="T282" i="17"/>
  <c r="P282" i="17"/>
  <c r="L282" i="17"/>
  <c r="AK282" i="17"/>
  <c r="AG282" i="17"/>
  <c r="AC282" i="17"/>
  <c r="Y282" i="17"/>
  <c r="U282" i="17"/>
  <c r="Q282" i="17"/>
  <c r="M282" i="17"/>
  <c r="I282" i="17"/>
  <c r="AH282" i="17"/>
  <c r="Z282" i="17"/>
  <c r="R282" i="17"/>
  <c r="J282" i="17"/>
  <c r="AI282" i="17"/>
  <c r="AA282" i="17"/>
  <c r="S282" i="17"/>
  <c r="K282" i="17"/>
  <c r="AL282" i="17"/>
  <c r="V282" i="17"/>
  <c r="W282" i="17"/>
  <c r="N282" i="17"/>
  <c r="AE282" i="17"/>
  <c r="BT287" i="17"/>
  <c r="BP287" i="17"/>
  <c r="BL287" i="17"/>
  <c r="BH287" i="17"/>
  <c r="BD287" i="17"/>
  <c r="AZ287" i="17"/>
  <c r="AV287" i="17"/>
  <c r="AR287" i="17"/>
  <c r="AN287" i="17"/>
  <c r="CD287" i="17"/>
  <c r="BU287" i="17"/>
  <c r="BQ287" i="17"/>
  <c r="BM287" i="17"/>
  <c r="BI287" i="17"/>
  <c r="BE287" i="17"/>
  <c r="BA287" i="17"/>
  <c r="AW287" i="17"/>
  <c r="AS287" i="17"/>
  <c r="AO287" i="17"/>
  <c r="BW287" i="17"/>
  <c r="BO287" i="17"/>
  <c r="BG287" i="17"/>
  <c r="AY287" i="17"/>
  <c r="AQ287" i="17"/>
  <c r="BR287" i="17"/>
  <c r="BJ287" i="17"/>
  <c r="BB287" i="17"/>
  <c r="AT287" i="17"/>
  <c r="BS287" i="17"/>
  <c r="BC287" i="17"/>
  <c r="AM287" i="17"/>
  <c r="BV287" i="17"/>
  <c r="BF287" i="17"/>
  <c r="AP287" i="17"/>
  <c r="AX287" i="17"/>
  <c r="AU287" i="17"/>
  <c r="BK287" i="17"/>
  <c r="AL290" i="17"/>
  <c r="AH290" i="17"/>
  <c r="AD290" i="17"/>
  <c r="Z290" i="17"/>
  <c r="V290" i="17"/>
  <c r="R290" i="17"/>
  <c r="N290" i="17"/>
  <c r="J290" i="17"/>
  <c r="AI290" i="17"/>
  <c r="AE290" i="17"/>
  <c r="AA290" i="17"/>
  <c r="W290" i="17"/>
  <c r="S290" i="17"/>
  <c r="O290" i="17"/>
  <c r="K290" i="17"/>
  <c r="AF290" i="17"/>
  <c r="X290" i="17"/>
  <c r="P290" i="17"/>
  <c r="AG290" i="17"/>
  <c r="Y290" i="17"/>
  <c r="Q290" i="17"/>
  <c r="I290" i="17"/>
  <c r="CA290" i="17"/>
  <c r="AK290" i="17"/>
  <c r="U290" i="17"/>
  <c r="AB290" i="17"/>
  <c r="L290" i="17"/>
  <c r="AJ290" i="17"/>
  <c r="M290" i="17"/>
  <c r="T290" i="17"/>
  <c r="BV291" i="17"/>
  <c r="BR291" i="17"/>
  <c r="BN291" i="17"/>
  <c r="BJ291" i="17"/>
  <c r="BF291" i="17"/>
  <c r="BB291" i="17"/>
  <c r="AX291" i="17"/>
  <c r="AT291" i="17"/>
  <c r="AP291" i="17"/>
  <c r="BW291" i="17"/>
  <c r="BS291" i="17"/>
  <c r="BO291" i="17"/>
  <c r="BK291" i="17"/>
  <c r="BG291" i="17"/>
  <c r="BC291" i="17"/>
  <c r="AY291" i="17"/>
  <c r="AU291" i="17"/>
  <c r="AQ291" i="17"/>
  <c r="AM291" i="17"/>
  <c r="BP291" i="17"/>
  <c r="BH291" i="17"/>
  <c r="AZ291" i="17"/>
  <c r="AR291" i="17"/>
  <c r="CD291" i="17"/>
  <c r="BQ291" i="17"/>
  <c r="BI291" i="17"/>
  <c r="BA291" i="17"/>
  <c r="AS291" i="17"/>
  <c r="BU291" i="17"/>
  <c r="BE291" i="17"/>
  <c r="AO291" i="17"/>
  <c r="BL291" i="17"/>
  <c r="AV291" i="17"/>
  <c r="AW291" i="17"/>
  <c r="BD291" i="17"/>
  <c r="AN291" i="17"/>
  <c r="AI295" i="17"/>
  <c r="AE295" i="17"/>
  <c r="AA295" i="17"/>
  <c r="W295" i="17"/>
  <c r="S295" i="17"/>
  <c r="O295" i="17"/>
  <c r="K295" i="17"/>
  <c r="CA295" i="17"/>
  <c r="AJ295" i="17"/>
  <c r="AF295" i="17"/>
  <c r="AB295" i="17"/>
  <c r="X295" i="17"/>
  <c r="T295" i="17"/>
  <c r="P295" i="17"/>
  <c r="L295" i="17"/>
  <c r="AL295" i="17"/>
  <c r="AD295" i="17"/>
  <c r="V295" i="17"/>
  <c r="N295" i="17"/>
  <c r="AG295" i="17"/>
  <c r="Y295" i="17"/>
  <c r="Q295" i="17"/>
  <c r="I295" i="17"/>
  <c r="AC295" i="17"/>
  <c r="M295" i="17"/>
  <c r="AH295" i="17"/>
  <c r="R295" i="17"/>
  <c r="Z295" i="17"/>
  <c r="AK295" i="17"/>
  <c r="J295" i="17"/>
  <c r="AI297" i="17"/>
  <c r="AE297" i="17"/>
  <c r="CA297" i="17"/>
  <c r="AH297" i="17"/>
  <c r="AC297" i="17"/>
  <c r="Y297" i="17"/>
  <c r="U297" i="17"/>
  <c r="Q297" i="17"/>
  <c r="M297" i="17"/>
  <c r="I297" i="17"/>
  <c r="AJ297" i="17"/>
  <c r="AD297" i="17"/>
  <c r="Z297" i="17"/>
  <c r="V297" i="17"/>
  <c r="R297" i="17"/>
  <c r="N297" i="17"/>
  <c r="J297" i="17"/>
  <c r="AL297" i="17"/>
  <c r="AB297" i="17"/>
  <c r="T297" i="17"/>
  <c r="L297" i="17"/>
  <c r="AF297" i="17"/>
  <c r="W297" i="17"/>
  <c r="O297" i="17"/>
  <c r="AK297" i="17"/>
  <c r="S297" i="17"/>
  <c r="X297" i="17"/>
  <c r="P297" i="17"/>
  <c r="AA297" i="17"/>
  <c r="AG297" i="17"/>
  <c r="AK299" i="17"/>
  <c r="AG299" i="17"/>
  <c r="AC299" i="17"/>
  <c r="Y299" i="17"/>
  <c r="U299" i="17"/>
  <c r="Q299" i="17"/>
  <c r="M299" i="17"/>
  <c r="I299" i="17"/>
  <c r="AL299" i="17"/>
  <c r="AH299" i="17"/>
  <c r="AD299" i="17"/>
  <c r="Z299" i="17"/>
  <c r="V299" i="17"/>
  <c r="R299" i="17"/>
  <c r="N299" i="17"/>
  <c r="J299" i="17"/>
  <c r="CA299" i="17"/>
  <c r="AJ299" i="17"/>
  <c r="AB299" i="17"/>
  <c r="T299" i="17"/>
  <c r="L299" i="17"/>
  <c r="AE299" i="17"/>
  <c r="W299" i="17"/>
  <c r="O299" i="17"/>
  <c r="AA299" i="17"/>
  <c r="K299" i="17"/>
  <c r="AF299" i="17"/>
  <c r="P299" i="17"/>
  <c r="S299" i="17"/>
  <c r="AI299" i="17"/>
  <c r="X299" i="17"/>
  <c r="CA304" i="17"/>
  <c r="AJ304" i="17"/>
  <c r="AF304" i="17"/>
  <c r="AB304" i="17"/>
  <c r="X304" i="17"/>
  <c r="T304" i="17"/>
  <c r="P304" i="17"/>
  <c r="L304" i="17"/>
  <c r="AK304" i="17"/>
  <c r="AG304" i="17"/>
  <c r="AC304" i="17"/>
  <c r="Y304" i="17"/>
  <c r="U304" i="17"/>
  <c r="Q304" i="17"/>
  <c r="M304" i="17"/>
  <c r="I304" i="17"/>
  <c r="AH304" i="17"/>
  <c r="Z304" i="17"/>
  <c r="R304" i="17"/>
  <c r="J304" i="17"/>
  <c r="AI304" i="17"/>
  <c r="AA304" i="17"/>
  <c r="S304" i="17"/>
  <c r="K304" i="17"/>
  <c r="W304" i="17"/>
  <c r="AD304" i="17"/>
  <c r="N304" i="17"/>
  <c r="O304" i="17"/>
  <c r="V304" i="17"/>
  <c r="AL304" i="17"/>
  <c r="AE304" i="17"/>
  <c r="BV305" i="17"/>
  <c r="BR305" i="17"/>
  <c r="BN305" i="17"/>
  <c r="BJ305" i="17"/>
  <c r="BF305" i="17"/>
  <c r="BB305" i="17"/>
  <c r="AX305" i="17"/>
  <c r="AT305" i="17"/>
  <c r="AP305" i="17"/>
  <c r="BW305" i="17"/>
  <c r="BS305" i="17"/>
  <c r="BO305" i="17"/>
  <c r="BK305" i="17"/>
  <c r="BG305" i="17"/>
  <c r="BC305" i="17"/>
  <c r="AY305" i="17"/>
  <c r="AU305" i="17"/>
  <c r="AQ305" i="17"/>
  <c r="AM305" i="17"/>
  <c r="BP305" i="17"/>
  <c r="BH305" i="17"/>
  <c r="AZ305" i="17"/>
  <c r="AR305" i="17"/>
  <c r="CD305" i="17"/>
  <c r="BQ305" i="17"/>
  <c r="BI305" i="17"/>
  <c r="BA305" i="17"/>
  <c r="AS305" i="17"/>
  <c r="BM305" i="17"/>
  <c r="AW305" i="17"/>
  <c r="BT305" i="17"/>
  <c r="BD305" i="17"/>
  <c r="AN305" i="17"/>
  <c r="BL305" i="17"/>
  <c r="BU305" i="17"/>
  <c r="AO305" i="17"/>
  <c r="AV305" i="17"/>
  <c r="BE305" i="17"/>
  <c r="CA308" i="17"/>
  <c r="AK308" i="17"/>
  <c r="AG308" i="17"/>
  <c r="AC308" i="17"/>
  <c r="Y308" i="17"/>
  <c r="U308" i="17"/>
  <c r="Q308" i="17"/>
  <c r="M308" i="17"/>
  <c r="I308" i="17"/>
  <c r="AL308" i="17"/>
  <c r="AH308" i="17"/>
  <c r="AD308" i="17"/>
  <c r="Z308" i="17"/>
  <c r="V308" i="17"/>
  <c r="R308" i="17"/>
  <c r="N308" i="17"/>
  <c r="J308" i="17"/>
  <c r="AJ308" i="17"/>
  <c r="AB308" i="17"/>
  <c r="T308" i="17"/>
  <c r="L308" i="17"/>
  <c r="AE308" i="17"/>
  <c r="W308" i="17"/>
  <c r="O308" i="17"/>
  <c r="AA308" i="17"/>
  <c r="K308" i="17"/>
  <c r="AF308" i="17"/>
  <c r="P308" i="17"/>
  <c r="S308" i="17"/>
  <c r="X308" i="17"/>
  <c r="AI308" i="17"/>
  <c r="BV309" i="17"/>
  <c r="BR309" i="17"/>
  <c r="BN309" i="17"/>
  <c r="BJ309" i="17"/>
  <c r="BF309" i="17"/>
  <c r="BB309" i="17"/>
  <c r="AX309" i="17"/>
  <c r="AT309" i="17"/>
  <c r="AP309" i="17"/>
  <c r="BW309" i="17"/>
  <c r="BQ309" i="17"/>
  <c r="BL309" i="17"/>
  <c r="BG309" i="17"/>
  <c r="BA309" i="17"/>
  <c r="AV309" i="17"/>
  <c r="AQ309" i="17"/>
  <c r="BS309" i="17"/>
  <c r="BM309" i="17"/>
  <c r="BH309" i="17"/>
  <c r="BC309" i="17"/>
  <c r="AW309" i="17"/>
  <c r="AR309" i="17"/>
  <c r="AM309" i="17"/>
  <c r="BU309" i="17"/>
  <c r="BK309" i="17"/>
  <c r="AZ309" i="17"/>
  <c r="AO309" i="17"/>
  <c r="CD309" i="17"/>
  <c r="BO309" i="17"/>
  <c r="BD309" i="17"/>
  <c r="AS309" i="17"/>
  <c r="BT309" i="17"/>
  <c r="AY309" i="17"/>
  <c r="BE309" i="17"/>
  <c r="AU309" i="17"/>
  <c r="BI309" i="17"/>
  <c r="BP309" i="17"/>
  <c r="CA312" i="17"/>
  <c r="AJ312" i="17"/>
  <c r="AF312" i="17"/>
  <c r="AB312" i="17"/>
  <c r="X312" i="17"/>
  <c r="T312" i="17"/>
  <c r="P312" i="17"/>
  <c r="L312" i="17"/>
  <c r="AK312" i="17"/>
  <c r="AE312" i="17"/>
  <c r="Z312" i="17"/>
  <c r="U312" i="17"/>
  <c r="O312" i="17"/>
  <c r="J312" i="17"/>
  <c r="AL312" i="17"/>
  <c r="AG312" i="17"/>
  <c r="AA312" i="17"/>
  <c r="V312" i="17"/>
  <c r="Q312" i="17"/>
  <c r="K312" i="17"/>
  <c r="AC312" i="17"/>
  <c r="R312" i="17"/>
  <c r="AD312" i="17"/>
  <c r="S312" i="17"/>
  <c r="I312" i="17"/>
  <c r="Y312" i="17"/>
  <c r="AH312" i="17"/>
  <c r="M312" i="17"/>
  <c r="N312" i="17"/>
  <c r="AI312" i="17"/>
  <c r="W312" i="17"/>
  <c r="BV315" i="17"/>
  <c r="BR315" i="17"/>
  <c r="BN315" i="17"/>
  <c r="BJ315" i="17"/>
  <c r="BF315" i="17"/>
  <c r="BB315" i="17"/>
  <c r="AX315" i="17"/>
  <c r="AT315" i="17"/>
  <c r="AP315" i="17"/>
  <c r="BU315" i="17"/>
  <c r="BP315" i="17"/>
  <c r="BK315" i="17"/>
  <c r="BE315" i="17"/>
  <c r="AZ315" i="17"/>
  <c r="AU315" i="17"/>
  <c r="AO315" i="17"/>
  <c r="BW315" i="17"/>
  <c r="BQ315" i="17"/>
  <c r="BL315" i="17"/>
  <c r="BG315" i="17"/>
  <c r="BA315" i="17"/>
  <c r="AV315" i="17"/>
  <c r="AQ315" i="17"/>
  <c r="BM315" i="17"/>
  <c r="BC315" i="17"/>
  <c r="AR315" i="17"/>
  <c r="CD315" i="17"/>
  <c r="BO315" i="17"/>
  <c r="BD315" i="17"/>
  <c r="AS315" i="17"/>
  <c r="BI315" i="17"/>
  <c r="AN315" i="17"/>
  <c r="BS315" i="17"/>
  <c r="AW315" i="17"/>
  <c r="BH315" i="17"/>
  <c r="BT315" i="17"/>
  <c r="AY315" i="17"/>
  <c r="AM315" i="17"/>
  <c r="L171" i="17"/>
  <c r="P171" i="17"/>
  <c r="T171" i="17"/>
  <c r="X171" i="17"/>
  <c r="AB171" i="17"/>
  <c r="AF171" i="17"/>
  <c r="AJ171" i="17"/>
  <c r="CA171" i="17"/>
  <c r="J172" i="17"/>
  <c r="N172" i="17"/>
  <c r="R172" i="17"/>
  <c r="V172" i="17"/>
  <c r="Z172" i="17"/>
  <c r="AD172" i="17"/>
  <c r="AH172" i="17"/>
  <c r="AL172" i="17"/>
  <c r="AP172" i="17"/>
  <c r="AT172" i="17"/>
  <c r="AX172" i="17"/>
  <c r="BB172" i="17"/>
  <c r="BF172" i="17"/>
  <c r="BJ172" i="17"/>
  <c r="BN172" i="17"/>
  <c r="BR172" i="17"/>
  <c r="BV172" i="17"/>
  <c r="L173" i="17"/>
  <c r="P173" i="17"/>
  <c r="T173" i="17"/>
  <c r="X173" i="17"/>
  <c r="AB173" i="17"/>
  <c r="AF173" i="17"/>
  <c r="AJ173" i="17"/>
  <c r="AN173" i="17"/>
  <c r="AR173" i="17"/>
  <c r="AV173" i="17"/>
  <c r="AZ173" i="17"/>
  <c r="BD173" i="17"/>
  <c r="BH173" i="17"/>
  <c r="BL173" i="17"/>
  <c r="BP173" i="17"/>
  <c r="BT173" i="17"/>
  <c r="CA173" i="17"/>
  <c r="AP174" i="17"/>
  <c r="AT174" i="17"/>
  <c r="AX174" i="17"/>
  <c r="BB174" i="17"/>
  <c r="BF174" i="17"/>
  <c r="BJ174" i="17"/>
  <c r="BN174" i="17"/>
  <c r="BR174" i="17"/>
  <c r="BV174" i="17"/>
  <c r="L175" i="17"/>
  <c r="P175" i="17"/>
  <c r="T175" i="17"/>
  <c r="X175" i="17"/>
  <c r="AB175" i="17"/>
  <c r="AF175" i="17"/>
  <c r="AJ175" i="17"/>
  <c r="CA175" i="17"/>
  <c r="J176" i="17"/>
  <c r="N176" i="17"/>
  <c r="R176" i="17"/>
  <c r="V176" i="17"/>
  <c r="Z176" i="17"/>
  <c r="AD176" i="17"/>
  <c r="AH176" i="17"/>
  <c r="AL176" i="17"/>
  <c r="AP176" i="17"/>
  <c r="AT176" i="17"/>
  <c r="AX176" i="17"/>
  <c r="BB176" i="17"/>
  <c r="BF176" i="17"/>
  <c r="BJ176" i="17"/>
  <c r="BN176" i="17"/>
  <c r="BR176" i="17"/>
  <c r="BV176" i="17"/>
  <c r="L177" i="17"/>
  <c r="P177" i="17"/>
  <c r="T177" i="17"/>
  <c r="X177" i="17"/>
  <c r="AB177" i="17"/>
  <c r="AF177" i="17"/>
  <c r="AJ177" i="17"/>
  <c r="AN177" i="17"/>
  <c r="AR177" i="17"/>
  <c r="AV177" i="17"/>
  <c r="AZ177" i="17"/>
  <c r="BD177" i="17"/>
  <c r="BH177" i="17"/>
  <c r="BL177" i="17"/>
  <c r="BP177" i="17"/>
  <c r="BT177" i="17"/>
  <c r="CA177" i="17"/>
  <c r="AP178" i="17"/>
  <c r="AT178" i="17"/>
  <c r="AX178" i="17"/>
  <c r="BB178" i="17"/>
  <c r="BF178" i="17"/>
  <c r="BJ178" i="17"/>
  <c r="BN178" i="17"/>
  <c r="BR178" i="17"/>
  <c r="BV178" i="17"/>
  <c r="L179" i="17"/>
  <c r="P179" i="17"/>
  <c r="T179" i="17"/>
  <c r="X179" i="17"/>
  <c r="AB179" i="17"/>
  <c r="AF179" i="17"/>
  <c r="AJ179" i="17"/>
  <c r="CA179" i="17"/>
  <c r="J180" i="17"/>
  <c r="N180" i="17"/>
  <c r="R180" i="17"/>
  <c r="V180" i="17"/>
  <c r="Z180" i="17"/>
  <c r="AD180" i="17"/>
  <c r="AH180" i="17"/>
  <c r="AL180" i="17"/>
  <c r="AP180" i="17"/>
  <c r="AT180" i="17"/>
  <c r="AX180" i="17"/>
  <c r="BB180" i="17"/>
  <c r="BF180" i="17"/>
  <c r="BJ180" i="17"/>
  <c r="BN180" i="17"/>
  <c r="BR180" i="17"/>
  <c r="BV180" i="17"/>
  <c r="L181" i="17"/>
  <c r="P181" i="17"/>
  <c r="T181" i="17"/>
  <c r="X181" i="17"/>
  <c r="AB181" i="17"/>
  <c r="AF181" i="17"/>
  <c r="AJ181" i="17"/>
  <c r="AN181" i="17"/>
  <c r="AR181" i="17"/>
  <c r="AV181" i="17"/>
  <c r="AZ181" i="17"/>
  <c r="BD181" i="17"/>
  <c r="BH181" i="17"/>
  <c r="BL181" i="17"/>
  <c r="BP181" i="17"/>
  <c r="BT181" i="17"/>
  <c r="CA181" i="17"/>
  <c r="AP182" i="17"/>
  <c r="AT182" i="17"/>
  <c r="AX182" i="17"/>
  <c r="BB182" i="17"/>
  <c r="BF182" i="17"/>
  <c r="BJ182" i="17"/>
  <c r="BN182" i="17"/>
  <c r="BR182" i="17"/>
  <c r="BV182" i="17"/>
  <c r="L183" i="17"/>
  <c r="P183" i="17"/>
  <c r="T183" i="17"/>
  <c r="X183" i="17"/>
  <c r="AB183" i="17"/>
  <c r="AF183" i="17"/>
  <c r="AJ183" i="17"/>
  <c r="CA183" i="17"/>
  <c r="J184" i="17"/>
  <c r="N184" i="17"/>
  <c r="R184" i="17"/>
  <c r="V184" i="17"/>
  <c r="Z184" i="17"/>
  <c r="AD184" i="17"/>
  <c r="AH184" i="17"/>
  <c r="AL184" i="17"/>
  <c r="AP184" i="17"/>
  <c r="AT184" i="17"/>
  <c r="AX184" i="17"/>
  <c r="BB184" i="17"/>
  <c r="BF184" i="17"/>
  <c r="BJ184" i="17"/>
  <c r="BN184" i="17"/>
  <c r="BR184" i="17"/>
  <c r="BV184" i="17"/>
  <c r="L185" i="17"/>
  <c r="P185" i="17"/>
  <c r="T185" i="17"/>
  <c r="X185" i="17"/>
  <c r="AB185" i="17"/>
  <c r="AF185" i="17"/>
  <c r="AJ185" i="17"/>
  <c r="AN185" i="17"/>
  <c r="AR185" i="17"/>
  <c r="AV185" i="17"/>
  <c r="AZ185" i="17"/>
  <c r="BD185" i="17"/>
  <c r="BH185" i="17"/>
  <c r="BL185" i="17"/>
  <c r="BP185" i="17"/>
  <c r="BT185" i="17"/>
  <c r="CA185" i="17"/>
  <c r="AP186" i="17"/>
  <c r="AT186" i="17"/>
  <c r="AX186" i="17"/>
  <c r="BB186" i="17"/>
  <c r="BF186" i="17"/>
  <c r="BJ186" i="17"/>
  <c r="BN186" i="17"/>
  <c r="BR186" i="17"/>
  <c r="BV186" i="17"/>
  <c r="L187" i="17"/>
  <c r="P187" i="17"/>
  <c r="T187" i="17"/>
  <c r="X187" i="17"/>
  <c r="AB187" i="17"/>
  <c r="AF187" i="17"/>
  <c r="AJ187" i="17"/>
  <c r="CA187" i="17"/>
  <c r="J188" i="17"/>
  <c r="N188" i="17"/>
  <c r="R188" i="17"/>
  <c r="V188" i="17"/>
  <c r="Z188" i="17"/>
  <c r="AD188" i="17"/>
  <c r="AH188" i="17"/>
  <c r="AL188" i="17"/>
  <c r="AP188" i="17"/>
  <c r="AT188" i="17"/>
  <c r="AX188" i="17"/>
  <c r="BB188" i="17"/>
  <c r="BF188" i="17"/>
  <c r="BJ188" i="17"/>
  <c r="BN188" i="17"/>
  <c r="BR188" i="17"/>
  <c r="BV188" i="17"/>
  <c r="L189" i="17"/>
  <c r="P189" i="17"/>
  <c r="T189" i="17"/>
  <c r="X189" i="17"/>
  <c r="AB189" i="17"/>
  <c r="AF189" i="17"/>
  <c r="AJ189" i="17"/>
  <c r="AN189" i="17"/>
  <c r="AR189" i="17"/>
  <c r="AV189" i="17"/>
  <c r="AZ189" i="17"/>
  <c r="BD189" i="17"/>
  <c r="BH189" i="17"/>
  <c r="BL189" i="17"/>
  <c r="BP189" i="17"/>
  <c r="BT189" i="17"/>
  <c r="CA189" i="17"/>
  <c r="AP190" i="17"/>
  <c r="AT190" i="17"/>
  <c r="AX190" i="17"/>
  <c r="BB190" i="17"/>
  <c r="BF190" i="17"/>
  <c r="BJ190" i="17"/>
  <c r="BN190" i="17"/>
  <c r="BR190" i="17"/>
  <c r="BV190" i="17"/>
  <c r="L191" i="17"/>
  <c r="P191" i="17"/>
  <c r="T191" i="17"/>
  <c r="X191" i="17"/>
  <c r="AB191" i="17"/>
  <c r="AF191" i="17"/>
  <c r="AJ191" i="17"/>
  <c r="CA191" i="17"/>
  <c r="J192" i="17"/>
  <c r="N192" i="17"/>
  <c r="R192" i="17"/>
  <c r="V192" i="17"/>
  <c r="Z192" i="17"/>
  <c r="AD192" i="17"/>
  <c r="AH192" i="17"/>
  <c r="AL192" i="17"/>
  <c r="AP192" i="17"/>
  <c r="AT192" i="17"/>
  <c r="AX192" i="17"/>
  <c r="BB192" i="17"/>
  <c r="BF192" i="17"/>
  <c r="BJ192" i="17"/>
  <c r="BN192" i="17"/>
  <c r="BR192" i="17"/>
  <c r="BV192" i="17"/>
  <c r="J194" i="17"/>
  <c r="N194" i="17"/>
  <c r="R194" i="17"/>
  <c r="V194" i="17"/>
  <c r="Z194" i="17"/>
  <c r="AD194" i="17"/>
  <c r="AH194" i="17"/>
  <c r="AL194" i="17"/>
  <c r="AP194" i="17"/>
  <c r="AT194" i="17"/>
  <c r="AX194" i="17"/>
  <c r="BB194" i="17"/>
  <c r="BF194" i="17"/>
  <c r="BJ194" i="17"/>
  <c r="BN194" i="17"/>
  <c r="BR194" i="17"/>
  <c r="BV194" i="17"/>
  <c r="AN195" i="17"/>
  <c r="AR195" i="17"/>
  <c r="AV195" i="17"/>
  <c r="AZ195" i="17"/>
  <c r="BD195" i="17"/>
  <c r="BH195" i="17"/>
  <c r="BL195" i="17"/>
  <c r="BP195" i="17"/>
  <c r="BT195" i="17"/>
  <c r="J196" i="17"/>
  <c r="N196" i="17"/>
  <c r="R196" i="17"/>
  <c r="V196" i="17"/>
  <c r="Z196" i="17"/>
  <c r="AD196" i="17"/>
  <c r="AH196" i="17"/>
  <c r="AL196" i="17"/>
  <c r="L197" i="17"/>
  <c r="P197" i="17"/>
  <c r="T197" i="17"/>
  <c r="X197" i="17"/>
  <c r="AB197" i="17"/>
  <c r="AF197" i="17"/>
  <c r="AJ197" i="17"/>
  <c r="AN197" i="17"/>
  <c r="AR197" i="17"/>
  <c r="AV197" i="17"/>
  <c r="AZ197" i="17"/>
  <c r="BD197" i="17"/>
  <c r="BH197" i="17"/>
  <c r="BL197" i="17"/>
  <c r="BP197" i="17"/>
  <c r="BT197" i="17"/>
  <c r="CA197" i="17"/>
  <c r="J198" i="17"/>
  <c r="N198" i="17"/>
  <c r="R198" i="17"/>
  <c r="V198" i="17"/>
  <c r="Z198" i="17"/>
  <c r="AD198" i="17"/>
  <c r="AH198" i="17"/>
  <c r="AL198" i="17"/>
  <c r="AP198" i="17"/>
  <c r="AT198" i="17"/>
  <c r="AX198" i="17"/>
  <c r="BB198" i="17"/>
  <c r="BF198" i="17"/>
  <c r="BJ198" i="17"/>
  <c r="BN198" i="17"/>
  <c r="BR198" i="17"/>
  <c r="BV198" i="17"/>
  <c r="AN199" i="17"/>
  <c r="AR199" i="17"/>
  <c r="AV199" i="17"/>
  <c r="AZ199" i="17"/>
  <c r="BD199" i="17"/>
  <c r="BH199" i="17"/>
  <c r="BL199" i="17"/>
  <c r="BP199" i="17"/>
  <c r="BT199" i="17"/>
  <c r="J200" i="17"/>
  <c r="N200" i="17"/>
  <c r="R200" i="17"/>
  <c r="V200" i="17"/>
  <c r="Z200" i="17"/>
  <c r="AD200" i="17"/>
  <c r="AH200" i="17"/>
  <c r="AL200" i="17"/>
  <c r="L201" i="17"/>
  <c r="P201" i="17"/>
  <c r="T201" i="17"/>
  <c r="X201" i="17"/>
  <c r="AB201" i="17"/>
  <c r="AF201" i="17"/>
  <c r="AJ201" i="17"/>
  <c r="AN201" i="17"/>
  <c r="AR201" i="17"/>
  <c r="AV201" i="17"/>
  <c r="AZ201" i="17"/>
  <c r="BD201" i="17"/>
  <c r="BH201" i="17"/>
  <c r="BL201" i="17"/>
  <c r="BP201" i="17"/>
  <c r="BT201" i="17"/>
  <c r="CA201" i="17"/>
  <c r="J202" i="17"/>
  <c r="N202" i="17"/>
  <c r="R202" i="17"/>
  <c r="V202" i="17"/>
  <c r="Z202" i="17"/>
  <c r="AD202" i="17"/>
  <c r="AH202" i="17"/>
  <c r="AL202" i="17"/>
  <c r="AP202" i="17"/>
  <c r="AT202" i="17"/>
  <c r="AX202" i="17"/>
  <c r="BB202" i="17"/>
  <c r="BF202" i="17"/>
  <c r="BJ202" i="17"/>
  <c r="BN202" i="17"/>
  <c r="BR202" i="17"/>
  <c r="BV202" i="17"/>
  <c r="AN203" i="17"/>
  <c r="AR203" i="17"/>
  <c r="AV203" i="17"/>
  <c r="AZ203" i="17"/>
  <c r="BD203" i="17"/>
  <c r="BH203" i="17"/>
  <c r="BL203" i="17"/>
  <c r="BP203" i="17"/>
  <c r="BT203" i="17"/>
  <c r="J204" i="17"/>
  <c r="N204" i="17"/>
  <c r="R204" i="17"/>
  <c r="V204" i="17"/>
  <c r="Z204" i="17"/>
  <c r="AD204" i="17"/>
  <c r="AH204" i="17"/>
  <c r="AL204" i="17"/>
  <c r="L205" i="17"/>
  <c r="P205" i="17"/>
  <c r="T205" i="17"/>
  <c r="X205" i="17"/>
  <c r="AB205" i="17"/>
  <c r="AF205" i="17"/>
  <c r="AJ205" i="17"/>
  <c r="AN205" i="17"/>
  <c r="AR205" i="17"/>
  <c r="AV205" i="17"/>
  <c r="AZ205" i="17"/>
  <c r="BD205" i="17"/>
  <c r="BH205" i="17"/>
  <c r="BL205" i="17"/>
  <c r="BP205" i="17"/>
  <c r="BT205" i="17"/>
  <c r="CA205" i="17"/>
  <c r="J206" i="17"/>
  <c r="N206" i="17"/>
  <c r="R206" i="17"/>
  <c r="V206" i="17"/>
  <c r="Z206" i="17"/>
  <c r="AD206" i="17"/>
  <c r="AH206" i="17"/>
  <c r="AL206" i="17"/>
  <c r="AP206" i="17"/>
  <c r="AT206" i="17"/>
  <c r="AX206" i="17"/>
  <c r="BB206" i="17"/>
  <c r="BF206" i="17"/>
  <c r="BJ206" i="17"/>
  <c r="BN206" i="17"/>
  <c r="BR206" i="17"/>
  <c r="BV206" i="17"/>
  <c r="AN207" i="17"/>
  <c r="AR207" i="17"/>
  <c r="AV207" i="17"/>
  <c r="AZ207" i="17"/>
  <c r="BD207" i="17"/>
  <c r="BH207" i="17"/>
  <c r="BL207" i="17"/>
  <c r="BP207" i="17"/>
  <c r="BT207" i="17"/>
  <c r="J208" i="17"/>
  <c r="N208" i="17"/>
  <c r="R208" i="17"/>
  <c r="V208" i="17"/>
  <c r="Z208" i="17"/>
  <c r="AD208" i="17"/>
  <c r="AH208" i="17"/>
  <c r="AL208" i="17"/>
  <c r="L209" i="17"/>
  <c r="P209" i="17"/>
  <c r="V209" i="17"/>
  <c r="AA209" i="17"/>
  <c r="AF209" i="17"/>
  <c r="AQ209" i="17"/>
  <c r="AV209" i="17"/>
  <c r="BB209" i="17"/>
  <c r="BG209" i="17"/>
  <c r="BL209" i="17"/>
  <c r="BR209" i="17"/>
  <c r="BW209" i="17"/>
  <c r="J210" i="17"/>
  <c r="P210" i="17"/>
  <c r="U210" i="17"/>
  <c r="Z210" i="17"/>
  <c r="AF210" i="17"/>
  <c r="AK210" i="17"/>
  <c r="AP210" i="17"/>
  <c r="AX210" i="17"/>
  <c r="BF210" i="17"/>
  <c r="BN210" i="17"/>
  <c r="AR211" i="17"/>
  <c r="AZ211" i="17"/>
  <c r="BH211" i="17"/>
  <c r="BP211" i="17"/>
  <c r="M212" i="17"/>
  <c r="U212" i="17"/>
  <c r="AC212" i="17"/>
  <c r="AK212" i="17"/>
  <c r="O213" i="17"/>
  <c r="W213" i="17"/>
  <c r="AM213" i="17"/>
  <c r="AU213" i="17"/>
  <c r="BC213" i="17"/>
  <c r="BK213" i="17"/>
  <c r="N214" i="17"/>
  <c r="V214" i="17"/>
  <c r="AD214" i="17"/>
  <c r="AL214" i="17"/>
  <c r="AT214" i="17"/>
  <c r="BB214" i="17"/>
  <c r="BJ214" i="17"/>
  <c r="AN215" i="17"/>
  <c r="AV215" i="17"/>
  <c r="BD215" i="17"/>
  <c r="BL215" i="17"/>
  <c r="BT215" i="17"/>
  <c r="I216" i="17"/>
  <c r="Q216" i="17"/>
  <c r="Y216" i="17"/>
  <c r="K217" i="17"/>
  <c r="S217" i="17"/>
  <c r="AA217" i="17"/>
  <c r="AQ217" i="17"/>
  <c r="AY217" i="17"/>
  <c r="BG217" i="17"/>
  <c r="BO217" i="17"/>
  <c r="BW217" i="17"/>
  <c r="J218" i="17"/>
  <c r="R218" i="17"/>
  <c r="Z218" i="17"/>
  <c r="AH218" i="17"/>
  <c r="AP218" i="17"/>
  <c r="AX218" i="17"/>
  <c r="BF218" i="17"/>
  <c r="BN218" i="17"/>
  <c r="AR219" i="17"/>
  <c r="AZ219" i="17"/>
  <c r="BH219" i="17"/>
  <c r="BP219" i="17"/>
  <c r="M220" i="17"/>
  <c r="U220" i="17"/>
  <c r="AC220" i="17"/>
  <c r="AK220" i="17"/>
  <c r="O221" i="17"/>
  <c r="W221" i="17"/>
  <c r="AM221" i="17"/>
  <c r="AU221" i="17"/>
  <c r="BC221" i="17"/>
  <c r="BK221" i="17"/>
  <c r="N222" i="17"/>
  <c r="V222" i="17"/>
  <c r="AD222" i="17"/>
  <c r="AL222" i="17"/>
  <c r="AT222" i="17"/>
  <c r="BB222" i="17"/>
  <c r="BJ222" i="17"/>
  <c r="AN223" i="17"/>
  <c r="AV223" i="17"/>
  <c r="BD223" i="17"/>
  <c r="BL223" i="17"/>
  <c r="BT223" i="17"/>
  <c r="I224" i="17"/>
  <c r="Q224" i="17"/>
  <c r="Y224" i="17"/>
  <c r="K225" i="17"/>
  <c r="S225" i="17"/>
  <c r="AA225" i="17"/>
  <c r="AQ225" i="17"/>
  <c r="AY225" i="17"/>
  <c r="BG225" i="17"/>
  <c r="BO225" i="17"/>
  <c r="BW225" i="17"/>
  <c r="J226" i="17"/>
  <c r="R226" i="17"/>
  <c r="Z226" i="17"/>
  <c r="AH226" i="17"/>
  <c r="AP226" i="17"/>
  <c r="AX226" i="17"/>
  <c r="BF226" i="17"/>
  <c r="BN226" i="17"/>
  <c r="AR227" i="17"/>
  <c r="AZ227" i="17"/>
  <c r="BH227" i="17"/>
  <c r="BP227" i="17"/>
  <c r="M228" i="17"/>
  <c r="U228" i="17"/>
  <c r="AC228" i="17"/>
  <c r="AK228" i="17"/>
  <c r="O229" i="17"/>
  <c r="W229" i="17"/>
  <c r="AM229" i="17"/>
  <c r="AU229" i="17"/>
  <c r="BC229" i="17"/>
  <c r="BK229" i="17"/>
  <c r="N230" i="17"/>
  <c r="V230" i="17"/>
  <c r="AD230" i="17"/>
  <c r="AL230" i="17"/>
  <c r="AT230" i="17"/>
  <c r="BB230" i="17"/>
  <c r="BJ230" i="17"/>
  <c r="AN231" i="17"/>
  <c r="AV231" i="17"/>
  <c r="BD231" i="17"/>
  <c r="BL231" i="17"/>
  <c r="BT231" i="17"/>
  <c r="I232" i="17"/>
  <c r="Q232" i="17"/>
  <c r="Y232" i="17"/>
  <c r="K233" i="17"/>
  <c r="S233" i="17"/>
  <c r="AN233" i="17"/>
  <c r="BD233" i="17"/>
  <c r="BT233" i="17"/>
  <c r="J234" i="17"/>
  <c r="Z234" i="17"/>
  <c r="AP234" i="17"/>
  <c r="BF234" i="17"/>
  <c r="AY235" i="17"/>
  <c r="BO235" i="17"/>
  <c r="U236" i="17"/>
  <c r="AK236" i="17"/>
  <c r="L237" i="17"/>
  <c r="AB237" i="17"/>
  <c r="AR237" i="17"/>
  <c r="U238" i="17"/>
  <c r="AK238" i="17"/>
  <c r="BA238" i="17"/>
  <c r="AU239" i="17"/>
  <c r="BK239" i="17"/>
  <c r="V240" i="17"/>
  <c r="AL240" i="17"/>
  <c r="P241" i="17"/>
  <c r="AV241" i="17"/>
  <c r="R242" i="17"/>
  <c r="AH242" i="17"/>
  <c r="AX242" i="17"/>
  <c r="AQ243" i="17"/>
  <c r="BG243" i="17"/>
  <c r="BW243" i="17"/>
  <c r="M244" i="17"/>
  <c r="T245" i="17"/>
  <c r="AZ245" i="17"/>
  <c r="BP245" i="17"/>
  <c r="M246" i="17"/>
  <c r="AC246" i="17"/>
  <c r="AS246" i="17"/>
  <c r="BI246" i="17"/>
  <c r="AM247" i="17"/>
  <c r="BC247" i="17"/>
  <c r="BS247" i="17"/>
  <c r="N248" i="17"/>
  <c r="AD248" i="17"/>
  <c r="AN249" i="17"/>
  <c r="BD249" i="17"/>
  <c r="J250" i="17"/>
  <c r="Z250" i="17"/>
  <c r="AP250" i="17"/>
  <c r="BF250" i="17"/>
  <c r="AY251" i="17"/>
  <c r="BO251" i="17"/>
  <c r="U252" i="17"/>
  <c r="AU253" i="17"/>
  <c r="BO253" i="17"/>
  <c r="Q254" i="17"/>
  <c r="AL254" i="17"/>
  <c r="AR255" i="17"/>
  <c r="BO255" i="17"/>
  <c r="J256" i="17"/>
  <c r="O257" i="17"/>
  <c r="BG257" i="17"/>
  <c r="AC258" i="17"/>
  <c r="AX258" i="17"/>
  <c r="AR259" i="17"/>
  <c r="BL259" i="17"/>
  <c r="M260" i="17"/>
  <c r="AG260" i="17"/>
  <c r="N262" i="17"/>
  <c r="CA262" i="17"/>
  <c r="BO263" i="17"/>
  <c r="AU265" i="17"/>
  <c r="BC267" i="17"/>
  <c r="L268" i="17"/>
  <c r="T270" i="17"/>
  <c r="BR271" i="17"/>
  <c r="BL275" i="17"/>
  <c r="BH279" i="17"/>
  <c r="BQ281" i="17"/>
  <c r="AJ288" i="17"/>
  <c r="AC290" i="17"/>
  <c r="BM291" i="17"/>
  <c r="U295" i="17"/>
  <c r="S300" i="17"/>
  <c r="CD213" i="17"/>
  <c r="BU213" i="17"/>
  <c r="BQ213" i="17"/>
  <c r="BM213" i="17"/>
  <c r="BI213" i="17"/>
  <c r="BE213" i="17"/>
  <c r="BA213" i="17"/>
  <c r="AW213" i="17"/>
  <c r="AS213" i="17"/>
  <c r="AO213" i="17"/>
  <c r="BV213" i="17"/>
  <c r="BR213" i="17"/>
  <c r="BN213" i="17"/>
  <c r="BJ213" i="17"/>
  <c r="BF213" i="17"/>
  <c r="BB213" i="17"/>
  <c r="AX213" i="17"/>
  <c r="AT213" i="17"/>
  <c r="AP213" i="17"/>
  <c r="AI216" i="17"/>
  <c r="AE216" i="17"/>
  <c r="AA216" i="17"/>
  <c r="W216" i="17"/>
  <c r="S216" i="17"/>
  <c r="O216" i="17"/>
  <c r="K216" i="17"/>
  <c r="CA216" i="17"/>
  <c r="AJ216" i="17"/>
  <c r="AF216" i="17"/>
  <c r="AB216" i="17"/>
  <c r="X216" i="17"/>
  <c r="T216" i="17"/>
  <c r="P216" i="17"/>
  <c r="L216" i="17"/>
  <c r="CD221" i="17"/>
  <c r="BU221" i="17"/>
  <c r="BQ221" i="17"/>
  <c r="BM221" i="17"/>
  <c r="BI221" i="17"/>
  <c r="BE221" i="17"/>
  <c r="BA221" i="17"/>
  <c r="AW221" i="17"/>
  <c r="AS221" i="17"/>
  <c r="AO221" i="17"/>
  <c r="BV221" i="17"/>
  <c r="BR221" i="17"/>
  <c r="BN221" i="17"/>
  <c r="BJ221" i="17"/>
  <c r="BF221" i="17"/>
  <c r="BB221" i="17"/>
  <c r="AX221" i="17"/>
  <c r="AT221" i="17"/>
  <c r="AP221" i="17"/>
  <c r="AI224" i="17"/>
  <c r="AE224" i="17"/>
  <c r="AA224" i="17"/>
  <c r="W224" i="17"/>
  <c r="S224" i="17"/>
  <c r="O224" i="17"/>
  <c r="K224" i="17"/>
  <c r="CA224" i="17"/>
  <c r="AJ224" i="17"/>
  <c r="AF224" i="17"/>
  <c r="AB224" i="17"/>
  <c r="X224" i="17"/>
  <c r="T224" i="17"/>
  <c r="P224" i="17"/>
  <c r="L224" i="17"/>
  <c r="CD229" i="17"/>
  <c r="BU229" i="17"/>
  <c r="BQ229" i="17"/>
  <c r="BM229" i="17"/>
  <c r="BI229" i="17"/>
  <c r="BE229" i="17"/>
  <c r="BA229" i="17"/>
  <c r="AW229" i="17"/>
  <c r="AS229" i="17"/>
  <c r="AO229" i="17"/>
  <c r="BV229" i="17"/>
  <c r="BR229" i="17"/>
  <c r="BN229" i="17"/>
  <c r="BJ229" i="17"/>
  <c r="BF229" i="17"/>
  <c r="BB229" i="17"/>
  <c r="AX229" i="17"/>
  <c r="AT229" i="17"/>
  <c r="AP229" i="17"/>
  <c r="AI232" i="17"/>
  <c r="AE232" i="17"/>
  <c r="AA232" i="17"/>
  <c r="W232" i="17"/>
  <c r="S232" i="17"/>
  <c r="O232" i="17"/>
  <c r="K232" i="17"/>
  <c r="CA232" i="17"/>
  <c r="AJ232" i="17"/>
  <c r="AF232" i="17"/>
  <c r="AB232" i="17"/>
  <c r="X232" i="17"/>
  <c r="T232" i="17"/>
  <c r="P232" i="17"/>
  <c r="L232" i="17"/>
  <c r="CD237" i="17"/>
  <c r="BU237" i="17"/>
  <c r="BQ237" i="17"/>
  <c r="BM237" i="17"/>
  <c r="BI237" i="17"/>
  <c r="BE237" i="17"/>
  <c r="BA237" i="17"/>
  <c r="AW237" i="17"/>
  <c r="AS237" i="17"/>
  <c r="AO237" i="17"/>
  <c r="BV237" i="17"/>
  <c r="BR237" i="17"/>
  <c r="BN237" i="17"/>
  <c r="BJ237" i="17"/>
  <c r="BF237" i="17"/>
  <c r="BB237" i="17"/>
  <c r="AX237" i="17"/>
  <c r="AT237" i="17"/>
  <c r="AP237" i="17"/>
  <c r="BT237" i="17"/>
  <c r="BL237" i="17"/>
  <c r="BD237" i="17"/>
  <c r="AV237" i="17"/>
  <c r="AN237" i="17"/>
  <c r="BW237" i="17"/>
  <c r="BO237" i="17"/>
  <c r="BG237" i="17"/>
  <c r="AY237" i="17"/>
  <c r="AQ237" i="17"/>
  <c r="CD241" i="17"/>
  <c r="BU241" i="17"/>
  <c r="BQ241" i="17"/>
  <c r="BM241" i="17"/>
  <c r="BI241" i="17"/>
  <c r="BE241" i="17"/>
  <c r="BA241" i="17"/>
  <c r="AW241" i="17"/>
  <c r="AS241" i="17"/>
  <c r="AO241" i="17"/>
  <c r="BV241" i="17"/>
  <c r="BR241" i="17"/>
  <c r="BN241" i="17"/>
  <c r="BJ241" i="17"/>
  <c r="BF241" i="17"/>
  <c r="BB241" i="17"/>
  <c r="AX241" i="17"/>
  <c r="AT241" i="17"/>
  <c r="AP241" i="17"/>
  <c r="BP241" i="17"/>
  <c r="BH241" i="17"/>
  <c r="AZ241" i="17"/>
  <c r="AR241" i="17"/>
  <c r="BS241" i="17"/>
  <c r="BK241" i="17"/>
  <c r="BC241" i="17"/>
  <c r="AU241" i="17"/>
  <c r="AM241" i="17"/>
  <c r="AI244" i="17"/>
  <c r="AE244" i="17"/>
  <c r="AA244" i="17"/>
  <c r="W244" i="17"/>
  <c r="S244" i="17"/>
  <c r="O244" i="17"/>
  <c r="K244" i="17"/>
  <c r="CA244" i="17"/>
  <c r="AJ244" i="17"/>
  <c r="AF244" i="17"/>
  <c r="AB244" i="17"/>
  <c r="X244" i="17"/>
  <c r="T244" i="17"/>
  <c r="P244" i="17"/>
  <c r="L244" i="17"/>
  <c r="AL244" i="17"/>
  <c r="AD244" i="17"/>
  <c r="V244" i="17"/>
  <c r="N244" i="17"/>
  <c r="AG244" i="17"/>
  <c r="Y244" i="17"/>
  <c r="Q244" i="17"/>
  <c r="I244" i="17"/>
  <c r="CD249" i="17"/>
  <c r="BU249" i="17"/>
  <c r="BQ249" i="17"/>
  <c r="BM249" i="17"/>
  <c r="BI249" i="17"/>
  <c r="BE249" i="17"/>
  <c r="BA249" i="17"/>
  <c r="AW249" i="17"/>
  <c r="AS249" i="17"/>
  <c r="AO249" i="17"/>
  <c r="BV249" i="17"/>
  <c r="BR249" i="17"/>
  <c r="BN249" i="17"/>
  <c r="BJ249" i="17"/>
  <c r="BF249" i="17"/>
  <c r="BB249" i="17"/>
  <c r="AX249" i="17"/>
  <c r="AT249" i="17"/>
  <c r="AP249" i="17"/>
  <c r="BP249" i="17"/>
  <c r="BH249" i="17"/>
  <c r="AZ249" i="17"/>
  <c r="AR249" i="17"/>
  <c r="BS249" i="17"/>
  <c r="BK249" i="17"/>
  <c r="BC249" i="17"/>
  <c r="AU249" i="17"/>
  <c r="AM249" i="17"/>
  <c r="AI252" i="17"/>
  <c r="AE252" i="17"/>
  <c r="AA252" i="17"/>
  <c r="W252" i="17"/>
  <c r="S252" i="17"/>
  <c r="O252" i="17"/>
  <c r="K252" i="17"/>
  <c r="CA252" i="17"/>
  <c r="AJ252" i="17"/>
  <c r="AF252" i="17"/>
  <c r="AB252" i="17"/>
  <c r="X252" i="17"/>
  <c r="T252" i="17"/>
  <c r="P252" i="17"/>
  <c r="L252" i="17"/>
  <c r="AL252" i="17"/>
  <c r="AD252" i="17"/>
  <c r="V252" i="17"/>
  <c r="N252" i="17"/>
  <c r="AG252" i="17"/>
  <c r="Y252" i="17"/>
  <c r="Q252" i="17"/>
  <c r="I252" i="17"/>
  <c r="AI256" i="17"/>
  <c r="AE256" i="17"/>
  <c r="AA256" i="17"/>
  <c r="W256" i="17"/>
  <c r="S256" i="17"/>
  <c r="O256" i="17"/>
  <c r="K256" i="17"/>
  <c r="CA256" i="17"/>
  <c r="AJ256" i="17"/>
  <c r="AF256" i="17"/>
  <c r="AB256" i="17"/>
  <c r="X256" i="17"/>
  <c r="T256" i="17"/>
  <c r="P256" i="17"/>
  <c r="L256" i="17"/>
  <c r="AL256" i="17"/>
  <c r="AD256" i="17"/>
  <c r="V256" i="17"/>
  <c r="N256" i="17"/>
  <c r="AK256" i="17"/>
  <c r="Z256" i="17"/>
  <c r="Q256" i="17"/>
  <c r="AC256" i="17"/>
  <c r="R256" i="17"/>
  <c r="I256" i="17"/>
  <c r="CD261" i="17"/>
  <c r="BU261" i="17"/>
  <c r="BQ261" i="17"/>
  <c r="BM261" i="17"/>
  <c r="BI261" i="17"/>
  <c r="BE261" i="17"/>
  <c r="BA261" i="17"/>
  <c r="AW261" i="17"/>
  <c r="AS261" i="17"/>
  <c r="AO261" i="17"/>
  <c r="BS261" i="17"/>
  <c r="BN261" i="17"/>
  <c r="BH261" i="17"/>
  <c r="BC261" i="17"/>
  <c r="AX261" i="17"/>
  <c r="AR261" i="17"/>
  <c r="AM261" i="17"/>
  <c r="BT261" i="17"/>
  <c r="BO261" i="17"/>
  <c r="BJ261" i="17"/>
  <c r="BD261" i="17"/>
  <c r="AY261" i="17"/>
  <c r="AT261" i="17"/>
  <c r="AN261" i="17"/>
  <c r="BP261" i="17"/>
  <c r="BF261" i="17"/>
  <c r="AU261" i="17"/>
  <c r="BR261" i="17"/>
  <c r="BB261" i="17"/>
  <c r="AP261" i="17"/>
  <c r="BV261" i="17"/>
  <c r="BG261" i="17"/>
  <c r="AQ261" i="17"/>
  <c r="AL264" i="17"/>
  <c r="AH264" i="17"/>
  <c r="AD264" i="17"/>
  <c r="Z264" i="17"/>
  <c r="V264" i="17"/>
  <c r="R264" i="17"/>
  <c r="N264" i="17"/>
  <c r="J264" i="17"/>
  <c r="AI264" i="17"/>
  <c r="AE264" i="17"/>
  <c r="AA264" i="17"/>
  <c r="W264" i="17"/>
  <c r="S264" i="17"/>
  <c r="O264" i="17"/>
  <c r="K264" i="17"/>
  <c r="AG264" i="17"/>
  <c r="Y264" i="17"/>
  <c r="Q264" i="17"/>
  <c r="I264" i="17"/>
  <c r="CA264" i="17"/>
  <c r="AJ264" i="17"/>
  <c r="AB264" i="17"/>
  <c r="T264" i="17"/>
  <c r="L264" i="17"/>
  <c r="AK264" i="17"/>
  <c r="U264" i="17"/>
  <c r="X264" i="17"/>
  <c r="AC264" i="17"/>
  <c r="BT269" i="17"/>
  <c r="BP269" i="17"/>
  <c r="BL269" i="17"/>
  <c r="BH269" i="17"/>
  <c r="BD269" i="17"/>
  <c r="AZ269" i="17"/>
  <c r="AV269" i="17"/>
  <c r="AR269" i="17"/>
  <c r="AN269" i="17"/>
  <c r="CD269" i="17"/>
  <c r="BU269" i="17"/>
  <c r="BQ269" i="17"/>
  <c r="BM269" i="17"/>
  <c r="BI269" i="17"/>
  <c r="BE269" i="17"/>
  <c r="BA269" i="17"/>
  <c r="AW269" i="17"/>
  <c r="AS269" i="17"/>
  <c r="AO269" i="17"/>
  <c r="BR269" i="17"/>
  <c r="BJ269" i="17"/>
  <c r="BB269" i="17"/>
  <c r="AT269" i="17"/>
  <c r="BS269" i="17"/>
  <c r="BK269" i="17"/>
  <c r="BC269" i="17"/>
  <c r="AU269" i="17"/>
  <c r="AM269" i="17"/>
  <c r="BV269" i="17"/>
  <c r="BF269" i="17"/>
  <c r="AP269" i="17"/>
  <c r="BW269" i="17"/>
  <c r="AY269" i="17"/>
  <c r="BG269" i="17"/>
  <c r="AL272" i="17"/>
  <c r="AH272" i="17"/>
  <c r="AD272" i="17"/>
  <c r="Z272" i="17"/>
  <c r="V272" i="17"/>
  <c r="R272" i="17"/>
  <c r="N272" i="17"/>
  <c r="J272" i="17"/>
  <c r="AI272" i="17"/>
  <c r="AE272" i="17"/>
  <c r="AA272" i="17"/>
  <c r="W272" i="17"/>
  <c r="S272" i="17"/>
  <c r="O272" i="17"/>
  <c r="K272" i="17"/>
  <c r="AG272" i="17"/>
  <c r="Y272" i="17"/>
  <c r="Q272" i="17"/>
  <c r="I272" i="17"/>
  <c r="CA272" i="17"/>
  <c r="AJ272" i="17"/>
  <c r="AB272" i="17"/>
  <c r="T272" i="17"/>
  <c r="L272" i="17"/>
  <c r="AC272" i="17"/>
  <c r="M272" i="17"/>
  <c r="X272" i="17"/>
  <c r="AF272" i="17"/>
  <c r="BV277" i="17"/>
  <c r="BR277" i="17"/>
  <c r="BN277" i="17"/>
  <c r="BJ277" i="17"/>
  <c r="BF277" i="17"/>
  <c r="BB277" i="17"/>
  <c r="AX277" i="17"/>
  <c r="AT277" i="17"/>
  <c r="AP277" i="17"/>
  <c r="BW277" i="17"/>
  <c r="BS277" i="17"/>
  <c r="BO277" i="17"/>
  <c r="BK277" i="17"/>
  <c r="BG277" i="17"/>
  <c r="BC277" i="17"/>
  <c r="AY277" i="17"/>
  <c r="AU277" i="17"/>
  <c r="AQ277" i="17"/>
  <c r="AM277" i="17"/>
  <c r="CD277" i="17"/>
  <c r="BQ277" i="17"/>
  <c r="BI277" i="17"/>
  <c r="BA277" i="17"/>
  <c r="AS277" i="17"/>
  <c r="BT277" i="17"/>
  <c r="BL277" i="17"/>
  <c r="BD277" i="17"/>
  <c r="AV277" i="17"/>
  <c r="AN277" i="17"/>
  <c r="BP277" i="17"/>
  <c r="AZ277" i="17"/>
  <c r="BU277" i="17"/>
  <c r="BE277" i="17"/>
  <c r="AO277" i="17"/>
  <c r="AR277" i="17"/>
  <c r="AW277" i="17"/>
  <c r="BH277" i="17"/>
  <c r="CA280" i="17"/>
  <c r="AJ280" i="17"/>
  <c r="AF280" i="17"/>
  <c r="AB280" i="17"/>
  <c r="X280" i="17"/>
  <c r="T280" i="17"/>
  <c r="P280" i="17"/>
  <c r="L280" i="17"/>
  <c r="AK280" i="17"/>
  <c r="AG280" i="17"/>
  <c r="AC280" i="17"/>
  <c r="Y280" i="17"/>
  <c r="U280" i="17"/>
  <c r="Q280" i="17"/>
  <c r="M280" i="17"/>
  <c r="I280" i="17"/>
  <c r="AE280" i="17"/>
  <c r="W280" i="17"/>
  <c r="O280" i="17"/>
  <c r="AH280" i="17"/>
  <c r="Z280" i="17"/>
  <c r="R280" i="17"/>
  <c r="J280" i="17"/>
  <c r="AI280" i="17"/>
  <c r="S280" i="17"/>
  <c r="AL280" i="17"/>
  <c r="V280" i="17"/>
  <c r="AD280" i="17"/>
  <c r="N280" i="17"/>
  <c r="AA280" i="17"/>
  <c r="BT289" i="17"/>
  <c r="BP289" i="17"/>
  <c r="BL289" i="17"/>
  <c r="BH289" i="17"/>
  <c r="BD289" i="17"/>
  <c r="AZ289" i="17"/>
  <c r="AV289" i="17"/>
  <c r="AR289" i="17"/>
  <c r="AN289" i="17"/>
  <c r="CD289" i="17"/>
  <c r="BU289" i="17"/>
  <c r="BQ289" i="17"/>
  <c r="BM289" i="17"/>
  <c r="BI289" i="17"/>
  <c r="BE289" i="17"/>
  <c r="BA289" i="17"/>
  <c r="AW289" i="17"/>
  <c r="AS289" i="17"/>
  <c r="AO289" i="17"/>
  <c r="BR289" i="17"/>
  <c r="BJ289" i="17"/>
  <c r="BB289" i="17"/>
  <c r="AT289" i="17"/>
  <c r="BS289" i="17"/>
  <c r="BK289" i="17"/>
  <c r="BC289" i="17"/>
  <c r="AU289" i="17"/>
  <c r="AM289" i="17"/>
  <c r="BN289" i="17"/>
  <c r="AX289" i="17"/>
  <c r="BO289" i="17"/>
  <c r="AY289" i="17"/>
  <c r="BF289" i="17"/>
  <c r="BG289" i="17"/>
  <c r="BV289" i="17"/>
  <c r="AL298" i="17"/>
  <c r="AH298" i="17"/>
  <c r="AD298" i="17"/>
  <c r="Z298" i="17"/>
  <c r="V298" i="17"/>
  <c r="R298" i="17"/>
  <c r="N298" i="17"/>
  <c r="J298" i="17"/>
  <c r="AI298" i="17"/>
  <c r="AE298" i="17"/>
  <c r="AA298" i="17"/>
  <c r="W298" i="17"/>
  <c r="S298" i="17"/>
  <c r="O298" i="17"/>
  <c r="K298" i="17"/>
  <c r="AG298" i="17"/>
  <c r="Y298" i="17"/>
  <c r="Q298" i="17"/>
  <c r="I298" i="17"/>
  <c r="CA298" i="17"/>
  <c r="AJ298" i="17"/>
  <c r="AB298" i="17"/>
  <c r="T298" i="17"/>
  <c r="L298" i="17"/>
  <c r="AF298" i="17"/>
  <c r="P298" i="17"/>
  <c r="AK298" i="17"/>
  <c r="U298" i="17"/>
  <c r="M298" i="17"/>
  <c r="X298" i="17"/>
  <c r="AC298" i="17"/>
  <c r="BV303" i="17"/>
  <c r="BR303" i="17"/>
  <c r="BN303" i="17"/>
  <c r="BJ303" i="17"/>
  <c r="BF303" i="17"/>
  <c r="BB303" i="17"/>
  <c r="AX303" i="17"/>
  <c r="AT303" i="17"/>
  <c r="AP303" i="17"/>
  <c r="BW303" i="17"/>
  <c r="BS303" i="17"/>
  <c r="BO303" i="17"/>
  <c r="BK303" i="17"/>
  <c r="BG303" i="17"/>
  <c r="BC303" i="17"/>
  <c r="AY303" i="17"/>
  <c r="AU303" i="17"/>
  <c r="AQ303" i="17"/>
  <c r="AM303" i="17"/>
  <c r="BU303" i="17"/>
  <c r="BM303" i="17"/>
  <c r="BE303" i="17"/>
  <c r="AW303" i="17"/>
  <c r="AO303" i="17"/>
  <c r="BP303" i="17"/>
  <c r="BH303" i="17"/>
  <c r="AZ303" i="17"/>
  <c r="AR303" i="17"/>
  <c r="BL303" i="17"/>
  <c r="AV303" i="17"/>
  <c r="BQ303" i="17"/>
  <c r="BA303" i="17"/>
  <c r="BI303" i="17"/>
  <c r="BT303" i="17"/>
  <c r="AN303" i="17"/>
  <c r="CD303" i="17"/>
  <c r="AS303" i="17"/>
  <c r="BW307" i="17"/>
  <c r="BS307" i="17"/>
  <c r="BO307" i="17"/>
  <c r="BK307" i="17"/>
  <c r="BG307" i="17"/>
  <c r="BC307" i="17"/>
  <c r="AY307" i="17"/>
  <c r="AU307" i="17"/>
  <c r="AQ307" i="17"/>
  <c r="AM307" i="17"/>
  <c r="BT307" i="17"/>
  <c r="BP307" i="17"/>
  <c r="BL307" i="17"/>
  <c r="BH307" i="17"/>
  <c r="BD307" i="17"/>
  <c r="AZ307" i="17"/>
  <c r="AV307" i="17"/>
  <c r="AR307" i="17"/>
  <c r="AN307" i="17"/>
  <c r="BV307" i="17"/>
  <c r="BN307" i="17"/>
  <c r="BF307" i="17"/>
  <c r="AX307" i="17"/>
  <c r="AP307" i="17"/>
  <c r="CD307" i="17"/>
  <c r="BQ307" i="17"/>
  <c r="BI307" i="17"/>
  <c r="BA307" i="17"/>
  <c r="AS307" i="17"/>
  <c r="BM307" i="17"/>
  <c r="AW307" i="17"/>
  <c r="BR307" i="17"/>
  <c r="BB307" i="17"/>
  <c r="BE307" i="17"/>
  <c r="BJ307" i="17"/>
  <c r="AO307" i="17"/>
  <c r="AT307" i="17"/>
  <c r="BU307" i="17"/>
  <c r="CA310" i="17"/>
  <c r="AJ310" i="17"/>
  <c r="AF310" i="17"/>
  <c r="AB310" i="17"/>
  <c r="X310" i="17"/>
  <c r="T310" i="17"/>
  <c r="P310" i="17"/>
  <c r="L310" i="17"/>
  <c r="AH310" i="17"/>
  <c r="AC310" i="17"/>
  <c r="W310" i="17"/>
  <c r="R310" i="17"/>
  <c r="M310" i="17"/>
  <c r="AK310" i="17"/>
  <c r="AD310" i="17"/>
  <c r="V310" i="17"/>
  <c r="O310" i="17"/>
  <c r="I310" i="17"/>
  <c r="AL310" i="17"/>
  <c r="AE310" i="17"/>
  <c r="Y310" i="17"/>
  <c r="Q310" i="17"/>
  <c r="J310" i="17"/>
  <c r="AA310" i="17"/>
  <c r="N310" i="17"/>
  <c r="AG310" i="17"/>
  <c r="S310" i="17"/>
  <c r="Z310" i="17"/>
  <c r="AI310" i="17"/>
  <c r="K310" i="17"/>
  <c r="U310" i="17"/>
  <c r="J171" i="17"/>
  <c r="R171" i="17"/>
  <c r="Z171" i="17"/>
  <c r="AH171" i="17"/>
  <c r="AR172" i="17"/>
  <c r="AZ172" i="17"/>
  <c r="BH172" i="17"/>
  <c r="BP172" i="17"/>
  <c r="J175" i="17"/>
  <c r="R175" i="17"/>
  <c r="Z175" i="17"/>
  <c r="AH175" i="17"/>
  <c r="AR176" i="17"/>
  <c r="AZ176" i="17"/>
  <c r="BH176" i="17"/>
  <c r="BL176" i="17"/>
  <c r="BT176" i="17"/>
  <c r="J179" i="17"/>
  <c r="R179" i="17"/>
  <c r="Z179" i="17"/>
  <c r="AH179" i="17"/>
  <c r="AN180" i="17"/>
  <c r="AV180" i="17"/>
  <c r="BD180" i="17"/>
  <c r="BP180" i="17"/>
  <c r="J183" i="17"/>
  <c r="R183" i="17"/>
  <c r="Z183" i="17"/>
  <c r="AH183" i="17"/>
  <c r="AR184" i="17"/>
  <c r="AZ184" i="17"/>
  <c r="BL184" i="17"/>
  <c r="N187" i="17"/>
  <c r="V187" i="17"/>
  <c r="AD187" i="17"/>
  <c r="AL187" i="17"/>
  <c r="AR188" i="17"/>
  <c r="BD188" i="17"/>
  <c r="BL188" i="17"/>
  <c r="J191" i="17"/>
  <c r="R191" i="17"/>
  <c r="Z191" i="17"/>
  <c r="AH191" i="17"/>
  <c r="AN192" i="17"/>
  <c r="AV192" i="17"/>
  <c r="BD192" i="17"/>
  <c r="BL192" i="17"/>
  <c r="P196" i="17"/>
  <c r="X196" i="17"/>
  <c r="AF196" i="17"/>
  <c r="AJ196" i="17"/>
  <c r="AT197" i="17"/>
  <c r="BB197" i="17"/>
  <c r="BJ197" i="17"/>
  <c r="BR197" i="17"/>
  <c r="BV197" i="17"/>
  <c r="L200" i="17"/>
  <c r="T200" i="17"/>
  <c r="AB200" i="17"/>
  <c r="AJ200" i="17"/>
  <c r="CA200" i="17"/>
  <c r="AP201" i="17"/>
  <c r="AX201" i="17"/>
  <c r="BF201" i="17"/>
  <c r="BN201" i="17"/>
  <c r="BV201" i="17"/>
  <c r="P204" i="17"/>
  <c r="X204" i="17"/>
  <c r="AF204" i="17"/>
  <c r="AT205" i="17"/>
  <c r="BB205" i="17"/>
  <c r="BJ205" i="17"/>
  <c r="BR205" i="17"/>
  <c r="L208" i="17"/>
  <c r="T208" i="17"/>
  <c r="AB208" i="17"/>
  <c r="AJ208" i="17"/>
  <c r="AN209" i="17"/>
  <c r="AY209" i="17"/>
  <c r="BJ209" i="17"/>
  <c r="I212" i="17"/>
  <c r="Y212" i="17"/>
  <c r="AY213" i="17"/>
  <c r="BO213" i="17"/>
  <c r="U216" i="17"/>
  <c r="AK216" i="17"/>
  <c r="AM217" i="17"/>
  <c r="BC217" i="17"/>
  <c r="BK217" i="17"/>
  <c r="I220" i="17"/>
  <c r="Y220" i="17"/>
  <c r="AY221" i="17"/>
  <c r="BO221" i="17"/>
  <c r="U224" i="17"/>
  <c r="AK224" i="17"/>
  <c r="AM225" i="17"/>
  <c r="BC225" i="17"/>
  <c r="BS225" i="17"/>
  <c r="Q228" i="17"/>
  <c r="AG228" i="17"/>
  <c r="AY229" i="17"/>
  <c r="BO229" i="17"/>
  <c r="BW229" i="17"/>
  <c r="M232" i="17"/>
  <c r="AC232" i="17"/>
  <c r="AV233" i="17"/>
  <c r="AC236" i="17"/>
  <c r="AZ237" i="17"/>
  <c r="N240" i="17"/>
  <c r="AD240" i="17"/>
  <c r="BD241" i="17"/>
  <c r="AK244" i="17"/>
  <c r="V248" i="17"/>
  <c r="BL249" i="17"/>
  <c r="AC252" i="17"/>
  <c r="BD253" i="17"/>
  <c r="BP257" i="17"/>
  <c r="BR265" i="17"/>
  <c r="CA268" i="17"/>
  <c r="P272" i="17"/>
  <c r="AS273" i="17"/>
  <c r="BW289" i="17"/>
  <c r="CB5" i="17"/>
  <c r="CB9" i="17"/>
  <c r="CB13" i="17"/>
  <c r="CB17" i="17"/>
  <c r="CB21" i="17"/>
  <c r="CB25" i="17"/>
  <c r="CB29" i="17"/>
  <c r="CB33" i="17"/>
  <c r="CB37" i="17"/>
  <c r="CB41" i="17"/>
  <c r="AK209" i="17"/>
  <c r="AG209" i="17"/>
  <c r="AC209" i="17"/>
  <c r="Y209" i="17"/>
  <c r="U209" i="17"/>
  <c r="Q209" i="17"/>
  <c r="BW210" i="17"/>
  <c r="BS210" i="17"/>
  <c r="BO210" i="17"/>
  <c r="BK210" i="17"/>
  <c r="BG210" i="17"/>
  <c r="BC210" i="17"/>
  <c r="AY210" i="17"/>
  <c r="AU210" i="17"/>
  <c r="AQ210" i="17"/>
  <c r="AM210" i="17"/>
  <c r="BT210" i="17"/>
  <c r="BP210" i="17"/>
  <c r="BL210" i="17"/>
  <c r="BH210" i="17"/>
  <c r="BD210" i="17"/>
  <c r="AZ210" i="17"/>
  <c r="AV210" i="17"/>
  <c r="AR210" i="17"/>
  <c r="CB45" i="17"/>
  <c r="AK213" i="17"/>
  <c r="AG213" i="17"/>
  <c r="AC213" i="17"/>
  <c r="Y213" i="17"/>
  <c r="U213" i="17"/>
  <c r="Q213" i="17"/>
  <c r="M213" i="17"/>
  <c r="I213" i="17"/>
  <c r="AL213" i="17"/>
  <c r="AH213" i="17"/>
  <c r="AD213" i="17"/>
  <c r="Z213" i="17"/>
  <c r="V213" i="17"/>
  <c r="R213" i="17"/>
  <c r="N213" i="17"/>
  <c r="J213" i="17"/>
  <c r="BW214" i="17"/>
  <c r="BS214" i="17"/>
  <c r="BO214" i="17"/>
  <c r="BK214" i="17"/>
  <c r="BG214" i="17"/>
  <c r="BC214" i="17"/>
  <c r="AY214" i="17"/>
  <c r="AU214" i="17"/>
  <c r="AQ214" i="17"/>
  <c r="AM214" i="17"/>
  <c r="BT214" i="17"/>
  <c r="BP214" i="17"/>
  <c r="BL214" i="17"/>
  <c r="BH214" i="17"/>
  <c r="BD214" i="17"/>
  <c r="AZ214" i="17"/>
  <c r="AV214" i="17"/>
  <c r="AR214" i="17"/>
  <c r="AN214" i="17"/>
  <c r="CB49" i="17"/>
  <c r="AK217" i="17"/>
  <c r="AG217" i="17"/>
  <c r="AC217" i="17"/>
  <c r="Y217" i="17"/>
  <c r="U217" i="17"/>
  <c r="Q217" i="17"/>
  <c r="M217" i="17"/>
  <c r="I217" i="17"/>
  <c r="AL217" i="17"/>
  <c r="AH217" i="17"/>
  <c r="AD217" i="17"/>
  <c r="Z217" i="17"/>
  <c r="V217" i="17"/>
  <c r="R217" i="17"/>
  <c r="N217" i="17"/>
  <c r="J217" i="17"/>
  <c r="BW218" i="17"/>
  <c r="BS218" i="17"/>
  <c r="BO218" i="17"/>
  <c r="BK218" i="17"/>
  <c r="BG218" i="17"/>
  <c r="BC218" i="17"/>
  <c r="AY218" i="17"/>
  <c r="AU218" i="17"/>
  <c r="AQ218" i="17"/>
  <c r="AM218" i="17"/>
  <c r="BT218" i="17"/>
  <c r="BP218" i="17"/>
  <c r="BL218" i="17"/>
  <c r="BH218" i="17"/>
  <c r="BD218" i="17"/>
  <c r="AZ218" i="17"/>
  <c r="AV218" i="17"/>
  <c r="AR218" i="17"/>
  <c r="AN218" i="17"/>
  <c r="CB53" i="17"/>
  <c r="AK221" i="17"/>
  <c r="AG221" i="17"/>
  <c r="AC221" i="17"/>
  <c r="Y221" i="17"/>
  <c r="U221" i="17"/>
  <c r="Q221" i="17"/>
  <c r="M221" i="17"/>
  <c r="I221" i="17"/>
  <c r="AL221" i="17"/>
  <c r="AH221" i="17"/>
  <c r="AD221" i="17"/>
  <c r="Z221" i="17"/>
  <c r="V221" i="17"/>
  <c r="R221" i="17"/>
  <c r="N221" i="17"/>
  <c r="J221" i="17"/>
  <c r="BW222" i="17"/>
  <c r="BS222" i="17"/>
  <c r="BO222" i="17"/>
  <c r="BK222" i="17"/>
  <c r="BG222" i="17"/>
  <c r="BC222" i="17"/>
  <c r="AY222" i="17"/>
  <c r="AU222" i="17"/>
  <c r="AQ222" i="17"/>
  <c r="AM222" i="17"/>
  <c r="BT222" i="17"/>
  <c r="BP222" i="17"/>
  <c r="BL222" i="17"/>
  <c r="BH222" i="17"/>
  <c r="BD222" i="17"/>
  <c r="AZ222" i="17"/>
  <c r="AV222" i="17"/>
  <c r="AR222" i="17"/>
  <c r="AN222" i="17"/>
  <c r="CB57" i="17"/>
  <c r="AK225" i="17"/>
  <c r="AG225" i="17"/>
  <c r="AC225" i="17"/>
  <c r="Y225" i="17"/>
  <c r="U225" i="17"/>
  <c r="Q225" i="17"/>
  <c r="M225" i="17"/>
  <c r="I225" i="17"/>
  <c r="AL225" i="17"/>
  <c r="AH225" i="17"/>
  <c r="AD225" i="17"/>
  <c r="Z225" i="17"/>
  <c r="V225" i="17"/>
  <c r="R225" i="17"/>
  <c r="N225" i="17"/>
  <c r="J225" i="17"/>
  <c r="BW226" i="17"/>
  <c r="BS226" i="17"/>
  <c r="BO226" i="17"/>
  <c r="BK226" i="17"/>
  <c r="BG226" i="17"/>
  <c r="BC226" i="17"/>
  <c r="AY226" i="17"/>
  <c r="AU226" i="17"/>
  <c r="AQ226" i="17"/>
  <c r="AM226" i="17"/>
  <c r="BT226" i="17"/>
  <c r="BP226" i="17"/>
  <c r="BL226" i="17"/>
  <c r="BH226" i="17"/>
  <c r="BD226" i="17"/>
  <c r="AZ226" i="17"/>
  <c r="AV226" i="17"/>
  <c r="AR226" i="17"/>
  <c r="AN226" i="17"/>
  <c r="CB61" i="17"/>
  <c r="AK229" i="17"/>
  <c r="AG229" i="17"/>
  <c r="AC229" i="17"/>
  <c r="Y229" i="17"/>
  <c r="U229" i="17"/>
  <c r="Q229" i="17"/>
  <c r="M229" i="17"/>
  <c r="I229" i="17"/>
  <c r="AL229" i="17"/>
  <c r="AH229" i="17"/>
  <c r="AD229" i="17"/>
  <c r="Z229" i="17"/>
  <c r="V229" i="17"/>
  <c r="R229" i="17"/>
  <c r="N229" i="17"/>
  <c r="J229" i="17"/>
  <c r="BW230" i="17"/>
  <c r="BS230" i="17"/>
  <c r="BO230" i="17"/>
  <c r="BK230" i="17"/>
  <c r="BG230" i="17"/>
  <c r="BC230" i="17"/>
  <c r="AY230" i="17"/>
  <c r="AU230" i="17"/>
  <c r="AQ230" i="17"/>
  <c r="AM230" i="17"/>
  <c r="BT230" i="17"/>
  <c r="BP230" i="17"/>
  <c r="BL230" i="17"/>
  <c r="BH230" i="17"/>
  <c r="BD230" i="17"/>
  <c r="AZ230" i="17"/>
  <c r="AV230" i="17"/>
  <c r="AR230" i="17"/>
  <c r="AN230" i="17"/>
  <c r="CB65" i="17"/>
  <c r="AK233" i="17"/>
  <c r="AG233" i="17"/>
  <c r="AL233" i="17"/>
  <c r="AH233" i="17"/>
  <c r="AD233" i="17"/>
  <c r="CA233" i="17"/>
  <c r="AJ233" i="17"/>
  <c r="AC233" i="17"/>
  <c r="Y233" i="17"/>
  <c r="U233" i="17"/>
  <c r="Q233" i="17"/>
  <c r="M233" i="17"/>
  <c r="I233" i="17"/>
  <c r="AE233" i="17"/>
  <c r="Z233" i="17"/>
  <c r="V233" i="17"/>
  <c r="R233" i="17"/>
  <c r="N233" i="17"/>
  <c r="J233" i="17"/>
  <c r="BW234" i="17"/>
  <c r="BS234" i="17"/>
  <c r="BO234" i="17"/>
  <c r="BK234" i="17"/>
  <c r="BG234" i="17"/>
  <c r="BC234" i="17"/>
  <c r="AY234" i="17"/>
  <c r="AU234" i="17"/>
  <c r="AQ234" i="17"/>
  <c r="AM234" i="17"/>
  <c r="BT234" i="17"/>
  <c r="BP234" i="17"/>
  <c r="BL234" i="17"/>
  <c r="BH234" i="17"/>
  <c r="BD234" i="17"/>
  <c r="AZ234" i="17"/>
  <c r="AV234" i="17"/>
  <c r="AR234" i="17"/>
  <c r="AN234" i="17"/>
  <c r="CD234" i="17"/>
  <c r="BQ234" i="17"/>
  <c r="BI234" i="17"/>
  <c r="BA234" i="17"/>
  <c r="AS234" i="17"/>
  <c r="BR234" i="17"/>
  <c r="BJ234" i="17"/>
  <c r="BB234" i="17"/>
  <c r="AT234" i="17"/>
  <c r="CB69" i="17"/>
  <c r="AK237" i="17"/>
  <c r="AG237" i="17"/>
  <c r="AC237" i="17"/>
  <c r="Y237" i="17"/>
  <c r="U237" i="17"/>
  <c r="Q237" i="17"/>
  <c r="M237" i="17"/>
  <c r="I237" i="17"/>
  <c r="AL237" i="17"/>
  <c r="AH237" i="17"/>
  <c r="AD237" i="17"/>
  <c r="Z237" i="17"/>
  <c r="V237" i="17"/>
  <c r="R237" i="17"/>
  <c r="N237" i="17"/>
  <c r="J237" i="17"/>
  <c r="AF237" i="17"/>
  <c r="X237" i="17"/>
  <c r="P237" i="17"/>
  <c r="AI237" i="17"/>
  <c r="AA237" i="17"/>
  <c r="S237" i="17"/>
  <c r="K237" i="17"/>
  <c r="BW238" i="17"/>
  <c r="BS238" i="17"/>
  <c r="BO238" i="17"/>
  <c r="BK238" i="17"/>
  <c r="BG238" i="17"/>
  <c r="BC238" i="17"/>
  <c r="AY238" i="17"/>
  <c r="AU238" i="17"/>
  <c r="AQ238" i="17"/>
  <c r="AM238" i="17"/>
  <c r="BT238" i="17"/>
  <c r="BP238" i="17"/>
  <c r="BL238" i="17"/>
  <c r="BH238" i="17"/>
  <c r="BD238" i="17"/>
  <c r="AZ238" i="17"/>
  <c r="AV238" i="17"/>
  <c r="AR238" i="17"/>
  <c r="AN238" i="17"/>
  <c r="BU238" i="17"/>
  <c r="BM238" i="17"/>
  <c r="BE238" i="17"/>
  <c r="AW238" i="17"/>
  <c r="AO238" i="17"/>
  <c r="BV238" i="17"/>
  <c r="BN238" i="17"/>
  <c r="BF238" i="17"/>
  <c r="AX238" i="17"/>
  <c r="AP238" i="17"/>
  <c r="CB73" i="17"/>
  <c r="AK241" i="17"/>
  <c r="AG241" i="17"/>
  <c r="AC241" i="17"/>
  <c r="Y241" i="17"/>
  <c r="U241" i="17"/>
  <c r="Q241" i="17"/>
  <c r="M241" i="17"/>
  <c r="I241" i="17"/>
  <c r="AL241" i="17"/>
  <c r="AH241" i="17"/>
  <c r="AD241" i="17"/>
  <c r="Z241" i="17"/>
  <c r="V241" i="17"/>
  <c r="R241" i="17"/>
  <c r="N241" i="17"/>
  <c r="J241" i="17"/>
  <c r="CA241" i="17"/>
  <c r="AJ241" i="17"/>
  <c r="AB241" i="17"/>
  <c r="T241" i="17"/>
  <c r="L241" i="17"/>
  <c r="AE241" i="17"/>
  <c r="W241" i="17"/>
  <c r="O241" i="17"/>
  <c r="BW242" i="17"/>
  <c r="BS242" i="17"/>
  <c r="BO242" i="17"/>
  <c r="BK242" i="17"/>
  <c r="BG242" i="17"/>
  <c r="BC242" i="17"/>
  <c r="AY242" i="17"/>
  <c r="AU242" i="17"/>
  <c r="AQ242" i="17"/>
  <c r="AM242" i="17"/>
  <c r="BT242" i="17"/>
  <c r="BP242" i="17"/>
  <c r="BL242" i="17"/>
  <c r="BH242" i="17"/>
  <c r="BD242" i="17"/>
  <c r="AZ242" i="17"/>
  <c r="AV242" i="17"/>
  <c r="AR242" i="17"/>
  <c r="AN242" i="17"/>
  <c r="CD242" i="17"/>
  <c r="BQ242" i="17"/>
  <c r="BI242" i="17"/>
  <c r="BA242" i="17"/>
  <c r="AS242" i="17"/>
  <c r="BR242" i="17"/>
  <c r="BJ242" i="17"/>
  <c r="BB242" i="17"/>
  <c r="AT242" i="17"/>
  <c r="CB77" i="17"/>
  <c r="AK245" i="17"/>
  <c r="AG245" i="17"/>
  <c r="AC245" i="17"/>
  <c r="Y245" i="17"/>
  <c r="U245" i="17"/>
  <c r="Q245" i="17"/>
  <c r="M245" i="17"/>
  <c r="I245" i="17"/>
  <c r="AL245" i="17"/>
  <c r="AH245" i="17"/>
  <c r="AD245" i="17"/>
  <c r="Z245" i="17"/>
  <c r="V245" i="17"/>
  <c r="R245" i="17"/>
  <c r="N245" i="17"/>
  <c r="J245" i="17"/>
  <c r="AF245" i="17"/>
  <c r="X245" i="17"/>
  <c r="P245" i="17"/>
  <c r="AI245" i="17"/>
  <c r="AA245" i="17"/>
  <c r="S245" i="17"/>
  <c r="K245" i="17"/>
  <c r="BW246" i="17"/>
  <c r="BS246" i="17"/>
  <c r="BO246" i="17"/>
  <c r="BK246" i="17"/>
  <c r="BG246" i="17"/>
  <c r="BC246" i="17"/>
  <c r="AY246" i="17"/>
  <c r="AU246" i="17"/>
  <c r="AQ246" i="17"/>
  <c r="AM246" i="17"/>
  <c r="BT246" i="17"/>
  <c r="BP246" i="17"/>
  <c r="BL246" i="17"/>
  <c r="BH246" i="17"/>
  <c r="BD246" i="17"/>
  <c r="AZ246" i="17"/>
  <c r="AV246" i="17"/>
  <c r="AR246" i="17"/>
  <c r="AN246" i="17"/>
  <c r="BU246" i="17"/>
  <c r="BM246" i="17"/>
  <c r="BE246" i="17"/>
  <c r="AW246" i="17"/>
  <c r="AO246" i="17"/>
  <c r="BV246" i="17"/>
  <c r="BN246" i="17"/>
  <c r="BF246" i="17"/>
  <c r="AX246" i="17"/>
  <c r="AP246" i="17"/>
  <c r="CB81" i="17"/>
  <c r="AK249" i="17"/>
  <c r="AG249" i="17"/>
  <c r="AC249" i="17"/>
  <c r="Y249" i="17"/>
  <c r="U249" i="17"/>
  <c r="Q249" i="17"/>
  <c r="M249" i="17"/>
  <c r="I249" i="17"/>
  <c r="AL249" i="17"/>
  <c r="AH249" i="17"/>
  <c r="AD249" i="17"/>
  <c r="Z249" i="17"/>
  <c r="V249" i="17"/>
  <c r="R249" i="17"/>
  <c r="N249" i="17"/>
  <c r="J249" i="17"/>
  <c r="CA249" i="17"/>
  <c r="AJ249" i="17"/>
  <c r="AB249" i="17"/>
  <c r="T249" i="17"/>
  <c r="L249" i="17"/>
  <c r="AE249" i="17"/>
  <c r="W249" i="17"/>
  <c r="O249" i="17"/>
  <c r="BW250" i="17"/>
  <c r="BS250" i="17"/>
  <c r="BO250" i="17"/>
  <c r="BK250" i="17"/>
  <c r="BG250" i="17"/>
  <c r="BC250" i="17"/>
  <c r="AY250" i="17"/>
  <c r="AU250" i="17"/>
  <c r="AQ250" i="17"/>
  <c r="AM250" i="17"/>
  <c r="BT250" i="17"/>
  <c r="BP250" i="17"/>
  <c r="BL250" i="17"/>
  <c r="BH250" i="17"/>
  <c r="BD250" i="17"/>
  <c r="AZ250" i="17"/>
  <c r="AV250" i="17"/>
  <c r="AR250" i="17"/>
  <c r="AN250" i="17"/>
  <c r="CD250" i="17"/>
  <c r="BQ250" i="17"/>
  <c r="BI250" i="17"/>
  <c r="BA250" i="17"/>
  <c r="AS250" i="17"/>
  <c r="BR250" i="17"/>
  <c r="BJ250" i="17"/>
  <c r="BB250" i="17"/>
  <c r="AT250" i="17"/>
  <c r="CB85" i="17"/>
  <c r="AK253" i="17"/>
  <c r="AG253" i="17"/>
  <c r="AC253" i="17"/>
  <c r="Y253" i="17"/>
  <c r="U253" i="17"/>
  <c r="Q253" i="17"/>
  <c r="M253" i="17"/>
  <c r="I253" i="17"/>
  <c r="AL253" i="17"/>
  <c r="AH253" i="17"/>
  <c r="AD253" i="17"/>
  <c r="Z253" i="17"/>
  <c r="V253" i="17"/>
  <c r="R253" i="17"/>
  <c r="N253" i="17"/>
  <c r="J253" i="17"/>
  <c r="CA253" i="17"/>
  <c r="AJ253" i="17"/>
  <c r="AB253" i="17"/>
  <c r="T253" i="17"/>
  <c r="L253" i="17"/>
  <c r="AE253" i="17"/>
  <c r="S253" i="17"/>
  <c r="AF253" i="17"/>
  <c r="W253" i="17"/>
  <c r="K253" i="17"/>
  <c r="BW254" i="17"/>
  <c r="BS254" i="17"/>
  <c r="BO254" i="17"/>
  <c r="BK254" i="17"/>
  <c r="BG254" i="17"/>
  <c r="BC254" i="17"/>
  <c r="AY254" i="17"/>
  <c r="AU254" i="17"/>
  <c r="AQ254" i="17"/>
  <c r="AM254" i="17"/>
  <c r="BT254" i="17"/>
  <c r="BP254" i="17"/>
  <c r="BL254" i="17"/>
  <c r="BH254" i="17"/>
  <c r="BD254" i="17"/>
  <c r="AZ254" i="17"/>
  <c r="AV254" i="17"/>
  <c r="AR254" i="17"/>
  <c r="AN254" i="17"/>
  <c r="CD254" i="17"/>
  <c r="BQ254" i="17"/>
  <c r="BI254" i="17"/>
  <c r="BA254" i="17"/>
  <c r="AS254" i="17"/>
  <c r="BV254" i="17"/>
  <c r="BM254" i="17"/>
  <c r="BB254" i="17"/>
  <c r="AP254" i="17"/>
  <c r="BN254" i="17"/>
  <c r="BE254" i="17"/>
  <c r="AT254" i="17"/>
  <c r="CB89" i="17"/>
  <c r="AK257" i="17"/>
  <c r="AG257" i="17"/>
  <c r="AC257" i="17"/>
  <c r="Y257" i="17"/>
  <c r="U257" i="17"/>
  <c r="Q257" i="17"/>
  <c r="M257" i="17"/>
  <c r="I257" i="17"/>
  <c r="AL257" i="17"/>
  <c r="AH257" i="17"/>
  <c r="AD257" i="17"/>
  <c r="Z257" i="17"/>
  <c r="V257" i="17"/>
  <c r="R257" i="17"/>
  <c r="N257" i="17"/>
  <c r="J257" i="17"/>
  <c r="AF257" i="17"/>
  <c r="X257" i="17"/>
  <c r="P257" i="17"/>
  <c r="AB257" i="17"/>
  <c r="S257" i="17"/>
  <c r="AE257" i="17"/>
  <c r="T257" i="17"/>
  <c r="K257" i="17"/>
  <c r="BW258" i="17"/>
  <c r="BS258" i="17"/>
  <c r="BO258" i="17"/>
  <c r="BK258" i="17"/>
  <c r="BG258" i="17"/>
  <c r="BC258" i="17"/>
  <c r="AY258" i="17"/>
  <c r="AU258" i="17"/>
  <c r="AQ258" i="17"/>
  <c r="AM258" i="17"/>
  <c r="BT258" i="17"/>
  <c r="BP258" i="17"/>
  <c r="BL258" i="17"/>
  <c r="BH258" i="17"/>
  <c r="BD258" i="17"/>
  <c r="AZ258" i="17"/>
  <c r="AV258" i="17"/>
  <c r="AR258" i="17"/>
  <c r="AN258" i="17"/>
  <c r="BU258" i="17"/>
  <c r="BM258" i="17"/>
  <c r="BE258" i="17"/>
  <c r="AW258" i="17"/>
  <c r="AO258" i="17"/>
  <c r="BV258" i="17"/>
  <c r="BJ258" i="17"/>
  <c r="BA258" i="17"/>
  <c r="AP258" i="17"/>
  <c r="CD258" i="17"/>
  <c r="BN258" i="17"/>
  <c r="BB258" i="17"/>
  <c r="AS258" i="17"/>
  <c r="CB93" i="17"/>
  <c r="AK261" i="17"/>
  <c r="AG261" i="17"/>
  <c r="AC261" i="17"/>
  <c r="Y261" i="17"/>
  <c r="U261" i="17"/>
  <c r="Q261" i="17"/>
  <c r="M261" i="17"/>
  <c r="I261" i="17"/>
  <c r="CA261" i="17"/>
  <c r="AH261" i="17"/>
  <c r="AB261" i="17"/>
  <c r="W261" i="17"/>
  <c r="R261" i="17"/>
  <c r="L261" i="17"/>
  <c r="AI261" i="17"/>
  <c r="AD261" i="17"/>
  <c r="X261" i="17"/>
  <c r="S261" i="17"/>
  <c r="N261" i="17"/>
  <c r="AJ261" i="17"/>
  <c r="Z261" i="17"/>
  <c r="O261" i="17"/>
  <c r="AA261" i="17"/>
  <c r="K261" i="17"/>
  <c r="AE261" i="17"/>
  <c r="P261" i="17"/>
  <c r="BV262" i="17"/>
  <c r="BR262" i="17"/>
  <c r="BW262" i="17"/>
  <c r="BS262" i="17"/>
  <c r="BO262" i="17"/>
  <c r="BK262" i="17"/>
  <c r="BG262" i="17"/>
  <c r="BC262" i="17"/>
  <c r="AY262" i="17"/>
  <c r="AU262" i="17"/>
  <c r="AQ262" i="17"/>
  <c r="AM262" i="17"/>
  <c r="BT262" i="17"/>
  <c r="BM262" i="17"/>
  <c r="BH262" i="17"/>
  <c r="BB262" i="17"/>
  <c r="AW262" i="17"/>
  <c r="AR262" i="17"/>
  <c r="BU262" i="17"/>
  <c r="BN262" i="17"/>
  <c r="BI262" i="17"/>
  <c r="BD262" i="17"/>
  <c r="AX262" i="17"/>
  <c r="AS262" i="17"/>
  <c r="AN262" i="17"/>
  <c r="BQ262" i="17"/>
  <c r="BF262" i="17"/>
  <c r="AV262" i="17"/>
  <c r="BL262" i="17"/>
  <c r="AZ262" i="17"/>
  <c r="BP262" i="17"/>
  <c r="BA262" i="17"/>
  <c r="AO262" i="17"/>
  <c r="CB97" i="17"/>
  <c r="CA265" i="17"/>
  <c r="AJ265" i="17"/>
  <c r="AF265" i="17"/>
  <c r="AB265" i="17"/>
  <c r="X265" i="17"/>
  <c r="T265" i="17"/>
  <c r="P265" i="17"/>
  <c r="L265" i="17"/>
  <c r="AK265" i="17"/>
  <c r="AG265" i="17"/>
  <c r="AC265" i="17"/>
  <c r="Y265" i="17"/>
  <c r="U265" i="17"/>
  <c r="Q265" i="17"/>
  <c r="M265" i="17"/>
  <c r="I265" i="17"/>
  <c r="AH265" i="17"/>
  <c r="Z265" i="17"/>
  <c r="R265" i="17"/>
  <c r="J265" i="17"/>
  <c r="AI265" i="17"/>
  <c r="AA265" i="17"/>
  <c r="S265" i="17"/>
  <c r="K265" i="17"/>
  <c r="AD265" i="17"/>
  <c r="N265" i="17"/>
  <c r="AL265" i="17"/>
  <c r="O265" i="17"/>
  <c r="V265" i="17"/>
  <c r="BV266" i="17"/>
  <c r="BR266" i="17"/>
  <c r="BN266" i="17"/>
  <c r="BJ266" i="17"/>
  <c r="BF266" i="17"/>
  <c r="BB266" i="17"/>
  <c r="AX266" i="17"/>
  <c r="AT266" i="17"/>
  <c r="AP266" i="17"/>
  <c r="BW266" i="17"/>
  <c r="BS266" i="17"/>
  <c r="BO266" i="17"/>
  <c r="BK266" i="17"/>
  <c r="BG266" i="17"/>
  <c r="BC266" i="17"/>
  <c r="AY266" i="17"/>
  <c r="AU266" i="17"/>
  <c r="AQ266" i="17"/>
  <c r="AM266" i="17"/>
  <c r="BP266" i="17"/>
  <c r="BH266" i="17"/>
  <c r="AZ266" i="17"/>
  <c r="AR266" i="17"/>
  <c r="CD266" i="17"/>
  <c r="BQ266" i="17"/>
  <c r="BI266" i="17"/>
  <c r="BA266" i="17"/>
  <c r="AS266" i="17"/>
  <c r="BT266" i="17"/>
  <c r="BD266" i="17"/>
  <c r="AN266" i="17"/>
  <c r="BM266" i="17"/>
  <c r="AV266" i="17"/>
  <c r="BU266" i="17"/>
  <c r="AW266" i="17"/>
  <c r="CB101" i="17"/>
  <c r="CA269" i="17"/>
  <c r="AJ269" i="17"/>
  <c r="AF269" i="17"/>
  <c r="AB269" i="17"/>
  <c r="X269" i="17"/>
  <c r="T269" i="17"/>
  <c r="P269" i="17"/>
  <c r="L269" i="17"/>
  <c r="AK269" i="17"/>
  <c r="AG269" i="17"/>
  <c r="AC269" i="17"/>
  <c r="Y269" i="17"/>
  <c r="U269" i="17"/>
  <c r="Q269" i="17"/>
  <c r="M269" i="17"/>
  <c r="I269" i="17"/>
  <c r="AL269" i="17"/>
  <c r="AD269" i="17"/>
  <c r="V269" i="17"/>
  <c r="N269" i="17"/>
  <c r="AE269" i="17"/>
  <c r="W269" i="17"/>
  <c r="O269" i="17"/>
  <c r="Z269" i="17"/>
  <c r="J269" i="17"/>
  <c r="AH269" i="17"/>
  <c r="K269" i="17"/>
  <c r="AI269" i="17"/>
  <c r="R269" i="17"/>
  <c r="BV270" i="17"/>
  <c r="BR270" i="17"/>
  <c r="BN270" i="17"/>
  <c r="BJ270" i="17"/>
  <c r="BF270" i="17"/>
  <c r="BB270" i="17"/>
  <c r="AX270" i="17"/>
  <c r="AT270" i="17"/>
  <c r="AP270" i="17"/>
  <c r="BW270" i="17"/>
  <c r="BS270" i="17"/>
  <c r="BO270" i="17"/>
  <c r="BK270" i="17"/>
  <c r="BG270" i="17"/>
  <c r="BC270" i="17"/>
  <c r="AY270" i="17"/>
  <c r="AU270" i="17"/>
  <c r="AQ270" i="17"/>
  <c r="AM270" i="17"/>
  <c r="BT270" i="17"/>
  <c r="BL270" i="17"/>
  <c r="BD270" i="17"/>
  <c r="AV270" i="17"/>
  <c r="AN270" i="17"/>
  <c r="BU270" i="17"/>
  <c r="BM270" i="17"/>
  <c r="BE270" i="17"/>
  <c r="AW270" i="17"/>
  <c r="AO270" i="17"/>
  <c r="CD270" i="17"/>
  <c r="BI270" i="17"/>
  <c r="AS270" i="17"/>
  <c r="BP270" i="17"/>
  <c r="AR270" i="17"/>
  <c r="BQ270" i="17"/>
  <c r="AZ270" i="17"/>
  <c r="CB105" i="17"/>
  <c r="AL273" i="17"/>
  <c r="AH273" i="17"/>
  <c r="AD273" i="17"/>
  <c r="Z273" i="17"/>
  <c r="V273" i="17"/>
  <c r="AI273" i="17"/>
  <c r="AE273" i="17"/>
  <c r="AA273" i="17"/>
  <c r="W273" i="17"/>
  <c r="S273" i="17"/>
  <c r="O273" i="17"/>
  <c r="K273" i="17"/>
  <c r="AG273" i="17"/>
  <c r="Y273" i="17"/>
  <c r="R273" i="17"/>
  <c r="M273" i="17"/>
  <c r="CA273" i="17"/>
  <c r="AJ273" i="17"/>
  <c r="AB273" i="17"/>
  <c r="T273" i="17"/>
  <c r="N273" i="17"/>
  <c r="I273" i="17"/>
  <c r="AK273" i="17"/>
  <c r="U273" i="17"/>
  <c r="J273" i="17"/>
  <c r="X273" i="17"/>
  <c r="L273" i="17"/>
  <c r="AC273" i="17"/>
  <c r="Q273" i="17"/>
  <c r="AF273" i="17"/>
  <c r="BT274" i="17"/>
  <c r="BP274" i="17"/>
  <c r="BL274" i="17"/>
  <c r="BH274" i="17"/>
  <c r="BD274" i="17"/>
  <c r="AZ274" i="17"/>
  <c r="AV274" i="17"/>
  <c r="AR274" i="17"/>
  <c r="AN274" i="17"/>
  <c r="CD274" i="17"/>
  <c r="BU274" i="17"/>
  <c r="BQ274" i="17"/>
  <c r="BM274" i="17"/>
  <c r="BI274" i="17"/>
  <c r="BE274" i="17"/>
  <c r="BA274" i="17"/>
  <c r="AW274" i="17"/>
  <c r="AS274" i="17"/>
  <c r="AO274" i="17"/>
  <c r="BV274" i="17"/>
  <c r="BN274" i="17"/>
  <c r="BF274" i="17"/>
  <c r="AX274" i="17"/>
  <c r="AP274" i="17"/>
  <c r="BW274" i="17"/>
  <c r="BO274" i="17"/>
  <c r="BG274" i="17"/>
  <c r="AY274" i="17"/>
  <c r="AQ274" i="17"/>
  <c r="BJ274" i="17"/>
  <c r="AT274" i="17"/>
  <c r="BK274" i="17"/>
  <c r="AU274" i="17"/>
  <c r="BB274" i="17"/>
  <c r="BS274" i="17"/>
  <c r="AM274" i="17"/>
  <c r="CB109" i="17"/>
  <c r="AL277" i="17"/>
  <c r="AH277" i="17"/>
  <c r="AD277" i="17"/>
  <c r="Z277" i="17"/>
  <c r="V277" i="17"/>
  <c r="R277" i="17"/>
  <c r="N277" i="17"/>
  <c r="J277" i="17"/>
  <c r="AI277" i="17"/>
  <c r="AE277" i="17"/>
  <c r="AA277" i="17"/>
  <c r="W277" i="17"/>
  <c r="S277" i="17"/>
  <c r="O277" i="17"/>
  <c r="K277" i="17"/>
  <c r="AK277" i="17"/>
  <c r="AC277" i="17"/>
  <c r="U277" i="17"/>
  <c r="M277" i="17"/>
  <c r="AF277" i="17"/>
  <c r="X277" i="17"/>
  <c r="P277" i="17"/>
  <c r="AJ277" i="17"/>
  <c r="T277" i="17"/>
  <c r="Y277" i="17"/>
  <c r="I277" i="17"/>
  <c r="CA277" i="17"/>
  <c r="L277" i="17"/>
  <c r="Q277" i="17"/>
  <c r="BT278" i="17"/>
  <c r="BP278" i="17"/>
  <c r="BL278" i="17"/>
  <c r="BH278" i="17"/>
  <c r="BD278" i="17"/>
  <c r="AZ278" i="17"/>
  <c r="AV278" i="17"/>
  <c r="AR278" i="17"/>
  <c r="AN278" i="17"/>
  <c r="CD278" i="17"/>
  <c r="BU278" i="17"/>
  <c r="BQ278" i="17"/>
  <c r="BM278" i="17"/>
  <c r="BI278" i="17"/>
  <c r="BE278" i="17"/>
  <c r="BA278" i="17"/>
  <c r="AW278" i="17"/>
  <c r="AS278" i="17"/>
  <c r="AO278" i="17"/>
  <c r="BR278" i="17"/>
  <c r="BJ278" i="17"/>
  <c r="BB278" i="17"/>
  <c r="AT278" i="17"/>
  <c r="BS278" i="17"/>
  <c r="BK278" i="17"/>
  <c r="BC278" i="17"/>
  <c r="AU278" i="17"/>
  <c r="AM278" i="17"/>
  <c r="BV278" i="17"/>
  <c r="BF278" i="17"/>
  <c r="AP278" i="17"/>
  <c r="BW278" i="17"/>
  <c r="BG278" i="17"/>
  <c r="AQ278" i="17"/>
  <c r="BN278" i="17"/>
  <c r="AY278" i="17"/>
  <c r="BO278" i="17"/>
  <c r="CB113" i="17"/>
  <c r="AL281" i="17"/>
  <c r="AH281" i="17"/>
  <c r="AD281" i="17"/>
  <c r="Z281" i="17"/>
  <c r="V281" i="17"/>
  <c r="R281" i="17"/>
  <c r="N281" i="17"/>
  <c r="J281" i="17"/>
  <c r="AI281" i="17"/>
  <c r="AE281" i="17"/>
  <c r="AA281" i="17"/>
  <c r="W281" i="17"/>
  <c r="S281" i="17"/>
  <c r="O281" i="17"/>
  <c r="K281" i="17"/>
  <c r="AG281" i="17"/>
  <c r="Y281" i="17"/>
  <c r="Q281" i="17"/>
  <c r="I281" i="17"/>
  <c r="CA281" i="17"/>
  <c r="AJ281" i="17"/>
  <c r="AB281" i="17"/>
  <c r="T281" i="17"/>
  <c r="L281" i="17"/>
  <c r="AC281" i="17"/>
  <c r="M281" i="17"/>
  <c r="AF281" i="17"/>
  <c r="P281" i="17"/>
  <c r="X281" i="17"/>
  <c r="AK281" i="17"/>
  <c r="BT282" i="17"/>
  <c r="BP282" i="17"/>
  <c r="BL282" i="17"/>
  <c r="BH282" i="17"/>
  <c r="BD282" i="17"/>
  <c r="AZ282" i="17"/>
  <c r="AV282" i="17"/>
  <c r="AR282" i="17"/>
  <c r="AN282" i="17"/>
  <c r="CD282" i="17"/>
  <c r="BU282" i="17"/>
  <c r="BQ282" i="17"/>
  <c r="BM282" i="17"/>
  <c r="BI282" i="17"/>
  <c r="BE282" i="17"/>
  <c r="BA282" i="17"/>
  <c r="AW282" i="17"/>
  <c r="AS282" i="17"/>
  <c r="AO282" i="17"/>
  <c r="BV282" i="17"/>
  <c r="BN282" i="17"/>
  <c r="BF282" i="17"/>
  <c r="AX282" i="17"/>
  <c r="AP282" i="17"/>
  <c r="BW282" i="17"/>
  <c r="BO282" i="17"/>
  <c r="BG282" i="17"/>
  <c r="AY282" i="17"/>
  <c r="AQ282" i="17"/>
  <c r="BR282" i="17"/>
  <c r="BB282" i="17"/>
  <c r="BS282" i="17"/>
  <c r="BC282" i="17"/>
  <c r="AM282" i="17"/>
  <c r="AT282" i="17"/>
  <c r="AU282" i="17"/>
  <c r="BV283" i="17"/>
  <c r="BR283" i="17"/>
  <c r="BN283" i="17"/>
  <c r="BJ283" i="17"/>
  <c r="BF283" i="17"/>
  <c r="BB283" i="17"/>
  <c r="AX283" i="17"/>
  <c r="AT283" i="17"/>
  <c r="AP283" i="17"/>
  <c r="BW283" i="17"/>
  <c r="BS283" i="17"/>
  <c r="BO283" i="17"/>
  <c r="BK283" i="17"/>
  <c r="BG283" i="17"/>
  <c r="BC283" i="17"/>
  <c r="AY283" i="17"/>
  <c r="AU283" i="17"/>
  <c r="AQ283" i="17"/>
  <c r="AM283" i="17"/>
  <c r="BP283" i="17"/>
  <c r="BH283" i="17"/>
  <c r="AZ283" i="17"/>
  <c r="AR283" i="17"/>
  <c r="CD283" i="17"/>
  <c r="BQ283" i="17"/>
  <c r="BI283" i="17"/>
  <c r="BA283" i="17"/>
  <c r="AS283" i="17"/>
  <c r="BL283" i="17"/>
  <c r="AV283" i="17"/>
  <c r="BM283" i="17"/>
  <c r="AW283" i="17"/>
  <c r="BT283" i="17"/>
  <c r="AN283" i="17"/>
  <c r="AO283" i="17"/>
  <c r="BD283" i="17"/>
  <c r="CA287" i="17"/>
  <c r="AJ287" i="17"/>
  <c r="AF287" i="17"/>
  <c r="AB287" i="17"/>
  <c r="X287" i="17"/>
  <c r="T287" i="17"/>
  <c r="P287" i="17"/>
  <c r="L287" i="17"/>
  <c r="AK287" i="17"/>
  <c r="AG287" i="17"/>
  <c r="AC287" i="17"/>
  <c r="Y287" i="17"/>
  <c r="U287" i="17"/>
  <c r="Q287" i="17"/>
  <c r="M287" i="17"/>
  <c r="I287" i="17"/>
  <c r="AI287" i="17"/>
  <c r="AA287" i="17"/>
  <c r="S287" i="17"/>
  <c r="K287" i="17"/>
  <c r="AL287" i="17"/>
  <c r="AD287" i="17"/>
  <c r="V287" i="17"/>
  <c r="N287" i="17"/>
  <c r="W287" i="17"/>
  <c r="Z287" i="17"/>
  <c r="J287" i="17"/>
  <c r="R287" i="17"/>
  <c r="O287" i="17"/>
  <c r="BV288" i="17"/>
  <c r="BR288" i="17"/>
  <c r="BN288" i="17"/>
  <c r="BJ288" i="17"/>
  <c r="BF288" i="17"/>
  <c r="BB288" i="17"/>
  <c r="AX288" i="17"/>
  <c r="AT288" i="17"/>
  <c r="AP288" i="17"/>
  <c r="BW288" i="17"/>
  <c r="BS288" i="17"/>
  <c r="BO288" i="17"/>
  <c r="BK288" i="17"/>
  <c r="BG288" i="17"/>
  <c r="BC288" i="17"/>
  <c r="AY288" i="17"/>
  <c r="AU288" i="17"/>
  <c r="AQ288" i="17"/>
  <c r="AM288" i="17"/>
  <c r="CD288" i="17"/>
  <c r="BQ288" i="17"/>
  <c r="BI288" i="17"/>
  <c r="BA288" i="17"/>
  <c r="AS288" i="17"/>
  <c r="BT288" i="17"/>
  <c r="BL288" i="17"/>
  <c r="BD288" i="17"/>
  <c r="AV288" i="17"/>
  <c r="AN288" i="17"/>
  <c r="BH288" i="17"/>
  <c r="AR288" i="17"/>
  <c r="BM288" i="17"/>
  <c r="AW288" i="17"/>
  <c r="BU288" i="17"/>
  <c r="AO288" i="17"/>
  <c r="BE288" i="17"/>
  <c r="BP288" i="17"/>
  <c r="AL291" i="17"/>
  <c r="AH291" i="17"/>
  <c r="AI291" i="17"/>
  <c r="AE291" i="17"/>
  <c r="AA291" i="17"/>
  <c r="W291" i="17"/>
  <c r="S291" i="17"/>
  <c r="O291" i="17"/>
  <c r="K291" i="17"/>
  <c r="CA291" i="17"/>
  <c r="AJ291" i="17"/>
  <c r="AC291" i="17"/>
  <c r="X291" i="17"/>
  <c r="R291" i="17"/>
  <c r="M291" i="17"/>
  <c r="AK291" i="17"/>
  <c r="AD291" i="17"/>
  <c r="Y291" i="17"/>
  <c r="T291" i="17"/>
  <c r="N291" i="17"/>
  <c r="I291" i="17"/>
  <c r="AB291" i="17"/>
  <c r="Q291" i="17"/>
  <c r="AF291" i="17"/>
  <c r="U291" i="17"/>
  <c r="J291" i="17"/>
  <c r="V291" i="17"/>
  <c r="Z291" i="17"/>
  <c r="AG291" i="17"/>
  <c r="P291" i="17"/>
  <c r="BT292" i="17"/>
  <c r="BP292" i="17"/>
  <c r="BL292" i="17"/>
  <c r="BH292" i="17"/>
  <c r="BD292" i="17"/>
  <c r="AZ292" i="17"/>
  <c r="AV292" i="17"/>
  <c r="AR292" i="17"/>
  <c r="AN292" i="17"/>
  <c r="CD292" i="17"/>
  <c r="BU292" i="17"/>
  <c r="BQ292" i="17"/>
  <c r="BM292" i="17"/>
  <c r="BI292" i="17"/>
  <c r="BE292" i="17"/>
  <c r="BA292" i="17"/>
  <c r="AW292" i="17"/>
  <c r="AS292" i="17"/>
  <c r="AO292" i="17"/>
  <c r="BW292" i="17"/>
  <c r="BO292" i="17"/>
  <c r="BG292" i="17"/>
  <c r="AY292" i="17"/>
  <c r="AQ292" i="17"/>
  <c r="BR292" i="17"/>
  <c r="BJ292" i="17"/>
  <c r="BB292" i="17"/>
  <c r="AT292" i="17"/>
  <c r="BN292" i="17"/>
  <c r="AX292" i="17"/>
  <c r="BS292" i="17"/>
  <c r="BC292" i="17"/>
  <c r="AM292" i="17"/>
  <c r="BK292" i="17"/>
  <c r="BV292" i="17"/>
  <c r="AP292" i="17"/>
  <c r="BF292" i="17"/>
  <c r="BV296" i="17"/>
  <c r="BR296" i="17"/>
  <c r="BN296" i="17"/>
  <c r="BJ296" i="17"/>
  <c r="BF296" i="17"/>
  <c r="BB296" i="17"/>
  <c r="AX296" i="17"/>
  <c r="AT296" i="17"/>
  <c r="AP296" i="17"/>
  <c r="BW296" i="17"/>
  <c r="BS296" i="17"/>
  <c r="BO296" i="17"/>
  <c r="BK296" i="17"/>
  <c r="BG296" i="17"/>
  <c r="BC296" i="17"/>
  <c r="AY296" i="17"/>
  <c r="AU296" i="17"/>
  <c r="AQ296" i="17"/>
  <c r="AM296" i="17"/>
  <c r="BU296" i="17"/>
  <c r="BM296" i="17"/>
  <c r="BE296" i="17"/>
  <c r="AW296" i="17"/>
  <c r="AO296" i="17"/>
  <c r="BP296" i="17"/>
  <c r="BH296" i="17"/>
  <c r="AZ296" i="17"/>
  <c r="AR296" i="17"/>
  <c r="BT296" i="17"/>
  <c r="BD296" i="17"/>
  <c r="AN296" i="17"/>
  <c r="CD296" i="17"/>
  <c r="BI296" i="17"/>
  <c r="AS296" i="17"/>
  <c r="BA296" i="17"/>
  <c r="BL296" i="17"/>
  <c r="BQ296" i="17"/>
  <c r="AV296" i="17"/>
  <c r="BV298" i="17"/>
  <c r="BR298" i="17"/>
  <c r="BN298" i="17"/>
  <c r="BJ298" i="17"/>
  <c r="BF298" i="17"/>
  <c r="BB298" i="17"/>
  <c r="AX298" i="17"/>
  <c r="AT298" i="17"/>
  <c r="AP298" i="17"/>
  <c r="BW298" i="17"/>
  <c r="BS298" i="17"/>
  <c r="BO298" i="17"/>
  <c r="BK298" i="17"/>
  <c r="BG298" i="17"/>
  <c r="BC298" i="17"/>
  <c r="AY298" i="17"/>
  <c r="AU298" i="17"/>
  <c r="AQ298" i="17"/>
  <c r="AM298" i="17"/>
  <c r="BU298" i="17"/>
  <c r="BM298" i="17"/>
  <c r="BE298" i="17"/>
  <c r="AW298" i="17"/>
  <c r="AO298" i="17"/>
  <c r="BP298" i="17"/>
  <c r="BH298" i="17"/>
  <c r="AZ298" i="17"/>
  <c r="AR298" i="17"/>
  <c r="BL298" i="17"/>
  <c r="AV298" i="17"/>
  <c r="BQ298" i="17"/>
  <c r="BA298" i="17"/>
  <c r="CD298" i="17"/>
  <c r="AS298" i="17"/>
  <c r="BD298" i="17"/>
  <c r="AN298" i="17"/>
  <c r="BI298" i="17"/>
  <c r="BT300" i="17"/>
  <c r="BP300" i="17"/>
  <c r="BL300" i="17"/>
  <c r="BH300" i="17"/>
  <c r="BD300" i="17"/>
  <c r="AZ300" i="17"/>
  <c r="AV300" i="17"/>
  <c r="AR300" i="17"/>
  <c r="AN300" i="17"/>
  <c r="CD300" i="17"/>
  <c r="BU300" i="17"/>
  <c r="BQ300" i="17"/>
  <c r="BM300" i="17"/>
  <c r="BI300" i="17"/>
  <c r="BE300" i="17"/>
  <c r="BA300" i="17"/>
  <c r="AW300" i="17"/>
  <c r="AS300" i="17"/>
  <c r="AO300" i="17"/>
  <c r="BS300" i="17"/>
  <c r="BK300" i="17"/>
  <c r="BC300" i="17"/>
  <c r="AU300" i="17"/>
  <c r="AM300" i="17"/>
  <c r="BV300" i="17"/>
  <c r="BN300" i="17"/>
  <c r="BF300" i="17"/>
  <c r="AX300" i="17"/>
  <c r="AP300" i="17"/>
  <c r="BR300" i="17"/>
  <c r="BB300" i="17"/>
  <c r="BW300" i="17"/>
  <c r="BG300" i="17"/>
  <c r="AQ300" i="17"/>
  <c r="BO300" i="17"/>
  <c r="AT300" i="17"/>
  <c r="AY300" i="17"/>
  <c r="BJ300" i="17"/>
  <c r="AL305" i="17"/>
  <c r="AH305" i="17"/>
  <c r="AD305" i="17"/>
  <c r="Z305" i="17"/>
  <c r="V305" i="17"/>
  <c r="R305" i="17"/>
  <c r="N305" i="17"/>
  <c r="J305" i="17"/>
  <c r="AI305" i="17"/>
  <c r="AE305" i="17"/>
  <c r="AA305" i="17"/>
  <c r="W305" i="17"/>
  <c r="S305" i="17"/>
  <c r="O305" i="17"/>
  <c r="K305" i="17"/>
  <c r="CA305" i="17"/>
  <c r="AJ305" i="17"/>
  <c r="AB305" i="17"/>
  <c r="T305" i="17"/>
  <c r="L305" i="17"/>
  <c r="AK305" i="17"/>
  <c r="AC305" i="17"/>
  <c r="U305" i="17"/>
  <c r="M305" i="17"/>
  <c r="AG305" i="17"/>
  <c r="Q305" i="17"/>
  <c r="X305" i="17"/>
  <c r="AF305" i="17"/>
  <c r="I305" i="17"/>
  <c r="Y305" i="17"/>
  <c r="P305" i="17"/>
  <c r="CD306" i="17"/>
  <c r="BU306" i="17"/>
  <c r="BQ306" i="17"/>
  <c r="BM306" i="17"/>
  <c r="BI306" i="17"/>
  <c r="BE306" i="17"/>
  <c r="BA306" i="17"/>
  <c r="AW306" i="17"/>
  <c r="AS306" i="17"/>
  <c r="AO306" i="17"/>
  <c r="BV306" i="17"/>
  <c r="BR306" i="17"/>
  <c r="BN306" i="17"/>
  <c r="BW306" i="17"/>
  <c r="BO306" i="17"/>
  <c r="BH306" i="17"/>
  <c r="BC306" i="17"/>
  <c r="AX306" i="17"/>
  <c r="AR306" i="17"/>
  <c r="AM306" i="17"/>
  <c r="BP306" i="17"/>
  <c r="BJ306" i="17"/>
  <c r="BD306" i="17"/>
  <c r="AY306" i="17"/>
  <c r="AT306" i="17"/>
  <c r="AN306" i="17"/>
  <c r="BT306" i="17"/>
  <c r="BG306" i="17"/>
  <c r="AV306" i="17"/>
  <c r="BK306" i="17"/>
  <c r="AZ306" i="17"/>
  <c r="AP306" i="17"/>
  <c r="BS306" i="17"/>
  <c r="AU306" i="17"/>
  <c r="BB306" i="17"/>
  <c r="BL306" i="17"/>
  <c r="AQ306" i="17"/>
  <c r="AL309" i="17"/>
  <c r="AH309" i="17"/>
  <c r="AD309" i="17"/>
  <c r="Z309" i="17"/>
  <c r="V309" i="17"/>
  <c r="R309" i="17"/>
  <c r="N309" i="17"/>
  <c r="J309" i="17"/>
  <c r="AK309" i="17"/>
  <c r="AF309" i="17"/>
  <c r="AA309" i="17"/>
  <c r="U309" i="17"/>
  <c r="P309" i="17"/>
  <c r="K309" i="17"/>
  <c r="CA309" i="17"/>
  <c r="AG309" i="17"/>
  <c r="AB309" i="17"/>
  <c r="W309" i="17"/>
  <c r="Q309" i="17"/>
  <c r="L309" i="17"/>
  <c r="AE309" i="17"/>
  <c r="T309" i="17"/>
  <c r="I309" i="17"/>
  <c r="AI309" i="17"/>
  <c r="X309" i="17"/>
  <c r="M309" i="17"/>
  <c r="AC309" i="17"/>
  <c r="AJ309" i="17"/>
  <c r="O309" i="17"/>
  <c r="S309" i="17"/>
  <c r="Y309" i="17"/>
  <c r="BT310" i="17"/>
  <c r="BP310" i="17"/>
  <c r="BL310" i="17"/>
  <c r="BH310" i="17"/>
  <c r="BD310" i="17"/>
  <c r="AZ310" i="17"/>
  <c r="AV310" i="17"/>
  <c r="AR310" i="17"/>
  <c r="AN310" i="17"/>
  <c r="CD310" i="17"/>
  <c r="BS310" i="17"/>
  <c r="BN310" i="17"/>
  <c r="BI310" i="17"/>
  <c r="BC310" i="17"/>
  <c r="AX310" i="17"/>
  <c r="AS310" i="17"/>
  <c r="AM310" i="17"/>
  <c r="BU310" i="17"/>
  <c r="BO310" i="17"/>
  <c r="BW310" i="17"/>
  <c r="BM310" i="17"/>
  <c r="BF310" i="17"/>
  <c r="AY310" i="17"/>
  <c r="AQ310" i="17"/>
  <c r="BQ310" i="17"/>
  <c r="BG310" i="17"/>
  <c r="BA310" i="17"/>
  <c r="AT310" i="17"/>
  <c r="BV310" i="17"/>
  <c r="BE310" i="17"/>
  <c r="AP310" i="17"/>
  <c r="BJ310" i="17"/>
  <c r="AU310" i="17"/>
  <c r="BB310" i="17"/>
  <c r="BK310" i="17"/>
  <c r="BR310" i="17"/>
  <c r="AO310" i="17"/>
  <c r="AW310" i="17"/>
  <c r="AL315" i="17"/>
  <c r="AH315" i="17"/>
  <c r="AD315" i="17"/>
  <c r="Z315" i="17"/>
  <c r="V315" i="17"/>
  <c r="R315" i="17"/>
  <c r="N315" i="17"/>
  <c r="J315" i="17"/>
  <c r="AJ315" i="17"/>
  <c r="AE315" i="17"/>
  <c r="Y315" i="17"/>
  <c r="T315" i="17"/>
  <c r="O315" i="17"/>
  <c r="I315" i="17"/>
  <c r="AK315" i="17"/>
  <c r="AF315" i="17"/>
  <c r="AA315" i="17"/>
  <c r="U315" i="17"/>
  <c r="P315" i="17"/>
  <c r="K315" i="17"/>
  <c r="CA315" i="17"/>
  <c r="AG315" i="17"/>
  <c r="W315" i="17"/>
  <c r="L315" i="17"/>
  <c r="AI315" i="17"/>
  <c r="X315" i="17"/>
  <c r="M315" i="17"/>
  <c r="S315" i="17"/>
  <c r="AB315" i="17"/>
  <c r="Q315" i="17"/>
  <c r="AC315" i="17"/>
  <c r="BT316" i="17"/>
  <c r="BP316" i="17"/>
  <c r="BL316" i="17"/>
  <c r="BH316" i="17"/>
  <c r="BD316" i="17"/>
  <c r="AZ316" i="17"/>
  <c r="AV316" i="17"/>
  <c r="AR316" i="17"/>
  <c r="AN316" i="17"/>
  <c r="CD316" i="17"/>
  <c r="BS316" i="17"/>
  <c r="BN316" i="17"/>
  <c r="BI316" i="17"/>
  <c r="BC316" i="17"/>
  <c r="AX316" i="17"/>
  <c r="AS316" i="17"/>
  <c r="AM316" i="17"/>
  <c r="BU316" i="17"/>
  <c r="BO316" i="17"/>
  <c r="BJ316" i="17"/>
  <c r="BE316" i="17"/>
  <c r="AY316" i="17"/>
  <c r="AT316" i="17"/>
  <c r="AO316" i="17"/>
  <c r="BW316" i="17"/>
  <c r="BM316" i="17"/>
  <c r="BB316" i="17"/>
  <c r="AQ316" i="17"/>
  <c r="BQ316" i="17"/>
  <c r="BF316" i="17"/>
  <c r="AU316" i="17"/>
  <c r="BV316" i="17"/>
  <c r="BA316" i="17"/>
  <c r="BG316" i="17"/>
  <c r="BR316" i="17"/>
  <c r="AP316" i="17"/>
  <c r="BK316" i="17"/>
  <c r="AW316" i="17"/>
  <c r="K171" i="17"/>
  <c r="O171" i="17"/>
  <c r="S171" i="17"/>
  <c r="W171" i="17"/>
  <c r="AA171" i="17"/>
  <c r="AE171" i="17"/>
  <c r="I172" i="17"/>
  <c r="M172" i="17"/>
  <c r="Q172" i="17"/>
  <c r="U172" i="17"/>
  <c r="Y172" i="17"/>
  <c r="AC172" i="17"/>
  <c r="AG172" i="17"/>
  <c r="AO172" i="17"/>
  <c r="AS172" i="17"/>
  <c r="AW172" i="17"/>
  <c r="BA172" i="17"/>
  <c r="BE172" i="17"/>
  <c r="BI172" i="17"/>
  <c r="BM172" i="17"/>
  <c r="BQ172" i="17"/>
  <c r="BU172" i="17"/>
  <c r="K173" i="17"/>
  <c r="O173" i="17"/>
  <c r="S173" i="17"/>
  <c r="W173" i="17"/>
  <c r="AA173" i="17"/>
  <c r="AE173" i="17"/>
  <c r="AM173" i="17"/>
  <c r="AQ173" i="17"/>
  <c r="AU173" i="17"/>
  <c r="AY173" i="17"/>
  <c r="BC173" i="17"/>
  <c r="BG173" i="17"/>
  <c r="BK173" i="17"/>
  <c r="BO173" i="17"/>
  <c r="BS173" i="17"/>
  <c r="AO174" i="17"/>
  <c r="AS174" i="17"/>
  <c r="AW174" i="17"/>
  <c r="BA174" i="17"/>
  <c r="BE174" i="17"/>
  <c r="BI174" i="17"/>
  <c r="BM174" i="17"/>
  <c r="BQ174" i="17"/>
  <c r="BU174" i="17"/>
  <c r="K175" i="17"/>
  <c r="O175" i="17"/>
  <c r="S175" i="17"/>
  <c r="W175" i="17"/>
  <c r="AA175" i="17"/>
  <c r="AE175" i="17"/>
  <c r="I176" i="17"/>
  <c r="M176" i="17"/>
  <c r="Q176" i="17"/>
  <c r="U176" i="17"/>
  <c r="Y176" i="17"/>
  <c r="AC176" i="17"/>
  <c r="AG176" i="17"/>
  <c r="AO176" i="17"/>
  <c r="AS176" i="17"/>
  <c r="AW176" i="17"/>
  <c r="BA176" i="17"/>
  <c r="BE176" i="17"/>
  <c r="BI176" i="17"/>
  <c r="BM176" i="17"/>
  <c r="BQ176" i="17"/>
  <c r="BU176" i="17"/>
  <c r="K177" i="17"/>
  <c r="O177" i="17"/>
  <c r="S177" i="17"/>
  <c r="W177" i="17"/>
  <c r="AA177" i="17"/>
  <c r="AE177" i="17"/>
  <c r="AM177" i="17"/>
  <c r="AQ177" i="17"/>
  <c r="AU177" i="17"/>
  <c r="AY177" i="17"/>
  <c r="BC177" i="17"/>
  <c r="BG177" i="17"/>
  <c r="BK177" i="17"/>
  <c r="BO177" i="17"/>
  <c r="BS177" i="17"/>
  <c r="AO178" i="17"/>
  <c r="AS178" i="17"/>
  <c r="AW178" i="17"/>
  <c r="BA178" i="17"/>
  <c r="BE178" i="17"/>
  <c r="BI178" i="17"/>
  <c r="BM178" i="17"/>
  <c r="BQ178" i="17"/>
  <c r="BU178" i="17"/>
  <c r="K179" i="17"/>
  <c r="O179" i="17"/>
  <c r="S179" i="17"/>
  <c r="W179" i="17"/>
  <c r="AA179" i="17"/>
  <c r="AE179" i="17"/>
  <c r="I180" i="17"/>
  <c r="M180" i="17"/>
  <c r="Q180" i="17"/>
  <c r="U180" i="17"/>
  <c r="Y180" i="17"/>
  <c r="AC180" i="17"/>
  <c r="AG180" i="17"/>
  <c r="AO180" i="17"/>
  <c r="AS180" i="17"/>
  <c r="AW180" i="17"/>
  <c r="BA180" i="17"/>
  <c r="BE180" i="17"/>
  <c r="BI180" i="17"/>
  <c r="BM180" i="17"/>
  <c r="BQ180" i="17"/>
  <c r="BU180" i="17"/>
  <c r="K181" i="17"/>
  <c r="O181" i="17"/>
  <c r="S181" i="17"/>
  <c r="W181" i="17"/>
  <c r="AA181" i="17"/>
  <c r="AE181" i="17"/>
  <c r="AM181" i="17"/>
  <c r="AQ181" i="17"/>
  <c r="AU181" i="17"/>
  <c r="AY181" i="17"/>
  <c r="BC181" i="17"/>
  <c r="BG181" i="17"/>
  <c r="BK181" i="17"/>
  <c r="BO181" i="17"/>
  <c r="BS181" i="17"/>
  <c r="AO182" i="17"/>
  <c r="AS182" i="17"/>
  <c r="AW182" i="17"/>
  <c r="BA182" i="17"/>
  <c r="BE182" i="17"/>
  <c r="BI182" i="17"/>
  <c r="BM182" i="17"/>
  <c r="BQ182" i="17"/>
  <c r="BU182" i="17"/>
  <c r="K183" i="17"/>
  <c r="O183" i="17"/>
  <c r="S183" i="17"/>
  <c r="W183" i="17"/>
  <c r="AA183" i="17"/>
  <c r="AE183" i="17"/>
  <c r="I184" i="17"/>
  <c r="M184" i="17"/>
  <c r="Q184" i="17"/>
  <c r="U184" i="17"/>
  <c r="Y184" i="17"/>
  <c r="AC184" i="17"/>
  <c r="AG184" i="17"/>
  <c r="AO184" i="17"/>
  <c r="AS184" i="17"/>
  <c r="AW184" i="17"/>
  <c r="BA184" i="17"/>
  <c r="BE184" i="17"/>
  <c r="BI184" i="17"/>
  <c r="BM184" i="17"/>
  <c r="BQ184" i="17"/>
  <c r="BU184" i="17"/>
  <c r="K185" i="17"/>
  <c r="O185" i="17"/>
  <c r="S185" i="17"/>
  <c r="W185" i="17"/>
  <c r="AA185" i="17"/>
  <c r="AE185" i="17"/>
  <c r="AM185" i="17"/>
  <c r="AQ185" i="17"/>
  <c r="AU185" i="17"/>
  <c r="AY185" i="17"/>
  <c r="BC185" i="17"/>
  <c r="BG185" i="17"/>
  <c r="BK185" i="17"/>
  <c r="BO185" i="17"/>
  <c r="BS185" i="17"/>
  <c r="AO186" i="17"/>
  <c r="AS186" i="17"/>
  <c r="AW186" i="17"/>
  <c r="BA186" i="17"/>
  <c r="BE186" i="17"/>
  <c r="BI186" i="17"/>
  <c r="BM186" i="17"/>
  <c r="BQ186" i="17"/>
  <c r="BU186" i="17"/>
  <c r="K187" i="17"/>
  <c r="O187" i="17"/>
  <c r="S187" i="17"/>
  <c r="W187" i="17"/>
  <c r="AA187" i="17"/>
  <c r="AE187" i="17"/>
  <c r="I188" i="17"/>
  <c r="M188" i="17"/>
  <c r="Q188" i="17"/>
  <c r="U188" i="17"/>
  <c r="Y188" i="17"/>
  <c r="AC188" i="17"/>
  <c r="AG188" i="17"/>
  <c r="AO188" i="17"/>
  <c r="AS188" i="17"/>
  <c r="AW188" i="17"/>
  <c r="BA188" i="17"/>
  <c r="BE188" i="17"/>
  <c r="BI188" i="17"/>
  <c r="BM188" i="17"/>
  <c r="BQ188" i="17"/>
  <c r="BU188" i="17"/>
  <c r="K189" i="17"/>
  <c r="O189" i="17"/>
  <c r="S189" i="17"/>
  <c r="W189" i="17"/>
  <c r="AA189" i="17"/>
  <c r="AE189" i="17"/>
  <c r="AM189" i="17"/>
  <c r="AQ189" i="17"/>
  <c r="AU189" i="17"/>
  <c r="AY189" i="17"/>
  <c r="BC189" i="17"/>
  <c r="BG189" i="17"/>
  <c r="BK189" i="17"/>
  <c r="BO189" i="17"/>
  <c r="BS189" i="17"/>
  <c r="AO190" i="17"/>
  <c r="AS190" i="17"/>
  <c r="AW190" i="17"/>
  <c r="BA190" i="17"/>
  <c r="BE190" i="17"/>
  <c r="BI190" i="17"/>
  <c r="BM190" i="17"/>
  <c r="BQ190" i="17"/>
  <c r="BU190" i="17"/>
  <c r="K191" i="17"/>
  <c r="O191" i="17"/>
  <c r="S191" i="17"/>
  <c r="W191" i="17"/>
  <c r="AA191" i="17"/>
  <c r="AE191" i="17"/>
  <c r="I192" i="17"/>
  <c r="M192" i="17"/>
  <c r="Q192" i="17"/>
  <c r="U192" i="17"/>
  <c r="Y192" i="17"/>
  <c r="AC192" i="17"/>
  <c r="AG192" i="17"/>
  <c r="AO192" i="17"/>
  <c r="AS192" i="17"/>
  <c r="AW192" i="17"/>
  <c r="BA192" i="17"/>
  <c r="BE192" i="17"/>
  <c r="BI192" i="17"/>
  <c r="BM192" i="17"/>
  <c r="BQ192" i="17"/>
  <c r="BU192" i="17"/>
  <c r="I194" i="17"/>
  <c r="M194" i="17"/>
  <c r="Q194" i="17"/>
  <c r="U194" i="17"/>
  <c r="Y194" i="17"/>
  <c r="AC194" i="17"/>
  <c r="AG194" i="17"/>
  <c r="AO194" i="17"/>
  <c r="AS194" i="17"/>
  <c r="AW194" i="17"/>
  <c r="BA194" i="17"/>
  <c r="BE194" i="17"/>
  <c r="BI194" i="17"/>
  <c r="BM194" i="17"/>
  <c r="BQ194" i="17"/>
  <c r="BU194" i="17"/>
  <c r="AM195" i="17"/>
  <c r="AQ195" i="17"/>
  <c r="AU195" i="17"/>
  <c r="AY195" i="17"/>
  <c r="BC195" i="17"/>
  <c r="BG195" i="17"/>
  <c r="BK195" i="17"/>
  <c r="BO195" i="17"/>
  <c r="BS195" i="17"/>
  <c r="I196" i="17"/>
  <c r="M196" i="17"/>
  <c r="Q196" i="17"/>
  <c r="U196" i="17"/>
  <c r="Y196" i="17"/>
  <c r="AC196" i="17"/>
  <c r="AG196" i="17"/>
  <c r="K197" i="17"/>
  <c r="O197" i="17"/>
  <c r="S197" i="17"/>
  <c r="W197" i="17"/>
  <c r="AA197" i="17"/>
  <c r="AE197" i="17"/>
  <c r="AM197" i="17"/>
  <c r="AQ197" i="17"/>
  <c r="AU197" i="17"/>
  <c r="AY197" i="17"/>
  <c r="BC197" i="17"/>
  <c r="BG197" i="17"/>
  <c r="BK197" i="17"/>
  <c r="BO197" i="17"/>
  <c r="BS197" i="17"/>
  <c r="I198" i="17"/>
  <c r="M198" i="17"/>
  <c r="Q198" i="17"/>
  <c r="U198" i="17"/>
  <c r="Y198" i="17"/>
  <c r="AC198" i="17"/>
  <c r="AG198" i="17"/>
  <c r="AO198" i="17"/>
  <c r="AS198" i="17"/>
  <c r="AW198" i="17"/>
  <c r="BA198" i="17"/>
  <c r="BE198" i="17"/>
  <c r="BI198" i="17"/>
  <c r="BM198" i="17"/>
  <c r="BQ198" i="17"/>
  <c r="BU198" i="17"/>
  <c r="AM199" i="17"/>
  <c r="AQ199" i="17"/>
  <c r="AU199" i="17"/>
  <c r="AY199" i="17"/>
  <c r="BC199" i="17"/>
  <c r="BG199" i="17"/>
  <c r="BK199" i="17"/>
  <c r="BO199" i="17"/>
  <c r="BS199" i="17"/>
  <c r="I200" i="17"/>
  <c r="M200" i="17"/>
  <c r="Q200" i="17"/>
  <c r="U200" i="17"/>
  <c r="Y200" i="17"/>
  <c r="AC200" i="17"/>
  <c r="AG200" i="17"/>
  <c r="K201" i="17"/>
  <c r="O201" i="17"/>
  <c r="S201" i="17"/>
  <c r="W201" i="17"/>
  <c r="AA201" i="17"/>
  <c r="AE201" i="17"/>
  <c r="AM201" i="17"/>
  <c r="AQ201" i="17"/>
  <c r="AU201" i="17"/>
  <c r="AY201" i="17"/>
  <c r="BC201" i="17"/>
  <c r="BG201" i="17"/>
  <c r="BK201" i="17"/>
  <c r="BO201" i="17"/>
  <c r="BS201" i="17"/>
  <c r="I202" i="17"/>
  <c r="M202" i="17"/>
  <c r="Q202" i="17"/>
  <c r="U202" i="17"/>
  <c r="Y202" i="17"/>
  <c r="AC202" i="17"/>
  <c r="AG202" i="17"/>
  <c r="AO202" i="17"/>
  <c r="AS202" i="17"/>
  <c r="AW202" i="17"/>
  <c r="BA202" i="17"/>
  <c r="BE202" i="17"/>
  <c r="BI202" i="17"/>
  <c r="BM202" i="17"/>
  <c r="BQ202" i="17"/>
  <c r="BU202" i="17"/>
  <c r="AM203" i="17"/>
  <c r="AQ203" i="17"/>
  <c r="AU203" i="17"/>
  <c r="AY203" i="17"/>
  <c r="BC203" i="17"/>
  <c r="BG203" i="17"/>
  <c r="BK203" i="17"/>
  <c r="BO203" i="17"/>
  <c r="BS203" i="17"/>
  <c r="I204" i="17"/>
  <c r="M204" i="17"/>
  <c r="Q204" i="17"/>
  <c r="U204" i="17"/>
  <c r="Y204" i="17"/>
  <c r="AC204" i="17"/>
  <c r="AG204" i="17"/>
  <c r="K205" i="17"/>
  <c r="O205" i="17"/>
  <c r="S205" i="17"/>
  <c r="W205" i="17"/>
  <c r="AA205" i="17"/>
  <c r="AE205" i="17"/>
  <c r="AM205" i="17"/>
  <c r="AQ205" i="17"/>
  <c r="AU205" i="17"/>
  <c r="AY205" i="17"/>
  <c r="BC205" i="17"/>
  <c r="BG205" i="17"/>
  <c r="BK205" i="17"/>
  <c r="BO205" i="17"/>
  <c r="BS205" i="17"/>
  <c r="I206" i="17"/>
  <c r="M206" i="17"/>
  <c r="Q206" i="17"/>
  <c r="U206" i="17"/>
  <c r="Y206" i="17"/>
  <c r="AC206" i="17"/>
  <c r="AG206" i="17"/>
  <c r="AO206" i="17"/>
  <c r="AS206" i="17"/>
  <c r="AW206" i="17"/>
  <c r="BA206" i="17"/>
  <c r="BE206" i="17"/>
  <c r="BI206" i="17"/>
  <c r="BM206" i="17"/>
  <c r="BQ206" i="17"/>
  <c r="BU206" i="17"/>
  <c r="AM207" i="17"/>
  <c r="AQ207" i="17"/>
  <c r="AU207" i="17"/>
  <c r="AY207" i="17"/>
  <c r="BC207" i="17"/>
  <c r="BG207" i="17"/>
  <c r="BK207" i="17"/>
  <c r="BO207" i="17"/>
  <c r="BS207" i="17"/>
  <c r="I208" i="17"/>
  <c r="M208" i="17"/>
  <c r="Q208" i="17"/>
  <c r="U208" i="17"/>
  <c r="Y208" i="17"/>
  <c r="AC208" i="17"/>
  <c r="AG208" i="17"/>
  <c r="K209" i="17"/>
  <c r="O209" i="17"/>
  <c r="T209" i="17"/>
  <c r="Z209" i="17"/>
  <c r="AE209" i="17"/>
  <c r="AJ209" i="17"/>
  <c r="AP209" i="17"/>
  <c r="AU209" i="17"/>
  <c r="AZ209" i="17"/>
  <c r="BF209" i="17"/>
  <c r="BK209" i="17"/>
  <c r="BP209" i="17"/>
  <c r="BV209" i="17"/>
  <c r="I210" i="17"/>
  <c r="N210" i="17"/>
  <c r="T210" i="17"/>
  <c r="Y210" i="17"/>
  <c r="AD210" i="17"/>
  <c r="AJ210" i="17"/>
  <c r="AO210" i="17"/>
  <c r="AW210" i="17"/>
  <c r="BE210" i="17"/>
  <c r="BM210" i="17"/>
  <c r="BU210" i="17"/>
  <c r="AQ211" i="17"/>
  <c r="AY211" i="17"/>
  <c r="BG211" i="17"/>
  <c r="BO211" i="17"/>
  <c r="BW211" i="17"/>
  <c r="J212" i="17"/>
  <c r="R212" i="17"/>
  <c r="Z212" i="17"/>
  <c r="AH212" i="17"/>
  <c r="L213" i="17"/>
  <c r="T213" i="17"/>
  <c r="AB213" i="17"/>
  <c r="AJ213" i="17"/>
  <c r="AR213" i="17"/>
  <c r="AZ213" i="17"/>
  <c r="BH213" i="17"/>
  <c r="BP213" i="17"/>
  <c r="CA213" i="17"/>
  <c r="M214" i="17"/>
  <c r="U214" i="17"/>
  <c r="AC214" i="17"/>
  <c r="AK214" i="17"/>
  <c r="AS214" i="17"/>
  <c r="BA214" i="17"/>
  <c r="BI214" i="17"/>
  <c r="BQ214" i="17"/>
  <c r="CD214" i="17"/>
  <c r="AM215" i="17"/>
  <c r="AU215" i="17"/>
  <c r="BC215" i="17"/>
  <c r="BK215" i="17"/>
  <c r="BS215" i="17"/>
  <c r="N216" i="17"/>
  <c r="V216" i="17"/>
  <c r="AD216" i="17"/>
  <c r="AL216" i="17"/>
  <c r="P217" i="17"/>
  <c r="X217" i="17"/>
  <c r="AF217" i="17"/>
  <c r="AN217" i="17"/>
  <c r="AV217" i="17"/>
  <c r="BD217" i="17"/>
  <c r="BL217" i="17"/>
  <c r="BT217" i="17"/>
  <c r="I218" i="17"/>
  <c r="Q218" i="17"/>
  <c r="Y218" i="17"/>
  <c r="AG218" i="17"/>
  <c r="AO218" i="17"/>
  <c r="AW218" i="17"/>
  <c r="BE218" i="17"/>
  <c r="BM218" i="17"/>
  <c r="BU218" i="17"/>
  <c r="AQ219" i="17"/>
  <c r="AY219" i="17"/>
  <c r="BG219" i="17"/>
  <c r="BO219" i="17"/>
  <c r="BW219" i="17"/>
  <c r="J220" i="17"/>
  <c r="R220" i="17"/>
  <c r="Z220" i="17"/>
  <c r="AH220" i="17"/>
  <c r="L221" i="17"/>
  <c r="T221" i="17"/>
  <c r="AB221" i="17"/>
  <c r="AJ221" i="17"/>
  <c r="AR221" i="17"/>
  <c r="AZ221" i="17"/>
  <c r="BH221" i="17"/>
  <c r="BP221" i="17"/>
  <c r="CA221" i="17"/>
  <c r="M222" i="17"/>
  <c r="U222" i="17"/>
  <c r="AC222" i="17"/>
  <c r="AK222" i="17"/>
  <c r="AS222" i="17"/>
  <c r="BA222" i="17"/>
  <c r="BI222" i="17"/>
  <c r="BQ222" i="17"/>
  <c r="CD222" i="17"/>
  <c r="AM223" i="17"/>
  <c r="AU223" i="17"/>
  <c r="BC223" i="17"/>
  <c r="BK223" i="17"/>
  <c r="BS223" i="17"/>
  <c r="N224" i="17"/>
  <c r="V224" i="17"/>
  <c r="AD224" i="17"/>
  <c r="AL224" i="17"/>
  <c r="P225" i="17"/>
  <c r="X225" i="17"/>
  <c r="AF225" i="17"/>
  <c r="AN225" i="17"/>
  <c r="AV225" i="17"/>
  <c r="BD225" i="17"/>
  <c r="BL225" i="17"/>
  <c r="BT225" i="17"/>
  <c r="I226" i="17"/>
  <c r="Q226" i="17"/>
  <c r="Y226" i="17"/>
  <c r="AG226" i="17"/>
  <c r="AO226" i="17"/>
  <c r="AW226" i="17"/>
  <c r="BE226" i="17"/>
  <c r="BM226" i="17"/>
  <c r="BU226" i="17"/>
  <c r="AQ227" i="17"/>
  <c r="AY227" i="17"/>
  <c r="BG227" i="17"/>
  <c r="BO227" i="17"/>
  <c r="BW227" i="17"/>
  <c r="J228" i="17"/>
  <c r="R228" i="17"/>
  <c r="Z228" i="17"/>
  <c r="AH228" i="17"/>
  <c r="L229" i="17"/>
  <c r="T229" i="17"/>
  <c r="AB229" i="17"/>
  <c r="AJ229" i="17"/>
  <c r="AR229" i="17"/>
  <c r="AZ229" i="17"/>
  <c r="BH229" i="17"/>
  <c r="BP229" i="17"/>
  <c r="CA229" i="17"/>
  <c r="M230" i="17"/>
  <c r="U230" i="17"/>
  <c r="AC230" i="17"/>
  <c r="AK230" i="17"/>
  <c r="AS230" i="17"/>
  <c r="BA230" i="17"/>
  <c r="BI230" i="17"/>
  <c r="BQ230" i="17"/>
  <c r="CD230" i="17"/>
  <c r="AM231" i="17"/>
  <c r="AU231" i="17"/>
  <c r="BC231" i="17"/>
  <c r="BK231" i="17"/>
  <c r="BS231" i="17"/>
  <c r="N232" i="17"/>
  <c r="V232" i="17"/>
  <c r="AD232" i="17"/>
  <c r="AL232" i="17"/>
  <c r="P233" i="17"/>
  <c r="X233" i="17"/>
  <c r="AI233" i="17"/>
  <c r="AY233" i="17"/>
  <c r="BO233" i="17"/>
  <c r="I234" i="17"/>
  <c r="Y234" i="17"/>
  <c r="AO234" i="17"/>
  <c r="BE234" i="17"/>
  <c r="BU234" i="17"/>
  <c r="AR235" i="17"/>
  <c r="BH235" i="17"/>
  <c r="R236" i="17"/>
  <c r="AH236" i="17"/>
  <c r="W237" i="17"/>
  <c r="AM237" i="17"/>
  <c r="BC237" i="17"/>
  <c r="BS237" i="17"/>
  <c r="N238" i="17"/>
  <c r="AD238" i="17"/>
  <c r="AT238" i="17"/>
  <c r="BJ238" i="17"/>
  <c r="AN239" i="17"/>
  <c r="BD239" i="17"/>
  <c r="BT239" i="17"/>
  <c r="Q240" i="17"/>
  <c r="AG240" i="17"/>
  <c r="K241" i="17"/>
  <c r="AA241" i="17"/>
  <c r="AQ241" i="17"/>
  <c r="BG241" i="17"/>
  <c r="BW241" i="17"/>
  <c r="Q242" i="17"/>
  <c r="AG242" i="17"/>
  <c r="AW242" i="17"/>
  <c r="BM242" i="17"/>
  <c r="AZ243" i="17"/>
  <c r="BP243" i="17"/>
  <c r="J244" i="17"/>
  <c r="Z244" i="17"/>
  <c r="O245" i="17"/>
  <c r="AE245" i="17"/>
  <c r="AU245" i="17"/>
  <c r="BK245" i="17"/>
  <c r="V246" i="17"/>
  <c r="AL246" i="17"/>
  <c r="BB246" i="17"/>
  <c r="BR246" i="17"/>
  <c r="AV247" i="17"/>
  <c r="BL247" i="17"/>
  <c r="I248" i="17"/>
  <c r="Y248" i="17"/>
  <c r="S249" i="17"/>
  <c r="AI249" i="17"/>
  <c r="AY249" i="17"/>
  <c r="BO249" i="17"/>
  <c r="I250" i="17"/>
  <c r="Y250" i="17"/>
  <c r="AO250" i="17"/>
  <c r="BE250" i="17"/>
  <c r="BU250" i="17"/>
  <c r="AR251" i="17"/>
  <c r="BH251" i="17"/>
  <c r="R252" i="17"/>
  <c r="AH252" i="17"/>
  <c r="P253" i="17"/>
  <c r="AM253" i="17"/>
  <c r="BG253" i="17"/>
  <c r="I254" i="17"/>
  <c r="AD254" i="17"/>
  <c r="AX254" i="17"/>
  <c r="BU254" i="17"/>
  <c r="AQ255" i="17"/>
  <c r="BL255" i="17"/>
  <c r="Y256" i="17"/>
  <c r="L257" i="17"/>
  <c r="AI257" i="17"/>
  <c r="BC257" i="17"/>
  <c r="CA257" i="17"/>
  <c r="Z258" i="17"/>
  <c r="AT258" i="17"/>
  <c r="BQ258" i="17"/>
  <c r="AN259" i="17"/>
  <c r="BK259" i="17"/>
  <c r="Y260" i="17"/>
  <c r="V261" i="17"/>
  <c r="AZ261" i="17"/>
  <c r="AF262" i="17"/>
  <c r="BJ262" i="17"/>
  <c r="BJ263" i="17"/>
  <c r="P264" i="17"/>
  <c r="AE265" i="17"/>
  <c r="BS265" i="17"/>
  <c r="AG266" i="17"/>
  <c r="AX267" i="17"/>
  <c r="AX269" i="17"/>
  <c r="L270" i="17"/>
  <c r="BA270" i="17"/>
  <c r="BJ271" i="17"/>
  <c r="U272" i="17"/>
  <c r="AV273" i="17"/>
  <c r="BR274" i="17"/>
  <c r="AW275" i="17"/>
  <c r="AB277" i="17"/>
  <c r="AI278" i="17"/>
  <c r="AR279" i="17"/>
  <c r="BA281" i="17"/>
  <c r="AD282" i="17"/>
  <c r="L291" i="17"/>
  <c r="AU292" i="17"/>
  <c r="BT298" i="17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2" i="11"/>
  <c r="B153" i="11"/>
  <c r="B154" i="11"/>
  <c r="B155" i="11"/>
  <c r="B156" i="11"/>
  <c r="B157" i="11"/>
  <c r="B158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86" i="11"/>
  <c r="B87" i="11"/>
  <c r="B88" i="11"/>
  <c r="B89" i="11"/>
  <c r="B90" i="11"/>
  <c r="B91" i="11"/>
  <c r="B92" i="11"/>
  <c r="B93" i="11"/>
  <c r="B94" i="11"/>
  <c r="B95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0" i="11"/>
  <c r="B41" i="11"/>
  <c r="B39" i="11"/>
  <c r="B38" i="11"/>
  <c r="B37" i="11"/>
  <c r="B35" i="11"/>
  <c r="B22" i="11"/>
  <c r="B20" i="11"/>
  <c r="B36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1" i="11"/>
  <c r="B19" i="11"/>
  <c r="B18" i="11"/>
  <c r="B17" i="11"/>
  <c r="B15" i="11"/>
  <c r="B13" i="11"/>
  <c r="B11" i="11"/>
  <c r="B16" i="11"/>
  <c r="B14" i="11"/>
  <c r="B12" i="11"/>
  <c r="B10" i="11"/>
  <c r="B9" i="11"/>
  <c r="B8" i="11"/>
  <c r="B7" i="11"/>
  <c r="B6" i="11"/>
  <c r="B5" i="11"/>
  <c r="B4" i="11"/>
  <c r="B3" i="11"/>
  <c r="B2" i="11"/>
  <c r="R47" i="8" l="1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G138" i="14" l="1"/>
  <c r="G137" i="14"/>
  <c r="G134" i="14"/>
  <c r="G133" i="14"/>
  <c r="G132" i="14"/>
  <c r="G131" i="14"/>
  <c r="G130" i="14"/>
  <c r="G129" i="14"/>
  <c r="G128" i="14"/>
  <c r="G127" i="14"/>
  <c r="G126" i="14"/>
  <c r="G125" i="14"/>
  <c r="G114" i="14"/>
  <c r="G113" i="14"/>
  <c r="G112" i="14"/>
  <c r="G111" i="14"/>
  <c r="G110" i="14"/>
  <c r="G109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AU4" i="11" l="1"/>
  <c r="AU6" i="11"/>
  <c r="AU8" i="11"/>
  <c r="AU10" i="11"/>
  <c r="AU14" i="11"/>
  <c r="AU13" i="11"/>
  <c r="AU17" i="11"/>
  <c r="AU19" i="11"/>
  <c r="AU23" i="11"/>
  <c r="AU25" i="11"/>
  <c r="AU27" i="11"/>
  <c r="AU29" i="11"/>
  <c r="AU31" i="11"/>
  <c r="AU33" i="11"/>
  <c r="AU36" i="11"/>
  <c r="AU40" i="11"/>
  <c r="AU39" i="11"/>
  <c r="AU43" i="11"/>
  <c r="AU41" i="11"/>
  <c r="AU46" i="11"/>
  <c r="AU49" i="11"/>
  <c r="AU52" i="11"/>
  <c r="AU55" i="11"/>
  <c r="AU58" i="11"/>
  <c r="AU61" i="11"/>
  <c r="AU64" i="11"/>
  <c r="AU67" i="11"/>
  <c r="AU69" i="11"/>
  <c r="AU71" i="11"/>
  <c r="AU73" i="11"/>
  <c r="AU75" i="11"/>
  <c r="AU77" i="11"/>
  <c r="AU79" i="11"/>
  <c r="AU81" i="11"/>
  <c r="AU83" i="11"/>
  <c r="AU85" i="11"/>
  <c r="AU86" i="11"/>
  <c r="AU87" i="11"/>
  <c r="AU88" i="11"/>
  <c r="AU89" i="11"/>
  <c r="AU90" i="11"/>
  <c r="AU91" i="11"/>
  <c r="AU92" i="11"/>
  <c r="AU93" i="11"/>
  <c r="AU94" i="11"/>
  <c r="AU95" i="11"/>
  <c r="AU96" i="11"/>
  <c r="AU97" i="11"/>
  <c r="AU98" i="11"/>
  <c r="AU99" i="11"/>
  <c r="AU100" i="11"/>
  <c r="AU101" i="11"/>
  <c r="AU103" i="11"/>
  <c r="AU104" i="11"/>
  <c r="AU105" i="11"/>
  <c r="AU106" i="11"/>
  <c r="AU107" i="11"/>
  <c r="AU108" i="11"/>
  <c r="AU109" i="11"/>
  <c r="AU110" i="11"/>
  <c r="AU111" i="11"/>
  <c r="AU113" i="11"/>
  <c r="AU114" i="11"/>
  <c r="AU115" i="11"/>
  <c r="AU116" i="11"/>
  <c r="AU117" i="11"/>
  <c r="AU118" i="11"/>
  <c r="AU119" i="11"/>
  <c r="AU120" i="11"/>
  <c r="AU121" i="11"/>
  <c r="AU122" i="11"/>
  <c r="AU123" i="11"/>
  <c r="AU124" i="11"/>
  <c r="AU125" i="11"/>
  <c r="AU126" i="11"/>
  <c r="AU127" i="11"/>
  <c r="AU128" i="11"/>
  <c r="AU129" i="11"/>
  <c r="AU130" i="11"/>
  <c r="AU131" i="11"/>
  <c r="AU133" i="11"/>
  <c r="AU134" i="11"/>
  <c r="AU135" i="11"/>
  <c r="AU136" i="11"/>
  <c r="AU137" i="11"/>
  <c r="AU138" i="11"/>
  <c r="AU139" i="11"/>
  <c r="AU140" i="11"/>
  <c r="AU141" i="11"/>
  <c r="AU143" i="11"/>
  <c r="AU144" i="11"/>
  <c r="AU145" i="11"/>
  <c r="AU146" i="11"/>
  <c r="AU147" i="11"/>
  <c r="AU148" i="11"/>
  <c r="AU149" i="11"/>
  <c r="AU150" i="11"/>
  <c r="AU151" i="11"/>
  <c r="AU152" i="11"/>
  <c r="AU153" i="11"/>
  <c r="AU154" i="11"/>
  <c r="AU155" i="11"/>
  <c r="AU156" i="11"/>
  <c r="AU157" i="11"/>
  <c r="AU158" i="11"/>
  <c r="AU160" i="11"/>
  <c r="AU162" i="11"/>
  <c r="AU164" i="11"/>
  <c r="AU166" i="11"/>
  <c r="AU169" i="11"/>
  <c r="AU172" i="11"/>
  <c r="AU175" i="11"/>
  <c r="AU177" i="11"/>
  <c r="AU180" i="11"/>
  <c r="AU183" i="11"/>
  <c r="AU186" i="11"/>
  <c r="AU189" i="11"/>
  <c r="AU192" i="11"/>
  <c r="AU2" i="11"/>
  <c r="G127" i="12" l="1"/>
  <c r="G128" i="12"/>
  <c r="G129" i="12"/>
  <c r="G130" i="12"/>
  <c r="G131" i="12"/>
  <c r="G132" i="12"/>
  <c r="G148" i="12"/>
  <c r="G147" i="12"/>
  <c r="G124" i="12"/>
  <c r="G123" i="12"/>
  <c r="G122" i="12"/>
  <c r="G121" i="12"/>
  <c r="G120" i="12"/>
  <c r="G119" i="12"/>
  <c r="G144" i="12"/>
  <c r="G143" i="12"/>
  <c r="G142" i="12"/>
  <c r="G141" i="12"/>
  <c r="G140" i="12"/>
  <c r="G139" i="12"/>
  <c r="G138" i="12"/>
  <c r="G137" i="12"/>
  <c r="G136" i="12"/>
  <c r="G135" i="12"/>
  <c r="AB58" i="8" l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W58" i="8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AB56" i="8"/>
  <c r="AB55" i="8" s="1"/>
  <c r="AB54" i="8" s="1"/>
  <c r="AB53" i="8" s="1"/>
  <c r="AB52" i="8" s="1"/>
  <c r="AB51" i="8" s="1"/>
  <c r="AB50" i="8" s="1"/>
  <c r="AB49" i="8" s="1"/>
  <c r="AB48" i="8" s="1"/>
  <c r="AB47" i="8" s="1"/>
  <c r="W56" i="8"/>
  <c r="W55" i="8" s="1"/>
  <c r="W54" i="8" s="1"/>
  <c r="W53" i="8" s="1"/>
  <c r="W52" i="8" s="1"/>
  <c r="W51" i="8" s="1"/>
  <c r="W50" i="8" s="1"/>
  <c r="W49" i="8" s="1"/>
  <c r="W48" i="8" s="1"/>
  <c r="W47" i="8" s="1"/>
  <c r="U51" i="8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50" i="8"/>
  <c r="Z48" i="8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Z95" i="8" s="1"/>
  <c r="Z96" i="8" s="1"/>
  <c r="Z97" i="8" s="1"/>
  <c r="Z98" i="8" s="1"/>
  <c r="Z99" i="8" s="1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Z120" i="8" s="1"/>
  <c r="Z121" i="8" s="1"/>
  <c r="Z122" i="8" s="1"/>
  <c r="Z123" i="8" s="1"/>
  <c r="Z124" i="8" s="1"/>
  <c r="Z125" i="8" s="1"/>
  <c r="Z126" i="8" s="1"/>
  <c r="Z127" i="8" s="1"/>
  <c r="Z128" i="8" s="1"/>
  <c r="Z129" i="8" s="1"/>
  <c r="Z130" i="8" s="1"/>
  <c r="Z131" i="8" s="1"/>
  <c r="Z132" i="8" s="1"/>
  <c r="Z133" i="8" s="1"/>
  <c r="Z134" i="8" s="1"/>
  <c r="Z135" i="8" s="1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Z146" i="8" s="1"/>
  <c r="Z147" i="8" s="1"/>
  <c r="Z148" i="8" s="1"/>
  <c r="Z149" i="8" s="1"/>
  <c r="Z150" i="8" s="1"/>
  <c r="Z151" i="8" s="1"/>
  <c r="Z152" i="8" s="1"/>
  <c r="Z153" i="8" s="1"/>
  <c r="Z154" i="8" s="1"/>
  <c r="Z155" i="8" s="1"/>
  <c r="Z156" i="8" s="1"/>
  <c r="Z157" i="8" s="1"/>
  <c r="G56" i="12" l="1"/>
  <c r="G57" i="12"/>
  <c r="G60" i="12"/>
  <c r="G43" i="12"/>
  <c r="G50" i="12"/>
  <c r="G51" i="12"/>
  <c r="G52" i="12"/>
  <c r="G53" i="12"/>
  <c r="G54" i="12"/>
  <c r="G36" i="12"/>
  <c r="G37" i="12"/>
  <c r="G38" i="12"/>
  <c r="G39" i="12"/>
  <c r="G27" i="12"/>
  <c r="G28" i="12"/>
  <c r="G29" i="12"/>
  <c r="G19" i="12"/>
  <c r="G17" i="12"/>
  <c r="AC16" i="10"/>
  <c r="AC17" i="10"/>
  <c r="AC18" i="10"/>
  <c r="AC19" i="10"/>
  <c r="G6" i="12"/>
  <c r="G7" i="12"/>
  <c r="G8" i="12"/>
  <c r="G9" i="12"/>
  <c r="G10" i="12"/>
  <c r="G11" i="12"/>
  <c r="G12" i="12"/>
  <c r="G13" i="12"/>
  <c r="G15" i="12"/>
  <c r="G62" i="12"/>
  <c r="G63" i="12"/>
  <c r="G68" i="12"/>
  <c r="G71" i="12"/>
  <c r="G72" i="12"/>
  <c r="G73" i="12"/>
  <c r="G74" i="12"/>
  <c r="G75" i="12"/>
  <c r="G77" i="12"/>
  <c r="G78" i="12"/>
  <c r="G81" i="12"/>
  <c r="G82" i="12"/>
  <c r="G83" i="12"/>
  <c r="G84" i="12"/>
  <c r="G90" i="12"/>
  <c r="G91" i="12"/>
  <c r="G92" i="12"/>
  <c r="G93" i="12"/>
  <c r="G94" i="12"/>
  <c r="G95" i="12"/>
  <c r="G96" i="12"/>
  <c r="G97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5" i="12"/>
  <c r="G3" i="12"/>
  <c r="G4" i="12"/>
  <c r="AC15" i="10"/>
  <c r="AC14" i="10"/>
  <c r="AC13" i="10"/>
  <c r="AC12" i="10"/>
  <c r="AC11" i="10"/>
  <c r="AC10" i="10"/>
  <c r="AC9" i="10"/>
  <c r="AC8" i="10"/>
  <c r="AC7" i="10"/>
  <c r="AC6" i="10"/>
  <c r="AC5" i="10"/>
  <c r="AC4" i="10"/>
  <c r="AC3" i="10"/>
  <c r="AC2" i="10"/>
  <c r="T5" i="5"/>
  <c r="U5" i="5"/>
  <c r="V5" i="5"/>
  <c r="T6" i="5"/>
  <c r="U6" i="5"/>
  <c r="V6" i="5"/>
  <c r="T7" i="5"/>
  <c r="U7" i="5"/>
  <c r="V7" i="5"/>
  <c r="T8" i="5"/>
  <c r="U8" i="5"/>
  <c r="V8" i="5"/>
  <c r="T9" i="5"/>
  <c r="U9" i="5"/>
  <c r="V9" i="5"/>
  <c r="T10" i="5"/>
  <c r="U10" i="5"/>
  <c r="V10" i="5"/>
  <c r="T11" i="5"/>
  <c r="U11" i="5"/>
  <c r="V11" i="5"/>
  <c r="T12" i="5"/>
  <c r="U12" i="5"/>
  <c r="V12" i="5"/>
  <c r="T13" i="5"/>
  <c r="U13" i="5"/>
  <c r="V13" i="5"/>
  <c r="T14" i="5"/>
  <c r="U14" i="5"/>
  <c r="V14" i="5"/>
  <c r="T15" i="5"/>
  <c r="U15" i="5"/>
  <c r="V15" i="5"/>
  <c r="T16" i="5"/>
  <c r="U16" i="5"/>
  <c r="V16" i="5"/>
  <c r="T17" i="5"/>
  <c r="U17" i="5"/>
  <c r="V17" i="5"/>
  <c r="T18" i="5"/>
  <c r="U18" i="5"/>
  <c r="V18" i="5"/>
  <c r="T19" i="5"/>
  <c r="U19" i="5"/>
  <c r="V19" i="5"/>
  <c r="T20" i="5"/>
  <c r="U20" i="5"/>
  <c r="V20" i="5"/>
  <c r="T21" i="5"/>
  <c r="U21" i="5"/>
  <c r="V21" i="5"/>
  <c r="T22" i="5"/>
  <c r="U22" i="5"/>
  <c r="V22" i="5"/>
  <c r="T23" i="5"/>
  <c r="U23" i="5"/>
  <c r="V23" i="5"/>
  <c r="T24" i="5"/>
  <c r="U24" i="5"/>
  <c r="V24" i="5"/>
  <c r="T25" i="5"/>
  <c r="U25" i="5"/>
  <c r="V25" i="5"/>
  <c r="T26" i="5"/>
  <c r="U26" i="5"/>
  <c r="V26" i="5"/>
  <c r="T27" i="5"/>
  <c r="U27" i="5"/>
  <c r="V27" i="5"/>
  <c r="T28" i="5"/>
  <c r="U28" i="5"/>
  <c r="V28" i="5"/>
  <c r="T29" i="5"/>
  <c r="U29" i="5"/>
  <c r="V29" i="5"/>
  <c r="T30" i="5"/>
  <c r="U30" i="5"/>
  <c r="V30" i="5"/>
  <c r="T31" i="5"/>
  <c r="U31" i="5"/>
  <c r="V31" i="5"/>
  <c r="T32" i="5"/>
  <c r="U32" i="5"/>
  <c r="V32" i="5"/>
  <c r="T33" i="5"/>
  <c r="U33" i="5"/>
  <c r="V33" i="5"/>
  <c r="T34" i="5"/>
  <c r="U34" i="5"/>
  <c r="V34" i="5"/>
  <c r="T35" i="5"/>
  <c r="U35" i="5"/>
  <c r="V35" i="5"/>
  <c r="T36" i="5"/>
  <c r="U36" i="5"/>
  <c r="V36" i="5"/>
  <c r="T37" i="5"/>
  <c r="U37" i="5"/>
  <c r="V37" i="5"/>
  <c r="T38" i="5"/>
  <c r="U38" i="5"/>
  <c r="V38" i="5"/>
  <c r="T39" i="5"/>
  <c r="U39" i="5"/>
  <c r="V39" i="5"/>
  <c r="T40" i="5"/>
  <c r="U40" i="5"/>
  <c r="V40" i="5"/>
  <c r="T41" i="5"/>
  <c r="U41" i="5"/>
  <c r="V41" i="5"/>
  <c r="T42" i="5"/>
  <c r="U42" i="5"/>
  <c r="V42" i="5"/>
  <c r="T43" i="5"/>
  <c r="U43" i="5"/>
  <c r="V43" i="5"/>
  <c r="T44" i="5"/>
  <c r="U44" i="5"/>
  <c r="V44" i="5"/>
  <c r="T45" i="5"/>
  <c r="U45" i="5"/>
  <c r="V45" i="5"/>
  <c r="T46" i="5"/>
  <c r="U46" i="5"/>
  <c r="V46" i="5"/>
  <c r="T47" i="5"/>
  <c r="U47" i="5"/>
  <c r="V47" i="5"/>
  <c r="T48" i="5"/>
  <c r="U48" i="5"/>
  <c r="V48" i="5"/>
  <c r="T49" i="5"/>
  <c r="U49" i="5"/>
  <c r="V49" i="5"/>
  <c r="T50" i="5"/>
  <c r="U50" i="5"/>
  <c r="V50" i="5"/>
  <c r="T51" i="5"/>
  <c r="U51" i="5"/>
  <c r="V51" i="5"/>
  <c r="T52" i="5"/>
  <c r="U52" i="5"/>
  <c r="V52" i="5"/>
  <c r="T53" i="5"/>
  <c r="U53" i="5"/>
  <c r="V53" i="5"/>
  <c r="T54" i="5"/>
  <c r="U54" i="5"/>
  <c r="V54" i="5"/>
  <c r="T55" i="5"/>
  <c r="U55" i="5"/>
  <c r="V55" i="5"/>
  <c r="T56" i="5"/>
  <c r="U56" i="5"/>
  <c r="V56" i="5"/>
  <c r="T57" i="5"/>
  <c r="U57" i="5"/>
  <c r="V57" i="5"/>
  <c r="T58" i="5"/>
  <c r="U58" i="5"/>
  <c r="V58" i="5"/>
  <c r="T59" i="5"/>
  <c r="U59" i="5"/>
  <c r="V59" i="5"/>
  <c r="T60" i="5"/>
  <c r="U60" i="5"/>
  <c r="V60" i="5"/>
  <c r="T61" i="5"/>
  <c r="U61" i="5"/>
  <c r="V61" i="5"/>
  <c r="T62" i="5"/>
  <c r="U62" i="5"/>
  <c r="V62" i="5"/>
  <c r="T63" i="5"/>
  <c r="U63" i="5"/>
  <c r="V63" i="5"/>
  <c r="T64" i="5"/>
  <c r="U64" i="5"/>
  <c r="V64" i="5"/>
  <c r="T65" i="5"/>
  <c r="U65" i="5"/>
  <c r="V65" i="5"/>
  <c r="T66" i="5"/>
  <c r="U66" i="5"/>
  <c r="V66" i="5"/>
  <c r="T67" i="5"/>
  <c r="U67" i="5"/>
  <c r="V67" i="5"/>
  <c r="T68" i="5"/>
  <c r="U68" i="5"/>
  <c r="V68" i="5"/>
  <c r="T69" i="5"/>
  <c r="U69" i="5"/>
  <c r="V69" i="5"/>
  <c r="T70" i="5"/>
  <c r="U70" i="5"/>
  <c r="V70" i="5"/>
  <c r="T71" i="5"/>
  <c r="U71" i="5"/>
  <c r="V71" i="5"/>
  <c r="T72" i="5"/>
  <c r="U72" i="5"/>
  <c r="V72" i="5"/>
  <c r="T73" i="5"/>
  <c r="U73" i="5"/>
  <c r="V73" i="5"/>
  <c r="T74" i="5"/>
  <c r="U74" i="5"/>
  <c r="V74" i="5"/>
  <c r="T75" i="5"/>
  <c r="U75" i="5"/>
  <c r="V75" i="5"/>
  <c r="T76" i="5"/>
  <c r="U76" i="5"/>
  <c r="V76" i="5"/>
  <c r="T77" i="5"/>
  <c r="U77" i="5"/>
  <c r="V77" i="5"/>
  <c r="T78" i="5"/>
  <c r="U78" i="5"/>
  <c r="V78" i="5"/>
  <c r="T79" i="5"/>
  <c r="U79" i="5"/>
  <c r="V79" i="5"/>
  <c r="T80" i="5"/>
  <c r="U80" i="5"/>
  <c r="V80" i="5"/>
  <c r="T81" i="5"/>
  <c r="U81" i="5"/>
  <c r="V81" i="5"/>
  <c r="T82" i="5"/>
  <c r="U82" i="5"/>
  <c r="V82" i="5"/>
  <c r="T83" i="5"/>
  <c r="U83" i="5"/>
  <c r="V83" i="5"/>
  <c r="T84" i="5"/>
  <c r="U84" i="5"/>
  <c r="V84" i="5"/>
  <c r="T85" i="5"/>
  <c r="U85" i="5"/>
  <c r="V85" i="5"/>
  <c r="T86" i="5"/>
  <c r="U86" i="5"/>
  <c r="V86" i="5"/>
  <c r="T87" i="5"/>
  <c r="U87" i="5"/>
  <c r="V87" i="5"/>
  <c r="T88" i="5"/>
  <c r="U88" i="5"/>
  <c r="V88" i="5"/>
  <c r="T89" i="5"/>
  <c r="U89" i="5"/>
  <c r="V89" i="5"/>
  <c r="T90" i="5"/>
  <c r="U90" i="5"/>
  <c r="V90" i="5"/>
  <c r="T91" i="5"/>
  <c r="U91" i="5"/>
  <c r="V91" i="5"/>
  <c r="T92" i="5"/>
  <c r="U92" i="5"/>
  <c r="V92" i="5"/>
  <c r="T93" i="5"/>
  <c r="U93" i="5"/>
  <c r="V93" i="5"/>
  <c r="T94" i="5"/>
  <c r="U94" i="5"/>
  <c r="V94" i="5"/>
  <c r="T95" i="5"/>
  <c r="U95" i="5"/>
  <c r="V95" i="5"/>
  <c r="T96" i="5"/>
  <c r="U96" i="5"/>
  <c r="V96" i="5"/>
  <c r="T97" i="5"/>
  <c r="U97" i="5"/>
  <c r="V97" i="5"/>
  <c r="T98" i="5"/>
  <c r="U98" i="5"/>
  <c r="V98" i="5"/>
  <c r="T99" i="5"/>
  <c r="U99" i="5"/>
  <c r="V99" i="5"/>
  <c r="T100" i="5"/>
  <c r="U100" i="5"/>
  <c r="V100" i="5"/>
  <c r="T101" i="5"/>
  <c r="U101" i="5"/>
  <c r="V101" i="5"/>
  <c r="T102" i="5"/>
  <c r="U102" i="5"/>
  <c r="V102" i="5"/>
  <c r="T103" i="5"/>
  <c r="U103" i="5"/>
  <c r="V103" i="5"/>
  <c r="T104" i="5"/>
  <c r="U104" i="5"/>
  <c r="V104" i="5"/>
  <c r="T105" i="5"/>
  <c r="U105" i="5"/>
  <c r="V105" i="5"/>
  <c r="T106" i="5"/>
  <c r="U106" i="5"/>
  <c r="V106" i="5"/>
  <c r="T107" i="5"/>
  <c r="U107" i="5"/>
  <c r="V107" i="5"/>
  <c r="T108" i="5"/>
  <c r="U108" i="5"/>
  <c r="V108" i="5"/>
  <c r="T109" i="5"/>
  <c r="U109" i="5"/>
  <c r="V109" i="5"/>
  <c r="T110" i="5"/>
  <c r="U110" i="5"/>
  <c r="V110" i="5"/>
  <c r="T111" i="5"/>
  <c r="U111" i="5"/>
  <c r="V111" i="5"/>
  <c r="T112" i="5"/>
  <c r="U112" i="5"/>
  <c r="V112" i="5"/>
  <c r="T113" i="5"/>
  <c r="U113" i="5"/>
  <c r="V113" i="5"/>
  <c r="T114" i="5"/>
  <c r="U114" i="5"/>
  <c r="V114" i="5"/>
  <c r="T115" i="5"/>
  <c r="U115" i="5"/>
  <c r="V115" i="5"/>
  <c r="T116" i="5"/>
  <c r="U116" i="5"/>
  <c r="V116" i="5"/>
  <c r="T117" i="5"/>
  <c r="U117" i="5"/>
  <c r="V117" i="5"/>
  <c r="T118" i="5"/>
  <c r="U118" i="5"/>
  <c r="V118" i="5"/>
  <c r="T119" i="5"/>
  <c r="U119" i="5"/>
  <c r="V119" i="5"/>
  <c r="T120" i="5"/>
  <c r="U120" i="5"/>
  <c r="V120" i="5"/>
  <c r="T121" i="5"/>
  <c r="U121" i="5"/>
  <c r="V121" i="5"/>
  <c r="T122" i="5"/>
  <c r="U122" i="5"/>
  <c r="V122" i="5"/>
  <c r="T123" i="5"/>
  <c r="U123" i="5"/>
  <c r="V123" i="5"/>
  <c r="T124" i="5"/>
  <c r="U124" i="5"/>
  <c r="V124" i="5"/>
  <c r="T125" i="5"/>
  <c r="U125" i="5"/>
  <c r="V125" i="5"/>
  <c r="T126" i="5"/>
  <c r="U126" i="5"/>
  <c r="V126" i="5"/>
  <c r="T127" i="5"/>
  <c r="U127" i="5"/>
  <c r="V127" i="5"/>
  <c r="T128" i="5"/>
  <c r="U128" i="5"/>
  <c r="V128" i="5"/>
  <c r="T129" i="5"/>
  <c r="U129" i="5"/>
  <c r="V129" i="5"/>
  <c r="T130" i="5"/>
  <c r="U130" i="5"/>
  <c r="V130" i="5"/>
  <c r="T131" i="5"/>
  <c r="U131" i="5"/>
  <c r="V131" i="5"/>
  <c r="T132" i="5"/>
  <c r="U132" i="5"/>
  <c r="V132" i="5"/>
  <c r="T133" i="5"/>
  <c r="U133" i="5"/>
  <c r="V133" i="5"/>
  <c r="T134" i="5"/>
  <c r="U134" i="5"/>
  <c r="V134" i="5"/>
  <c r="T135" i="5"/>
  <c r="U135" i="5"/>
  <c r="V135" i="5"/>
  <c r="T136" i="5"/>
  <c r="U136" i="5"/>
  <c r="V136" i="5"/>
  <c r="T137" i="5"/>
  <c r="U137" i="5"/>
  <c r="V137" i="5"/>
  <c r="T138" i="5"/>
  <c r="U138" i="5"/>
  <c r="V138" i="5"/>
  <c r="T139" i="5"/>
  <c r="U139" i="5"/>
  <c r="V139" i="5"/>
  <c r="T140" i="5"/>
  <c r="U140" i="5"/>
  <c r="V140" i="5"/>
  <c r="T141" i="5"/>
  <c r="U141" i="5"/>
  <c r="V141" i="5"/>
  <c r="T142" i="5"/>
  <c r="U142" i="5"/>
  <c r="V142" i="5"/>
  <c r="T143" i="5"/>
  <c r="U143" i="5"/>
  <c r="V143" i="5"/>
  <c r="T144" i="5"/>
  <c r="U144" i="5"/>
  <c r="V144" i="5"/>
  <c r="T145" i="5"/>
  <c r="U145" i="5"/>
  <c r="V145" i="5"/>
  <c r="T146" i="5"/>
  <c r="U146" i="5"/>
  <c r="V146" i="5"/>
  <c r="T147" i="5"/>
  <c r="U147" i="5"/>
  <c r="V147" i="5"/>
  <c r="T148" i="5"/>
  <c r="U148" i="5"/>
  <c r="V148" i="5"/>
  <c r="T149" i="5"/>
  <c r="U149" i="5"/>
  <c r="V149" i="5"/>
  <c r="T150" i="5"/>
  <c r="U150" i="5"/>
  <c r="V150" i="5"/>
  <c r="T151" i="5"/>
  <c r="U151" i="5"/>
  <c r="V151" i="5"/>
  <c r="T152" i="5"/>
  <c r="U152" i="5"/>
  <c r="V152" i="5"/>
  <c r="T153" i="5"/>
  <c r="U153" i="5"/>
  <c r="V153" i="5"/>
  <c r="T154" i="5"/>
  <c r="U154" i="5"/>
  <c r="V154" i="5"/>
  <c r="T155" i="5"/>
  <c r="U155" i="5"/>
  <c r="V155" i="5"/>
  <c r="T156" i="5"/>
  <c r="U156" i="5"/>
  <c r="V156" i="5"/>
  <c r="T157" i="5"/>
  <c r="U157" i="5"/>
  <c r="V157" i="5"/>
  <c r="T158" i="5"/>
  <c r="U158" i="5"/>
  <c r="V158" i="5"/>
  <c r="T159" i="5"/>
  <c r="U159" i="5"/>
  <c r="V159" i="5"/>
  <c r="T160" i="5"/>
  <c r="U160" i="5"/>
  <c r="V160" i="5"/>
  <c r="T161" i="5"/>
  <c r="U161" i="5"/>
  <c r="V161" i="5"/>
  <c r="T162" i="5"/>
  <c r="U162" i="5"/>
  <c r="V162" i="5"/>
  <c r="T163" i="5"/>
  <c r="U163" i="5"/>
  <c r="V163" i="5"/>
  <c r="T164" i="5"/>
  <c r="U164" i="5"/>
  <c r="V164" i="5"/>
  <c r="T165" i="5"/>
  <c r="U165" i="5"/>
  <c r="V165" i="5"/>
  <c r="T166" i="5"/>
  <c r="U166" i="5"/>
  <c r="V166" i="5"/>
  <c r="T167" i="5"/>
  <c r="U167" i="5"/>
  <c r="V167" i="5"/>
  <c r="T168" i="5"/>
  <c r="U168" i="5"/>
  <c r="V168" i="5"/>
  <c r="T169" i="5"/>
  <c r="U169" i="5"/>
  <c r="V169" i="5"/>
  <c r="T170" i="5"/>
  <c r="U170" i="5"/>
  <c r="V170" i="5"/>
  <c r="T171" i="5"/>
  <c r="U171" i="5"/>
  <c r="V171" i="5"/>
  <c r="T172" i="5"/>
  <c r="U172" i="5"/>
  <c r="V172" i="5"/>
  <c r="T173" i="5"/>
  <c r="U173" i="5"/>
  <c r="V173" i="5"/>
  <c r="T174" i="5"/>
  <c r="U174" i="5"/>
  <c r="V174" i="5"/>
  <c r="T175" i="5"/>
  <c r="U175" i="5"/>
  <c r="V175" i="5"/>
  <c r="T176" i="5"/>
  <c r="U176" i="5"/>
  <c r="V176" i="5"/>
  <c r="T177" i="5"/>
  <c r="U177" i="5"/>
  <c r="V177" i="5"/>
  <c r="T178" i="5"/>
  <c r="U178" i="5"/>
  <c r="V178" i="5"/>
  <c r="T179" i="5"/>
  <c r="U179" i="5"/>
  <c r="V179" i="5"/>
  <c r="T180" i="5"/>
  <c r="U180" i="5"/>
  <c r="V180" i="5"/>
  <c r="T181" i="5"/>
  <c r="U181" i="5"/>
  <c r="V181" i="5"/>
  <c r="T182" i="5"/>
  <c r="U182" i="5"/>
  <c r="V182" i="5"/>
  <c r="T183" i="5"/>
  <c r="U183" i="5"/>
  <c r="V183" i="5"/>
  <c r="T184" i="5"/>
  <c r="U184" i="5"/>
  <c r="V184" i="5"/>
  <c r="T185" i="5"/>
  <c r="U185" i="5"/>
  <c r="V185" i="5"/>
  <c r="T186" i="5"/>
  <c r="U186" i="5"/>
  <c r="V186" i="5"/>
  <c r="T187" i="5"/>
  <c r="U187" i="5"/>
  <c r="V187" i="5"/>
  <c r="T188" i="5"/>
  <c r="U188" i="5"/>
  <c r="V188" i="5"/>
  <c r="T189" i="5"/>
  <c r="U189" i="5"/>
  <c r="V189" i="5"/>
  <c r="T190" i="5"/>
  <c r="U190" i="5"/>
  <c r="V190" i="5"/>
  <c r="T191" i="5"/>
  <c r="U191" i="5"/>
  <c r="V191" i="5"/>
  <c r="T192" i="5"/>
  <c r="U192" i="5"/>
  <c r="V192" i="5"/>
  <c r="T193" i="5"/>
  <c r="U193" i="5"/>
  <c r="V193" i="5"/>
  <c r="T194" i="5"/>
  <c r="U194" i="5"/>
  <c r="V194" i="5"/>
  <c r="T195" i="5"/>
  <c r="U195" i="5"/>
  <c r="V195" i="5"/>
  <c r="T196" i="5"/>
  <c r="U196" i="5"/>
  <c r="V196" i="5"/>
  <c r="T197" i="5"/>
  <c r="U197" i="5"/>
  <c r="V197" i="5"/>
  <c r="T198" i="5"/>
  <c r="U198" i="5"/>
  <c r="V198" i="5"/>
  <c r="T199" i="5"/>
  <c r="U199" i="5"/>
  <c r="V199" i="5"/>
  <c r="T200" i="5"/>
  <c r="U200" i="5"/>
  <c r="V200" i="5"/>
  <c r="T201" i="5"/>
  <c r="U201" i="5"/>
  <c r="V201" i="5"/>
  <c r="T202" i="5"/>
  <c r="U202" i="5"/>
  <c r="V202" i="5"/>
  <c r="T203" i="5"/>
  <c r="U203" i="5"/>
  <c r="V203" i="5"/>
  <c r="T204" i="5"/>
  <c r="U204" i="5"/>
  <c r="V204" i="5"/>
  <c r="T205" i="5"/>
  <c r="U205" i="5"/>
  <c r="V205" i="5"/>
  <c r="T206" i="5"/>
  <c r="U206" i="5"/>
  <c r="V206" i="5"/>
  <c r="T207" i="5"/>
  <c r="U207" i="5"/>
  <c r="V207" i="5"/>
  <c r="T208" i="5"/>
  <c r="U208" i="5"/>
  <c r="V208" i="5"/>
  <c r="T209" i="5"/>
  <c r="U209" i="5"/>
  <c r="V209" i="5"/>
  <c r="T210" i="5"/>
  <c r="U210" i="5"/>
  <c r="V210" i="5"/>
  <c r="T211" i="5"/>
  <c r="U211" i="5"/>
  <c r="V211" i="5"/>
  <c r="T212" i="5"/>
  <c r="U212" i="5"/>
  <c r="V212" i="5"/>
  <c r="T213" i="5"/>
  <c r="U213" i="5"/>
  <c r="V213" i="5"/>
  <c r="T214" i="5"/>
  <c r="U214" i="5"/>
  <c r="V214" i="5"/>
  <c r="T215" i="5"/>
  <c r="U215" i="5"/>
  <c r="V215" i="5"/>
  <c r="T216" i="5"/>
  <c r="U216" i="5"/>
  <c r="V216" i="5"/>
  <c r="T217" i="5"/>
  <c r="U217" i="5"/>
  <c r="V217" i="5"/>
  <c r="T218" i="5"/>
  <c r="U218" i="5"/>
  <c r="V218" i="5"/>
  <c r="T219" i="5"/>
  <c r="U219" i="5"/>
  <c r="V219" i="5"/>
  <c r="T220" i="5"/>
  <c r="U220" i="5"/>
  <c r="V220" i="5"/>
  <c r="T221" i="5"/>
  <c r="U221" i="5"/>
  <c r="V221" i="5"/>
  <c r="T222" i="5"/>
  <c r="U222" i="5"/>
  <c r="V222" i="5"/>
  <c r="T223" i="5"/>
  <c r="U223" i="5"/>
  <c r="V223" i="5"/>
  <c r="T224" i="5"/>
  <c r="U224" i="5"/>
  <c r="V224" i="5"/>
  <c r="T225" i="5"/>
  <c r="U225" i="5"/>
  <c r="V225" i="5"/>
  <c r="T226" i="5"/>
  <c r="U226" i="5"/>
  <c r="V226" i="5"/>
  <c r="T227" i="5"/>
  <c r="U227" i="5"/>
  <c r="V227" i="5"/>
  <c r="T228" i="5"/>
  <c r="U228" i="5"/>
  <c r="V228" i="5"/>
  <c r="T229" i="5"/>
  <c r="U229" i="5"/>
  <c r="V229" i="5"/>
  <c r="T230" i="5"/>
  <c r="U230" i="5"/>
  <c r="V230" i="5"/>
  <c r="T231" i="5"/>
  <c r="U231" i="5"/>
  <c r="V231" i="5"/>
  <c r="T232" i="5"/>
  <c r="U232" i="5"/>
  <c r="V232" i="5"/>
  <c r="T233" i="5"/>
  <c r="U233" i="5"/>
  <c r="V233" i="5"/>
  <c r="T234" i="5"/>
  <c r="U234" i="5"/>
  <c r="V234" i="5"/>
  <c r="T235" i="5"/>
  <c r="U235" i="5"/>
  <c r="V235" i="5"/>
  <c r="T236" i="5"/>
  <c r="U236" i="5"/>
  <c r="V236" i="5"/>
  <c r="T237" i="5"/>
  <c r="U237" i="5"/>
  <c r="V237" i="5"/>
  <c r="T238" i="5"/>
  <c r="U238" i="5"/>
  <c r="V238" i="5"/>
  <c r="T239" i="5"/>
  <c r="U239" i="5"/>
  <c r="V239" i="5"/>
  <c r="T240" i="5"/>
  <c r="U240" i="5"/>
  <c r="V240" i="5"/>
  <c r="T241" i="5"/>
  <c r="U241" i="5"/>
  <c r="V241" i="5"/>
  <c r="T242" i="5"/>
  <c r="U242" i="5"/>
  <c r="V242" i="5"/>
  <c r="T243" i="5"/>
  <c r="U243" i="5"/>
  <c r="V243" i="5"/>
  <c r="T244" i="5"/>
  <c r="U244" i="5"/>
  <c r="V244" i="5"/>
  <c r="T245" i="5"/>
  <c r="U245" i="5"/>
  <c r="V245" i="5"/>
  <c r="T246" i="5"/>
  <c r="U246" i="5"/>
  <c r="V246" i="5"/>
  <c r="T247" i="5"/>
  <c r="U247" i="5"/>
  <c r="V247" i="5"/>
  <c r="T248" i="5"/>
  <c r="U248" i="5"/>
  <c r="V248" i="5"/>
  <c r="T249" i="5"/>
  <c r="U249" i="5"/>
  <c r="V249" i="5"/>
  <c r="T250" i="5"/>
  <c r="U250" i="5"/>
  <c r="V250" i="5"/>
  <c r="T251" i="5"/>
  <c r="U251" i="5"/>
  <c r="V251" i="5"/>
  <c r="T252" i="5"/>
  <c r="U252" i="5"/>
  <c r="V252" i="5"/>
  <c r="T253" i="5"/>
  <c r="U253" i="5"/>
  <c r="V253" i="5"/>
  <c r="T254" i="5"/>
  <c r="U254" i="5"/>
  <c r="V254" i="5"/>
  <c r="T255" i="5"/>
  <c r="U255" i="5"/>
  <c r="V255" i="5"/>
  <c r="T256" i="5"/>
  <c r="U256" i="5"/>
  <c r="V256" i="5"/>
  <c r="T257" i="5"/>
  <c r="U257" i="5"/>
  <c r="V257" i="5"/>
  <c r="T258" i="5"/>
  <c r="U258" i="5"/>
  <c r="V258" i="5"/>
  <c r="T259" i="5"/>
  <c r="U259" i="5"/>
  <c r="V259" i="5"/>
  <c r="T260" i="5"/>
  <c r="U260" i="5"/>
  <c r="V260" i="5"/>
  <c r="T261" i="5"/>
  <c r="U261" i="5"/>
  <c r="V261" i="5"/>
  <c r="T262" i="5"/>
  <c r="U262" i="5"/>
  <c r="V262" i="5"/>
  <c r="T263" i="5"/>
  <c r="U263" i="5"/>
  <c r="V263" i="5"/>
  <c r="T264" i="5"/>
  <c r="U264" i="5"/>
  <c r="V264" i="5"/>
  <c r="T265" i="5"/>
  <c r="U265" i="5"/>
  <c r="V265" i="5"/>
  <c r="T266" i="5"/>
  <c r="U266" i="5"/>
  <c r="V266" i="5"/>
  <c r="T267" i="5"/>
  <c r="U267" i="5"/>
  <c r="V267" i="5"/>
  <c r="T268" i="5"/>
  <c r="U268" i="5"/>
  <c r="V268" i="5"/>
  <c r="T269" i="5"/>
  <c r="U269" i="5"/>
  <c r="V269" i="5"/>
  <c r="T270" i="5"/>
  <c r="U270" i="5"/>
  <c r="V270" i="5"/>
  <c r="T271" i="5"/>
  <c r="U271" i="5"/>
  <c r="V271" i="5"/>
  <c r="T272" i="5"/>
  <c r="U272" i="5"/>
  <c r="V272" i="5"/>
  <c r="T273" i="5"/>
  <c r="U273" i="5"/>
  <c r="V273" i="5"/>
  <c r="T274" i="5"/>
  <c r="U274" i="5"/>
  <c r="V274" i="5"/>
  <c r="T275" i="5"/>
  <c r="U275" i="5"/>
  <c r="V275" i="5"/>
  <c r="T276" i="5"/>
  <c r="U276" i="5"/>
  <c r="V276" i="5"/>
  <c r="T277" i="5"/>
  <c r="U277" i="5"/>
  <c r="V277" i="5"/>
  <c r="T278" i="5"/>
  <c r="U278" i="5"/>
  <c r="V278" i="5"/>
  <c r="T279" i="5"/>
  <c r="U279" i="5"/>
  <c r="V279" i="5"/>
  <c r="T280" i="5"/>
  <c r="U280" i="5"/>
  <c r="V280" i="5"/>
  <c r="T281" i="5"/>
  <c r="U281" i="5"/>
  <c r="V281" i="5"/>
  <c r="T282" i="5"/>
  <c r="U282" i="5"/>
  <c r="V282" i="5"/>
  <c r="T283" i="5"/>
  <c r="U283" i="5"/>
  <c r="V283" i="5"/>
  <c r="T284" i="5"/>
  <c r="U284" i="5"/>
  <c r="V284" i="5"/>
  <c r="T285" i="5"/>
  <c r="U285" i="5"/>
  <c r="V285" i="5"/>
  <c r="T286" i="5"/>
  <c r="U286" i="5"/>
  <c r="V286" i="5"/>
  <c r="T287" i="5"/>
  <c r="U287" i="5"/>
  <c r="V287" i="5"/>
  <c r="T288" i="5"/>
  <c r="U288" i="5"/>
  <c r="V288" i="5"/>
  <c r="T289" i="5"/>
  <c r="U289" i="5"/>
  <c r="V289" i="5"/>
  <c r="T290" i="5"/>
  <c r="U290" i="5"/>
  <c r="V290" i="5"/>
  <c r="T291" i="5"/>
  <c r="U291" i="5"/>
  <c r="V291" i="5"/>
  <c r="T292" i="5"/>
  <c r="U292" i="5"/>
  <c r="V292" i="5"/>
  <c r="T293" i="5"/>
  <c r="U293" i="5"/>
  <c r="V293" i="5"/>
  <c r="T294" i="5"/>
  <c r="U294" i="5"/>
  <c r="V294" i="5"/>
  <c r="T295" i="5"/>
  <c r="U295" i="5"/>
  <c r="V295" i="5"/>
  <c r="T296" i="5"/>
  <c r="U296" i="5"/>
  <c r="V296" i="5"/>
  <c r="T297" i="5"/>
  <c r="U297" i="5"/>
  <c r="V297" i="5"/>
  <c r="T298" i="5"/>
  <c r="U298" i="5"/>
  <c r="V298" i="5"/>
  <c r="T299" i="5"/>
  <c r="U299" i="5"/>
  <c r="V299" i="5"/>
  <c r="T300" i="5"/>
  <c r="U300" i="5"/>
  <c r="V300" i="5"/>
  <c r="T301" i="5"/>
  <c r="U301" i="5"/>
  <c r="V301" i="5"/>
  <c r="T302" i="5"/>
  <c r="U302" i="5"/>
  <c r="V302" i="5"/>
  <c r="T303" i="5"/>
  <c r="U303" i="5"/>
  <c r="V303" i="5"/>
  <c r="T304" i="5"/>
  <c r="U304" i="5"/>
  <c r="V304" i="5"/>
  <c r="T305" i="5"/>
  <c r="U305" i="5"/>
  <c r="V305" i="5"/>
  <c r="T306" i="5"/>
  <c r="U306" i="5"/>
  <c r="V306" i="5"/>
  <c r="T307" i="5"/>
  <c r="U307" i="5"/>
  <c r="V307" i="5"/>
  <c r="T308" i="5"/>
  <c r="U308" i="5"/>
  <c r="V308" i="5"/>
  <c r="T309" i="5"/>
  <c r="U309" i="5"/>
  <c r="V309" i="5"/>
  <c r="T310" i="5"/>
  <c r="U310" i="5"/>
  <c r="V310" i="5"/>
  <c r="T311" i="5"/>
  <c r="U311" i="5"/>
  <c r="V311" i="5"/>
  <c r="T312" i="5"/>
  <c r="U312" i="5"/>
  <c r="V312" i="5"/>
  <c r="T313" i="5"/>
  <c r="U313" i="5"/>
  <c r="V313" i="5"/>
  <c r="T314" i="5"/>
  <c r="U314" i="5"/>
  <c r="V314" i="5"/>
  <c r="T315" i="5"/>
  <c r="U315" i="5"/>
  <c r="V315" i="5"/>
  <c r="T316" i="5"/>
  <c r="U316" i="5"/>
  <c r="V316" i="5"/>
  <c r="T317" i="5"/>
  <c r="U317" i="5"/>
  <c r="V317" i="5"/>
  <c r="T318" i="5"/>
  <c r="U318" i="5"/>
  <c r="V318" i="5"/>
  <c r="T319" i="5"/>
  <c r="U319" i="5"/>
  <c r="V319" i="5"/>
  <c r="T320" i="5"/>
  <c r="U320" i="5"/>
  <c r="V320" i="5"/>
  <c r="T321" i="5"/>
  <c r="U321" i="5"/>
  <c r="V321" i="5"/>
  <c r="T322" i="5"/>
  <c r="U322" i="5"/>
  <c r="V322" i="5"/>
  <c r="T323" i="5"/>
  <c r="U323" i="5"/>
  <c r="V323" i="5"/>
  <c r="T324" i="5"/>
  <c r="U324" i="5"/>
  <c r="V324" i="5"/>
  <c r="T325" i="5"/>
  <c r="U325" i="5"/>
  <c r="V325" i="5"/>
  <c r="T326" i="5"/>
  <c r="U326" i="5"/>
  <c r="V326" i="5"/>
  <c r="T327" i="5"/>
  <c r="U327" i="5"/>
  <c r="V327" i="5"/>
  <c r="T328" i="5"/>
  <c r="U328" i="5"/>
  <c r="V328" i="5"/>
  <c r="T329" i="5"/>
  <c r="U329" i="5"/>
  <c r="V329" i="5"/>
  <c r="T330" i="5"/>
  <c r="U330" i="5"/>
  <c r="V330" i="5"/>
  <c r="T331" i="5"/>
  <c r="U331" i="5"/>
  <c r="V331" i="5"/>
  <c r="T332" i="5"/>
  <c r="U332" i="5"/>
  <c r="V332" i="5"/>
  <c r="T333" i="5"/>
  <c r="U333" i="5"/>
  <c r="V333" i="5"/>
  <c r="T334" i="5"/>
  <c r="U334" i="5"/>
  <c r="V334" i="5"/>
  <c r="T335" i="5"/>
  <c r="U335" i="5"/>
  <c r="V335" i="5"/>
  <c r="T336" i="5"/>
  <c r="U336" i="5"/>
  <c r="V336" i="5"/>
  <c r="T337" i="5"/>
  <c r="U337" i="5"/>
  <c r="V337" i="5"/>
  <c r="T338" i="5"/>
  <c r="U338" i="5"/>
  <c r="V338" i="5"/>
  <c r="T339" i="5"/>
  <c r="U339" i="5"/>
  <c r="V339" i="5"/>
  <c r="T340" i="5"/>
  <c r="U340" i="5"/>
  <c r="V340" i="5"/>
  <c r="T341" i="5"/>
  <c r="U341" i="5"/>
  <c r="V341" i="5"/>
  <c r="T342" i="5"/>
  <c r="U342" i="5"/>
  <c r="V342" i="5"/>
  <c r="T343" i="5"/>
  <c r="U343" i="5"/>
  <c r="V343" i="5"/>
  <c r="T344" i="5"/>
  <c r="U344" i="5"/>
  <c r="V344" i="5"/>
  <c r="T345" i="5"/>
  <c r="U345" i="5"/>
  <c r="V345" i="5"/>
  <c r="T346" i="5"/>
  <c r="U346" i="5"/>
  <c r="V346" i="5"/>
  <c r="T347" i="5"/>
  <c r="U347" i="5"/>
  <c r="V347" i="5"/>
  <c r="T348" i="5"/>
  <c r="U348" i="5"/>
  <c r="V348" i="5"/>
  <c r="T349" i="5"/>
  <c r="U349" i="5"/>
  <c r="V349" i="5"/>
  <c r="T350" i="5"/>
  <c r="U350" i="5"/>
  <c r="V350" i="5"/>
  <c r="T351" i="5"/>
  <c r="U351" i="5"/>
  <c r="V351" i="5"/>
  <c r="T352" i="5"/>
  <c r="U352" i="5"/>
  <c r="V352" i="5"/>
  <c r="T353" i="5"/>
  <c r="U353" i="5"/>
  <c r="V353" i="5"/>
  <c r="T354" i="5"/>
  <c r="U354" i="5"/>
  <c r="V354" i="5"/>
  <c r="T355" i="5"/>
  <c r="U355" i="5"/>
  <c r="V355" i="5"/>
  <c r="T356" i="5"/>
  <c r="U356" i="5"/>
  <c r="V356" i="5"/>
  <c r="T357" i="5"/>
  <c r="U357" i="5"/>
  <c r="V357" i="5"/>
  <c r="T358" i="5"/>
  <c r="U358" i="5"/>
  <c r="V358" i="5"/>
  <c r="T359" i="5"/>
  <c r="U359" i="5"/>
  <c r="V359" i="5"/>
  <c r="T360" i="5"/>
  <c r="U360" i="5"/>
  <c r="V360" i="5"/>
  <c r="T361" i="5"/>
  <c r="U361" i="5"/>
  <c r="V361" i="5"/>
  <c r="T362" i="5"/>
  <c r="U362" i="5"/>
  <c r="V362" i="5"/>
  <c r="T363" i="5"/>
  <c r="U363" i="5"/>
  <c r="V363" i="5"/>
  <c r="T364" i="5"/>
  <c r="U364" i="5"/>
  <c r="V364" i="5"/>
  <c r="T365" i="5"/>
  <c r="U365" i="5"/>
  <c r="V365" i="5"/>
  <c r="T366" i="5"/>
  <c r="U366" i="5"/>
  <c r="V366" i="5"/>
  <c r="T367" i="5"/>
  <c r="U367" i="5"/>
  <c r="V367" i="5"/>
  <c r="T368" i="5"/>
  <c r="U368" i="5"/>
  <c r="V368" i="5"/>
  <c r="T369" i="5"/>
  <c r="U369" i="5"/>
  <c r="V369" i="5"/>
  <c r="T370" i="5"/>
  <c r="U370" i="5"/>
  <c r="V370" i="5"/>
  <c r="T371" i="5"/>
  <c r="U371" i="5"/>
  <c r="V371" i="5"/>
  <c r="T372" i="5"/>
  <c r="U372" i="5"/>
  <c r="V372" i="5"/>
  <c r="T373" i="5"/>
  <c r="U373" i="5"/>
  <c r="V373" i="5"/>
  <c r="T374" i="5"/>
  <c r="U374" i="5"/>
  <c r="V374" i="5"/>
  <c r="T375" i="5"/>
  <c r="U375" i="5"/>
  <c r="V375" i="5"/>
  <c r="T376" i="5"/>
  <c r="U376" i="5"/>
  <c r="V376" i="5"/>
  <c r="T377" i="5"/>
  <c r="U377" i="5"/>
  <c r="V377" i="5"/>
  <c r="T378" i="5"/>
  <c r="U378" i="5"/>
  <c r="V378" i="5"/>
  <c r="T379" i="5"/>
  <c r="U379" i="5"/>
  <c r="V379" i="5"/>
  <c r="T380" i="5"/>
  <c r="U380" i="5"/>
  <c r="V380" i="5"/>
  <c r="T381" i="5"/>
  <c r="U381" i="5"/>
  <c r="V381" i="5"/>
  <c r="T382" i="5"/>
  <c r="U382" i="5"/>
  <c r="V382" i="5"/>
  <c r="T383" i="5"/>
  <c r="U383" i="5"/>
  <c r="V383" i="5"/>
  <c r="T384" i="5"/>
  <c r="U384" i="5"/>
  <c r="V384" i="5"/>
  <c r="T385" i="5"/>
  <c r="U385" i="5"/>
  <c r="V385" i="5"/>
  <c r="T386" i="5"/>
  <c r="U386" i="5"/>
  <c r="V386" i="5"/>
  <c r="T387" i="5"/>
  <c r="U387" i="5"/>
  <c r="V387" i="5"/>
  <c r="T388" i="5"/>
  <c r="U388" i="5"/>
  <c r="V388" i="5"/>
  <c r="T389" i="5"/>
  <c r="U389" i="5"/>
  <c r="V389" i="5"/>
  <c r="T390" i="5"/>
  <c r="U390" i="5"/>
  <c r="V390" i="5"/>
  <c r="V391" i="5"/>
  <c r="V392" i="5"/>
  <c r="V393" i="5"/>
  <c r="V394" i="5"/>
  <c r="V395" i="5"/>
  <c r="V396" i="5"/>
  <c r="V397" i="5"/>
  <c r="V398" i="5"/>
  <c r="V399" i="5"/>
  <c r="V400" i="5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5" i="1"/>
  <c r="K11" i="5"/>
  <c r="K10" i="5"/>
  <c r="K9" i="5"/>
  <c r="K8" i="5"/>
  <c r="K7" i="5"/>
  <c r="K6" i="5"/>
  <c r="K5" i="5"/>
  <c r="K4" i="5"/>
  <c r="K3" i="5"/>
  <c r="K2" i="5"/>
  <c r="S16" i="1"/>
  <c r="S17" i="1" s="1"/>
  <c r="S18" i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R6" i="1"/>
  <c r="R7" i="1" s="1"/>
  <c r="R8" i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S14" i="1"/>
  <c r="S13" i="1" s="1"/>
  <c r="S12" i="1" s="1"/>
  <c r="S11" i="1" s="1"/>
  <c r="S10" i="1" s="1"/>
  <c r="S9" i="1" s="1"/>
  <c r="S8" i="1" s="1"/>
  <c r="S7" i="1" s="1"/>
  <c r="S6" i="1"/>
  <c r="S5" i="1" s="1"/>
  <c r="O16" i="1"/>
  <c r="O17" i="1" s="1"/>
  <c r="O18" i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N8" i="1"/>
  <c r="N9" i="1" s="1"/>
  <c r="N10" i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O14" i="1"/>
  <c r="O13" i="1" s="1"/>
  <c r="O12" i="1"/>
  <c r="O11" i="1" s="1"/>
  <c r="O10" i="1" s="1"/>
  <c r="O9" i="1" s="1"/>
  <c r="O8" i="1" s="1"/>
  <c r="O7" i="1" s="1"/>
  <c r="O6" i="1" s="1"/>
  <c r="O5" i="1" s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5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I41" i="6"/>
  <c r="J41" i="6"/>
  <c r="I40" i="6"/>
  <c r="J40" i="6"/>
  <c r="I39" i="6"/>
  <c r="J39" i="6"/>
  <c r="I38" i="6"/>
  <c r="J38" i="6"/>
  <c r="I37" i="6"/>
  <c r="J37" i="6"/>
  <c r="I36" i="6"/>
  <c r="J36" i="6"/>
  <c r="I35" i="6"/>
  <c r="J35" i="6"/>
  <c r="I34" i="6"/>
  <c r="J34" i="6"/>
  <c r="I33" i="6"/>
  <c r="J33" i="6"/>
  <c r="I32" i="6"/>
  <c r="J32" i="6"/>
  <c r="I31" i="6"/>
  <c r="J31" i="6"/>
  <c r="I30" i="6"/>
  <c r="J30" i="6"/>
  <c r="I29" i="6"/>
  <c r="J29" i="6"/>
  <c r="I28" i="6"/>
  <c r="J28" i="6"/>
  <c r="I27" i="6"/>
  <c r="J27" i="6"/>
  <c r="I26" i="6"/>
  <c r="J26" i="6"/>
  <c r="I25" i="6"/>
  <c r="J25" i="6"/>
  <c r="I24" i="6"/>
  <c r="J24" i="6"/>
  <c r="I23" i="6"/>
  <c r="J23" i="6"/>
  <c r="I22" i="6"/>
  <c r="J22" i="6"/>
  <c r="I21" i="6"/>
  <c r="J21" i="6"/>
  <c r="I20" i="6"/>
  <c r="J20" i="6"/>
  <c r="I19" i="6"/>
  <c r="J19" i="6"/>
  <c r="I18" i="6"/>
  <c r="J18" i="6"/>
  <c r="I17" i="6"/>
  <c r="J17" i="6"/>
  <c r="I16" i="6"/>
  <c r="J16" i="6"/>
  <c r="I15" i="6"/>
  <c r="J15" i="6"/>
  <c r="I14" i="6"/>
  <c r="J14" i="6"/>
  <c r="I13" i="6"/>
  <c r="J13" i="6"/>
  <c r="I12" i="6"/>
  <c r="J12" i="6"/>
  <c r="I11" i="6"/>
  <c r="J11" i="6"/>
  <c r="I10" i="6"/>
  <c r="J10" i="6"/>
  <c r="I9" i="6"/>
  <c r="J9" i="6"/>
  <c r="I8" i="6"/>
  <c r="J8" i="6"/>
  <c r="I7" i="6"/>
  <c r="J7" i="6"/>
  <c r="I6" i="6"/>
  <c r="J6" i="6"/>
  <c r="I5" i="6"/>
  <c r="J5" i="6"/>
  <c r="I4" i="6"/>
  <c r="J4" i="6"/>
  <c r="I3" i="6"/>
  <c r="J3" i="6"/>
  <c r="I2" i="6"/>
  <c r="J2" i="6"/>
  <c r="I62" i="6"/>
  <c r="J62" i="6"/>
  <c r="I61" i="6"/>
  <c r="J61" i="6"/>
  <c r="I59" i="6"/>
  <c r="J59" i="6"/>
  <c r="I58" i="6"/>
  <c r="J58" i="6"/>
  <c r="I57" i="6"/>
  <c r="J57" i="6"/>
  <c r="I56" i="6"/>
  <c r="J56" i="6"/>
  <c r="I55" i="6"/>
  <c r="J55" i="6"/>
  <c r="I54" i="6"/>
  <c r="J54" i="6"/>
  <c r="I53" i="6"/>
  <c r="J53" i="6"/>
  <c r="I52" i="6"/>
  <c r="J52" i="6"/>
  <c r="I51" i="6"/>
  <c r="J51" i="6"/>
  <c r="I50" i="6"/>
  <c r="J50" i="6"/>
  <c r="I48" i="6"/>
  <c r="J48" i="6"/>
  <c r="I47" i="6"/>
  <c r="J47" i="6"/>
  <c r="I46" i="6"/>
  <c r="J46" i="6"/>
  <c r="I45" i="6"/>
  <c r="J45" i="6"/>
  <c r="I44" i="6"/>
  <c r="J44" i="6"/>
  <c r="I43" i="6"/>
  <c r="J43" i="6"/>
  <c r="G55" i="12"/>
  <c r="G45" i="12"/>
  <c r="G66" i="12"/>
  <c r="G76" i="12"/>
  <c r="G98" i="12"/>
  <c r="G89" i="12"/>
  <c r="G88" i="12"/>
  <c r="G87" i="12"/>
  <c r="G86" i="12"/>
  <c r="G85" i="12"/>
  <c r="G70" i="12"/>
  <c r="G69" i="12"/>
  <c r="G67" i="12"/>
  <c r="G65" i="12"/>
  <c r="G64" i="12"/>
  <c r="G26" i="12"/>
  <c r="G49" i="12"/>
  <c r="G48" i="12"/>
  <c r="G47" i="12"/>
  <c r="G46" i="12"/>
  <c r="G44" i="12"/>
  <c r="G41" i="12"/>
  <c r="G40" i="12"/>
  <c r="G61" i="12"/>
  <c r="G58" i="12"/>
  <c r="G14" i="12"/>
  <c r="G34" i="12"/>
  <c r="G33" i="12"/>
  <c r="G80" i="12"/>
  <c r="G79" i="12"/>
  <c r="G16" i="12"/>
  <c r="G18" i="12"/>
  <c r="G25" i="12"/>
  <c r="G24" i="12"/>
  <c r="G23" i="12"/>
  <c r="G22" i="12"/>
  <c r="G21" i="12"/>
  <c r="G35" i="12"/>
  <c r="G32" i="12"/>
  <c r="G31" i="12"/>
  <c r="G30" i="12"/>
  <c r="G20" i="12"/>
  <c r="G42" i="12"/>
  <c r="G59" i="12"/>
</calcChain>
</file>

<file path=xl/comments1.xml><?xml version="1.0" encoding="utf-8"?>
<comments xmlns="http://schemas.openxmlformats.org/spreadsheetml/2006/main">
  <authors>
    <author>Administrator</author>
  </authors>
  <commentList>
    <comment ref="K189" authorId="0">
      <text>
        <r>
          <rPr>
            <b/>
            <sz val="8"/>
            <color indexed="81"/>
            <rFont val="Tahoma"/>
            <family val="2"/>
          </rPr>
          <t>Administrator:</t>
        </r>
        <r>
          <rPr>
            <sz val="8"/>
            <color indexed="81"/>
            <rFont val="Tahoma"/>
            <family val="2"/>
          </rPr>
          <t xml:space="preserve">
Kelly and Tom called different samples the sample pollen sample ID</t>
        </r>
      </text>
    </comment>
    <comment ref="K195" authorId="0">
      <text>
        <r>
          <rPr>
            <b/>
            <sz val="8"/>
            <color indexed="81"/>
            <rFont val="Tahoma"/>
            <family val="2"/>
          </rPr>
          <t>Administrator:</t>
        </r>
        <r>
          <rPr>
            <sz val="8"/>
            <color indexed="81"/>
            <rFont val="Tahoma"/>
            <family val="2"/>
          </rPr>
          <t xml:space="preserve">
Tom counted c1 d2 90-91cm and called it 189, Kelly counted c1 d2 90-91cm and called it 190
</t>
        </r>
      </text>
    </comment>
    <comment ref="K231" authorId="0">
      <text>
        <r>
          <rPr>
            <b/>
            <sz val="8"/>
            <color indexed="81"/>
            <rFont val="Tahoma"/>
            <family val="2"/>
          </rPr>
          <t>Administrator:</t>
        </r>
        <r>
          <rPr>
            <sz val="8"/>
            <color indexed="81"/>
            <rFont val="Tahoma"/>
            <family val="2"/>
          </rPr>
          <t xml:space="preserve">
Kelly called this sample 234, and if Tom actually counted this sample, too, he called it 230
</t>
        </r>
      </text>
    </comment>
  </commentList>
</comments>
</file>

<file path=xl/comments2.xml><?xml version="1.0" encoding="utf-8"?>
<comments xmlns="http://schemas.openxmlformats.org/spreadsheetml/2006/main">
  <authors>
    <author>Jennifer Andersen</author>
    <author>Mark Andersen</author>
    <author>Jander</author>
  </authors>
  <commentList>
    <comment ref="A6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Blackened numbers indicate the data has been double checked and updated with the most current age model (3/9/08)
</t>
        </r>
      </text>
    </comment>
    <comment ref="E104" authorId="1">
      <text>
        <r>
          <rPr>
            <b/>
            <sz val="8"/>
            <color indexed="81"/>
            <rFont val="Tahoma"/>
            <family val="2"/>
          </rPr>
          <t>Jennifer Andersen:  Red Number indicates volume used from old sheet - no hard copy of data found to back it up.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I104" authorId="1">
      <text>
        <r>
          <rPr>
            <b/>
            <sz val="8"/>
            <color indexed="81"/>
            <rFont val="Tahoma"/>
            <family val="2"/>
          </rPr>
          <t>Jennifer Andersen:  Red Number indicates volume used from old sheet - no hard copy of data found to back it up.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126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Red numbers indicate volumes used from old sheet - there was no hard copy of data found to back them up.  </t>
        </r>
      </text>
    </comment>
    <comment ref="DI126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Red numbers indicate volumes used from old sheet - there was no hard copy of data found to back them up.  </t>
        </r>
      </text>
    </comment>
    <comment ref="A145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Cores 4, 6 and 7 have not been double checked.</t>
        </r>
      </text>
    </comment>
    <comment ref="A159" authorId="2">
      <text>
        <r>
          <rPr>
            <b/>
            <sz val="9"/>
            <color indexed="81"/>
            <rFont val="Tahoma"/>
            <family val="2"/>
          </rPr>
          <t>Jander:</t>
        </r>
        <r>
          <rPr>
            <sz val="9"/>
            <color indexed="81"/>
            <rFont val="Tahoma"/>
            <family val="2"/>
          </rPr>
          <t xml:space="preserve">
changed from "55" in order for the rest of the depths to make sense. 9/20/2011
</t>
        </r>
      </text>
    </comment>
    <comment ref="C159" authorId="2">
      <text>
        <r>
          <rPr>
            <b/>
            <sz val="9"/>
            <color indexed="81"/>
            <rFont val="Tahoma"/>
            <family val="2"/>
          </rPr>
          <t>Jander:</t>
        </r>
        <r>
          <rPr>
            <sz val="9"/>
            <color indexed="81"/>
            <rFont val="Tahoma"/>
            <family val="2"/>
          </rPr>
          <t xml:space="preserve">
changed from "55" in order for the rest of the depths to make sense. 9/20/2011
</t>
        </r>
      </text>
    </comment>
    <comment ref="HA159" authorId="2">
      <text>
        <r>
          <rPr>
            <b/>
            <sz val="9"/>
            <color indexed="81"/>
            <rFont val="Tahoma"/>
            <family val="2"/>
          </rPr>
          <t>Jander:</t>
        </r>
        <r>
          <rPr>
            <sz val="9"/>
            <color indexed="81"/>
            <rFont val="Tahoma"/>
            <family val="2"/>
          </rPr>
          <t xml:space="preserve">
changed from "55" in order for the rest of the depths to make sense. 9/20/2011
</t>
        </r>
      </text>
    </comment>
  </commentList>
</comments>
</file>

<file path=xl/comments3.xml><?xml version="1.0" encoding="utf-8"?>
<comments xmlns="http://schemas.openxmlformats.org/spreadsheetml/2006/main">
  <authors>
    <author>Jennifer Andersen</author>
    <author>Jander</author>
    <author>Mark Andersen</author>
  </authors>
  <commentList>
    <comment ref="A6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Blackened numbers indicate the data has been double checked and updated with the most current age model (3/9/08)
</t>
        </r>
      </text>
    </comment>
    <comment ref="DD13" authorId="1">
      <text>
        <r>
          <rPr>
            <b/>
            <sz val="9"/>
            <color indexed="81"/>
            <rFont val="Tahoma"/>
            <family val="2"/>
          </rPr>
          <t>Jander:</t>
        </r>
        <r>
          <rPr>
            <sz val="9"/>
            <color indexed="81"/>
            <rFont val="Tahoma"/>
            <family val="2"/>
          </rPr>
          <t xml:space="preserve">
changed from "55" in order for the rest of the depths to make sense. 9/20/2011
</t>
        </r>
      </text>
    </comment>
    <comment ref="DF13" authorId="1">
      <text>
        <r>
          <rPr>
            <b/>
            <sz val="9"/>
            <color indexed="81"/>
            <rFont val="Tahoma"/>
            <family val="2"/>
          </rPr>
          <t>Jander:</t>
        </r>
        <r>
          <rPr>
            <sz val="9"/>
            <color indexed="81"/>
            <rFont val="Tahoma"/>
            <family val="2"/>
          </rPr>
          <t xml:space="preserve">
changed from "55" in order for the rest of the depths to make sense. 9/20/2011
</t>
        </r>
      </text>
    </comment>
    <comment ref="DD42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Blackened numbers indicate the data has been double checked and updated with the most current age model (3/9/08)
</t>
        </r>
      </text>
    </comment>
    <comment ref="E104" authorId="2">
      <text>
        <r>
          <rPr>
            <b/>
            <sz val="8"/>
            <color indexed="81"/>
            <rFont val="Tahoma"/>
            <family val="2"/>
          </rPr>
          <t>Jennifer Andersen:  Red Number indicates volume used from old sheet - no hard copy of data found to back it up.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126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Red numbers indicate volumes used from old sheet - there was no hard copy of data found to back them up.  </t>
        </r>
      </text>
    </comment>
    <comment ref="A145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Cores 4, 6 and 7 have not been double checked.</t>
        </r>
      </text>
    </comment>
    <comment ref="A159" authorId="1">
      <text>
        <r>
          <rPr>
            <b/>
            <sz val="9"/>
            <color indexed="81"/>
            <rFont val="Tahoma"/>
            <family val="2"/>
          </rPr>
          <t>Jander:</t>
        </r>
        <r>
          <rPr>
            <sz val="9"/>
            <color indexed="81"/>
            <rFont val="Tahoma"/>
            <family val="2"/>
          </rPr>
          <t xml:space="preserve">
changed from "55" in order for the rest of the depths to make sense. 9/20/2011
</t>
        </r>
      </text>
    </comment>
    <comment ref="C159" authorId="1">
      <text>
        <r>
          <rPr>
            <b/>
            <sz val="9"/>
            <color indexed="81"/>
            <rFont val="Tahoma"/>
            <family val="2"/>
          </rPr>
          <t>Jander:</t>
        </r>
        <r>
          <rPr>
            <sz val="9"/>
            <color indexed="81"/>
            <rFont val="Tahoma"/>
            <family val="2"/>
          </rPr>
          <t xml:space="preserve">
changed from "55" in order for the rest of the depths to make sense. 9/20/2011
</t>
        </r>
      </text>
    </comment>
  </commentList>
</comments>
</file>

<file path=xl/comments4.xml><?xml version="1.0" encoding="utf-8"?>
<comments xmlns="http://schemas.openxmlformats.org/spreadsheetml/2006/main">
  <authors>
    <author>Jennifer Andersen</author>
    <author>Jennifer Susan Jewell Andersen</author>
    <author>Mark Andersen</author>
    <author>Jander</author>
  </authors>
  <commentList>
    <comment ref="A6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Blackened numbers indicate the data has been double checked and updated with the most current age model (3/9/08)
</t>
        </r>
      </text>
    </comment>
    <comment ref="DG6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Blackened numbers indicate the data has been double checked and updated with the most current age model (3/9/08)
</t>
        </r>
      </text>
    </comment>
    <comment ref="AT42" authorId="1">
      <text>
        <r>
          <rPr>
            <b/>
            <sz val="8"/>
            <color indexed="81"/>
            <rFont val="Tahoma"/>
            <family val="2"/>
          </rPr>
          <t>Jennifer Susan Jewell Andersen:</t>
        </r>
        <r>
          <rPr>
            <sz val="8"/>
            <color indexed="81"/>
            <rFont val="Tahoma"/>
            <family val="2"/>
          </rPr>
          <t xml:space="preserve">
Highlighed area of macros not standardized unless where noted in column heading.  (ie. Just budscales)
</t>
        </r>
      </text>
    </comment>
    <comment ref="CJ42" authorId="1">
      <text>
        <r>
          <rPr>
            <b/>
            <sz val="8"/>
            <color indexed="81"/>
            <rFont val="Tahoma"/>
            <family val="2"/>
          </rPr>
          <t>Jennifer Susan Jewell Andersen:</t>
        </r>
        <r>
          <rPr>
            <sz val="8"/>
            <color indexed="81"/>
            <rFont val="Tahoma"/>
            <family val="2"/>
          </rPr>
          <t xml:space="preserve">
Highlighed macros 
are not standardized unless noted in column heading (ie. TSCA needle total STD50)
</t>
        </r>
      </text>
    </comment>
    <comment ref="E104" authorId="2">
      <text>
        <r>
          <rPr>
            <b/>
            <sz val="8"/>
            <color indexed="81"/>
            <rFont val="Tahoma"/>
            <family val="2"/>
          </rPr>
          <t>Jennifer Andersen:  Red Number indicates volume used from old sheet - no hard copy of data found to back it up.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K104" authorId="2">
      <text>
        <r>
          <rPr>
            <b/>
            <sz val="8"/>
            <color indexed="81"/>
            <rFont val="Tahoma"/>
            <family val="2"/>
          </rPr>
          <t>Jennifer Andersen:  Red Number indicates volume used from old sheet - no hard copy of data found to back it up.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126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Red numbers indicate volumes used from old sheet - there was no hard copy of data found to back them up.  </t>
        </r>
      </text>
    </comment>
    <comment ref="DK126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Red numbers indicate volumes used from old sheet - there was no hard copy of data found to back them up.  </t>
        </r>
      </text>
    </comment>
    <comment ref="A145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Cores 4, 6 and 7 have not been double checked.</t>
        </r>
      </text>
    </comment>
    <comment ref="DG145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Cores 4, 6 and 7 have not been double checked.</t>
        </r>
      </text>
    </comment>
    <comment ref="A159" authorId="3">
      <text>
        <r>
          <rPr>
            <b/>
            <sz val="9"/>
            <color indexed="81"/>
            <rFont val="Tahoma"/>
            <family val="2"/>
          </rPr>
          <t>Jander:</t>
        </r>
        <r>
          <rPr>
            <sz val="9"/>
            <color indexed="81"/>
            <rFont val="Tahoma"/>
            <family val="2"/>
          </rPr>
          <t xml:space="preserve">
changed from "55" in order for the rest of the depths to make sense. 9/20/2011
</t>
        </r>
      </text>
    </comment>
    <comment ref="C159" authorId="3">
      <text>
        <r>
          <rPr>
            <b/>
            <sz val="9"/>
            <color indexed="81"/>
            <rFont val="Tahoma"/>
            <family val="2"/>
          </rPr>
          <t>Jander:</t>
        </r>
        <r>
          <rPr>
            <sz val="9"/>
            <color indexed="81"/>
            <rFont val="Tahoma"/>
            <family val="2"/>
          </rPr>
          <t xml:space="preserve">
changed from "55" in order for the rest of the depths to make sense. 9/20/2011
</t>
        </r>
      </text>
    </comment>
    <comment ref="DG159" authorId="3">
      <text>
        <r>
          <rPr>
            <b/>
            <sz val="9"/>
            <color indexed="81"/>
            <rFont val="Tahoma"/>
            <family val="2"/>
          </rPr>
          <t>Jander:</t>
        </r>
        <r>
          <rPr>
            <sz val="9"/>
            <color indexed="81"/>
            <rFont val="Tahoma"/>
            <family val="2"/>
          </rPr>
          <t xml:space="preserve">
changed from "55" in order for the rest of the depths to make sense. 9/20/2011
</t>
        </r>
      </text>
    </comment>
    <comment ref="DI159" authorId="3">
      <text>
        <r>
          <rPr>
            <b/>
            <sz val="9"/>
            <color indexed="81"/>
            <rFont val="Tahoma"/>
            <family val="2"/>
          </rPr>
          <t>Jander:</t>
        </r>
        <r>
          <rPr>
            <sz val="9"/>
            <color indexed="81"/>
            <rFont val="Tahoma"/>
            <family val="2"/>
          </rPr>
          <t xml:space="preserve">
changed from "55" in order for the rest of the depths to make sense. 9/20/2011
</t>
        </r>
      </text>
    </comment>
    <comment ref="HC159" authorId="3">
      <text>
        <r>
          <rPr>
            <b/>
            <sz val="9"/>
            <color indexed="81"/>
            <rFont val="Tahoma"/>
            <family val="2"/>
          </rPr>
          <t>Jander:</t>
        </r>
        <r>
          <rPr>
            <sz val="9"/>
            <color indexed="81"/>
            <rFont val="Tahoma"/>
            <family val="2"/>
          </rPr>
          <t xml:space="preserve">
changed from "55" in order for the rest of the depths to make sense. 9/20/2011
</t>
        </r>
      </text>
    </comment>
  </commentList>
</comments>
</file>

<file path=xl/comments5.xml><?xml version="1.0" encoding="utf-8"?>
<comments xmlns="http://schemas.openxmlformats.org/spreadsheetml/2006/main">
  <authors>
    <author>Jennifer Andersen</author>
  </authors>
  <commentList>
    <comment ref="C1" authorId="0">
      <text>
        <r>
          <rPr>
            <b/>
            <sz val="10"/>
            <color indexed="81"/>
            <rFont val="Tahoma"/>
            <family val="2"/>
          </rPr>
          <t>Jennifer Andersen:</t>
        </r>
        <r>
          <rPr>
            <sz val="10"/>
            <color indexed="81"/>
            <rFont val="Tahoma"/>
            <family val="2"/>
          </rPr>
          <t xml:space="preserve">
Cores 4, 6 and 7 have not been double checked.</t>
        </r>
      </text>
    </comment>
  </commentList>
</comments>
</file>

<file path=xl/sharedStrings.xml><?xml version="1.0" encoding="utf-8"?>
<sst xmlns="http://schemas.openxmlformats.org/spreadsheetml/2006/main" count="9258" uniqueCount="493">
  <si>
    <t>Drive</t>
  </si>
  <si>
    <t>Core 1</t>
  </si>
  <si>
    <t>Core 4</t>
  </si>
  <si>
    <t>Core 5</t>
  </si>
  <si>
    <t>Core 6</t>
  </si>
  <si>
    <t>Core 7</t>
  </si>
  <si>
    <t>Abies</t>
  </si>
  <si>
    <t>Acer rubra</t>
  </si>
  <si>
    <t>Acer saccharum</t>
  </si>
  <si>
    <t>Betula spp.</t>
  </si>
  <si>
    <t>Betula alleghaniensis</t>
  </si>
  <si>
    <t>Betula papyrifera</t>
  </si>
  <si>
    <t>Fagus grandifolia</t>
  </si>
  <si>
    <t>Quercus</t>
  </si>
  <si>
    <t>Populus</t>
  </si>
  <si>
    <t>Pinus strobus</t>
  </si>
  <si>
    <t>Pinus resinosa</t>
  </si>
  <si>
    <t>Pinus banksiana</t>
  </si>
  <si>
    <t>Picea</t>
  </si>
  <si>
    <t>Larix</t>
  </si>
  <si>
    <t>Tsuga canadensis</t>
  </si>
  <si>
    <t>Core depths</t>
  </si>
  <si>
    <t>Calendar</t>
  </si>
  <si>
    <t>Volume</t>
  </si>
  <si>
    <t>Abies whole</t>
  </si>
  <si>
    <t>Abies tip</t>
  </si>
  <si>
    <t>Abiesmid</t>
  </si>
  <si>
    <t>Abiesbase</t>
  </si>
  <si>
    <t>Abies needles total</t>
  </si>
  <si>
    <t>Microstrobili</t>
  </si>
  <si>
    <t>Microsporangia</t>
  </si>
  <si>
    <t>Cone scale</t>
  </si>
  <si>
    <t>Cone bract</t>
  </si>
  <si>
    <t>Seed</t>
  </si>
  <si>
    <t>Abies total macro</t>
  </si>
  <si>
    <t>Acerubseed</t>
  </si>
  <si>
    <t>Acerubbud</t>
  </si>
  <si>
    <t>Acer rubra macro total</t>
  </si>
  <si>
    <t>Samara fragments</t>
  </si>
  <si>
    <t>Acersacbud</t>
  </si>
  <si>
    <t>Acer sac macro total</t>
  </si>
  <si>
    <t>Asteraceae</t>
  </si>
  <si>
    <t>Betspseed</t>
  </si>
  <si>
    <t>Betspbract</t>
  </si>
  <si>
    <t>Betalfruit</t>
  </si>
  <si>
    <t>Betalbract</t>
  </si>
  <si>
    <t>Bet al fruits and bracts</t>
  </si>
  <si>
    <t>Betalbud</t>
  </si>
  <si>
    <t>Betpapfruit</t>
  </si>
  <si>
    <t>Betpapbract</t>
  </si>
  <si>
    <t>Bet pap fruits and bracts</t>
  </si>
  <si>
    <t>Betpapbud</t>
  </si>
  <si>
    <t>Unknown conifer budscale</t>
  </si>
  <si>
    <t>Unknown conifer bud</t>
  </si>
  <si>
    <t>Cyperaceae fruit</t>
  </si>
  <si>
    <t>Unknown deciduous budscale</t>
  </si>
  <si>
    <t>Dulichium fruit</t>
  </si>
  <si>
    <t>Fagusbud</t>
  </si>
  <si>
    <t>Faguslf</t>
  </si>
  <si>
    <t>Quercusbud</t>
  </si>
  <si>
    <t>Najas</t>
  </si>
  <si>
    <t>Nuphar</t>
  </si>
  <si>
    <t>Popbud</t>
  </si>
  <si>
    <t>Pinstneedtip</t>
  </si>
  <si>
    <t>Pinsneedlemid</t>
  </si>
  <si>
    <t>Pinstneedlebase</t>
  </si>
  <si>
    <t>Pistnedwh</t>
  </si>
  <si>
    <t>Pist needle total</t>
  </si>
  <si>
    <t>Pinstbud</t>
  </si>
  <si>
    <t>Pinstseed</t>
  </si>
  <si>
    <t>Seed wing</t>
  </si>
  <si>
    <t>Short shoot no needles</t>
  </si>
  <si>
    <t>Short shoot with needles</t>
  </si>
  <si>
    <t>Twig</t>
  </si>
  <si>
    <t>Pinst macro total</t>
  </si>
  <si>
    <t>Pinresnetip</t>
  </si>
  <si>
    <t>Pinresnemid</t>
  </si>
  <si>
    <t>Pinresbase</t>
  </si>
  <si>
    <t>Pinrestwig</t>
  </si>
  <si>
    <t>Pinresbud</t>
  </si>
  <si>
    <t>Pin res macro total</t>
  </si>
  <si>
    <t>Pinbankmid</t>
  </si>
  <si>
    <t>Sparangia</t>
  </si>
  <si>
    <t>Picneedwhole</t>
  </si>
  <si>
    <t>Picneedtip</t>
  </si>
  <si>
    <t>Picneedmid</t>
  </si>
  <si>
    <t>Picneedbase</t>
  </si>
  <si>
    <t>Pic needle total</t>
  </si>
  <si>
    <t>Picneedtwig</t>
  </si>
  <si>
    <t>Picneedbudscale</t>
  </si>
  <si>
    <t>Picea macro total</t>
  </si>
  <si>
    <t>Larneedtip</t>
  </si>
  <si>
    <t>Larneedmid</t>
  </si>
  <si>
    <t>Larneedbase</t>
  </si>
  <si>
    <t>Larix needle total</t>
  </si>
  <si>
    <t>Tsunedwhole</t>
  </si>
  <si>
    <t>Tsunedtip</t>
  </si>
  <si>
    <t>Tsunedmid</t>
  </si>
  <si>
    <t>Tsunembase</t>
  </si>
  <si>
    <t>Tsu needle total</t>
  </si>
  <si>
    <t>Tsuseed</t>
  </si>
  <si>
    <t>Tsutwig</t>
  </si>
  <si>
    <t>Microstobili</t>
  </si>
  <si>
    <t>Tsubud</t>
  </si>
  <si>
    <t>Tsug macro total</t>
  </si>
  <si>
    <t>Taxus</t>
  </si>
  <si>
    <t>Macrofossil sample</t>
  </si>
  <si>
    <t>Drive depth</t>
  </si>
  <si>
    <t>Cr6D2 10</t>
  </si>
  <si>
    <t>Cr7 Dr110</t>
  </si>
  <si>
    <t>Cr 7 Dr1 15</t>
  </si>
  <si>
    <t>Cr7 Dr1 80</t>
  </si>
  <si>
    <t>Cr 7 Dr1 85</t>
  </si>
  <si>
    <t>Cr7 Dr1 90</t>
  </si>
  <si>
    <t>Cr7 Dr1 95</t>
  </si>
  <si>
    <t>Cr7 Dr1 100</t>
  </si>
  <si>
    <t>Tower Lake Michigan</t>
  </si>
  <si>
    <t>CHRON1</t>
  </si>
  <si>
    <t>Fagus</t>
  </si>
  <si>
    <t>Betula</t>
  </si>
  <si>
    <t>Tsuga</t>
  </si>
  <si>
    <t>Tilia</t>
  </si>
  <si>
    <t>Ostrya/Carpinus</t>
  </si>
  <si>
    <t>Acer rubrum</t>
  </si>
  <si>
    <t>Carya</t>
  </si>
  <si>
    <t>Castanea</t>
  </si>
  <si>
    <t>Fraxinus americana</t>
  </si>
  <si>
    <t>Fraxinus nigra</t>
  </si>
  <si>
    <t>Fraxinus undifferentiated</t>
  </si>
  <si>
    <t>Nyssa</t>
  </si>
  <si>
    <t>Juglans cinerea</t>
  </si>
  <si>
    <t>Juglans undifferentiated</t>
  </si>
  <si>
    <t>Corylus</t>
  </si>
  <si>
    <t>Ulmus</t>
  </si>
  <si>
    <t>Cupressaceae/Taxod.</t>
  </si>
  <si>
    <t>Pinus undifferentiated</t>
  </si>
  <si>
    <t>Alnus rugosa</t>
  </si>
  <si>
    <t>Artemesia</t>
  </si>
  <si>
    <t>Cornus canadensis</t>
  </si>
  <si>
    <t>Ericaceae</t>
  </si>
  <si>
    <t>Myricaceae undiff.</t>
  </si>
  <si>
    <t>Rosaceae</t>
  </si>
  <si>
    <t>Salix</t>
  </si>
  <si>
    <t>Aquifoliaceae</t>
  </si>
  <si>
    <t>Sherpherdia canadensis</t>
  </si>
  <si>
    <t>Viburnum</t>
  </si>
  <si>
    <t>Ribes</t>
  </si>
  <si>
    <t>Arceuthobium</t>
  </si>
  <si>
    <t>Ambrosia</t>
  </si>
  <si>
    <t>Brassicaceae</t>
  </si>
  <si>
    <t>Caryophyllaceae</t>
  </si>
  <si>
    <t>Poaceae</t>
  </si>
  <si>
    <t>Liliaceae</t>
  </si>
  <si>
    <t>Cyperaceae</t>
  </si>
  <si>
    <t>Myrophyllum</t>
  </si>
  <si>
    <t>Equisetum</t>
  </si>
  <si>
    <t>Nymphaea</t>
  </si>
  <si>
    <t>Sagittaria</t>
  </si>
  <si>
    <t>Typha sparganium</t>
  </si>
  <si>
    <t>Brasenia</t>
  </si>
  <si>
    <t>Lycopodium clavatum</t>
  </si>
  <si>
    <t>Lycopodium lucidulum</t>
  </si>
  <si>
    <t>Monolete spores</t>
  </si>
  <si>
    <t>Trilete spores</t>
  </si>
  <si>
    <t>Polypodiaceae</t>
  </si>
  <si>
    <t>Pinus bladder</t>
  </si>
  <si>
    <t>Pinus body bladder</t>
  </si>
  <si>
    <t>Unknown</t>
  </si>
  <si>
    <t>Charcoal</t>
  </si>
  <si>
    <t>Core</t>
  </si>
  <si>
    <t>Depth</t>
  </si>
  <si>
    <t>Pollen sum</t>
  </si>
  <si>
    <t>Tracers</t>
  </si>
  <si>
    <t>y1</t>
  </si>
  <si>
    <t>y2</t>
  </si>
  <si>
    <t>Total charcoal</t>
  </si>
  <si>
    <t>Influx</t>
  </si>
  <si>
    <t>14-15</t>
  </si>
  <si>
    <t>24-25</t>
  </si>
  <si>
    <t>34-35</t>
  </si>
  <si>
    <t>44-45</t>
  </si>
  <si>
    <t>54-55</t>
  </si>
  <si>
    <t>15-16</t>
  </si>
  <si>
    <t>25-26</t>
  </si>
  <si>
    <t>35-36</t>
  </si>
  <si>
    <t>45-46</t>
  </si>
  <si>
    <t>55-56</t>
  </si>
  <si>
    <t>65-66</t>
  </si>
  <si>
    <t>75-76</t>
  </si>
  <si>
    <t>85-86</t>
  </si>
  <si>
    <t>95-96</t>
  </si>
  <si>
    <t>105-106</t>
  </si>
  <si>
    <t>Drive 1</t>
  </si>
  <si>
    <t>64-65</t>
  </si>
  <si>
    <t>74-75</t>
  </si>
  <si>
    <t>84-85</t>
  </si>
  <si>
    <t>94-95</t>
  </si>
  <si>
    <t>Drive 2</t>
  </si>
  <si>
    <t>90-91</t>
  </si>
  <si>
    <t>Drive 3</t>
  </si>
  <si>
    <t>Drive 4</t>
  </si>
  <si>
    <t xml:space="preserve">Depth </t>
  </si>
  <si>
    <t>Age</t>
  </si>
  <si>
    <t>Tower Lake</t>
  </si>
  <si>
    <t>Checked: TM 8/27/2007</t>
  </si>
  <si>
    <t>Drive Depth</t>
  </si>
  <si>
    <t>Core Length</t>
  </si>
  <si>
    <t>Short</t>
  </si>
  <si>
    <t>Age (Minck)</t>
  </si>
  <si>
    <t>Site</t>
  </si>
  <si>
    <t>Depth  (cm)</t>
  </si>
  <si>
    <t>Material dated</t>
  </si>
  <si>
    <t>Laboratory number</t>
  </si>
  <si>
    <r>
      <t>14</t>
    </r>
    <r>
      <rPr>
        <sz val="12"/>
        <rFont val="Times New Roman"/>
        <family val="1"/>
      </rPr>
      <t xml:space="preserve">C yr </t>
    </r>
    <r>
      <rPr>
        <vertAlign val="subscript"/>
        <sz val="12"/>
        <rFont val="Times New Roman"/>
        <family val="1"/>
      </rPr>
      <t>BP</t>
    </r>
  </si>
  <si>
    <r>
      <t xml:space="preserve">Calibrated age (yr </t>
    </r>
    <r>
      <rPr>
        <vertAlign val="subscript"/>
        <sz val="12"/>
        <rFont val="Times New Roman"/>
        <family val="1"/>
      </rPr>
      <t>BP</t>
    </r>
    <r>
      <rPr>
        <sz val="12"/>
        <rFont val="Times New Roman"/>
        <family val="1"/>
      </rPr>
      <t>)</t>
    </r>
  </si>
  <si>
    <t>TW</t>
  </si>
  <si>
    <t>Yellow birch fruits, beech budscales, sugar maple budscales, hemlock seeds, white pine needle</t>
  </si>
  <si>
    <t>UGAMS-01321</t>
  </si>
  <si>
    <t>398 ± 43</t>
  </si>
  <si>
    <t>470 (422-518)</t>
  </si>
  <si>
    <t>Yellow birch fruits, white pine needles</t>
  </si>
  <si>
    <t>UGAMS-01207</t>
  </si>
  <si>
    <t>464 ± 41</t>
  </si>
  <si>
    <t>503  (454-552)</t>
  </si>
  <si>
    <t>86-87</t>
  </si>
  <si>
    <t>UGAMS-01322</t>
  </si>
  <si>
    <t>965 ± 55</t>
  </si>
  <si>
    <t>861.5 (759-964)</t>
  </si>
  <si>
    <t>142-143</t>
  </si>
  <si>
    <t>Yellow birch fruits and bract, hemlock seed and needles, and while pine needles and budscales</t>
  </si>
  <si>
    <t>UGAMS-01601</t>
  </si>
  <si>
    <t>1772 ± 43</t>
  </si>
  <si>
    <t>1705 (1593-1817)</t>
  </si>
  <si>
    <t>143-144</t>
  </si>
  <si>
    <t>Yellow birch fruits and bracts, hemlock seed and needles, white pine needles and budscales</t>
  </si>
  <si>
    <t>UGAMS-01320</t>
  </si>
  <si>
    <t>1796 ± 40</t>
  </si>
  <si>
    <t>1716 (1607-1825)</t>
  </si>
  <si>
    <t>156-157</t>
  </si>
  <si>
    <t>Yellow birch fruits</t>
  </si>
  <si>
    <t>UGAMS-01208</t>
  </si>
  <si>
    <t>1936 ± 44</t>
  </si>
  <si>
    <t>1904.5 (1810-1999)</t>
  </si>
  <si>
    <t>179-180</t>
  </si>
  <si>
    <t>Yellow birch fruits and bract, hemlock cone scale</t>
  </si>
  <si>
    <t>UGAMS-01323</t>
  </si>
  <si>
    <t>2220 ± 43</t>
  </si>
  <si>
    <t>2239.5 (2140-2339)</t>
  </si>
  <si>
    <t>195-196</t>
  </si>
  <si>
    <t>Sugar maple seed</t>
  </si>
  <si>
    <t>UGA-15423</t>
  </si>
  <si>
    <t>2400 ± 50</t>
  </si>
  <si>
    <t>2442.5 (2340-2545)</t>
  </si>
  <si>
    <t>309-310</t>
  </si>
  <si>
    <t>White pine needles</t>
  </si>
  <si>
    <t>UGA-15424</t>
  </si>
  <si>
    <t>3580 ± 50</t>
  </si>
  <si>
    <t>3953 (3719-3989)</t>
  </si>
  <si>
    <t>394-395</t>
  </si>
  <si>
    <t>Paper birch bract, hemlock seeds, white pine needles</t>
  </si>
  <si>
    <t>UGAMS-01209</t>
  </si>
  <si>
    <t>4701 ± 48</t>
  </si>
  <si>
    <t>5402.5 (5319-5486)</t>
  </si>
  <si>
    <t>449-450</t>
  </si>
  <si>
    <t>UGAMS-01210</t>
  </si>
  <si>
    <t>5594 ± 49</t>
  </si>
  <si>
    <t>6381 (6294-6468)</t>
  </si>
  <si>
    <t>557-558</t>
  </si>
  <si>
    <t>Paper birch fruits and bracts</t>
  </si>
  <si>
    <t>UGAMS-01051</t>
  </si>
  <si>
    <t>7904 ± 55</t>
  </si>
  <si>
    <t>8811 (8594-8814)</t>
  </si>
  <si>
    <t>Yellow birch fruits and bracts, sugar maple budscale, hemlock needles and microstrobili, white pine budscales, needles and microstrobili\</t>
  </si>
  <si>
    <t>59-60  core 4</t>
  </si>
  <si>
    <t>C1D3 23</t>
  </si>
  <si>
    <t>23-24</t>
  </si>
  <si>
    <t>linkage depth</t>
  </si>
  <si>
    <t>cal lower</t>
  </si>
  <si>
    <t>cal upper</t>
  </si>
  <si>
    <t>14C</t>
  </si>
  <si>
    <t>error</t>
  </si>
  <si>
    <t>pending</t>
  </si>
  <si>
    <t>79-80</t>
  </si>
  <si>
    <t>C1D2 79</t>
  </si>
  <si>
    <t>C4 59</t>
  </si>
  <si>
    <t>mw INTERFACE</t>
  </si>
  <si>
    <t>59-60</t>
  </si>
  <si>
    <t>0-1</t>
  </si>
  <si>
    <t>C5 939</t>
  </si>
  <si>
    <t>NOT USED</t>
  </si>
  <si>
    <t>29-30</t>
  </si>
  <si>
    <t>C1D3 84</t>
  </si>
  <si>
    <t>C1D3 29</t>
  </si>
  <si>
    <t>C6D1 50</t>
  </si>
  <si>
    <t>50-51</t>
  </si>
  <si>
    <t>C6D2 99</t>
  </si>
  <si>
    <t>99-100</t>
  </si>
  <si>
    <t>C6D2 10</t>
  </si>
  <si>
    <t>Only one drive was taken for core 6.  Assuming depth is reflective of sample.  Errors on submission sheet</t>
  </si>
  <si>
    <t>10-11 cm</t>
  </si>
  <si>
    <t>C7D1 10</t>
  </si>
  <si>
    <t>C7D1 100</t>
  </si>
  <si>
    <t>100-101</t>
  </si>
  <si>
    <t>C7D1 61</t>
  </si>
  <si>
    <t>61-62</t>
  </si>
  <si>
    <t>C1D1 30</t>
  </si>
  <si>
    <t>30-31</t>
  </si>
  <si>
    <t>C1D1 44</t>
  </si>
  <si>
    <t>C1D4 92</t>
  </si>
  <si>
    <t>92-93</t>
  </si>
  <si>
    <t>c51006</t>
  </si>
  <si>
    <t>Core 3d5</t>
  </si>
  <si>
    <t>Not Used</t>
  </si>
  <si>
    <t>143 (44 if actually from drive 1 disagreement in submission notes and labeling.</t>
  </si>
  <si>
    <t>Depth in Drive</t>
  </si>
  <si>
    <t>Jennifer's take on AMS dating data (below)</t>
  </si>
  <si>
    <t>Submission sheets found and what Tom has dates for above:</t>
  </si>
  <si>
    <t>TW C1 D3 29-30</t>
  </si>
  <si>
    <t>TW C1 D2 44-45</t>
  </si>
  <si>
    <t>TW C1 D1 30-31</t>
  </si>
  <si>
    <t>TW C1 D3 84-85</t>
  </si>
  <si>
    <t>Sample ID</t>
  </si>
  <si>
    <t>TW C4 59-60</t>
  </si>
  <si>
    <t>TW C5 939</t>
  </si>
  <si>
    <t>TW C5 1006</t>
  </si>
  <si>
    <t>TW C6 D1 50-51</t>
  </si>
  <si>
    <t>TW C6 D2 10-11</t>
  </si>
  <si>
    <t>TW C6 D2 99-100</t>
  </si>
  <si>
    <t>TW C7 D1 10-11</t>
  </si>
  <si>
    <t>TW C7 D1 61-62</t>
  </si>
  <si>
    <t>TW C7 D1 100-101</t>
  </si>
  <si>
    <t>NO submission sheets found - dates shown above:</t>
  </si>
  <si>
    <t>Date shown above</t>
  </si>
  <si>
    <t>TW C1 D1 44-45</t>
  </si>
  <si>
    <t>TW C1 D3 23-24</t>
  </si>
  <si>
    <t>TW C3 D5</t>
  </si>
  <si>
    <t>TW C4 M/W INTERFACE</t>
  </si>
  <si>
    <t>NO dates shown above, but submission sheets found:</t>
  </si>
  <si>
    <t>TW C1 D1 95-96</t>
  </si>
  <si>
    <t>TW C1 D4 39-40</t>
  </si>
  <si>
    <t>TW C2 D5 72-73</t>
  </si>
  <si>
    <t>Date shown above (cal lower/cal upper)</t>
  </si>
  <si>
    <t>Error on Submission sheet??</t>
  </si>
  <si>
    <t>TW C1 D2 79-80</t>
  </si>
  <si>
    <t>could it be the same as C3 D5??</t>
  </si>
  <si>
    <t>ABSOLUTE DEPTH</t>
  </si>
  <si>
    <t>14C Age</t>
  </si>
  <si>
    <t>Error</t>
  </si>
  <si>
    <r>
      <t xml:space="preserve">TW C1 D4 </t>
    </r>
    <r>
      <rPr>
        <b/>
        <sz val="10"/>
        <color indexed="10"/>
        <rFont val="Arial"/>
        <family val="2"/>
      </rPr>
      <t>92-93 (found note on macro data sheet that material was sent)</t>
    </r>
  </si>
  <si>
    <t>C1D1 99-100 NOT USED, AND WRAPPED SEPARATELY</t>
  </si>
  <si>
    <t>C1 D2 FIELD NOTES SAY 90CM LONG,</t>
  </si>
  <si>
    <t>C1 D2 TICKER TAPE - 92CM LONG - 91-92 WRAPPED SEPARTELY - "SOME MATERIAL MISSING" - NOT SURE WHAT THAT MEANS -JA</t>
  </si>
  <si>
    <t>C1 D3 98-99 LAST SAMPLE TAKEN - END OF CORE</t>
  </si>
  <si>
    <t>C1 D4 94-95 LAST SAMPLE - END OF CORE</t>
  </si>
  <si>
    <t>C1 D3 - 0-2 NOT SAMPLED - SPOOGE?</t>
  </si>
  <si>
    <t>C1 D2 0-4 NOT USED, WRAPPED SEPARATELY - SPOOGE?</t>
  </si>
  <si>
    <t>C1 D1 0-4CM NOT USED, WRAPPED SEPARATELY - SPOOGE?</t>
  </si>
  <si>
    <t>C1 D4 0-2 NOT SAMPLED - SPOOGE?</t>
  </si>
  <si>
    <t>Error on Submission sheet - found evidence that 92-93 was the sample that was dated</t>
  </si>
  <si>
    <t>NO DATE REPORT FOUND</t>
  </si>
  <si>
    <t>Error - might be c1 d2 44-45 since that is missing - FOUND SUBMISSION SHEET AND REPORT FOR C1 D2 44 - 45</t>
  </si>
  <si>
    <t>NO SUBMISSION SHEETS OR REPORTS FOUND</t>
  </si>
  <si>
    <t>WH - 62962</t>
  </si>
  <si>
    <t>WH - 62963</t>
  </si>
  <si>
    <t>UGAMS# - 15423</t>
  </si>
  <si>
    <t>UGAMS# - 15424</t>
  </si>
  <si>
    <t>UGAMS# - 01209</t>
  </si>
  <si>
    <t>UGAMS# - 01210</t>
  </si>
  <si>
    <t>UGAMS# - 01051</t>
  </si>
  <si>
    <t>UGAMS# - 01207</t>
  </si>
  <si>
    <t>UGAMS# - 01208</t>
  </si>
  <si>
    <t>UGAMS# - 01052</t>
  </si>
  <si>
    <t>UGAMS# - 01319</t>
  </si>
  <si>
    <t>UGAMS# - 01321</t>
  </si>
  <si>
    <t>UGAMS# - 01320</t>
  </si>
  <si>
    <t>UGAMS# - 01322</t>
  </si>
  <si>
    <t>UGAMS# - 01601</t>
  </si>
  <si>
    <t>UGAMS# - 01323</t>
  </si>
  <si>
    <t>Lab #s</t>
  </si>
  <si>
    <t>Age (JA)</t>
  </si>
  <si>
    <t>absolute depth</t>
  </si>
  <si>
    <t>CALENDAR</t>
  </si>
  <si>
    <t>ONLY CORE 1 MATERIALS DOUBLE CHECKED AND CORRECTED BY JENNIFER ANDERSEN    - SPRING 2008</t>
  </si>
  <si>
    <t>Checked: JA 3/13/08</t>
  </si>
  <si>
    <t>Core depth</t>
  </si>
  <si>
    <t>Chenopodiinae</t>
  </si>
  <si>
    <t>Alnus crispa</t>
  </si>
  <si>
    <t>Pteridium</t>
  </si>
  <si>
    <t>Cystopteris</t>
  </si>
  <si>
    <t>Botrryoccocus</t>
  </si>
  <si>
    <t>Potamogedon</t>
  </si>
  <si>
    <t>Dryopteris</t>
  </si>
  <si>
    <t>Sample_code</t>
  </si>
  <si>
    <t>Lab_code</t>
  </si>
  <si>
    <t xml:space="preserve"> Description</t>
  </si>
  <si>
    <t xml:space="preserve"> 14C_age</t>
  </si>
  <si>
    <t xml:space="preserve"> corrected_+/-</t>
  </si>
  <si>
    <t xml:space="preserve"> delta_13C</t>
  </si>
  <si>
    <t xml:space="preserve"> cal_curve</t>
  </si>
  <si>
    <t xml:space="preserve"> 1_or_2_sigma</t>
  </si>
  <si>
    <t>#_of_ranges</t>
  </si>
  <si>
    <t>cal_BP_ranges_(lower)</t>
  </si>
  <si>
    <t xml:space="preserve"> (upper)</t>
  </si>
  <si>
    <t xml:space="preserve"> rel._probability</t>
  </si>
  <si>
    <t xml:space="preserve"> (lower)</t>
  </si>
  <si>
    <t>(upper)</t>
  </si>
  <si>
    <t xml:space="preserve"> rel._prob.</t>
  </si>
  <si>
    <t xml:space="preserve"> med._prob.</t>
  </si>
  <si>
    <t>UGAMS# - 1</t>
  </si>
  <si>
    <t xml:space="preserve">Lab Code  </t>
  </si>
  <si>
    <t xml:space="preserve"> Sample Description (80 chars max)</t>
  </si>
  <si>
    <t>intcal04.14c</t>
  </si>
  <si>
    <t xml:space="preserve">          </t>
  </si>
  <si>
    <t xml:space="preserve">           </t>
  </si>
  <si>
    <t xml:space="preserve">            </t>
  </si>
  <si>
    <t>UGAMS# - 0</t>
  </si>
  <si>
    <t>Acer undiff</t>
  </si>
  <si>
    <t>Pinus subgen. Pinus</t>
  </si>
  <si>
    <t>Pinus subgen. Strobus</t>
  </si>
  <si>
    <t>Tracer</t>
  </si>
  <si>
    <t>Pediastrum</t>
  </si>
  <si>
    <t xml:space="preserve">TLC1D38   </t>
  </si>
  <si>
    <t xml:space="preserve">03074b    </t>
  </si>
  <si>
    <t xml:space="preserve">TLC1D34   </t>
  </si>
  <si>
    <t>JA</t>
  </si>
  <si>
    <t>TM</t>
  </si>
  <si>
    <t>KR</t>
  </si>
  <si>
    <t>Analyst</t>
  </si>
  <si>
    <t>Tom's Pollen IDs</t>
  </si>
  <si>
    <t>Pollen sample # (Jenn's)</t>
  </si>
  <si>
    <t>189 and 190</t>
  </si>
  <si>
    <t>234 and 230</t>
  </si>
  <si>
    <t>Arboreal sum</t>
  </si>
  <si>
    <t>Betula %</t>
  </si>
  <si>
    <t>RJ</t>
  </si>
  <si>
    <t>Radiocarbon Date</t>
  </si>
  <si>
    <t>MACRO FOSSIL SAMPLES</t>
  </si>
  <si>
    <t>Tsuga %</t>
  </si>
  <si>
    <t>POLLEN SAMPLES</t>
  </si>
  <si>
    <t>TCTOTSTD</t>
  </si>
  <si>
    <t>Age (clam)</t>
  </si>
  <si>
    <t>Pin bank total</t>
  </si>
  <si>
    <t>pist needle raw</t>
  </si>
  <si>
    <t>Pist needle total (STD50)</t>
  </si>
  <si>
    <t>Pinstbud(STD50)</t>
  </si>
  <si>
    <t>PIST Bud (raw)</t>
  </si>
  <si>
    <t>TSCA NEEDLE Total (STD50)</t>
  </si>
  <si>
    <t>Pollen Samples</t>
  </si>
  <si>
    <t>Linkage Depth to short cores (cm)</t>
  </si>
  <si>
    <t>Inferred (linking) Depth (arbitrary)</t>
  </si>
  <si>
    <t>Inferred (linking) depth (cm)</t>
  </si>
  <si>
    <t>Chron1</t>
  </si>
  <si>
    <t>Pin bank (needles)</t>
  </si>
  <si>
    <t>PinRes (needles)</t>
  </si>
  <si>
    <t>depth</t>
  </si>
  <si>
    <t>calmin</t>
  </si>
  <si>
    <t>calmax</t>
  </si>
  <si>
    <t>best</t>
  </si>
  <si>
    <t>core 4 interpolated (clam)</t>
  </si>
  <si>
    <t>core 6 cubic spline (clam)</t>
  </si>
  <si>
    <t>Abs depth</t>
  </si>
  <si>
    <t>Abs. Depth</t>
  </si>
  <si>
    <t>Ab. Depth</t>
  </si>
  <si>
    <t>Total Pollen Sum</t>
  </si>
  <si>
    <t>Abs. Depth (cm)</t>
  </si>
  <si>
    <t>Macro Samples</t>
  </si>
  <si>
    <t>Core 1 samples</t>
  </si>
  <si>
    <t>Core 4 Samples</t>
  </si>
  <si>
    <t>Core 6 Samples</t>
  </si>
  <si>
    <t>Core 7 Samples</t>
  </si>
  <si>
    <t>Total Pine</t>
  </si>
  <si>
    <t>Age used (BACON)</t>
  </si>
  <si>
    <t>Core 4 (Bacon output)</t>
  </si>
  <si>
    <t>Core 6 (Bacon output)</t>
  </si>
  <si>
    <t>Core 7 (Bacon output)</t>
  </si>
  <si>
    <t>Core1 (Bacon output)</t>
  </si>
  <si>
    <t>AGE(BACON-Simon-hemlock decline paper)</t>
  </si>
  <si>
    <t>d</t>
  </si>
  <si>
    <t>AGE(BACON-JENN-"best")</t>
  </si>
  <si>
    <t>Age (Bacon "best")</t>
  </si>
  <si>
    <t>Marker Grain</t>
  </si>
  <si>
    <t>Chron1(Bacon)</t>
  </si>
  <si>
    <t>Pollen</t>
  </si>
  <si>
    <t>RAW DATA COUNTS</t>
  </si>
  <si>
    <t>Age (BACON)</t>
  </si>
  <si>
    <t>TSCA NEEDLE Total (RAW)</t>
  </si>
  <si>
    <t>TSCATOTAL</t>
  </si>
  <si>
    <t>Pinstbud(RAW)</t>
  </si>
  <si>
    <t xml:space="preserve">Pist needle total </t>
  </si>
  <si>
    <t>MACROS STANDARDIZED TO 25ML3</t>
  </si>
  <si>
    <t>MACROS STANDARDIZED TO 50ML3</t>
  </si>
  <si>
    <t xml:space="preserve">TSCA NEEDLE Total </t>
  </si>
  <si>
    <t>macro 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</si>
</sst>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color indexed="10"/>
      <name val="Arial"/>
      <family val="2"/>
    </font>
    <font>
      <sz val="10"/>
      <color indexed="48"/>
      <name val="Arial"/>
      <family val="2"/>
    </font>
    <font>
      <sz val="12"/>
      <name val="Times New Roman"/>
      <family val="1"/>
    </font>
    <font>
      <vertAlign val="superscript"/>
      <sz val="12"/>
      <name val="Times New Roman"/>
      <family val="1"/>
    </font>
    <font>
      <vertAlign val="subscript"/>
      <sz val="12"/>
      <name val="Times New Roman"/>
      <family val="1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sz val="10"/>
      <color indexed="48"/>
      <name val="Arial"/>
      <family val="2"/>
    </font>
    <font>
      <sz val="10"/>
      <color indexed="10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64"/>
      </patternFill>
    </fill>
    <fill>
      <patternFill patternType="solid">
        <fgColor indexed="15"/>
        <bgColor indexed="9"/>
      </patternFill>
    </fill>
    <fill>
      <patternFill patternType="solid">
        <fgColor indexed="1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4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4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ck">
        <color indexed="23"/>
      </top>
      <bottom style="medium">
        <color indexed="23"/>
      </bottom>
      <diagonal/>
    </border>
    <border>
      <left/>
      <right/>
      <top/>
      <bottom style="thick">
        <color indexed="23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5" fillId="0" borderId="0"/>
  </cellStyleXfs>
  <cellXfs count="214">
    <xf numFmtId="0" fontId="0" fillId="0" borderId="0" xfId="0"/>
    <xf numFmtId="0" fontId="3" fillId="0" borderId="0" xfId="0" applyFont="1"/>
    <xf numFmtId="1" fontId="0" fillId="0" borderId="0" xfId="0" applyNumberFormat="1"/>
    <xf numFmtId="0" fontId="0" fillId="0" borderId="0" xfId="0" applyFill="1" applyBorder="1"/>
    <xf numFmtId="0" fontId="0" fillId="0" borderId="0" xfId="0" applyBorder="1"/>
    <xf numFmtId="0" fontId="3" fillId="0" borderId="0" xfId="0" applyFont="1" applyFill="1" applyBorder="1"/>
    <xf numFmtId="0" fontId="3" fillId="0" borderId="1" xfId="0" applyFont="1" applyBorder="1"/>
    <xf numFmtId="0" fontId="3" fillId="0" borderId="0" xfId="0" applyFont="1" applyBorder="1"/>
    <xf numFmtId="0" fontId="0" fillId="0" borderId="1" xfId="0" applyBorder="1"/>
    <xf numFmtId="0" fontId="0" fillId="0" borderId="0" xfId="0" applyNumberFormat="1"/>
    <xf numFmtId="0" fontId="1" fillId="0" borderId="0" xfId="0" applyFont="1"/>
    <xf numFmtId="0" fontId="0" fillId="2" borderId="0" xfId="0" applyFill="1"/>
    <xf numFmtId="0" fontId="4" fillId="0" borderId="0" xfId="0" applyFont="1"/>
    <xf numFmtId="0" fontId="5" fillId="0" borderId="0" xfId="0" applyFont="1"/>
    <xf numFmtId="0" fontId="0" fillId="3" borderId="0" xfId="0" applyFill="1"/>
    <xf numFmtId="1" fontId="0" fillId="0" borderId="0" xfId="0" applyNumberFormat="1" applyFill="1"/>
    <xf numFmtId="1" fontId="0" fillId="0" borderId="0" xfId="0" applyNumberFormat="1" applyFill="1" applyBorder="1"/>
    <xf numFmtId="1" fontId="3" fillId="0" borderId="0" xfId="0" applyNumberFormat="1" applyFont="1"/>
    <xf numFmtId="1" fontId="0" fillId="4" borderId="0" xfId="0" applyNumberFormat="1" applyFill="1"/>
    <xf numFmtId="1" fontId="0" fillId="4" borderId="0" xfId="0" applyNumberFormat="1" applyFill="1" applyBorder="1"/>
    <xf numFmtId="1" fontId="0" fillId="5" borderId="0" xfId="0" applyNumberFormat="1" applyFill="1"/>
    <xf numFmtId="0" fontId="6" fillId="0" borderId="2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9" fillId="0" borderId="0" xfId="0" applyFont="1"/>
    <xf numFmtId="16" fontId="0" fillId="0" borderId="0" xfId="0" applyNumberForma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0" fillId="0" borderId="0" xfId="0" applyFill="1"/>
    <xf numFmtId="1" fontId="0" fillId="2" borderId="0" xfId="0" applyNumberFormat="1" applyFill="1"/>
    <xf numFmtId="0" fontId="0" fillId="0" borderId="0" xfId="0" applyAlignment="1">
      <alignment horizontal="center" vertical="center"/>
    </xf>
    <xf numFmtId="49" fontId="0" fillId="0" borderId="0" xfId="0" applyNumberFormat="1"/>
    <xf numFmtId="49" fontId="13" fillId="0" borderId="0" xfId="0" applyNumberFormat="1" applyFont="1"/>
    <xf numFmtId="0" fontId="0" fillId="0" borderId="0" xfId="0" applyAlignment="1">
      <alignment horizontal="left"/>
    </xf>
    <xf numFmtId="0" fontId="4" fillId="3" borderId="0" xfId="0" applyFont="1" applyFill="1"/>
    <xf numFmtId="0" fontId="4" fillId="0" borderId="0" xfId="0" applyFont="1" applyFill="1" applyBorder="1"/>
    <xf numFmtId="0" fontId="21" fillId="0" borderId="0" xfId="0" applyFont="1"/>
    <xf numFmtId="0" fontId="22" fillId="0" borderId="0" xfId="0" applyFont="1"/>
    <xf numFmtId="1" fontId="22" fillId="0" borderId="0" xfId="0" applyNumberFormat="1" applyFont="1"/>
    <xf numFmtId="0" fontId="22" fillId="0" borderId="0" xfId="0" applyFont="1" applyFill="1" applyBorder="1"/>
    <xf numFmtId="0" fontId="21" fillId="0" borderId="0" xfId="0" applyFont="1" applyFill="1" applyBorder="1"/>
    <xf numFmtId="0" fontId="9" fillId="0" borderId="0" xfId="0" applyFont="1" applyFill="1"/>
    <xf numFmtId="0" fontId="0" fillId="0" borderId="0" xfId="0" applyFont="1" applyFill="1"/>
    <xf numFmtId="0" fontId="22" fillId="2" borderId="0" xfId="0" applyFont="1" applyFill="1"/>
    <xf numFmtId="1" fontId="1" fillId="0" borderId="0" xfId="0" applyNumberFormat="1" applyFont="1"/>
    <xf numFmtId="0" fontId="22" fillId="0" borderId="0" xfId="0" applyFont="1" applyFill="1"/>
    <xf numFmtId="0" fontId="1" fillId="0" borderId="0" xfId="0" applyFont="1" applyFill="1" applyBorder="1"/>
    <xf numFmtId="0" fontId="0" fillId="2" borderId="0" xfId="0" applyNumberFormat="1" applyFill="1" applyAlignment="1">
      <alignment horizontal="right"/>
    </xf>
    <xf numFmtId="1" fontId="0" fillId="6" borderId="0" xfId="0" applyNumberFormat="1" applyFill="1"/>
    <xf numFmtId="1" fontId="3" fillId="7" borderId="0" xfId="0" applyNumberFormat="1" applyFont="1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4" fillId="11" borderId="0" xfId="0" applyFont="1" applyFill="1"/>
    <xf numFmtId="0" fontId="1" fillId="11" borderId="0" xfId="0" applyFont="1" applyFill="1"/>
    <xf numFmtId="0" fontId="0" fillId="12" borderId="0" xfId="0" applyFill="1"/>
    <xf numFmtId="1" fontId="1" fillId="0" borderId="0" xfId="0" applyNumberFormat="1" applyFont="1" applyFill="1"/>
    <xf numFmtId="0" fontId="3" fillId="0" borderId="0" xfId="0" applyFont="1" applyFill="1"/>
    <xf numFmtId="0" fontId="0" fillId="13" borderId="0" xfId="0" applyFill="1"/>
    <xf numFmtId="0" fontId="0" fillId="14" borderId="0" xfId="0" applyFill="1"/>
    <xf numFmtId="0" fontId="9" fillId="14" borderId="0" xfId="0" applyFont="1" applyFill="1"/>
    <xf numFmtId="1" fontId="0" fillId="13" borderId="0" xfId="0" applyNumberFormat="1" applyFill="1"/>
    <xf numFmtId="1" fontId="9" fillId="13" borderId="0" xfId="0" applyNumberFormat="1" applyFont="1" applyFill="1"/>
    <xf numFmtId="0" fontId="9" fillId="13" borderId="0" xfId="0" applyFont="1" applyFill="1"/>
    <xf numFmtId="0" fontId="16" fillId="13" borderId="0" xfId="0" applyFont="1" applyFill="1"/>
    <xf numFmtId="1" fontId="15" fillId="13" borderId="0" xfId="0" applyNumberFormat="1" applyFont="1" applyFill="1"/>
    <xf numFmtId="0" fontId="0" fillId="13" borderId="0" xfId="0" applyFill="1" applyBorder="1"/>
    <xf numFmtId="0" fontId="4" fillId="0" borderId="0" xfId="0" applyFont="1" applyFill="1"/>
    <xf numFmtId="1" fontId="4" fillId="0" borderId="0" xfId="0" applyNumberFormat="1" applyFont="1" applyFill="1"/>
    <xf numFmtId="0" fontId="1" fillId="0" borderId="0" xfId="0" applyFont="1" applyFill="1"/>
    <xf numFmtId="0" fontId="0" fillId="0" borderId="0" xfId="0" applyNumberFormat="1" applyFill="1" applyAlignment="1">
      <alignment horizontal="right"/>
    </xf>
    <xf numFmtId="1" fontId="0" fillId="0" borderId="0" xfId="0" applyNumberFormat="1" applyFill="1" applyBorder="1" applyAlignment="1">
      <alignment horizontal="right"/>
    </xf>
    <xf numFmtId="0" fontId="0" fillId="0" borderId="0" xfId="0" applyNumberFormat="1" applyFill="1" applyBorder="1" applyAlignment="1">
      <alignment horizontal="right"/>
    </xf>
    <xf numFmtId="0" fontId="0" fillId="15" borderId="0" xfId="0" applyFill="1"/>
    <xf numFmtId="0" fontId="3" fillId="15" borderId="0" xfId="0" applyFont="1" applyFill="1"/>
    <xf numFmtId="0" fontId="9" fillId="15" borderId="0" xfId="0" applyFont="1" applyFill="1"/>
    <xf numFmtId="1" fontId="0" fillId="15" borderId="0" xfId="0" applyNumberFormat="1" applyFill="1"/>
    <xf numFmtId="0" fontId="3" fillId="17" borderId="0" xfId="0" applyFont="1" applyFill="1"/>
    <xf numFmtId="1" fontId="3" fillId="17" borderId="0" xfId="0" applyNumberFormat="1" applyFont="1" applyFill="1"/>
    <xf numFmtId="0" fontId="0" fillId="17" borderId="0" xfId="0" applyFill="1"/>
    <xf numFmtId="1" fontId="0" fillId="17" borderId="0" xfId="0" applyNumberFormat="1" applyFill="1"/>
    <xf numFmtId="0" fontId="0" fillId="17" borderId="0" xfId="0" applyFill="1" applyBorder="1"/>
    <xf numFmtId="1" fontId="0" fillId="17" borderId="0" xfId="0" applyNumberFormat="1" applyFill="1" applyBorder="1"/>
    <xf numFmtId="0" fontId="9" fillId="17" borderId="0" xfId="0" applyFont="1" applyFill="1"/>
    <xf numFmtId="0" fontId="9" fillId="17" borderId="0" xfId="0" applyFont="1" applyFill="1" applyBorder="1"/>
    <xf numFmtId="0" fontId="9" fillId="0" borderId="0" xfId="0" applyFont="1" applyFill="1" applyBorder="1"/>
    <xf numFmtId="1" fontId="1" fillId="0" borderId="0" xfId="0" applyNumberFormat="1" applyFont="1" applyFill="1" applyBorder="1"/>
    <xf numFmtId="0" fontId="0" fillId="0" borderId="0" xfId="0" applyFill="1" applyAlignment="1">
      <alignment horizontal="right"/>
    </xf>
    <xf numFmtId="0" fontId="21" fillId="0" borderId="0" xfId="0" applyFont="1" applyFill="1"/>
    <xf numFmtId="0" fontId="9" fillId="0" borderId="0" xfId="0" applyFont="1" applyFill="1" applyAlignment="1">
      <alignment horizontal="right"/>
    </xf>
    <xf numFmtId="0" fontId="22" fillId="0" borderId="0" xfId="0" applyFont="1" applyFill="1" applyAlignment="1">
      <alignment horizontal="right"/>
    </xf>
    <xf numFmtId="0" fontId="0" fillId="0" borderId="0" xfId="0" applyNumberFormat="1" applyFill="1" applyAlignment="1">
      <alignment horizontal="left"/>
    </xf>
    <xf numFmtId="0" fontId="0" fillId="0" borderId="0" xfId="0" applyAlignment="1">
      <alignment wrapText="1"/>
    </xf>
    <xf numFmtId="0" fontId="22" fillId="17" borderId="0" xfId="0" applyFont="1" applyFill="1"/>
    <xf numFmtId="0" fontId="0" fillId="21" borderId="0" xfId="0" applyFill="1"/>
    <xf numFmtId="0" fontId="0" fillId="21" borderId="0" xfId="0" applyFont="1" applyFill="1"/>
    <xf numFmtId="0" fontId="0" fillId="22" borderId="0" xfId="0" applyFill="1"/>
    <xf numFmtId="0" fontId="0" fillId="22" borderId="0" xfId="0" applyFont="1" applyFill="1"/>
    <xf numFmtId="0" fontId="0" fillId="23" borderId="0" xfId="0" applyFill="1"/>
    <xf numFmtId="0" fontId="0" fillId="24" borderId="0" xfId="0" applyFill="1"/>
    <xf numFmtId="0" fontId="22" fillId="21" borderId="0" xfId="0" applyFont="1" applyFill="1"/>
    <xf numFmtId="0" fontId="22" fillId="22" borderId="0" xfId="0" applyFont="1" applyFill="1"/>
    <xf numFmtId="0" fontId="22" fillId="23" borderId="0" xfId="0" applyFont="1" applyFill="1"/>
    <xf numFmtId="0" fontId="0" fillId="23" borderId="0" xfId="0" applyNumberFormat="1" applyFill="1" applyAlignment="1">
      <alignment horizontal="right"/>
    </xf>
    <xf numFmtId="0" fontId="22" fillId="24" borderId="0" xfId="0" applyFont="1" applyFill="1"/>
    <xf numFmtId="1" fontId="1" fillId="25" borderId="0" xfId="0" applyNumberFormat="1" applyFont="1" applyFill="1"/>
    <xf numFmtId="0" fontId="0" fillId="25" borderId="0" xfId="0" applyFill="1"/>
    <xf numFmtId="0" fontId="22" fillId="25" borderId="0" xfId="0" applyFont="1" applyFill="1"/>
    <xf numFmtId="0" fontId="0" fillId="26" borderId="0" xfId="0" applyFill="1"/>
    <xf numFmtId="0" fontId="22" fillId="27" borderId="0" xfId="0" applyFont="1" applyFill="1"/>
    <xf numFmtId="0" fontId="0" fillId="27" borderId="0" xfId="0" applyFill="1"/>
    <xf numFmtId="0" fontId="0" fillId="27" borderId="0" xfId="0" applyNumberFormat="1" applyFill="1" applyAlignment="1">
      <alignment horizontal="right"/>
    </xf>
    <xf numFmtId="0" fontId="0" fillId="27" borderId="0" xfId="0" applyNumberFormat="1" applyFill="1" applyBorder="1" applyAlignment="1">
      <alignment horizontal="right"/>
    </xf>
    <xf numFmtId="0" fontId="22" fillId="27" borderId="0" xfId="0" applyNumberFormat="1" applyFont="1" applyFill="1" applyAlignment="1">
      <alignment horizontal="right"/>
    </xf>
    <xf numFmtId="0" fontId="9" fillId="27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16" borderId="0" xfId="0" applyFont="1" applyFill="1"/>
    <xf numFmtId="1" fontId="1" fillId="16" borderId="0" xfId="0" applyNumberFormat="1" applyFont="1" applyFill="1"/>
    <xf numFmtId="0" fontId="0" fillId="16" borderId="0" xfId="0" applyFill="1"/>
    <xf numFmtId="1" fontId="0" fillId="16" borderId="0" xfId="0" applyNumberFormat="1" applyFill="1" applyBorder="1" applyAlignment="1">
      <alignment horizontal="right"/>
    </xf>
    <xf numFmtId="1" fontId="22" fillId="0" borderId="0" xfId="0" applyNumberFormat="1" applyFont="1" applyFill="1"/>
    <xf numFmtId="0" fontId="22" fillId="0" borderId="0" xfId="0" applyNumberFormat="1" applyFont="1" applyFill="1" applyAlignment="1">
      <alignment horizontal="right"/>
    </xf>
    <xf numFmtId="0" fontId="0" fillId="23" borderId="0" xfId="0" applyFont="1" applyFill="1"/>
    <xf numFmtId="0" fontId="0" fillId="28" borderId="0" xfId="0" applyFill="1"/>
    <xf numFmtId="0" fontId="22" fillId="29" borderId="0" xfId="0" applyFont="1" applyFill="1"/>
    <xf numFmtId="0" fontId="1" fillId="17" borderId="0" xfId="0" applyFont="1" applyFill="1"/>
    <xf numFmtId="1" fontId="1" fillId="17" borderId="0" xfId="0" applyNumberFormat="1" applyFont="1" applyFill="1"/>
    <xf numFmtId="1" fontId="22" fillId="21" borderId="0" xfId="0" applyNumberFormat="1" applyFont="1" applyFill="1"/>
    <xf numFmtId="0" fontId="0" fillId="0" borderId="0" xfId="0"/>
    <xf numFmtId="0" fontId="1" fillId="21" borderId="0" xfId="0" applyFont="1" applyFill="1" applyBorder="1"/>
    <xf numFmtId="0" fontId="1" fillId="0" borderId="0" xfId="1" applyFont="1"/>
    <xf numFmtId="0" fontId="1" fillId="0" borderId="0" xfId="1" applyFont="1" applyFill="1"/>
    <xf numFmtId="0" fontId="3" fillId="0" borderId="0" xfId="1" applyFont="1"/>
    <xf numFmtId="0" fontId="25" fillId="0" borderId="0" xfId="1" applyFill="1"/>
    <xf numFmtId="0" fontId="25" fillId="17" borderId="0" xfId="1" applyFill="1"/>
    <xf numFmtId="1" fontId="1" fillId="0" borderId="0" xfId="1" applyNumberFormat="1" applyFont="1"/>
    <xf numFmtId="0" fontId="25" fillId="0" borderId="0" xfId="1"/>
    <xf numFmtId="0" fontId="25" fillId="17" borderId="0" xfId="1" applyFont="1" applyFill="1"/>
    <xf numFmtId="1" fontId="1" fillId="2" borderId="0" xfId="1" applyNumberFormat="1" applyFont="1" applyFill="1"/>
    <xf numFmtId="0" fontId="1" fillId="2" borderId="0" xfId="1" applyFont="1" applyFill="1"/>
    <xf numFmtId="0" fontId="25" fillId="3" borderId="0" xfId="1" applyFill="1"/>
    <xf numFmtId="0" fontId="25" fillId="0" borderId="0" xfId="1" applyFont="1" applyFill="1"/>
    <xf numFmtId="0" fontId="25" fillId="3" borderId="0" xfId="1" applyFont="1" applyFill="1"/>
    <xf numFmtId="0" fontId="1" fillId="29" borderId="0" xfId="1" applyFont="1" applyFill="1"/>
    <xf numFmtId="0" fontId="25" fillId="29" borderId="0" xfId="1" applyFont="1" applyFill="1"/>
    <xf numFmtId="0" fontId="25" fillId="29" borderId="0" xfId="1" applyFill="1"/>
    <xf numFmtId="1" fontId="1" fillId="29" borderId="0" xfId="1" applyNumberFormat="1" applyFont="1" applyFill="1"/>
    <xf numFmtId="0" fontId="25" fillId="2" borderId="0" xfId="1" applyFont="1" applyFill="1"/>
    <xf numFmtId="0" fontId="1" fillId="2" borderId="0" xfId="1" applyFont="1" applyFill="1" applyAlignment="1">
      <alignment horizontal="right"/>
    </xf>
    <xf numFmtId="0" fontId="1" fillId="0" borderId="0" xfId="1" applyFont="1" applyAlignment="1">
      <alignment horizontal="right"/>
    </xf>
    <xf numFmtId="0" fontId="25" fillId="2" borderId="0" xfId="1" applyNumberFormat="1" applyFill="1" applyAlignment="1">
      <alignment horizontal="right"/>
    </xf>
    <xf numFmtId="0" fontId="25" fillId="2" borderId="0" xfId="1" applyNumberFormat="1" applyFill="1" applyAlignment="1">
      <alignment horizontal="left"/>
    </xf>
    <xf numFmtId="0" fontId="25" fillId="2" borderId="0" xfId="1" applyNumberFormat="1" applyFill="1" applyBorder="1" applyAlignment="1">
      <alignment horizontal="right"/>
    </xf>
    <xf numFmtId="1" fontId="25" fillId="2" borderId="0" xfId="1" applyNumberFormat="1" applyFill="1" applyBorder="1" applyAlignment="1">
      <alignment horizontal="right"/>
    </xf>
    <xf numFmtId="0" fontId="1" fillId="2" borderId="0" xfId="1" applyNumberFormat="1" applyFont="1" applyFill="1" applyAlignment="1">
      <alignment horizontal="right"/>
    </xf>
    <xf numFmtId="0" fontId="1" fillId="17" borderId="0" xfId="1" applyFont="1" applyFill="1"/>
    <xf numFmtId="0" fontId="1" fillId="0" borderId="0" xfId="1" applyFont="1" applyFill="1" applyBorder="1"/>
    <xf numFmtId="0" fontId="3" fillId="0" borderId="0" xfId="1" applyFont="1" applyFill="1" applyBorder="1"/>
    <xf numFmtId="0" fontId="25" fillId="0" borderId="0" xfId="1" applyFont="1"/>
    <xf numFmtId="0" fontId="25" fillId="20" borderId="0" xfId="1" applyFill="1"/>
    <xf numFmtId="0" fontId="25" fillId="20" borderId="0" xfId="1" applyFont="1" applyFill="1"/>
    <xf numFmtId="0" fontId="1" fillId="19" borderId="0" xfId="1" applyFont="1" applyFill="1"/>
    <xf numFmtId="0" fontId="25" fillId="19" borderId="0" xfId="1" applyFont="1" applyFill="1"/>
    <xf numFmtId="0" fontId="25" fillId="18" borderId="0" xfId="1" applyFill="1"/>
    <xf numFmtId="0" fontId="3" fillId="0" borderId="0" xfId="0" applyFont="1" applyAlignment="1">
      <alignment wrapText="1"/>
    </xf>
    <xf numFmtId="0" fontId="9" fillId="30" borderId="0" xfId="0" applyFont="1" applyFill="1"/>
    <xf numFmtId="0" fontId="0" fillId="30" borderId="0" xfId="0" applyFill="1" applyBorder="1"/>
    <xf numFmtId="0" fontId="0" fillId="31" borderId="0" xfId="0" applyFill="1"/>
    <xf numFmtId="0" fontId="3" fillId="31" borderId="0" xfId="0" applyFont="1" applyFill="1"/>
    <xf numFmtId="1" fontId="0" fillId="31" borderId="0" xfId="0" applyNumberFormat="1" applyFill="1"/>
    <xf numFmtId="0" fontId="3" fillId="0" borderId="0" xfId="0" applyFont="1" applyAlignment="1">
      <alignment wrapText="1"/>
    </xf>
    <xf numFmtId="1" fontId="9" fillId="0" borderId="0" xfId="0" applyNumberFormat="1" applyFont="1" applyFill="1"/>
    <xf numFmtId="0" fontId="16" fillId="0" borderId="0" xfId="0" applyFont="1" applyFill="1"/>
    <xf numFmtId="1" fontId="15" fillId="0" borderId="0" xfId="0" applyNumberFormat="1" applyFont="1" applyFill="1"/>
    <xf numFmtId="0" fontId="3" fillId="0" borderId="0" xfId="0" applyFont="1" applyFill="1" applyAlignment="1">
      <alignment wrapText="1"/>
    </xf>
    <xf numFmtId="0" fontId="0" fillId="0" borderId="0" xfId="0" applyFill="1" applyAlignment="1">
      <alignment wrapText="1"/>
    </xf>
    <xf numFmtId="0" fontId="1" fillId="15" borderId="0" xfId="0" applyFont="1" applyFill="1"/>
    <xf numFmtId="0" fontId="9" fillId="26" borderId="0" xfId="0" applyFont="1" applyFill="1"/>
    <xf numFmtId="1" fontId="1" fillId="26" borderId="0" xfId="0" applyNumberFormat="1" applyFont="1" applyFill="1"/>
    <xf numFmtId="1" fontId="4" fillId="26" borderId="0" xfId="0" applyNumberFormat="1" applyFont="1" applyFill="1"/>
    <xf numFmtId="0" fontId="10" fillId="0" borderId="0" xfId="0" applyFont="1" applyAlignment="1">
      <alignment horizontal="center" vertical="center"/>
    </xf>
    <xf numFmtId="0" fontId="0" fillId="0" borderId="0" xfId="0" applyAlignment="1"/>
    <xf numFmtId="0" fontId="3" fillId="0" borderId="0" xfId="0" applyFont="1" applyAlignment="1">
      <alignment wrapText="1"/>
    </xf>
    <xf numFmtId="0" fontId="9" fillId="16" borderId="0" xfId="0" applyFont="1" applyFill="1" applyAlignment="1">
      <alignment wrapText="1"/>
    </xf>
    <xf numFmtId="0" fontId="0" fillId="16" borderId="0" xfId="0" applyFill="1" applyAlignment="1">
      <alignment wrapText="1"/>
    </xf>
    <xf numFmtId="0" fontId="9" fillId="22" borderId="4" xfId="0" applyFont="1" applyFill="1" applyBorder="1" applyAlignment="1"/>
    <xf numFmtId="0" fontId="0" fillId="0" borderId="5" xfId="0" applyBorder="1" applyAlignment="1"/>
    <xf numFmtId="0" fontId="0" fillId="0" borderId="6" xfId="0" applyBorder="1" applyAlignment="1"/>
    <xf numFmtId="0" fontId="9" fillId="21" borderId="7" xfId="0" applyFont="1" applyFill="1" applyBorder="1" applyAlignment="1"/>
    <xf numFmtId="0" fontId="0" fillId="0" borderId="0" xfId="0" applyBorder="1" applyAlignment="1"/>
    <xf numFmtId="0" fontId="0" fillId="0" borderId="8" xfId="0" applyBorder="1" applyAlignment="1"/>
    <xf numFmtId="0" fontId="9" fillId="23" borderId="7" xfId="0" applyFont="1" applyFill="1" applyBorder="1" applyAlignment="1"/>
    <xf numFmtId="0" fontId="9" fillId="24" borderId="9" xfId="0" applyFont="1" applyFill="1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0" xfId="0" applyAlignment="1">
      <alignment horizontal="center" vertical="center"/>
    </xf>
    <xf numFmtId="0" fontId="11" fillId="0" borderId="0" xfId="0" applyFont="1" applyAlignment="1"/>
    <xf numFmtId="0" fontId="13" fillId="0" borderId="0" xfId="0" applyFont="1" applyAlignment="1"/>
    <xf numFmtId="0" fontId="0" fillId="30" borderId="0" xfId="0" applyFill="1"/>
    <xf numFmtId="1" fontId="0" fillId="0" borderId="0" xfId="0" applyNumberFormat="1" applyFont="1" applyFill="1"/>
    <xf numFmtId="1" fontId="0" fillId="0" borderId="0" xfId="0" applyNumberFormat="1" applyFill="1" applyAlignment="1">
      <alignment wrapText="1"/>
    </xf>
    <xf numFmtId="0" fontId="26" fillId="0" borderId="0" xfId="0" applyFont="1" applyFill="1" applyBorder="1"/>
    <xf numFmtId="1" fontId="26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Font="1" applyFill="1" applyBorder="1" applyAlignment="1">
      <alignment wrapText="1"/>
    </xf>
    <xf numFmtId="0" fontId="26" fillId="0" borderId="0" xfId="0" applyFont="1" applyFill="1" applyBorder="1" applyAlignment="1">
      <alignment wrapText="1"/>
    </xf>
    <xf numFmtId="0" fontId="1" fillId="30" borderId="0" xfId="0" applyFont="1" applyFill="1"/>
    <xf numFmtId="0" fontId="1" fillId="22" borderId="0" xfId="0" applyFont="1" applyFill="1"/>
    <xf numFmtId="1" fontId="0" fillId="26" borderId="0" xfId="0" applyNumberFormat="1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361005513392717E-2"/>
          <c:y val="6.5163066756409468E-2"/>
          <c:w val="0.88017815055397575"/>
          <c:h val="0.8220571498500887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0"/>
            <c:dispEq val="1"/>
            <c:trendlineLbl>
              <c:layout>
                <c:manualLayout>
                  <c:x val="-0.46319572935742193"/>
                  <c:y val="1.2167898770670139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'Revised Stratig. - April ''08'!$O$32:$O$37</c:f>
              <c:numCache>
                <c:formatCode>General</c:formatCode>
                <c:ptCount val="6"/>
                <c:pt idx="0">
                  <c:v>215</c:v>
                </c:pt>
                <c:pt idx="1">
                  <c:v>215</c:v>
                </c:pt>
                <c:pt idx="2">
                  <c:v>221</c:v>
                </c:pt>
                <c:pt idx="3">
                  <c:v>221</c:v>
                </c:pt>
                <c:pt idx="4">
                  <c:v>276</c:v>
                </c:pt>
                <c:pt idx="5">
                  <c:v>276</c:v>
                </c:pt>
              </c:numCache>
            </c:numRef>
          </c:xVal>
          <c:yVal>
            <c:numRef>
              <c:f>'Revised Stratig. - April ''08'!$P$32:$P$37</c:f>
              <c:numCache>
                <c:formatCode>0</c:formatCode>
                <c:ptCount val="6"/>
                <c:pt idx="0">
                  <c:v>5527.9940000000006</c:v>
                </c:pt>
                <c:pt idx="1">
                  <c:v>5490.28</c:v>
                </c:pt>
                <c:pt idx="2">
                  <c:v>5417.3340000000007</c:v>
                </c:pt>
                <c:pt idx="3">
                  <c:v>5438</c:v>
                </c:pt>
                <c:pt idx="4">
                  <c:v>6360.5</c:v>
                </c:pt>
                <c:pt idx="5">
                  <c:v>6381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8432"/>
        <c:axId val="145098240"/>
      </c:scatterChart>
      <c:valAx>
        <c:axId val="145058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098240"/>
        <c:crosses val="autoZero"/>
        <c:crossBetween val="midCat"/>
      </c:valAx>
      <c:valAx>
        <c:axId val="145098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0584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02739726027398"/>
          <c:y val="7.3578595317725759E-2"/>
          <c:w val="0.81095890410958904"/>
          <c:h val="0.816053511705685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3942170927264227"/>
                  <c:y val="8.842071998525285E-3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5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'Radiocarbon Data'!$J$2:$J$11</c:f>
              <c:numCache>
                <c:formatCode>General</c:formatCode>
                <c:ptCount val="10"/>
                <c:pt idx="0">
                  <c:v>30</c:v>
                </c:pt>
                <c:pt idx="1">
                  <c:v>30</c:v>
                </c:pt>
                <c:pt idx="2">
                  <c:v>143</c:v>
                </c:pt>
                <c:pt idx="3">
                  <c:v>143</c:v>
                </c:pt>
                <c:pt idx="4">
                  <c:v>225</c:v>
                </c:pt>
                <c:pt idx="5">
                  <c:v>225</c:v>
                </c:pt>
                <c:pt idx="6">
                  <c:v>280</c:v>
                </c:pt>
                <c:pt idx="7">
                  <c:v>280</c:v>
                </c:pt>
                <c:pt idx="8">
                  <c:v>389</c:v>
                </c:pt>
                <c:pt idx="9">
                  <c:v>389</c:v>
                </c:pt>
              </c:numCache>
            </c:numRef>
          </c:xVal>
          <c:yVal>
            <c:numRef>
              <c:f>'Radiocarbon Data'!$K$2:$K$11</c:f>
              <c:numCache>
                <c:formatCode>General</c:formatCode>
                <c:ptCount val="10"/>
                <c:pt idx="0">
                  <c:v>2340</c:v>
                </c:pt>
                <c:pt idx="1">
                  <c:v>2545</c:v>
                </c:pt>
                <c:pt idx="2">
                  <c:v>3719</c:v>
                </c:pt>
                <c:pt idx="3">
                  <c:v>3989</c:v>
                </c:pt>
                <c:pt idx="4">
                  <c:v>5319</c:v>
                </c:pt>
                <c:pt idx="5">
                  <c:v>5486</c:v>
                </c:pt>
                <c:pt idx="6">
                  <c:v>6294</c:v>
                </c:pt>
                <c:pt idx="7">
                  <c:v>6468</c:v>
                </c:pt>
                <c:pt idx="8">
                  <c:v>8594</c:v>
                </c:pt>
                <c:pt idx="9">
                  <c:v>8814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85376"/>
        <c:axId val="127686912"/>
      </c:scatterChart>
      <c:valAx>
        <c:axId val="12768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686912"/>
        <c:crosses val="autoZero"/>
        <c:crossBetween val="midCat"/>
      </c:valAx>
      <c:valAx>
        <c:axId val="127686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6853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265</xdr:row>
      <xdr:rowOff>104775</xdr:rowOff>
    </xdr:from>
    <xdr:to>
      <xdr:col>23</xdr:col>
      <xdr:colOff>1038225</xdr:colOff>
      <xdr:row>289</xdr:row>
      <xdr:rowOff>19050</xdr:rowOff>
    </xdr:to>
    <xdr:graphicFrame macro="">
      <xdr:nvGraphicFramePr>
        <xdr:cNvPr id="309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142875</xdr:colOff>
      <xdr:row>1</xdr:row>
      <xdr:rowOff>9525</xdr:rowOff>
    </xdr:from>
    <xdr:to>
      <xdr:col>16</xdr:col>
      <xdr:colOff>571500</xdr:colOff>
      <xdr:row>18</xdr:row>
      <xdr:rowOff>104775</xdr:rowOff>
    </xdr:to>
    <xdr:graphicFrame macro="">
      <xdr:nvGraphicFramePr>
        <xdr:cNvPr id="103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nder/Documents/Jackson%20Lab%20Work/JACKSON_LAB_WORK/GREAT_LAKES_PROJECT/2011_2_7_REEVES_PAPER/pollen%20analyst%20ack%20yng%20tow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WER Revised Pollen - July '08"/>
      <sheetName val="ACKERMAN - Pollen"/>
      <sheetName val="Sheet1"/>
      <sheetName val="Sheet2"/>
      <sheetName val="Sheet3"/>
    </sheetNames>
    <sheetDataSet>
      <sheetData sheetId="0">
        <row r="5">
          <cell r="G5">
            <v>2205</v>
          </cell>
        </row>
        <row r="6">
          <cell r="G6">
            <v>2385</v>
          </cell>
        </row>
        <row r="7">
          <cell r="G7">
            <v>2565</v>
          </cell>
        </row>
        <row r="8">
          <cell r="G8">
            <v>2746</v>
          </cell>
        </row>
        <row r="9">
          <cell r="G9">
            <v>2818</v>
          </cell>
        </row>
        <row r="10">
          <cell r="G10">
            <v>2915</v>
          </cell>
        </row>
        <row r="11">
          <cell r="G11">
            <v>3106</v>
          </cell>
        </row>
        <row r="12">
          <cell r="G12">
            <v>3284</v>
          </cell>
        </row>
        <row r="13">
          <cell r="G13">
            <v>3393</v>
          </cell>
        </row>
        <row r="14">
          <cell r="G14">
            <v>3588</v>
          </cell>
        </row>
        <row r="15">
          <cell r="G15">
            <v>3704</v>
          </cell>
        </row>
        <row r="16">
          <cell r="G16">
            <v>3792</v>
          </cell>
        </row>
        <row r="17">
          <cell r="G17">
            <v>3876</v>
          </cell>
        </row>
        <row r="18">
          <cell r="G18">
            <v>3982</v>
          </cell>
        </row>
        <row r="19">
          <cell r="G19">
            <v>4048</v>
          </cell>
        </row>
        <row r="20">
          <cell r="G20">
            <v>4245</v>
          </cell>
        </row>
        <row r="21">
          <cell r="G21">
            <v>4365</v>
          </cell>
        </row>
        <row r="22">
          <cell r="G22">
            <v>4542</v>
          </cell>
        </row>
        <row r="23">
          <cell r="G23">
            <v>4607</v>
          </cell>
        </row>
        <row r="24">
          <cell r="G24">
            <v>4617</v>
          </cell>
        </row>
        <row r="25">
          <cell r="G25">
            <v>4628</v>
          </cell>
        </row>
        <row r="26">
          <cell r="G26">
            <v>4638</v>
          </cell>
        </row>
        <row r="27">
          <cell r="G27">
            <v>4648</v>
          </cell>
        </row>
        <row r="28">
          <cell r="G28">
            <v>4659</v>
          </cell>
        </row>
        <row r="29">
          <cell r="G29">
            <v>4667</v>
          </cell>
        </row>
        <row r="30">
          <cell r="G30">
            <v>4675</v>
          </cell>
        </row>
        <row r="31">
          <cell r="G31">
            <v>4683</v>
          </cell>
        </row>
        <row r="32">
          <cell r="G32">
            <v>4691</v>
          </cell>
        </row>
        <row r="33">
          <cell r="G33">
            <v>4699</v>
          </cell>
        </row>
        <row r="34">
          <cell r="G34">
            <v>4699</v>
          </cell>
        </row>
        <row r="35">
          <cell r="G35">
            <v>4811</v>
          </cell>
        </row>
        <row r="36">
          <cell r="G36">
            <v>4839</v>
          </cell>
        </row>
        <row r="37">
          <cell r="G37">
            <v>4853</v>
          </cell>
        </row>
        <row r="38">
          <cell r="G38">
            <v>4867</v>
          </cell>
        </row>
        <row r="39">
          <cell r="G39">
            <v>4880</v>
          </cell>
        </row>
        <row r="40">
          <cell r="G40">
            <v>4894</v>
          </cell>
        </row>
        <row r="41">
          <cell r="G41">
            <v>4917</v>
          </cell>
        </row>
        <row r="42">
          <cell r="G42">
            <v>4925</v>
          </cell>
        </row>
        <row r="43">
          <cell r="G43">
            <v>4934</v>
          </cell>
        </row>
        <row r="44">
          <cell r="G44">
            <v>4943</v>
          </cell>
        </row>
        <row r="45">
          <cell r="G45">
            <v>4951</v>
          </cell>
        </row>
        <row r="46">
          <cell r="G46">
            <v>4977</v>
          </cell>
        </row>
        <row r="47">
          <cell r="G47">
            <v>4977</v>
          </cell>
        </row>
        <row r="48">
          <cell r="G48">
            <v>5003</v>
          </cell>
        </row>
        <row r="49">
          <cell r="G49">
            <v>5029</v>
          </cell>
        </row>
        <row r="50">
          <cell r="G50">
            <v>5054</v>
          </cell>
        </row>
        <row r="51">
          <cell r="G51">
            <v>5131</v>
          </cell>
        </row>
        <row r="52">
          <cell r="G52">
            <v>5181</v>
          </cell>
        </row>
        <row r="53">
          <cell r="G53">
            <v>5232</v>
          </cell>
        </row>
        <row r="54">
          <cell r="G54">
            <v>5283</v>
          </cell>
        </row>
        <row r="55">
          <cell r="G55">
            <v>5333</v>
          </cell>
        </row>
        <row r="56">
          <cell r="G56">
            <v>5350</v>
          </cell>
        </row>
        <row r="57">
          <cell r="G57">
            <v>5350</v>
          </cell>
        </row>
        <row r="58">
          <cell r="G58">
            <v>5368</v>
          </cell>
        </row>
        <row r="59">
          <cell r="G59">
            <v>5385</v>
          </cell>
        </row>
        <row r="60">
          <cell r="G60">
            <v>5402</v>
          </cell>
        </row>
        <row r="61">
          <cell r="G61">
            <v>5419</v>
          </cell>
        </row>
        <row r="62">
          <cell r="G62">
            <v>5441</v>
          </cell>
        </row>
        <row r="63">
          <cell r="G63">
            <v>5462</v>
          </cell>
        </row>
        <row r="64">
          <cell r="G64">
            <v>5484</v>
          </cell>
        </row>
        <row r="65">
          <cell r="G65">
            <v>5505</v>
          </cell>
        </row>
        <row r="66">
          <cell r="G66">
            <v>5527</v>
          </cell>
        </row>
        <row r="67">
          <cell r="G67">
            <v>5539</v>
          </cell>
        </row>
        <row r="68">
          <cell r="G68">
            <v>5539</v>
          </cell>
        </row>
        <row r="69">
          <cell r="G69">
            <v>5552</v>
          </cell>
        </row>
        <row r="70">
          <cell r="G70">
            <v>5564</v>
          </cell>
        </row>
        <row r="71">
          <cell r="G71">
            <v>5577</v>
          </cell>
        </row>
        <row r="72">
          <cell r="G72">
            <v>5595</v>
          </cell>
        </row>
        <row r="73">
          <cell r="G73">
            <v>5601</v>
          </cell>
        </row>
        <row r="74">
          <cell r="G74">
            <v>5607</v>
          </cell>
        </row>
        <row r="75">
          <cell r="G75">
            <v>5613</v>
          </cell>
        </row>
        <row r="76">
          <cell r="G76">
            <v>5619</v>
          </cell>
        </row>
        <row r="77">
          <cell r="G77">
            <v>5658</v>
          </cell>
        </row>
        <row r="78">
          <cell r="G78">
            <v>5658</v>
          </cell>
        </row>
        <row r="79">
          <cell r="G79">
            <v>5697</v>
          </cell>
        </row>
        <row r="80">
          <cell r="G80">
            <v>5736</v>
          </cell>
        </row>
        <row r="81">
          <cell r="G81">
            <v>5775</v>
          </cell>
        </row>
        <row r="82">
          <cell r="G82">
            <v>5819</v>
          </cell>
        </row>
        <row r="83">
          <cell r="G83">
            <v>5825</v>
          </cell>
        </row>
        <row r="84">
          <cell r="G84">
            <v>5831</v>
          </cell>
        </row>
        <row r="85">
          <cell r="G85">
            <v>5836</v>
          </cell>
        </row>
        <row r="86">
          <cell r="G86">
            <v>5842</v>
          </cell>
        </row>
        <row r="87">
          <cell r="G87">
            <v>5861</v>
          </cell>
        </row>
        <row r="88">
          <cell r="G88">
            <v>5880</v>
          </cell>
        </row>
        <row r="89">
          <cell r="G89">
            <v>5899</v>
          </cell>
        </row>
        <row r="90">
          <cell r="G90">
            <v>5917</v>
          </cell>
        </row>
        <row r="91">
          <cell r="G91">
            <v>5951</v>
          </cell>
        </row>
        <row r="92">
          <cell r="G92">
            <v>5966</v>
          </cell>
        </row>
        <row r="93">
          <cell r="G93">
            <v>5981</v>
          </cell>
        </row>
        <row r="94">
          <cell r="G94">
            <v>5996</v>
          </cell>
        </row>
        <row r="95">
          <cell r="G95">
            <v>6011</v>
          </cell>
        </row>
        <row r="96">
          <cell r="G96">
            <v>6031</v>
          </cell>
        </row>
        <row r="97">
          <cell r="G97">
            <v>6051</v>
          </cell>
        </row>
        <row r="98">
          <cell r="G98">
            <v>6159</v>
          </cell>
        </row>
        <row r="99">
          <cell r="G99">
            <v>6352</v>
          </cell>
        </row>
        <row r="100">
          <cell r="G100">
            <v>6565</v>
          </cell>
        </row>
        <row r="101">
          <cell r="G101">
            <v>6655</v>
          </cell>
        </row>
        <row r="102">
          <cell r="G102">
            <v>6923</v>
          </cell>
        </row>
        <row r="103">
          <cell r="G103">
            <v>7265</v>
          </cell>
        </row>
        <row r="104">
          <cell r="G104">
            <v>7444</v>
          </cell>
        </row>
        <row r="105">
          <cell r="G105">
            <v>7652</v>
          </cell>
        </row>
        <row r="106">
          <cell r="G106">
            <v>7691</v>
          </cell>
        </row>
        <row r="107">
          <cell r="G107">
            <v>7813</v>
          </cell>
        </row>
        <row r="108">
          <cell r="G108">
            <v>7856</v>
          </cell>
        </row>
        <row r="109">
          <cell r="G109">
            <v>8101</v>
          </cell>
        </row>
        <row r="110">
          <cell r="G110">
            <v>8159</v>
          </cell>
        </row>
        <row r="111">
          <cell r="G111">
            <v>8273</v>
          </cell>
        </row>
        <row r="112">
          <cell r="G112">
            <v>8289</v>
          </cell>
        </row>
        <row r="113">
          <cell r="G113">
            <v>8426</v>
          </cell>
        </row>
        <row r="114">
          <cell r="G114">
            <v>8461</v>
          </cell>
        </row>
        <row r="115">
          <cell r="G115">
            <v>8510</v>
          </cell>
        </row>
        <row r="116">
          <cell r="G116">
            <v>8516</v>
          </cell>
        </row>
        <row r="120">
          <cell r="G120">
            <v>-3.4828841812687101</v>
          </cell>
        </row>
        <row r="121">
          <cell r="G121">
            <v>121.120219344407</v>
          </cell>
        </row>
        <row r="122">
          <cell r="G122">
            <v>243.049199544495</v>
          </cell>
        </row>
        <row r="123">
          <cell r="G123">
            <v>365.62521505042201</v>
          </cell>
        </row>
        <row r="124">
          <cell r="G124">
            <v>486.79087291022</v>
          </cell>
        </row>
        <row r="125">
          <cell r="G125">
            <v>611.03110282505099</v>
          </cell>
        </row>
        <row r="128">
          <cell r="G128">
            <v>1814.1243999999999</v>
          </cell>
        </row>
        <row r="129">
          <cell r="G129">
            <v>1859.9353999999998</v>
          </cell>
        </row>
        <row r="130">
          <cell r="G130">
            <v>1905.7464</v>
          </cell>
        </row>
        <row r="131">
          <cell r="G131">
            <v>1951.5573999999999</v>
          </cell>
        </row>
        <row r="132">
          <cell r="G132">
            <v>1997.3683999999998</v>
          </cell>
        </row>
        <row r="133">
          <cell r="G133">
            <v>2043.1794</v>
          </cell>
        </row>
        <row r="136">
          <cell r="G136">
            <v>587.56585212478797</v>
          </cell>
        </row>
        <row r="137">
          <cell r="G137">
            <v>735.86521550634905</v>
          </cell>
        </row>
        <row r="138">
          <cell r="G138">
            <v>886.718820331031</v>
          </cell>
        </row>
        <row r="139">
          <cell r="G139">
            <v>1039.1607677125701</v>
          </cell>
        </row>
        <row r="140">
          <cell r="G140">
            <v>1188.8273664140099</v>
          </cell>
        </row>
        <row r="141">
          <cell r="G141">
            <v>1340.0047078789701</v>
          </cell>
        </row>
        <row r="142">
          <cell r="G142">
            <v>1490.88569154896</v>
          </cell>
        </row>
        <row r="143">
          <cell r="G143">
            <v>1639.8956830581801</v>
          </cell>
        </row>
        <row r="144">
          <cell r="G144">
            <v>1788.5544908570801</v>
          </cell>
        </row>
        <row r="145">
          <cell r="G145">
            <v>2005.21845532725</v>
          </cell>
        </row>
        <row r="148">
          <cell r="G148">
            <v>2178.49198407838</v>
          </cell>
        </row>
        <row r="149">
          <cell r="G149">
            <v>2274.9679666874999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582"/>
  <sheetViews>
    <sheetView topLeftCell="A3" workbookViewId="0">
      <pane ySplit="780" activePane="bottomLeft"/>
      <selection activeCell="G4" sqref="G4"/>
      <selection pane="bottomLeft" activeCell="G15" sqref="G15"/>
    </sheetView>
  </sheetViews>
  <sheetFormatPr defaultRowHeight="12.75" x14ac:dyDescent="0.2"/>
  <cols>
    <col min="1" max="1" width="10.42578125" bestFit="1" customWidth="1"/>
    <col min="2" max="2" width="18.5703125" bestFit="1" customWidth="1"/>
    <col min="3" max="3" width="12.140625" bestFit="1" customWidth="1"/>
    <col min="4" max="4" width="12.140625" customWidth="1"/>
    <col min="5" max="5" width="32" style="30" bestFit="1" customWidth="1"/>
    <col min="6" max="6" width="16.140625" bestFit="1" customWidth="1"/>
    <col min="7" max="7" width="18" style="2" bestFit="1" customWidth="1"/>
    <col min="8" max="8" width="10.7109375" style="2" customWidth="1"/>
    <col min="9" max="9" width="12.5703125" style="2" bestFit="1" customWidth="1"/>
    <col min="10" max="10" width="23" style="2" bestFit="1" customWidth="1"/>
    <col min="11" max="11" width="23.42578125" style="2" bestFit="1" customWidth="1"/>
    <col min="12" max="14" width="9.5703125" style="2" bestFit="1" customWidth="1"/>
    <col min="15" max="15" width="14.85546875" customWidth="1"/>
    <col min="16" max="16" width="11" bestFit="1" customWidth="1"/>
    <col min="17" max="17" width="11" customWidth="1"/>
    <col min="18" max="18" width="11.42578125" bestFit="1" customWidth="1"/>
    <col min="19" max="19" width="17.85546875" customWidth="1"/>
    <col min="21" max="21" width="10.42578125" bestFit="1" customWidth="1"/>
    <col min="22" max="22" width="10.42578125" customWidth="1"/>
    <col min="24" max="24" width="24.5703125" bestFit="1" customWidth="1"/>
  </cols>
  <sheetData>
    <row r="1" spans="1:29" x14ac:dyDescent="0.2">
      <c r="A1" t="s">
        <v>203</v>
      </c>
      <c r="B1" t="s">
        <v>383</v>
      </c>
      <c r="K1" s="50"/>
      <c r="L1" s="2" t="s">
        <v>435</v>
      </c>
      <c r="N1" s="51"/>
      <c r="O1" s="2" t="s">
        <v>436</v>
      </c>
      <c r="R1" s="53"/>
      <c r="S1" t="s">
        <v>438</v>
      </c>
    </row>
    <row r="3" spans="1:29" x14ac:dyDescent="0.2">
      <c r="A3" s="1" t="s">
        <v>1</v>
      </c>
      <c r="B3" s="1"/>
      <c r="C3" s="1"/>
      <c r="D3" s="1"/>
      <c r="E3" s="61"/>
      <c r="F3" s="1"/>
      <c r="G3" s="17"/>
      <c r="H3" s="17"/>
      <c r="I3" s="17"/>
      <c r="J3" s="17"/>
      <c r="K3" s="187" t="s">
        <v>429</v>
      </c>
    </row>
    <row r="4" spans="1:29" ht="12.75" customHeight="1" x14ac:dyDescent="0.2">
      <c r="A4" s="1" t="s">
        <v>0</v>
      </c>
      <c r="B4" s="1" t="s">
        <v>314</v>
      </c>
      <c r="C4" s="1" t="s">
        <v>206</v>
      </c>
      <c r="D4" s="1" t="s">
        <v>464</v>
      </c>
      <c r="E4" s="61" t="s">
        <v>448</v>
      </c>
      <c r="F4" s="1" t="s">
        <v>428</v>
      </c>
      <c r="G4" s="17" t="s">
        <v>471</v>
      </c>
      <c r="H4" s="17" t="s">
        <v>440</v>
      </c>
      <c r="I4" s="17" t="s">
        <v>476</v>
      </c>
      <c r="J4" s="17" t="s">
        <v>478</v>
      </c>
      <c r="K4" s="187"/>
    </row>
    <row r="5" spans="1:29" x14ac:dyDescent="0.2">
      <c r="A5" s="2">
        <v>1</v>
      </c>
      <c r="B5" s="11">
        <v>0</v>
      </c>
      <c r="C5" s="55">
        <v>0</v>
      </c>
      <c r="D5" s="83">
        <v>60</v>
      </c>
      <c r="E5" s="30">
        <v>165</v>
      </c>
      <c r="F5" s="11">
        <v>0</v>
      </c>
      <c r="G5">
        <v>2133</v>
      </c>
      <c r="H5" s="2">
        <v>1893.3264013957701</v>
      </c>
      <c r="I5">
        <v>2133</v>
      </c>
      <c r="J5"/>
      <c r="K5" s="11"/>
      <c r="N5" s="31" t="s">
        <v>356</v>
      </c>
    </row>
    <row r="6" spans="1:29" x14ac:dyDescent="0.2">
      <c r="A6" s="2">
        <v>1</v>
      </c>
      <c r="B6" s="14">
        <v>1</v>
      </c>
      <c r="C6" s="55">
        <v>1</v>
      </c>
      <c r="D6" s="83">
        <v>61</v>
      </c>
      <c r="E6" s="30">
        <v>166</v>
      </c>
      <c r="F6" s="11">
        <v>1</v>
      </c>
      <c r="G6">
        <v>2151</v>
      </c>
      <c r="H6" s="2">
        <v>1913.5356663207499</v>
      </c>
      <c r="I6">
        <v>2151</v>
      </c>
      <c r="J6"/>
      <c r="K6" s="11"/>
    </row>
    <row r="7" spans="1:29" ht="12.75" customHeight="1" x14ac:dyDescent="0.2">
      <c r="A7" s="2">
        <v>1</v>
      </c>
      <c r="B7" s="14">
        <v>2</v>
      </c>
      <c r="C7" s="55">
        <v>2</v>
      </c>
      <c r="D7" s="83">
        <v>62</v>
      </c>
      <c r="E7" s="30">
        <v>167</v>
      </c>
      <c r="F7" s="11">
        <v>2</v>
      </c>
      <c r="G7">
        <v>2169</v>
      </c>
      <c r="H7" s="2">
        <v>1933.7449321855499</v>
      </c>
      <c r="I7">
        <v>2169</v>
      </c>
      <c r="J7"/>
      <c r="K7" s="11"/>
      <c r="O7" s="185" t="s">
        <v>315</v>
      </c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32"/>
    </row>
    <row r="8" spans="1:29" x14ac:dyDescent="0.2">
      <c r="A8" s="2">
        <v>1</v>
      </c>
      <c r="B8" s="14">
        <v>3</v>
      </c>
      <c r="C8" s="55">
        <v>3</v>
      </c>
      <c r="D8" s="83">
        <v>63</v>
      </c>
      <c r="E8" s="30">
        <v>168</v>
      </c>
      <c r="F8" s="11">
        <v>3</v>
      </c>
      <c r="G8">
        <v>2187</v>
      </c>
      <c r="H8" s="2">
        <v>1953.95419866272</v>
      </c>
      <c r="I8">
        <v>2187</v>
      </c>
      <c r="J8"/>
      <c r="K8" s="11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32"/>
    </row>
    <row r="9" spans="1:29" x14ac:dyDescent="0.2">
      <c r="A9" s="2">
        <v>1</v>
      </c>
      <c r="B9" s="52">
        <v>4</v>
      </c>
      <c r="C9" s="55">
        <v>4</v>
      </c>
      <c r="D9" s="83">
        <v>64</v>
      </c>
      <c r="E9" s="30">
        <v>169</v>
      </c>
      <c r="F9" s="30">
        <v>4</v>
      </c>
      <c r="G9">
        <v>2205</v>
      </c>
      <c r="H9" s="2">
        <v>1974.1634669349901</v>
      </c>
      <c r="I9">
        <v>2205</v>
      </c>
      <c r="J9">
        <v>1491.7464881677299</v>
      </c>
      <c r="K9" s="53">
        <v>4</v>
      </c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</row>
    <row r="10" spans="1:29" ht="15.75" x14ac:dyDescent="0.25">
      <c r="A10" s="15">
        <v>1</v>
      </c>
      <c r="B10">
        <v>5</v>
      </c>
      <c r="C10" s="55">
        <v>5</v>
      </c>
      <c r="D10" s="83">
        <v>65</v>
      </c>
      <c r="E10" s="30">
        <v>170</v>
      </c>
      <c r="F10">
        <v>5</v>
      </c>
      <c r="G10">
        <v>2223</v>
      </c>
      <c r="H10" s="2">
        <v>1994.3727369194801</v>
      </c>
      <c r="I10">
        <v>2223</v>
      </c>
      <c r="J10">
        <v>1526.4705775198199</v>
      </c>
      <c r="K10"/>
      <c r="O10" s="27" t="s">
        <v>316</v>
      </c>
    </row>
    <row r="11" spans="1:29" ht="15.75" x14ac:dyDescent="0.25">
      <c r="A11" s="15">
        <v>1</v>
      </c>
      <c r="B11">
        <v>6</v>
      </c>
      <c r="C11" s="55">
        <v>6</v>
      </c>
      <c r="D11" s="83">
        <v>66</v>
      </c>
      <c r="E11" s="30">
        <v>171</v>
      </c>
      <c r="F11">
        <v>6</v>
      </c>
      <c r="G11">
        <v>2241</v>
      </c>
      <c r="H11" s="2">
        <v>2014.5820082689299</v>
      </c>
      <c r="I11">
        <v>2241</v>
      </c>
      <c r="J11">
        <v>1561.16615296396</v>
      </c>
      <c r="K11"/>
      <c r="O11" s="27" t="s">
        <v>321</v>
      </c>
      <c r="P11" s="27" t="s">
        <v>277</v>
      </c>
      <c r="Q11" s="27"/>
      <c r="R11" s="27" t="s">
        <v>278</v>
      </c>
      <c r="S11" s="27" t="s">
        <v>380</v>
      </c>
      <c r="T11" s="28"/>
      <c r="U11" s="27" t="s">
        <v>346</v>
      </c>
      <c r="V11" s="27"/>
      <c r="W11" s="27" t="s">
        <v>347</v>
      </c>
      <c r="X11" s="28"/>
      <c r="Y11" s="27" t="s">
        <v>378</v>
      </c>
      <c r="Z11" s="28"/>
      <c r="AA11" s="28"/>
    </row>
    <row r="12" spans="1:29" x14ac:dyDescent="0.2">
      <c r="A12" s="15">
        <v>1</v>
      </c>
      <c r="B12">
        <v>7</v>
      </c>
      <c r="C12" s="55">
        <v>7</v>
      </c>
      <c r="D12" s="83">
        <v>67</v>
      </c>
      <c r="E12" s="30">
        <v>172</v>
      </c>
      <c r="F12">
        <v>7</v>
      </c>
      <c r="G12">
        <v>2259</v>
      </c>
      <c r="H12" s="2">
        <v>2034.7912825492499</v>
      </c>
      <c r="I12">
        <v>2259</v>
      </c>
      <c r="J12">
        <v>1596.4697507245901</v>
      </c>
      <c r="K12"/>
      <c r="N12" s="2">
        <v>30</v>
      </c>
      <c r="O12" t="s">
        <v>319</v>
      </c>
      <c r="P12">
        <v>2340</v>
      </c>
      <c r="R12">
        <v>2545</v>
      </c>
      <c r="S12">
        <v>30</v>
      </c>
      <c r="U12">
        <v>2400</v>
      </c>
      <c r="W12">
        <v>50</v>
      </c>
      <c r="Y12" s="35" t="s">
        <v>364</v>
      </c>
    </row>
    <row r="13" spans="1:29" x14ac:dyDescent="0.2">
      <c r="A13" s="15">
        <v>1</v>
      </c>
      <c r="B13">
        <v>8</v>
      </c>
      <c r="C13" s="55">
        <v>8</v>
      </c>
      <c r="D13" s="83">
        <v>68</v>
      </c>
      <c r="E13" s="30">
        <v>173</v>
      </c>
      <c r="F13">
        <v>8</v>
      </c>
      <c r="G13">
        <v>2277</v>
      </c>
      <c r="H13" s="2">
        <v>2055.0005550154101</v>
      </c>
      <c r="I13">
        <v>2277</v>
      </c>
      <c r="J13">
        <v>1631.84815649099</v>
      </c>
      <c r="K13"/>
      <c r="N13" s="2">
        <v>144</v>
      </c>
      <c r="O13" t="s">
        <v>318</v>
      </c>
      <c r="P13">
        <v>3719</v>
      </c>
      <c r="R13">
        <v>3989</v>
      </c>
      <c r="S13">
        <v>144</v>
      </c>
      <c r="U13">
        <v>3580</v>
      </c>
      <c r="W13">
        <v>50</v>
      </c>
      <c r="Y13" s="33" t="s">
        <v>365</v>
      </c>
    </row>
    <row r="14" spans="1:29" x14ac:dyDescent="0.2">
      <c r="A14" s="15">
        <v>1</v>
      </c>
      <c r="B14">
        <v>9</v>
      </c>
      <c r="C14" s="55">
        <v>9</v>
      </c>
      <c r="D14" s="83">
        <v>69</v>
      </c>
      <c r="E14" s="30">
        <v>174</v>
      </c>
      <c r="F14">
        <v>9</v>
      </c>
      <c r="G14">
        <v>2295</v>
      </c>
      <c r="H14" s="2">
        <v>2075.2098358574199</v>
      </c>
      <c r="I14">
        <v>2295</v>
      </c>
      <c r="J14">
        <v>1666.68312636274</v>
      </c>
      <c r="K14"/>
      <c r="N14" s="2">
        <v>179</v>
      </c>
      <c r="O14" t="s">
        <v>343</v>
      </c>
      <c r="P14">
        <v>4606</v>
      </c>
      <c r="R14">
        <v>4769</v>
      </c>
      <c r="S14">
        <v>179</v>
      </c>
      <c r="U14">
        <v>4160</v>
      </c>
      <c r="W14">
        <v>30</v>
      </c>
      <c r="Y14" t="s">
        <v>363</v>
      </c>
    </row>
    <row r="15" spans="1:29" x14ac:dyDescent="0.2">
      <c r="A15" s="15">
        <v>1</v>
      </c>
      <c r="B15" s="52">
        <v>10</v>
      </c>
      <c r="C15" s="55">
        <v>10</v>
      </c>
      <c r="D15" s="83">
        <v>70</v>
      </c>
      <c r="E15" s="30">
        <v>175</v>
      </c>
      <c r="F15">
        <v>10</v>
      </c>
      <c r="G15">
        <v>2313</v>
      </c>
      <c r="H15" s="2">
        <v>2095.4191295732398</v>
      </c>
      <c r="I15">
        <v>2313</v>
      </c>
      <c r="J15">
        <v>1701.4173899104201</v>
      </c>
      <c r="K15"/>
      <c r="N15" s="2">
        <v>215</v>
      </c>
      <c r="O15" t="s">
        <v>334</v>
      </c>
      <c r="P15">
        <v>5450</v>
      </c>
      <c r="R15">
        <v>5586</v>
      </c>
      <c r="S15" s="30">
        <v>215</v>
      </c>
      <c r="U15">
        <v>4750</v>
      </c>
      <c r="W15">
        <v>35</v>
      </c>
      <c r="Y15" t="s">
        <v>362</v>
      </c>
    </row>
    <row r="16" spans="1:29" x14ac:dyDescent="0.2">
      <c r="A16" s="15">
        <v>1</v>
      </c>
      <c r="B16">
        <v>11</v>
      </c>
      <c r="C16" s="55">
        <v>11</v>
      </c>
      <c r="D16" s="83">
        <v>71</v>
      </c>
      <c r="E16" s="30">
        <v>176</v>
      </c>
      <c r="F16">
        <v>11</v>
      </c>
      <c r="G16">
        <v>2331</v>
      </c>
      <c r="H16" s="2">
        <v>2115.6284083014698</v>
      </c>
      <c r="I16">
        <v>2331</v>
      </c>
      <c r="J16">
        <v>1737.84536243964</v>
      </c>
      <c r="K16"/>
      <c r="N16" s="2">
        <v>221</v>
      </c>
      <c r="O16" t="s">
        <v>317</v>
      </c>
      <c r="P16">
        <v>5319</v>
      </c>
      <c r="R16">
        <v>5486</v>
      </c>
      <c r="S16" s="30">
        <v>221</v>
      </c>
      <c r="U16">
        <v>4701</v>
      </c>
      <c r="W16">
        <v>48</v>
      </c>
      <c r="Y16" s="33" t="s">
        <v>366</v>
      </c>
    </row>
    <row r="17" spans="1:25" x14ac:dyDescent="0.2">
      <c r="A17" s="15">
        <v>1</v>
      </c>
      <c r="B17">
        <v>12</v>
      </c>
      <c r="C17" s="55">
        <v>12</v>
      </c>
      <c r="D17" s="83">
        <v>72</v>
      </c>
      <c r="E17" s="30">
        <v>177</v>
      </c>
      <c r="F17">
        <v>12</v>
      </c>
      <c r="G17">
        <v>2349</v>
      </c>
      <c r="H17" s="2">
        <v>2135.8377020907501</v>
      </c>
      <c r="I17">
        <v>2349</v>
      </c>
      <c r="J17">
        <v>1774.48411403867</v>
      </c>
      <c r="K17"/>
      <c r="N17" s="2">
        <v>276</v>
      </c>
      <c r="O17" t="s">
        <v>320</v>
      </c>
      <c r="P17">
        <v>6294</v>
      </c>
      <c r="R17">
        <v>6468</v>
      </c>
      <c r="S17" s="30">
        <v>276</v>
      </c>
      <c r="U17">
        <v>5594</v>
      </c>
      <c r="W17">
        <v>49</v>
      </c>
      <c r="Y17" s="33" t="s">
        <v>367</v>
      </c>
    </row>
    <row r="18" spans="1:25" x14ac:dyDescent="0.2">
      <c r="A18" s="15">
        <v>1</v>
      </c>
      <c r="B18">
        <v>13</v>
      </c>
      <c r="C18" s="55">
        <v>13</v>
      </c>
      <c r="D18" s="83">
        <v>73</v>
      </c>
      <c r="E18" s="30">
        <v>178</v>
      </c>
      <c r="F18">
        <v>13</v>
      </c>
      <c r="G18">
        <v>2367</v>
      </c>
      <c r="H18" s="2">
        <v>2156.0469852703</v>
      </c>
      <c r="I18">
        <v>2367</v>
      </c>
      <c r="J18">
        <v>1810.5175009842201</v>
      </c>
      <c r="K18"/>
      <c r="N18" s="2">
        <v>383</v>
      </c>
      <c r="O18" t="s">
        <v>348</v>
      </c>
      <c r="P18">
        <v>8594</v>
      </c>
      <c r="R18" s="25">
        <v>8814</v>
      </c>
      <c r="S18" s="30">
        <v>383</v>
      </c>
      <c r="T18" t="s">
        <v>358</v>
      </c>
      <c r="U18">
        <v>7904</v>
      </c>
      <c r="W18">
        <v>55</v>
      </c>
      <c r="Y18" s="33" t="s">
        <v>368</v>
      </c>
    </row>
    <row r="19" spans="1:25" x14ac:dyDescent="0.2">
      <c r="A19" s="15">
        <v>1</v>
      </c>
      <c r="B19">
        <v>14</v>
      </c>
      <c r="C19" s="55">
        <v>14</v>
      </c>
      <c r="D19" s="83">
        <v>74</v>
      </c>
      <c r="E19" s="30">
        <v>179</v>
      </c>
      <c r="F19">
        <v>14</v>
      </c>
      <c r="G19">
        <v>2385</v>
      </c>
      <c r="H19" s="2">
        <v>2176.25631233173</v>
      </c>
      <c r="I19">
        <v>2385</v>
      </c>
      <c r="J19">
        <v>1846.43099532415</v>
      </c>
      <c r="K19" s="53">
        <v>14</v>
      </c>
      <c r="S19" s="30">
        <v>196</v>
      </c>
      <c r="U19">
        <v>4290</v>
      </c>
      <c r="W19">
        <v>30</v>
      </c>
      <c r="Y19" s="33"/>
    </row>
    <row r="20" spans="1:25" x14ac:dyDescent="0.2">
      <c r="A20" s="15">
        <v>1</v>
      </c>
      <c r="B20" s="52">
        <v>15</v>
      </c>
      <c r="C20" s="55">
        <v>15</v>
      </c>
      <c r="D20" s="83">
        <v>75</v>
      </c>
      <c r="E20" s="30">
        <v>180</v>
      </c>
      <c r="F20">
        <v>15</v>
      </c>
      <c r="G20">
        <v>2403</v>
      </c>
      <c r="H20" s="2">
        <v>2196.4656265578201</v>
      </c>
      <c r="I20">
        <v>2403</v>
      </c>
      <c r="J20">
        <v>1882.8936434130801</v>
      </c>
      <c r="K20"/>
      <c r="S20" s="30">
        <v>200</v>
      </c>
      <c r="U20">
        <v>4480</v>
      </c>
      <c r="W20">
        <v>30</v>
      </c>
    </row>
    <row r="21" spans="1:25" ht="15.75" x14ac:dyDescent="0.25">
      <c r="A21" s="15">
        <v>1</v>
      </c>
      <c r="B21">
        <v>16</v>
      </c>
      <c r="C21" s="55">
        <v>16</v>
      </c>
      <c r="D21" s="83">
        <v>76</v>
      </c>
      <c r="E21" s="30">
        <v>181</v>
      </c>
      <c r="F21">
        <v>16</v>
      </c>
      <c r="G21">
        <v>2421</v>
      </c>
      <c r="H21" s="2">
        <v>2216.6749676014701</v>
      </c>
      <c r="I21">
        <v>2421</v>
      </c>
      <c r="J21">
        <v>1914.88740550489</v>
      </c>
      <c r="K21"/>
      <c r="O21" s="27" t="s">
        <v>1</v>
      </c>
    </row>
    <row r="22" spans="1:25" x14ac:dyDescent="0.2">
      <c r="A22" s="15">
        <v>1</v>
      </c>
      <c r="B22">
        <v>17</v>
      </c>
      <c r="C22" s="55">
        <v>17</v>
      </c>
      <c r="D22" s="83">
        <v>77</v>
      </c>
      <c r="E22" s="30">
        <v>182</v>
      </c>
      <c r="F22">
        <v>17</v>
      </c>
      <c r="G22">
        <v>2439</v>
      </c>
      <c r="H22" s="2">
        <v>2236.8843218923798</v>
      </c>
      <c r="I22">
        <v>2439</v>
      </c>
      <c r="J22">
        <v>1946.4410751862199</v>
      </c>
      <c r="K22"/>
      <c r="O22">
        <v>30</v>
      </c>
      <c r="P22" s="2">
        <v>2430.0380000000005</v>
      </c>
      <c r="Q22" s="2"/>
    </row>
    <row r="23" spans="1:25" x14ac:dyDescent="0.2">
      <c r="A23" s="15">
        <v>1</v>
      </c>
      <c r="B23">
        <v>18</v>
      </c>
      <c r="C23" s="55">
        <v>18</v>
      </c>
      <c r="D23" s="83">
        <v>78</v>
      </c>
      <c r="E23" s="30">
        <v>183</v>
      </c>
      <c r="F23">
        <v>18</v>
      </c>
      <c r="G23">
        <v>2457</v>
      </c>
      <c r="H23" s="2">
        <v>2257.0937012744498</v>
      </c>
      <c r="I23">
        <v>2457</v>
      </c>
      <c r="J23">
        <v>1980.0555589086</v>
      </c>
      <c r="K23"/>
      <c r="O23">
        <v>30</v>
      </c>
      <c r="P23" s="2">
        <v>2490.9779999999996</v>
      </c>
      <c r="Q23" s="2"/>
    </row>
    <row r="24" spans="1:25" x14ac:dyDescent="0.2">
      <c r="A24" s="15">
        <v>1</v>
      </c>
      <c r="B24">
        <v>19</v>
      </c>
      <c r="C24" s="55">
        <v>19</v>
      </c>
      <c r="D24" s="83">
        <v>79</v>
      </c>
      <c r="E24" s="30">
        <v>184</v>
      </c>
      <c r="F24">
        <v>19</v>
      </c>
      <c r="G24">
        <v>2475</v>
      </c>
      <c r="H24" s="2">
        <v>2277.3031173091599</v>
      </c>
      <c r="I24">
        <v>2475</v>
      </c>
      <c r="J24">
        <v>2013.00390699493</v>
      </c>
      <c r="K24"/>
      <c r="O24">
        <v>144</v>
      </c>
      <c r="P24" s="2">
        <v>3894.8355000000001</v>
      </c>
      <c r="Q24" s="2"/>
    </row>
    <row r="25" spans="1:25" x14ac:dyDescent="0.2">
      <c r="A25" s="15">
        <v>1</v>
      </c>
      <c r="B25" s="52">
        <v>20</v>
      </c>
      <c r="C25" s="55">
        <v>20</v>
      </c>
      <c r="D25" s="83">
        <v>80</v>
      </c>
      <c r="E25" s="30">
        <v>185</v>
      </c>
      <c r="F25">
        <v>20</v>
      </c>
      <c r="G25">
        <v>2493</v>
      </c>
      <c r="H25" s="2">
        <v>2297.51257910198</v>
      </c>
      <c r="I25">
        <v>2493</v>
      </c>
      <c r="J25">
        <v>2046.97782829894</v>
      </c>
      <c r="K25"/>
      <c r="O25">
        <v>144</v>
      </c>
      <c r="P25" s="2">
        <v>3858.86</v>
      </c>
      <c r="Q25" s="2"/>
    </row>
    <row r="26" spans="1:25" x14ac:dyDescent="0.2">
      <c r="A26" s="15">
        <v>1</v>
      </c>
      <c r="B26">
        <v>21</v>
      </c>
      <c r="C26" s="55">
        <v>21</v>
      </c>
      <c r="D26" s="83">
        <v>81</v>
      </c>
      <c r="E26" s="30">
        <v>186</v>
      </c>
      <c r="F26">
        <v>21</v>
      </c>
      <c r="G26">
        <v>2511</v>
      </c>
      <c r="H26" s="2">
        <v>2317.7221074375798</v>
      </c>
      <c r="I26">
        <v>2511</v>
      </c>
      <c r="J26">
        <v>2077.3016166890102</v>
      </c>
      <c r="K26"/>
      <c r="O26">
        <v>179</v>
      </c>
      <c r="P26" s="2">
        <v>4715.8724999999995</v>
      </c>
      <c r="Q26" s="2"/>
    </row>
    <row r="27" spans="1:25" x14ac:dyDescent="0.2">
      <c r="A27" s="15">
        <v>1</v>
      </c>
      <c r="B27">
        <v>22</v>
      </c>
      <c r="C27" s="55">
        <v>22</v>
      </c>
      <c r="D27" s="83">
        <v>82</v>
      </c>
      <c r="E27" s="30">
        <v>187</v>
      </c>
      <c r="F27">
        <v>22</v>
      </c>
      <c r="G27">
        <v>2529</v>
      </c>
      <c r="H27" s="2">
        <v>2337.9317287447002</v>
      </c>
      <c r="I27">
        <v>2529</v>
      </c>
      <c r="J27">
        <v>2107.6567632506499</v>
      </c>
      <c r="K27"/>
      <c r="O27">
        <v>179</v>
      </c>
      <c r="P27" s="2">
        <v>4706.1665000000003</v>
      </c>
      <c r="Q27" s="2"/>
    </row>
    <row r="28" spans="1:25" x14ac:dyDescent="0.2">
      <c r="A28" s="15">
        <v>1</v>
      </c>
      <c r="B28">
        <v>23</v>
      </c>
      <c r="C28" s="55">
        <v>23</v>
      </c>
      <c r="D28" s="83">
        <v>83</v>
      </c>
      <c r="E28" s="30">
        <v>188</v>
      </c>
      <c r="F28">
        <v>23</v>
      </c>
      <c r="G28">
        <v>2547</v>
      </c>
      <c r="H28" s="2">
        <v>2358.1414855716398</v>
      </c>
      <c r="I28">
        <v>2547</v>
      </c>
      <c r="J28">
        <v>2138.1161754734399</v>
      </c>
      <c r="K28"/>
      <c r="O28">
        <v>196</v>
      </c>
      <c r="P28" s="2">
        <v>4850.5</v>
      </c>
      <c r="Q28" s="2"/>
    </row>
    <row r="29" spans="1:25" x14ac:dyDescent="0.2">
      <c r="A29" s="15">
        <v>1</v>
      </c>
      <c r="B29">
        <v>24</v>
      </c>
      <c r="C29" s="55">
        <v>24</v>
      </c>
      <c r="D29" s="83">
        <v>84</v>
      </c>
      <c r="E29" s="30">
        <v>189</v>
      </c>
      <c r="F29">
        <v>24</v>
      </c>
      <c r="G29">
        <v>2565</v>
      </c>
      <c r="H29" s="2">
        <v>2378.3514342718199</v>
      </c>
      <c r="I29">
        <v>2565</v>
      </c>
      <c r="J29">
        <v>2168.6899074320299</v>
      </c>
      <c r="K29" s="53">
        <v>24</v>
      </c>
      <c r="O29">
        <v>196</v>
      </c>
      <c r="P29" s="2">
        <v>4861.8859999999995</v>
      </c>
      <c r="Q29" s="2"/>
    </row>
    <row r="30" spans="1:25" x14ac:dyDescent="0.2">
      <c r="A30" s="15">
        <v>1</v>
      </c>
      <c r="B30" s="52">
        <v>25</v>
      </c>
      <c r="C30" s="55">
        <v>25</v>
      </c>
      <c r="D30" s="83">
        <v>85</v>
      </c>
      <c r="E30" s="30">
        <v>190</v>
      </c>
      <c r="F30">
        <v>25</v>
      </c>
      <c r="G30">
        <v>2583</v>
      </c>
      <c r="H30" s="2">
        <v>2398.5611935266002</v>
      </c>
      <c r="I30">
        <v>2583</v>
      </c>
      <c r="J30">
        <v>2199.45509652705</v>
      </c>
      <c r="K30"/>
      <c r="O30">
        <v>200</v>
      </c>
      <c r="P30" s="2">
        <v>5176.3240000000005</v>
      </c>
      <c r="Q30" s="2"/>
    </row>
    <row r="31" spans="1:25" x14ac:dyDescent="0.2">
      <c r="A31" s="15">
        <v>1</v>
      </c>
      <c r="B31">
        <v>26</v>
      </c>
      <c r="C31" s="55">
        <v>26</v>
      </c>
      <c r="D31" s="83">
        <v>86</v>
      </c>
      <c r="E31" s="30">
        <v>191</v>
      </c>
      <c r="F31">
        <v>26</v>
      </c>
      <c r="G31">
        <v>2601</v>
      </c>
      <c r="H31" s="2">
        <v>2418.7711572697399</v>
      </c>
      <c r="I31">
        <v>2601</v>
      </c>
      <c r="J31">
        <v>2230.6697017156698</v>
      </c>
      <c r="K31"/>
      <c r="O31">
        <v>200</v>
      </c>
      <c r="P31" s="2">
        <v>5161.0609999999997</v>
      </c>
      <c r="Q31" s="2"/>
    </row>
    <row r="32" spans="1:25" x14ac:dyDescent="0.2">
      <c r="A32" s="15">
        <v>1</v>
      </c>
      <c r="B32">
        <v>27</v>
      </c>
      <c r="C32" s="55">
        <v>27</v>
      </c>
      <c r="D32" s="83">
        <v>87</v>
      </c>
      <c r="E32" s="30">
        <v>192</v>
      </c>
      <c r="F32">
        <v>27</v>
      </c>
      <c r="G32">
        <v>2619</v>
      </c>
      <c r="H32" s="2">
        <v>2438.9814612674299</v>
      </c>
      <c r="I32">
        <v>2619</v>
      </c>
      <c r="J32">
        <v>2262.0759704284701</v>
      </c>
      <c r="K32"/>
      <c r="O32">
        <v>215</v>
      </c>
      <c r="P32" s="2">
        <v>5527.9940000000006</v>
      </c>
      <c r="Q32" s="2"/>
    </row>
    <row r="33" spans="1:29" x14ac:dyDescent="0.2">
      <c r="A33" s="15">
        <v>1</v>
      </c>
      <c r="B33">
        <v>28</v>
      </c>
      <c r="C33" s="55">
        <v>28</v>
      </c>
      <c r="D33" s="83">
        <v>88</v>
      </c>
      <c r="E33" s="30">
        <v>193</v>
      </c>
      <c r="F33">
        <v>28</v>
      </c>
      <c r="G33">
        <v>2637</v>
      </c>
      <c r="H33" s="2">
        <v>2459.19240551351</v>
      </c>
      <c r="I33">
        <v>2637</v>
      </c>
      <c r="J33">
        <v>2293.3818306221801</v>
      </c>
      <c r="K33"/>
      <c r="O33">
        <v>215</v>
      </c>
      <c r="P33" s="2">
        <v>5490.28</v>
      </c>
      <c r="Q33" s="2"/>
    </row>
    <row r="34" spans="1:29" x14ac:dyDescent="0.2">
      <c r="A34" s="15">
        <v>1</v>
      </c>
      <c r="B34">
        <v>29</v>
      </c>
      <c r="C34" s="55">
        <v>29</v>
      </c>
      <c r="D34" s="83">
        <v>89</v>
      </c>
      <c r="E34" s="30">
        <v>194</v>
      </c>
      <c r="F34">
        <v>29</v>
      </c>
      <c r="G34">
        <v>2655</v>
      </c>
      <c r="H34" s="2">
        <v>2479.40122696869</v>
      </c>
      <c r="I34">
        <v>2655</v>
      </c>
      <c r="J34">
        <v>2324.9634971353198</v>
      </c>
      <c r="K34"/>
      <c r="O34">
        <v>221</v>
      </c>
      <c r="P34" s="2">
        <v>5417.3340000000007</v>
      </c>
      <c r="Q34" s="2"/>
    </row>
    <row r="35" spans="1:29" x14ac:dyDescent="0.2">
      <c r="A35" s="15">
        <v>1</v>
      </c>
      <c r="B35" s="52">
        <v>30</v>
      </c>
      <c r="C35" s="56">
        <v>30</v>
      </c>
      <c r="D35" s="83">
        <v>90</v>
      </c>
      <c r="E35" s="30">
        <v>195</v>
      </c>
      <c r="F35">
        <v>30</v>
      </c>
      <c r="G35">
        <v>2673</v>
      </c>
      <c r="H35" s="2">
        <v>2499.6064004580098</v>
      </c>
      <c r="I35">
        <v>2673</v>
      </c>
      <c r="J35">
        <v>2355.8785873947099</v>
      </c>
      <c r="K35"/>
      <c r="O35">
        <v>221</v>
      </c>
      <c r="P35" s="2">
        <v>5438</v>
      </c>
      <c r="Q35" s="2"/>
    </row>
    <row r="36" spans="1:29" x14ac:dyDescent="0.2">
      <c r="A36" s="15">
        <v>1</v>
      </c>
      <c r="B36">
        <v>31</v>
      </c>
      <c r="C36" s="55">
        <v>31</v>
      </c>
      <c r="D36" s="83">
        <v>91</v>
      </c>
      <c r="E36" s="30">
        <v>196</v>
      </c>
      <c r="F36">
        <v>31</v>
      </c>
      <c r="G36">
        <v>2691</v>
      </c>
      <c r="H36" s="2">
        <v>2519.8140048537998</v>
      </c>
      <c r="I36">
        <v>2691</v>
      </c>
      <c r="J36">
        <v>2375.4511828111199</v>
      </c>
      <c r="K36"/>
      <c r="O36">
        <v>276</v>
      </c>
      <c r="P36" s="2">
        <v>6360.5</v>
      </c>
      <c r="Q36" s="2"/>
    </row>
    <row r="37" spans="1:29" x14ac:dyDescent="0.2">
      <c r="A37" s="15">
        <v>1</v>
      </c>
      <c r="B37">
        <v>32</v>
      </c>
      <c r="C37" s="55">
        <v>32</v>
      </c>
      <c r="D37" s="83">
        <v>92</v>
      </c>
      <c r="E37" s="30">
        <v>197</v>
      </c>
      <c r="F37">
        <v>32</v>
      </c>
      <c r="G37">
        <v>2709</v>
      </c>
      <c r="H37" s="2">
        <v>2540.0184129469599</v>
      </c>
      <c r="I37">
        <v>2709</v>
      </c>
      <c r="J37">
        <v>2395.1579475133799</v>
      </c>
      <c r="K37"/>
      <c r="O37">
        <v>276</v>
      </c>
      <c r="P37" s="2">
        <v>6381</v>
      </c>
      <c r="Q37" s="2"/>
    </row>
    <row r="38" spans="1:29" x14ac:dyDescent="0.2">
      <c r="A38" s="15">
        <v>1</v>
      </c>
      <c r="B38">
        <v>33</v>
      </c>
      <c r="C38" s="55">
        <v>33</v>
      </c>
      <c r="D38" s="83">
        <v>93</v>
      </c>
      <c r="E38" s="30">
        <v>198</v>
      </c>
      <c r="F38">
        <v>33</v>
      </c>
      <c r="G38">
        <v>2728</v>
      </c>
      <c r="H38" s="2">
        <v>2560.2144190897402</v>
      </c>
      <c r="I38">
        <v>2728</v>
      </c>
      <c r="J38">
        <v>2414.15906446291</v>
      </c>
      <c r="K38"/>
      <c r="O38">
        <v>383</v>
      </c>
      <c r="P38" s="2">
        <v>8705.364999999998</v>
      </c>
      <c r="Q38" s="2"/>
    </row>
    <row r="39" spans="1:29" x14ac:dyDescent="0.2">
      <c r="A39" s="15">
        <v>1</v>
      </c>
      <c r="B39">
        <v>34</v>
      </c>
      <c r="C39" s="55">
        <v>34</v>
      </c>
      <c r="D39" s="83">
        <v>94</v>
      </c>
      <c r="E39" s="30">
        <v>199</v>
      </c>
      <c r="F39">
        <v>34</v>
      </c>
      <c r="G39">
        <v>2746</v>
      </c>
      <c r="H39" s="2">
        <v>2580.39714368769</v>
      </c>
      <c r="I39">
        <v>2746</v>
      </c>
      <c r="J39">
        <v>2433.38865246861</v>
      </c>
      <c r="K39" s="53">
        <v>34</v>
      </c>
      <c r="O39">
        <v>383</v>
      </c>
      <c r="P39" s="2">
        <v>8764.5834999999988</v>
      </c>
      <c r="Q39" s="2"/>
    </row>
    <row r="40" spans="1:29" x14ac:dyDescent="0.2">
      <c r="A40" s="15">
        <v>1</v>
      </c>
      <c r="B40" s="52">
        <v>35</v>
      </c>
      <c r="C40" s="55">
        <v>35</v>
      </c>
      <c r="D40" s="83">
        <v>95</v>
      </c>
      <c r="E40" s="30">
        <v>200</v>
      </c>
      <c r="F40">
        <v>35</v>
      </c>
      <c r="G40">
        <v>2764</v>
      </c>
      <c r="H40" s="2">
        <v>2600.5617150455801</v>
      </c>
      <c r="I40">
        <v>2764</v>
      </c>
      <c r="J40">
        <v>2453.1475379745698</v>
      </c>
      <c r="K40"/>
    </row>
    <row r="41" spans="1:29" x14ac:dyDescent="0.2">
      <c r="A41" s="15">
        <v>1</v>
      </c>
      <c r="B41">
        <v>36</v>
      </c>
      <c r="C41" s="55">
        <v>36</v>
      </c>
      <c r="D41" s="83">
        <v>96</v>
      </c>
      <c r="E41" s="30">
        <v>201</v>
      </c>
      <c r="F41">
        <v>36</v>
      </c>
      <c r="G41">
        <v>2766</v>
      </c>
      <c r="H41" s="2">
        <v>2620.7034251949599</v>
      </c>
      <c r="I41">
        <v>2766</v>
      </c>
      <c r="J41">
        <v>2472.2787563995998</v>
      </c>
      <c r="K41"/>
    </row>
    <row r="42" spans="1:29" x14ac:dyDescent="0.2">
      <c r="A42" s="15">
        <v>1</v>
      </c>
      <c r="B42">
        <v>37</v>
      </c>
      <c r="C42" s="55">
        <v>37</v>
      </c>
      <c r="D42" s="83">
        <v>97</v>
      </c>
      <c r="E42" s="30">
        <v>202</v>
      </c>
      <c r="F42">
        <v>37</v>
      </c>
      <c r="G42">
        <v>2768</v>
      </c>
      <c r="H42" s="2">
        <v>2640.8175316575698</v>
      </c>
      <c r="I42">
        <v>2768</v>
      </c>
      <c r="J42">
        <v>2490.7420062301098</v>
      </c>
      <c r="K42"/>
      <c r="O42" s="188"/>
      <c r="P42" s="189"/>
      <c r="Q42" s="189"/>
      <c r="R42" s="189"/>
      <c r="S42" s="189"/>
      <c r="T42" s="189"/>
      <c r="U42" s="189"/>
      <c r="V42" s="189"/>
      <c r="W42" s="189"/>
      <c r="X42" s="189"/>
    </row>
    <row r="43" spans="1:29" x14ac:dyDescent="0.2">
      <c r="A43" s="15">
        <v>1</v>
      </c>
      <c r="B43">
        <v>38</v>
      </c>
      <c r="C43" s="55">
        <v>38</v>
      </c>
      <c r="D43" s="83">
        <v>98</v>
      </c>
      <c r="E43" s="30">
        <v>203</v>
      </c>
      <c r="F43">
        <v>38</v>
      </c>
      <c r="G43">
        <v>2770</v>
      </c>
      <c r="H43" s="2">
        <v>2660.8993434138401</v>
      </c>
      <c r="I43">
        <v>2770</v>
      </c>
      <c r="J43">
        <v>2509.93821455136</v>
      </c>
      <c r="K43"/>
      <c r="O43" s="189"/>
      <c r="P43" s="189"/>
      <c r="Q43" s="189"/>
      <c r="R43" s="189"/>
      <c r="S43" s="189"/>
      <c r="T43" s="189"/>
      <c r="U43" s="189"/>
      <c r="V43" s="189"/>
      <c r="W43" s="189"/>
      <c r="X43" s="189"/>
    </row>
    <row r="44" spans="1:29" x14ac:dyDescent="0.2">
      <c r="A44" s="15">
        <v>1</v>
      </c>
      <c r="B44">
        <v>39</v>
      </c>
      <c r="C44" s="55">
        <v>39</v>
      </c>
      <c r="D44" s="83">
        <v>99</v>
      </c>
      <c r="E44" s="30">
        <v>204</v>
      </c>
      <c r="F44">
        <v>39</v>
      </c>
      <c r="G44">
        <v>2772</v>
      </c>
      <c r="H44" s="2">
        <v>2680.9440941273101</v>
      </c>
      <c r="I44">
        <v>2772</v>
      </c>
      <c r="J44">
        <v>2529.2982794202499</v>
      </c>
      <c r="K44"/>
      <c r="O44" s="189"/>
      <c r="P44" s="189"/>
      <c r="Q44" s="189"/>
      <c r="R44" s="189"/>
      <c r="S44" s="189"/>
      <c r="T44" s="189"/>
      <c r="U44" s="189"/>
      <c r="V44" s="189"/>
      <c r="W44" s="189"/>
      <c r="X44" s="189"/>
    </row>
    <row r="45" spans="1:29" x14ac:dyDescent="0.2">
      <c r="A45" s="15">
        <v>1</v>
      </c>
      <c r="B45" s="52">
        <v>40</v>
      </c>
      <c r="C45" s="55">
        <v>40</v>
      </c>
      <c r="D45" s="83">
        <v>100</v>
      </c>
      <c r="E45" s="30">
        <v>205</v>
      </c>
      <c r="F45">
        <v>40</v>
      </c>
      <c r="G45">
        <v>2774</v>
      </c>
      <c r="H45" s="2">
        <v>2700.9471102225598</v>
      </c>
      <c r="I45">
        <v>2774</v>
      </c>
      <c r="J45">
        <v>2547.6706964606601</v>
      </c>
      <c r="K45"/>
      <c r="O45" s="81" t="s">
        <v>2</v>
      </c>
      <c r="P45" s="81"/>
      <c r="Q45" s="81"/>
      <c r="R45" s="82"/>
      <c r="S45" s="81"/>
      <c r="T45" s="81" t="s">
        <v>4</v>
      </c>
      <c r="U45" s="81"/>
      <c r="V45" s="81"/>
      <c r="W45" s="82"/>
      <c r="X45" s="81"/>
      <c r="Y45" s="81" t="s">
        <v>5</v>
      </c>
      <c r="Z45" s="83"/>
      <c r="AA45" s="83"/>
      <c r="AB45" s="82"/>
      <c r="AC45" s="83"/>
    </row>
    <row r="46" spans="1:29" x14ac:dyDescent="0.2">
      <c r="A46" s="15">
        <v>1</v>
      </c>
      <c r="B46">
        <v>41</v>
      </c>
      <c r="C46" s="55">
        <v>41</v>
      </c>
      <c r="D46" s="83">
        <v>101</v>
      </c>
      <c r="E46" s="30">
        <v>206</v>
      </c>
      <c r="F46">
        <v>41</v>
      </c>
      <c r="G46">
        <v>2785</v>
      </c>
      <c r="H46" s="2">
        <v>2720.9035475222199</v>
      </c>
      <c r="I46">
        <v>2785</v>
      </c>
      <c r="J46">
        <v>2567.07951406966</v>
      </c>
      <c r="K46"/>
      <c r="O46" s="83" t="s">
        <v>0</v>
      </c>
      <c r="P46" s="83" t="s">
        <v>205</v>
      </c>
      <c r="Q46" s="87" t="s">
        <v>462</v>
      </c>
      <c r="R46" s="84" t="s">
        <v>202</v>
      </c>
      <c r="S46" s="130" t="s">
        <v>479</v>
      </c>
      <c r="T46" s="83" t="s">
        <v>0</v>
      </c>
      <c r="U46" s="83" t="s">
        <v>205</v>
      </c>
      <c r="V46" s="87" t="s">
        <v>460</v>
      </c>
      <c r="W46" s="84" t="s">
        <v>202</v>
      </c>
      <c r="X46" s="131" t="s">
        <v>479</v>
      </c>
      <c r="Y46" s="85" t="s">
        <v>0</v>
      </c>
      <c r="Z46" s="85" t="s">
        <v>205</v>
      </c>
      <c r="AA46" s="88" t="s">
        <v>461</v>
      </c>
      <c r="AB46" s="86" t="s">
        <v>202</v>
      </c>
      <c r="AC46" s="130" t="s">
        <v>479</v>
      </c>
    </row>
    <row r="47" spans="1:29" x14ac:dyDescent="0.2">
      <c r="A47" s="15">
        <v>1</v>
      </c>
      <c r="B47">
        <v>42</v>
      </c>
      <c r="C47" s="55">
        <v>42</v>
      </c>
      <c r="D47" s="83">
        <v>102</v>
      </c>
      <c r="E47" s="30">
        <v>207</v>
      </c>
      <c r="F47">
        <v>42</v>
      </c>
      <c r="G47">
        <v>2796</v>
      </c>
      <c r="H47" s="2">
        <v>2740.8087963983198</v>
      </c>
      <c r="I47">
        <v>2796</v>
      </c>
      <c r="J47">
        <v>2586.4898283891698</v>
      </c>
      <c r="K47"/>
      <c r="O47" s="83" t="s">
        <v>207</v>
      </c>
      <c r="P47" s="83">
        <v>0</v>
      </c>
      <c r="Q47" s="83">
        <v>0</v>
      </c>
      <c r="R47" s="86">
        <f>9.526*P47 - 54.84</f>
        <v>-54.84</v>
      </c>
      <c r="S47">
        <v>-50.511184176582901</v>
      </c>
      <c r="T47" s="83" t="s">
        <v>207</v>
      </c>
      <c r="U47" s="83">
        <v>0</v>
      </c>
      <c r="V47" s="83">
        <v>48</v>
      </c>
      <c r="W47" s="84">
        <f t="shared" ref="W47:W55" si="0">W48-14.67978</f>
        <v>325.20220000000006</v>
      </c>
      <c r="X47">
        <v>411.76734714714598</v>
      </c>
      <c r="Y47" s="85" t="s">
        <v>207</v>
      </c>
      <c r="Z47" s="83">
        <v>0</v>
      </c>
      <c r="AA47" s="83">
        <v>76</v>
      </c>
      <c r="AB47" s="84">
        <f t="shared" ref="AB47:AB55" si="1">AB48-15.17222</f>
        <v>727.77779999999962</v>
      </c>
      <c r="AC47">
        <v>797.60627404573404</v>
      </c>
    </row>
    <row r="48" spans="1:29" x14ac:dyDescent="0.2">
      <c r="A48" s="15">
        <v>1</v>
      </c>
      <c r="B48">
        <v>43</v>
      </c>
      <c r="C48" s="55">
        <v>43</v>
      </c>
      <c r="D48" s="83">
        <v>103</v>
      </c>
      <c r="E48" s="30">
        <v>208</v>
      </c>
      <c r="F48">
        <v>43</v>
      </c>
      <c r="G48">
        <v>2807</v>
      </c>
      <c r="H48" s="2">
        <v>2760.6580923880201</v>
      </c>
      <c r="I48">
        <v>2807</v>
      </c>
      <c r="J48">
        <v>2605.97875875303</v>
      </c>
      <c r="K48"/>
      <c r="O48" s="83" t="s">
        <v>207</v>
      </c>
      <c r="P48" s="83">
        <v>1</v>
      </c>
      <c r="Q48" s="83">
        <v>1</v>
      </c>
      <c r="R48" s="86">
        <f t="shared" ref="R48:R107" si="2">9.526*P48 - 54.84</f>
        <v>-45.314000000000007</v>
      </c>
      <c r="S48">
        <v>-38.770572381478402</v>
      </c>
      <c r="T48" s="83" t="s">
        <v>207</v>
      </c>
      <c r="U48" s="83">
        <v>1</v>
      </c>
      <c r="V48" s="83">
        <v>49</v>
      </c>
      <c r="W48" s="84">
        <f t="shared" si="0"/>
        <v>339.88198000000006</v>
      </c>
      <c r="X48">
        <v>421.51381756125102</v>
      </c>
      <c r="Y48" s="85" t="s">
        <v>207</v>
      </c>
      <c r="Z48" s="83">
        <f>Z47+1</f>
        <v>1</v>
      </c>
      <c r="AA48" s="83">
        <v>77</v>
      </c>
      <c r="AB48" s="84">
        <f t="shared" si="1"/>
        <v>742.95001999999965</v>
      </c>
      <c r="AC48">
        <v>808.71720222797296</v>
      </c>
    </row>
    <row r="49" spans="1:29" x14ac:dyDescent="0.2">
      <c r="A49" s="15">
        <v>1</v>
      </c>
      <c r="B49">
        <v>44</v>
      </c>
      <c r="C49" s="55">
        <v>44</v>
      </c>
      <c r="D49" s="83">
        <v>104</v>
      </c>
      <c r="E49" s="30">
        <v>209</v>
      </c>
      <c r="F49">
        <v>44</v>
      </c>
      <c r="G49">
        <v>2818</v>
      </c>
      <c r="H49" s="2">
        <v>2780.4467062601002</v>
      </c>
      <c r="I49">
        <v>2818</v>
      </c>
      <c r="J49">
        <v>2625.6728340190698</v>
      </c>
      <c r="K49" s="53">
        <v>44</v>
      </c>
      <c r="O49" s="83" t="s">
        <v>207</v>
      </c>
      <c r="P49" s="83">
        <v>2</v>
      </c>
      <c r="Q49" s="83">
        <v>2</v>
      </c>
      <c r="R49" s="86">
        <f t="shared" si="2"/>
        <v>-35.788000000000004</v>
      </c>
      <c r="S49">
        <v>-27.054364316814102</v>
      </c>
      <c r="T49" s="83" t="s">
        <v>207</v>
      </c>
      <c r="U49" s="83">
        <v>2</v>
      </c>
      <c r="V49" s="83">
        <v>50</v>
      </c>
      <c r="W49" s="84">
        <f t="shared" si="0"/>
        <v>354.56176000000005</v>
      </c>
      <c r="X49">
        <v>431.04491147068597</v>
      </c>
      <c r="Y49" s="85" t="s">
        <v>207</v>
      </c>
      <c r="Z49" s="83">
        <f t="shared" ref="Z49:Z112" si="3">Z48+1</f>
        <v>2</v>
      </c>
      <c r="AA49" s="83">
        <v>78</v>
      </c>
      <c r="AB49" s="84">
        <f t="shared" si="1"/>
        <v>758.12223999999969</v>
      </c>
      <c r="AC49">
        <v>819.90182140464697</v>
      </c>
    </row>
    <row r="50" spans="1:29" x14ac:dyDescent="0.2">
      <c r="A50" s="15">
        <v>1</v>
      </c>
      <c r="B50" s="52">
        <v>45</v>
      </c>
      <c r="C50" s="55">
        <v>45</v>
      </c>
      <c r="D50" s="83">
        <v>105</v>
      </c>
      <c r="E50" s="30">
        <v>210</v>
      </c>
      <c r="F50">
        <v>45</v>
      </c>
      <c r="G50">
        <v>2829</v>
      </c>
      <c r="H50" s="2">
        <v>2800.1699125636001</v>
      </c>
      <c r="I50">
        <v>2829</v>
      </c>
      <c r="J50">
        <v>2644.9109184132199</v>
      </c>
      <c r="K50"/>
      <c r="O50" s="83" t="s">
        <v>207</v>
      </c>
      <c r="P50" s="83">
        <v>3</v>
      </c>
      <c r="Q50" s="83">
        <v>3</v>
      </c>
      <c r="R50" s="86">
        <f t="shared" si="2"/>
        <v>-26.262000000000004</v>
      </c>
      <c r="S50">
        <v>-15.3434858191196</v>
      </c>
      <c r="T50" s="83" t="s">
        <v>207</v>
      </c>
      <c r="U50" s="83">
        <f>U49+1</f>
        <v>3</v>
      </c>
      <c r="V50" s="83">
        <v>51</v>
      </c>
      <c r="W50" s="84">
        <f t="shared" si="0"/>
        <v>369.24154000000004</v>
      </c>
      <c r="X50">
        <v>440.937412506626</v>
      </c>
      <c r="Y50" s="85" t="s">
        <v>207</v>
      </c>
      <c r="Z50" s="83">
        <f t="shared" si="3"/>
        <v>3</v>
      </c>
      <c r="AA50" s="83">
        <v>79</v>
      </c>
      <c r="AB50" s="84">
        <f t="shared" si="1"/>
        <v>773.29445999999973</v>
      </c>
      <c r="AC50">
        <v>831.30696567776499</v>
      </c>
    </row>
    <row r="51" spans="1:29" x14ac:dyDescent="0.2">
      <c r="A51" s="15">
        <v>1</v>
      </c>
      <c r="B51">
        <v>46</v>
      </c>
      <c r="C51" s="55">
        <v>46</v>
      </c>
      <c r="D51" s="83">
        <v>106</v>
      </c>
      <c r="E51" s="30">
        <v>211</v>
      </c>
      <c r="F51">
        <v>46</v>
      </c>
      <c r="G51">
        <v>2841</v>
      </c>
      <c r="H51" s="2">
        <v>2819.8229812182099</v>
      </c>
      <c r="I51">
        <v>2841</v>
      </c>
      <c r="J51">
        <v>2662.8100771578202</v>
      </c>
      <c r="K51"/>
      <c r="O51" s="83" t="s">
        <v>207</v>
      </c>
      <c r="P51" s="83">
        <v>4</v>
      </c>
      <c r="Q51" s="83">
        <v>4</v>
      </c>
      <c r="R51" s="86">
        <f t="shared" si="2"/>
        <v>-16.736000000000004</v>
      </c>
      <c r="S51">
        <v>-3.4828841812687101</v>
      </c>
      <c r="T51" s="83" t="s">
        <v>207</v>
      </c>
      <c r="U51" s="83">
        <f t="shared" ref="U51:U114" si="4">U50+1</f>
        <v>4</v>
      </c>
      <c r="V51" s="83">
        <v>52</v>
      </c>
      <c r="W51" s="84">
        <f t="shared" si="0"/>
        <v>383.92132000000004</v>
      </c>
      <c r="X51">
        <v>450.611909631034</v>
      </c>
      <c r="Y51" s="85" t="s">
        <v>207</v>
      </c>
      <c r="Z51" s="83">
        <f t="shared" si="3"/>
        <v>4</v>
      </c>
      <c r="AA51" s="83">
        <v>80</v>
      </c>
      <c r="AB51" s="84">
        <f t="shared" si="1"/>
        <v>788.46667999999977</v>
      </c>
      <c r="AC51">
        <v>842.51232915531102</v>
      </c>
    </row>
    <row r="52" spans="1:29" x14ac:dyDescent="0.2">
      <c r="A52" s="15">
        <v>1</v>
      </c>
      <c r="B52">
        <v>47</v>
      </c>
      <c r="C52" s="55">
        <v>47</v>
      </c>
      <c r="D52" s="83">
        <v>107</v>
      </c>
      <c r="E52" s="30">
        <v>212</v>
      </c>
      <c r="F52">
        <v>47</v>
      </c>
      <c r="G52">
        <v>2853</v>
      </c>
      <c r="H52" s="2">
        <v>2839.4011948573202</v>
      </c>
      <c r="I52">
        <v>2853</v>
      </c>
      <c r="J52">
        <v>2681.0482238598602</v>
      </c>
      <c r="K52"/>
      <c r="O52" s="83" t="s">
        <v>207</v>
      </c>
      <c r="P52" s="83">
        <v>5</v>
      </c>
      <c r="Q52" s="83">
        <v>5</v>
      </c>
      <c r="R52" s="86">
        <f t="shared" si="2"/>
        <v>-7.210000000000008</v>
      </c>
      <c r="S52">
        <v>8.97998078294669</v>
      </c>
      <c r="T52" s="83" t="s">
        <v>207</v>
      </c>
      <c r="U52" s="83">
        <f t="shared" si="4"/>
        <v>5</v>
      </c>
      <c r="V52" s="83">
        <v>53</v>
      </c>
      <c r="W52" s="84">
        <f t="shared" si="0"/>
        <v>398.60110000000003</v>
      </c>
      <c r="X52">
        <v>460.54151085610698</v>
      </c>
      <c r="Y52" s="85" t="s">
        <v>207</v>
      </c>
      <c r="Z52" s="83">
        <f t="shared" si="3"/>
        <v>5</v>
      </c>
      <c r="AA52" s="83">
        <v>81</v>
      </c>
      <c r="AB52" s="84">
        <f t="shared" si="1"/>
        <v>803.63889999999981</v>
      </c>
      <c r="AC52">
        <v>853.47312526240898</v>
      </c>
    </row>
    <row r="53" spans="1:29" x14ac:dyDescent="0.2">
      <c r="A53" s="15">
        <v>1</v>
      </c>
      <c r="B53">
        <v>48</v>
      </c>
      <c r="C53" s="55">
        <v>48</v>
      </c>
      <c r="D53" s="83">
        <v>108</v>
      </c>
      <c r="E53" s="30">
        <v>213</v>
      </c>
      <c r="F53">
        <v>48</v>
      </c>
      <c r="G53">
        <v>2865</v>
      </c>
      <c r="H53" s="2">
        <v>2858.8998234229998</v>
      </c>
      <c r="I53">
        <v>2865</v>
      </c>
      <c r="J53">
        <v>2699.5084730747299</v>
      </c>
      <c r="K53"/>
      <c r="O53" s="83" t="s">
        <v>207</v>
      </c>
      <c r="P53" s="83">
        <v>6</v>
      </c>
      <c r="Q53" s="83">
        <v>6</v>
      </c>
      <c r="R53" s="86">
        <f t="shared" si="2"/>
        <v>2.3159999999999954</v>
      </c>
      <c r="S53">
        <v>21.7831965681249</v>
      </c>
      <c r="T53" s="83" t="s">
        <v>207</v>
      </c>
      <c r="U53" s="83">
        <f t="shared" si="4"/>
        <v>6</v>
      </c>
      <c r="V53" s="83">
        <v>54</v>
      </c>
      <c r="W53" s="84">
        <f t="shared" si="0"/>
        <v>413.28088000000002</v>
      </c>
      <c r="X53">
        <v>470.09650896768198</v>
      </c>
      <c r="Y53" s="85" t="s">
        <v>207</v>
      </c>
      <c r="Z53" s="83">
        <f t="shared" si="3"/>
        <v>6</v>
      </c>
      <c r="AA53" s="83">
        <v>82</v>
      </c>
      <c r="AB53" s="84">
        <f t="shared" si="1"/>
        <v>818.81111999999985</v>
      </c>
      <c r="AC53">
        <v>864.48827371082996</v>
      </c>
    </row>
    <row r="54" spans="1:29" x14ac:dyDescent="0.2">
      <c r="A54" s="15">
        <v>1</v>
      </c>
      <c r="B54">
        <v>49</v>
      </c>
      <c r="C54" s="55">
        <v>49</v>
      </c>
      <c r="D54" s="83">
        <v>109</v>
      </c>
      <c r="E54" s="30">
        <v>214</v>
      </c>
      <c r="F54">
        <v>49</v>
      </c>
      <c r="G54">
        <v>2877</v>
      </c>
      <c r="H54" s="2">
        <v>2878.31412921328</v>
      </c>
      <c r="I54">
        <v>2877</v>
      </c>
      <c r="J54">
        <v>2717.1742993799398</v>
      </c>
      <c r="K54"/>
      <c r="O54" s="83" t="s">
        <v>207</v>
      </c>
      <c r="P54" s="83">
        <v>7</v>
      </c>
      <c r="Q54" s="83">
        <v>7</v>
      </c>
      <c r="R54" s="86">
        <f t="shared" si="2"/>
        <v>11.841999999999999</v>
      </c>
      <c r="S54">
        <v>34.407089160265201</v>
      </c>
      <c r="T54" s="83" t="s">
        <v>207</v>
      </c>
      <c r="U54" s="83">
        <f t="shared" si="4"/>
        <v>7</v>
      </c>
      <c r="V54" s="83">
        <v>55</v>
      </c>
      <c r="W54" s="84">
        <f t="shared" si="0"/>
        <v>427.96066000000002</v>
      </c>
      <c r="X54">
        <v>479.70297981767499</v>
      </c>
      <c r="Y54" s="85" t="s">
        <v>207</v>
      </c>
      <c r="Z54" s="83">
        <f t="shared" si="3"/>
        <v>7</v>
      </c>
      <c r="AA54" s="83">
        <v>83</v>
      </c>
      <c r="AB54" s="84">
        <f t="shared" si="1"/>
        <v>833.98333999999988</v>
      </c>
      <c r="AC54">
        <v>875.48512102418101</v>
      </c>
    </row>
    <row r="55" spans="1:29" x14ac:dyDescent="0.2">
      <c r="A55" s="15">
        <v>1</v>
      </c>
      <c r="B55" s="52">
        <v>50</v>
      </c>
      <c r="C55" s="55">
        <v>50</v>
      </c>
      <c r="D55" s="83">
        <v>110</v>
      </c>
      <c r="E55" s="30">
        <v>215</v>
      </c>
      <c r="F55">
        <v>50</v>
      </c>
      <c r="G55">
        <v>2889</v>
      </c>
      <c r="H55" s="2">
        <v>2897.6393966896899</v>
      </c>
      <c r="I55">
        <v>2889</v>
      </c>
      <c r="J55">
        <v>2734.8406637441799</v>
      </c>
      <c r="K55"/>
      <c r="O55" s="83" t="s">
        <v>207</v>
      </c>
      <c r="P55" s="83">
        <v>8</v>
      </c>
      <c r="Q55" s="83">
        <v>8</v>
      </c>
      <c r="R55" s="86">
        <f t="shared" si="2"/>
        <v>21.367999999999995</v>
      </c>
      <c r="S55">
        <v>47.0457854305563</v>
      </c>
      <c r="T55" s="83" t="s">
        <v>207</v>
      </c>
      <c r="U55" s="83">
        <f t="shared" si="4"/>
        <v>8</v>
      </c>
      <c r="V55" s="83">
        <v>56</v>
      </c>
      <c r="W55" s="84">
        <f t="shared" si="0"/>
        <v>442.64044000000001</v>
      </c>
      <c r="X55">
        <v>492.27973590334398</v>
      </c>
      <c r="Y55" s="85" t="s">
        <v>207</v>
      </c>
      <c r="Z55" s="83">
        <f t="shared" si="3"/>
        <v>8</v>
      </c>
      <c r="AA55" s="83">
        <v>84</v>
      </c>
      <c r="AB55" s="84">
        <f t="shared" si="1"/>
        <v>849.15555999999992</v>
      </c>
      <c r="AC55">
        <v>886.57486554482603</v>
      </c>
    </row>
    <row r="56" spans="1:29" x14ac:dyDescent="0.2">
      <c r="A56" s="15">
        <v>1</v>
      </c>
      <c r="B56">
        <v>51</v>
      </c>
      <c r="C56" s="55">
        <v>51</v>
      </c>
      <c r="D56" s="83">
        <v>111</v>
      </c>
      <c r="E56" s="30">
        <v>216</v>
      </c>
      <c r="F56">
        <v>51</v>
      </c>
      <c r="G56">
        <v>2896</v>
      </c>
      <c r="H56" s="2">
        <v>2916.87090165687</v>
      </c>
      <c r="I56">
        <v>2896</v>
      </c>
      <c r="J56">
        <v>2753.6797876933301</v>
      </c>
      <c r="K56"/>
      <c r="O56" s="83" t="s">
        <v>207</v>
      </c>
      <c r="P56" s="83">
        <v>9</v>
      </c>
      <c r="Q56" s="83">
        <v>9</v>
      </c>
      <c r="R56" s="86">
        <f t="shared" si="2"/>
        <v>30.893999999999991</v>
      </c>
      <c r="S56">
        <v>59.764658696446503</v>
      </c>
      <c r="T56" s="83" t="s">
        <v>207</v>
      </c>
      <c r="U56" s="83">
        <f t="shared" si="4"/>
        <v>9</v>
      </c>
      <c r="V56" s="83">
        <v>57</v>
      </c>
      <c r="W56" s="84">
        <f>W57-14.67978</f>
        <v>457.32022000000001</v>
      </c>
      <c r="X56">
        <v>504.93005185804998</v>
      </c>
      <c r="Y56" s="85" t="s">
        <v>207</v>
      </c>
      <c r="Z56" s="83">
        <f t="shared" si="3"/>
        <v>9</v>
      </c>
      <c r="AA56" s="83">
        <v>85</v>
      </c>
      <c r="AB56" s="84">
        <f>AB57-15.17222</f>
        <v>864.32777999999996</v>
      </c>
      <c r="AC56">
        <v>897.44289735291602</v>
      </c>
    </row>
    <row r="57" spans="1:29" x14ac:dyDescent="0.2">
      <c r="A57" s="15">
        <v>1</v>
      </c>
      <c r="B57">
        <v>52</v>
      </c>
      <c r="C57" s="55">
        <v>52</v>
      </c>
      <c r="D57" s="83">
        <v>112</v>
      </c>
      <c r="E57" s="30">
        <v>217</v>
      </c>
      <c r="F57">
        <v>52</v>
      </c>
      <c r="G57">
        <v>2902</v>
      </c>
      <c r="H57" s="2">
        <v>2936.0037140568202</v>
      </c>
      <c r="I57">
        <v>2902</v>
      </c>
      <c r="J57">
        <v>2772.2151996298999</v>
      </c>
      <c r="K57"/>
      <c r="O57" s="83" t="s">
        <v>207</v>
      </c>
      <c r="P57" s="83">
        <v>10</v>
      </c>
      <c r="Q57" s="83">
        <v>10</v>
      </c>
      <c r="R57" s="86">
        <f t="shared" si="2"/>
        <v>40.419999999999987</v>
      </c>
      <c r="S57">
        <v>71.481329832231296</v>
      </c>
      <c r="T57" s="83" t="s">
        <v>207</v>
      </c>
      <c r="U57" s="83">
        <f t="shared" si="4"/>
        <v>10</v>
      </c>
      <c r="V57" s="83">
        <v>58</v>
      </c>
      <c r="W57" s="84">
        <v>472</v>
      </c>
      <c r="X57">
        <v>517.33914732412995</v>
      </c>
      <c r="Y57" s="85" t="s">
        <v>207</v>
      </c>
      <c r="Z57" s="83">
        <f t="shared" si="3"/>
        <v>10</v>
      </c>
      <c r="AA57" s="83">
        <v>86</v>
      </c>
      <c r="AB57" s="84">
        <v>879.5</v>
      </c>
      <c r="AC57">
        <v>909.36301544238302</v>
      </c>
    </row>
    <row r="58" spans="1:29" x14ac:dyDescent="0.2">
      <c r="A58" s="15">
        <v>1</v>
      </c>
      <c r="B58">
        <v>53</v>
      </c>
      <c r="C58" s="55">
        <v>53</v>
      </c>
      <c r="D58" s="83">
        <v>113</v>
      </c>
      <c r="E58" s="30">
        <v>218</v>
      </c>
      <c r="F58">
        <v>53</v>
      </c>
      <c r="G58">
        <v>2909</v>
      </c>
      <c r="H58" s="2">
        <v>2955.0336013515598</v>
      </c>
      <c r="I58">
        <v>2909</v>
      </c>
      <c r="J58">
        <v>2790.9752720451802</v>
      </c>
      <c r="K58"/>
      <c r="O58" s="83" t="s">
        <v>207</v>
      </c>
      <c r="P58" s="83">
        <v>11</v>
      </c>
      <c r="Q58" s="83">
        <v>11</v>
      </c>
      <c r="R58" s="86">
        <f t="shared" si="2"/>
        <v>49.945999999999998</v>
      </c>
      <c r="S58">
        <v>83.849327924692602</v>
      </c>
      <c r="T58" s="83" t="s">
        <v>207</v>
      </c>
      <c r="U58" s="83">
        <f t="shared" si="4"/>
        <v>11</v>
      </c>
      <c r="V58" s="83">
        <v>59</v>
      </c>
      <c r="W58" s="84">
        <f>W57+14.67978</f>
        <v>486.67977999999999</v>
      </c>
      <c r="X58">
        <v>529.87347332892602</v>
      </c>
      <c r="Y58" s="85" t="s">
        <v>207</v>
      </c>
      <c r="Z58" s="83">
        <f t="shared" si="3"/>
        <v>11</v>
      </c>
      <c r="AA58" s="83">
        <v>87</v>
      </c>
      <c r="AB58" s="84">
        <f>AB57+16.29412</f>
        <v>895.79412000000002</v>
      </c>
      <c r="AC58">
        <v>921.14315471365603</v>
      </c>
    </row>
    <row r="59" spans="1:29" x14ac:dyDescent="0.2">
      <c r="A59" s="15">
        <v>1</v>
      </c>
      <c r="B59">
        <v>54</v>
      </c>
      <c r="C59" s="55">
        <v>54</v>
      </c>
      <c r="D59" s="83">
        <v>114</v>
      </c>
      <c r="E59" s="30">
        <v>219</v>
      </c>
      <c r="F59">
        <v>54</v>
      </c>
      <c r="G59">
        <v>2915</v>
      </c>
      <c r="H59" s="2">
        <v>2973.95572005228</v>
      </c>
      <c r="I59">
        <v>2915</v>
      </c>
      <c r="J59">
        <v>2809.6132382905098</v>
      </c>
      <c r="K59" s="53">
        <v>54</v>
      </c>
      <c r="O59" s="83" t="s">
        <v>207</v>
      </c>
      <c r="P59" s="83">
        <v>12</v>
      </c>
      <c r="Q59" s="83">
        <v>12</v>
      </c>
      <c r="R59" s="86">
        <f t="shared" si="2"/>
        <v>59.471999999999994</v>
      </c>
      <c r="S59">
        <v>96.363596277146897</v>
      </c>
      <c r="T59" s="83" t="s">
        <v>207</v>
      </c>
      <c r="U59" s="83">
        <f t="shared" si="4"/>
        <v>12</v>
      </c>
      <c r="V59" s="83">
        <v>60</v>
      </c>
      <c r="W59" s="84">
        <f t="shared" ref="W59:W122" si="5">W58+14.67978</f>
        <v>501.35955999999999</v>
      </c>
      <c r="X59">
        <v>542.16264601775504</v>
      </c>
      <c r="Y59" s="85" t="s">
        <v>207</v>
      </c>
      <c r="Z59" s="83">
        <f t="shared" si="3"/>
        <v>12</v>
      </c>
      <c r="AA59" s="83">
        <v>88</v>
      </c>
      <c r="AB59" s="84">
        <f t="shared" ref="AB59:AB107" si="6">AB58+16.29412</f>
        <v>912.08824000000004</v>
      </c>
      <c r="AC59">
        <v>932.90967621216805</v>
      </c>
    </row>
    <row r="60" spans="1:29" x14ac:dyDescent="0.2">
      <c r="A60" s="15">
        <v>1</v>
      </c>
      <c r="B60" s="52">
        <v>55</v>
      </c>
      <c r="C60" s="55">
        <v>55</v>
      </c>
      <c r="D60" s="83">
        <v>115</v>
      </c>
      <c r="E60" s="30">
        <v>220</v>
      </c>
      <c r="F60">
        <v>55</v>
      </c>
      <c r="G60">
        <v>2922</v>
      </c>
      <c r="H60" s="2">
        <v>2992.7654671310302</v>
      </c>
      <c r="I60">
        <v>2922</v>
      </c>
      <c r="J60">
        <v>2828.3575062985301</v>
      </c>
      <c r="K60"/>
      <c r="O60" s="83" t="s">
        <v>207</v>
      </c>
      <c r="P60" s="83">
        <v>13</v>
      </c>
      <c r="Q60" s="83">
        <v>13</v>
      </c>
      <c r="R60" s="86">
        <f t="shared" si="2"/>
        <v>68.99799999999999</v>
      </c>
      <c r="S60">
        <v>108.748732097142</v>
      </c>
      <c r="T60" s="83" t="s">
        <v>207</v>
      </c>
      <c r="U60" s="83">
        <f t="shared" si="4"/>
        <v>13</v>
      </c>
      <c r="V60" s="83">
        <v>61</v>
      </c>
      <c r="W60" s="84">
        <f t="shared" si="5"/>
        <v>516.03934000000004</v>
      </c>
      <c r="X60">
        <v>557.24309513423395</v>
      </c>
      <c r="Y60" s="85" t="s">
        <v>207</v>
      </c>
      <c r="Z60" s="83">
        <f t="shared" si="3"/>
        <v>13</v>
      </c>
      <c r="AA60" s="83">
        <v>89</v>
      </c>
      <c r="AB60" s="84">
        <f t="shared" si="6"/>
        <v>928.38236000000006</v>
      </c>
      <c r="AC60">
        <v>944.93910153931699</v>
      </c>
    </row>
    <row r="61" spans="1:29" x14ac:dyDescent="0.2">
      <c r="A61" s="15">
        <v>1</v>
      </c>
      <c r="B61">
        <v>56</v>
      </c>
      <c r="C61" s="55">
        <v>56</v>
      </c>
      <c r="D61" s="83">
        <v>116</v>
      </c>
      <c r="E61" s="30">
        <v>221</v>
      </c>
      <c r="F61">
        <v>56</v>
      </c>
      <c r="G61">
        <v>2941</v>
      </c>
      <c r="H61" s="2">
        <v>3011.4564450052198</v>
      </c>
      <c r="I61">
        <v>2941</v>
      </c>
      <c r="J61">
        <v>2847.1433759828901</v>
      </c>
      <c r="K61"/>
      <c r="O61" s="83" t="s">
        <v>207</v>
      </c>
      <c r="P61" s="83">
        <v>14</v>
      </c>
      <c r="Q61" s="83">
        <v>14</v>
      </c>
      <c r="R61" s="86">
        <f t="shared" si="2"/>
        <v>78.524000000000001</v>
      </c>
      <c r="S61" s="133">
        <v>121.120219344407</v>
      </c>
      <c r="T61" s="83" t="s">
        <v>207</v>
      </c>
      <c r="U61" s="83">
        <f t="shared" si="4"/>
        <v>14</v>
      </c>
      <c r="V61" s="83">
        <v>62</v>
      </c>
      <c r="W61" s="84">
        <f t="shared" si="5"/>
        <v>530.71912000000009</v>
      </c>
      <c r="X61">
        <v>572.45491309327701</v>
      </c>
      <c r="Y61" s="85" t="s">
        <v>207</v>
      </c>
      <c r="Z61" s="83">
        <f t="shared" si="3"/>
        <v>14</v>
      </c>
      <c r="AA61" s="83">
        <v>90</v>
      </c>
      <c r="AB61" s="84">
        <f t="shared" si="6"/>
        <v>944.67648000000008</v>
      </c>
      <c r="AC61">
        <v>957.08973670306295</v>
      </c>
    </row>
    <row r="62" spans="1:29" x14ac:dyDescent="0.2">
      <c r="A62" s="15">
        <v>1</v>
      </c>
      <c r="B62">
        <v>57</v>
      </c>
      <c r="C62" s="55">
        <v>57</v>
      </c>
      <c r="D62" s="83">
        <v>117</v>
      </c>
      <c r="E62" s="30">
        <v>222</v>
      </c>
      <c r="F62">
        <v>57</v>
      </c>
      <c r="G62">
        <v>2961</v>
      </c>
      <c r="H62" s="2">
        <v>3030.0264599576199</v>
      </c>
      <c r="I62">
        <v>2961</v>
      </c>
      <c r="J62">
        <v>2865.66996959579</v>
      </c>
      <c r="K62"/>
      <c r="O62" s="83" t="s">
        <v>207</v>
      </c>
      <c r="P62" s="83">
        <v>15</v>
      </c>
      <c r="Q62" s="83">
        <v>15</v>
      </c>
      <c r="R62" s="86">
        <f t="shared" si="2"/>
        <v>88.049999999999983</v>
      </c>
      <c r="S62">
        <v>133.58982293711099</v>
      </c>
      <c r="T62" s="83" t="s">
        <v>207</v>
      </c>
      <c r="U62" s="83">
        <f t="shared" si="4"/>
        <v>15</v>
      </c>
      <c r="V62" s="83">
        <v>63</v>
      </c>
      <c r="W62" s="84">
        <f t="shared" si="5"/>
        <v>545.39890000000014</v>
      </c>
      <c r="X62">
        <v>587.56585212478797</v>
      </c>
      <c r="Y62" s="85" t="s">
        <v>207</v>
      </c>
      <c r="Z62" s="83">
        <f t="shared" si="3"/>
        <v>15</v>
      </c>
      <c r="AA62" s="83">
        <v>91</v>
      </c>
      <c r="AB62" s="84">
        <f t="shared" si="6"/>
        <v>960.9706000000001</v>
      </c>
      <c r="AC62">
        <v>971.07079610288304</v>
      </c>
    </row>
    <row r="63" spans="1:29" x14ac:dyDescent="0.2">
      <c r="A63" s="15">
        <v>1</v>
      </c>
      <c r="B63">
        <v>58</v>
      </c>
      <c r="C63" s="55">
        <v>58</v>
      </c>
      <c r="D63" s="83">
        <v>118</v>
      </c>
      <c r="E63" s="30">
        <v>223</v>
      </c>
      <c r="F63">
        <v>58</v>
      </c>
      <c r="G63">
        <v>2981</v>
      </c>
      <c r="H63" s="2">
        <v>3048.4688671720901</v>
      </c>
      <c r="I63">
        <v>2981</v>
      </c>
      <c r="J63">
        <v>2884.75129933994</v>
      </c>
      <c r="K63"/>
      <c r="O63" s="83" t="s">
        <v>207</v>
      </c>
      <c r="P63" s="83">
        <v>16</v>
      </c>
      <c r="Q63" s="83">
        <v>16</v>
      </c>
      <c r="R63" s="86">
        <f t="shared" si="2"/>
        <v>97.575999999999993</v>
      </c>
      <c r="S63">
        <v>145.413852485897</v>
      </c>
      <c r="T63" s="83" t="s">
        <v>207</v>
      </c>
      <c r="U63" s="83">
        <f t="shared" si="4"/>
        <v>16</v>
      </c>
      <c r="V63" s="83">
        <v>64</v>
      </c>
      <c r="W63" s="84">
        <f t="shared" si="5"/>
        <v>560.07868000000019</v>
      </c>
      <c r="X63">
        <v>602.48625353035004</v>
      </c>
      <c r="Y63" s="85" t="s">
        <v>207</v>
      </c>
      <c r="Z63" s="83">
        <f t="shared" si="3"/>
        <v>16</v>
      </c>
      <c r="AA63" s="83">
        <v>92</v>
      </c>
      <c r="AB63" s="84">
        <f t="shared" si="6"/>
        <v>977.26472000000012</v>
      </c>
      <c r="AC63">
        <v>985.09889575031195</v>
      </c>
    </row>
    <row r="64" spans="1:29" x14ac:dyDescent="0.2">
      <c r="A64" s="15">
        <v>1</v>
      </c>
      <c r="B64">
        <v>59</v>
      </c>
      <c r="C64" s="55">
        <v>59</v>
      </c>
      <c r="D64" s="83">
        <v>119</v>
      </c>
      <c r="E64" s="30">
        <v>224</v>
      </c>
      <c r="F64">
        <v>59</v>
      </c>
      <c r="G64">
        <v>3000</v>
      </c>
      <c r="H64" s="2">
        <v>3066.7801198029201</v>
      </c>
      <c r="I64">
        <v>3000</v>
      </c>
      <c r="J64">
        <v>2903.5956989844699</v>
      </c>
      <c r="K64"/>
      <c r="O64" s="83" t="s">
        <v>207</v>
      </c>
      <c r="P64" s="83">
        <v>17</v>
      </c>
      <c r="Q64" s="83">
        <v>17</v>
      </c>
      <c r="R64" s="86">
        <f t="shared" si="2"/>
        <v>107.102</v>
      </c>
      <c r="S64">
        <v>157.266192184018</v>
      </c>
      <c r="T64" s="83" t="s">
        <v>207</v>
      </c>
      <c r="U64" s="83">
        <f t="shared" si="4"/>
        <v>17</v>
      </c>
      <c r="V64" s="83">
        <v>65</v>
      </c>
      <c r="W64" s="84">
        <f t="shared" si="5"/>
        <v>574.75846000000024</v>
      </c>
      <c r="X64">
        <v>616.96538637047502</v>
      </c>
      <c r="Y64" s="85" t="s">
        <v>207</v>
      </c>
      <c r="Z64" s="83">
        <f t="shared" si="3"/>
        <v>17</v>
      </c>
      <c r="AA64" s="83">
        <v>93</v>
      </c>
      <c r="AB64" s="84">
        <f t="shared" si="6"/>
        <v>993.55884000000015</v>
      </c>
      <c r="AC64">
        <v>999.18442891279597</v>
      </c>
    </row>
    <row r="65" spans="1:29" x14ac:dyDescent="0.2">
      <c r="A65" s="15">
        <v>1</v>
      </c>
      <c r="B65" s="52">
        <v>60</v>
      </c>
      <c r="C65" s="55">
        <v>60</v>
      </c>
      <c r="D65" s="83">
        <v>120</v>
      </c>
      <c r="E65" s="30">
        <v>225</v>
      </c>
      <c r="F65">
        <v>60</v>
      </c>
      <c r="G65">
        <v>3020</v>
      </c>
      <c r="H65" s="2">
        <v>3084.9550287155698</v>
      </c>
      <c r="I65">
        <v>3020</v>
      </c>
      <c r="J65">
        <v>2922.8513482040798</v>
      </c>
      <c r="K65"/>
      <c r="O65" s="83" t="s">
        <v>207</v>
      </c>
      <c r="P65" s="83">
        <v>18</v>
      </c>
      <c r="Q65" s="83">
        <v>18</v>
      </c>
      <c r="R65" s="86">
        <f t="shared" si="2"/>
        <v>116.62799999999999</v>
      </c>
      <c r="S65">
        <v>169.32282250050599</v>
      </c>
      <c r="T65" s="83" t="s">
        <v>207</v>
      </c>
      <c r="U65" s="83">
        <f t="shared" si="4"/>
        <v>18</v>
      </c>
      <c r="V65" s="83">
        <v>66</v>
      </c>
      <c r="W65" s="84">
        <f t="shared" si="5"/>
        <v>589.43824000000029</v>
      </c>
      <c r="X65">
        <v>631.98185982795201</v>
      </c>
      <c r="Y65" s="85" t="s">
        <v>207</v>
      </c>
      <c r="Z65" s="83">
        <f t="shared" si="3"/>
        <v>18</v>
      </c>
      <c r="AA65" s="83">
        <v>94</v>
      </c>
      <c r="AB65" s="84">
        <f t="shared" si="6"/>
        <v>1009.8529600000002</v>
      </c>
      <c r="AC65">
        <v>1013.2151134942</v>
      </c>
    </row>
    <row r="66" spans="1:29" x14ac:dyDescent="0.2">
      <c r="A66" s="15">
        <v>1</v>
      </c>
      <c r="B66">
        <v>61</v>
      </c>
      <c r="C66" s="55">
        <v>61</v>
      </c>
      <c r="D66" s="83">
        <v>121</v>
      </c>
      <c r="E66" s="30">
        <v>226</v>
      </c>
      <c r="F66">
        <v>61</v>
      </c>
      <c r="G66">
        <v>3042</v>
      </c>
      <c r="H66" s="2">
        <v>3102.98890506621</v>
      </c>
      <c r="I66">
        <v>3042</v>
      </c>
      <c r="J66">
        <v>2941.5884313169399</v>
      </c>
      <c r="K66"/>
      <c r="O66" s="83" t="s">
        <v>207</v>
      </c>
      <c r="P66" s="83">
        <v>19</v>
      </c>
      <c r="Q66" s="83">
        <v>19</v>
      </c>
      <c r="R66" s="86">
        <f t="shared" si="2"/>
        <v>126.154</v>
      </c>
      <c r="S66">
        <v>181.45403321976499</v>
      </c>
      <c r="T66" s="83" t="s">
        <v>207</v>
      </c>
      <c r="U66" s="83">
        <f t="shared" si="4"/>
        <v>19</v>
      </c>
      <c r="V66" s="83">
        <v>67</v>
      </c>
      <c r="W66" s="84">
        <f t="shared" si="5"/>
        <v>604.11802000000034</v>
      </c>
      <c r="X66">
        <v>646.72271255563498</v>
      </c>
      <c r="Y66" s="85" t="s">
        <v>207</v>
      </c>
      <c r="Z66" s="83">
        <f t="shared" si="3"/>
        <v>19</v>
      </c>
      <c r="AA66" s="83">
        <v>95</v>
      </c>
      <c r="AB66" s="84">
        <f t="shared" si="6"/>
        <v>1026.1470800000002</v>
      </c>
      <c r="AC66">
        <v>1027.42821699054</v>
      </c>
    </row>
    <row r="67" spans="1:29" x14ac:dyDescent="0.2">
      <c r="A67" s="15">
        <v>1</v>
      </c>
      <c r="B67">
        <v>62</v>
      </c>
      <c r="C67" s="55">
        <v>62</v>
      </c>
      <c r="D67" s="83">
        <v>122</v>
      </c>
      <c r="E67" s="30">
        <v>227</v>
      </c>
      <c r="F67">
        <v>62</v>
      </c>
      <c r="G67">
        <v>3063</v>
      </c>
      <c r="H67" s="2">
        <v>3120.8770242843202</v>
      </c>
      <c r="I67">
        <v>3063</v>
      </c>
      <c r="J67">
        <v>2960.9340871587601</v>
      </c>
      <c r="K67"/>
      <c r="O67" s="83" t="s">
        <v>207</v>
      </c>
      <c r="P67" s="83">
        <v>20</v>
      </c>
      <c r="Q67" s="83">
        <v>20</v>
      </c>
      <c r="R67" s="86">
        <f t="shared" si="2"/>
        <v>135.67999999999998</v>
      </c>
      <c r="S67">
        <v>193.27071357229099</v>
      </c>
      <c r="T67" s="83" t="s">
        <v>207</v>
      </c>
      <c r="U67" s="83">
        <f t="shared" si="4"/>
        <v>20</v>
      </c>
      <c r="V67" s="83">
        <v>68</v>
      </c>
      <c r="W67" s="84">
        <f t="shared" si="5"/>
        <v>618.79780000000039</v>
      </c>
      <c r="X67">
        <v>661.68945497867696</v>
      </c>
      <c r="Y67" s="85" t="s">
        <v>207</v>
      </c>
      <c r="Z67" s="83">
        <f t="shared" si="3"/>
        <v>20</v>
      </c>
      <c r="AA67" s="83">
        <v>96</v>
      </c>
      <c r="AB67" s="84">
        <f t="shared" si="6"/>
        <v>1042.4412000000002</v>
      </c>
      <c r="AC67">
        <v>1041.6648010916899</v>
      </c>
    </row>
    <row r="68" spans="1:29" x14ac:dyDescent="0.2">
      <c r="A68" s="15">
        <v>1</v>
      </c>
      <c r="B68">
        <v>63</v>
      </c>
      <c r="C68" s="55">
        <v>63</v>
      </c>
      <c r="D68" s="83">
        <v>123</v>
      </c>
      <c r="E68" s="30">
        <v>228</v>
      </c>
      <c r="F68">
        <v>63</v>
      </c>
      <c r="G68">
        <v>3085</v>
      </c>
      <c r="H68" s="2">
        <v>3138.6146576235201</v>
      </c>
      <c r="I68">
        <v>3085</v>
      </c>
      <c r="J68">
        <v>2979.9764497318602</v>
      </c>
      <c r="K68"/>
      <c r="O68" s="83" t="s">
        <v>207</v>
      </c>
      <c r="P68" s="83">
        <v>21</v>
      </c>
      <c r="Q68" s="83">
        <v>21</v>
      </c>
      <c r="R68" s="86">
        <f t="shared" si="2"/>
        <v>145.20599999999999</v>
      </c>
      <c r="S68">
        <v>205.812784179994</v>
      </c>
      <c r="T68" s="83" t="s">
        <v>207</v>
      </c>
      <c r="U68" s="83">
        <f t="shared" si="4"/>
        <v>21</v>
      </c>
      <c r="V68" s="83">
        <v>69</v>
      </c>
      <c r="W68" s="84">
        <f t="shared" si="5"/>
        <v>633.47758000000044</v>
      </c>
      <c r="X68">
        <v>676.69559260282597</v>
      </c>
      <c r="Y68" s="85" t="s">
        <v>207</v>
      </c>
      <c r="Z68" s="83">
        <f t="shared" si="3"/>
        <v>21</v>
      </c>
      <c r="AA68" s="83">
        <v>97</v>
      </c>
      <c r="AB68" s="84">
        <f t="shared" si="6"/>
        <v>1058.7353200000002</v>
      </c>
      <c r="AC68">
        <v>1056.0298078630899</v>
      </c>
    </row>
    <row r="69" spans="1:29" x14ac:dyDescent="0.2">
      <c r="A69" s="15">
        <v>1</v>
      </c>
      <c r="B69">
        <v>64</v>
      </c>
      <c r="C69" s="55">
        <v>64</v>
      </c>
      <c r="D69" s="83">
        <v>124</v>
      </c>
      <c r="E69" s="30">
        <v>229</v>
      </c>
      <c r="F69">
        <v>64</v>
      </c>
      <c r="G69">
        <v>3106</v>
      </c>
      <c r="H69" s="2">
        <v>3156.1970828332201</v>
      </c>
      <c r="I69">
        <v>3106</v>
      </c>
      <c r="J69">
        <v>2998.6068075712301</v>
      </c>
      <c r="K69" s="53">
        <v>64</v>
      </c>
      <c r="O69" s="83" t="s">
        <v>207</v>
      </c>
      <c r="P69" s="83">
        <v>22</v>
      </c>
      <c r="Q69" s="83">
        <v>22</v>
      </c>
      <c r="R69" s="86">
        <f t="shared" si="2"/>
        <v>154.732</v>
      </c>
      <c r="S69">
        <v>218.16761669826201</v>
      </c>
      <c r="T69" s="83" t="s">
        <v>207</v>
      </c>
      <c r="U69" s="83">
        <f t="shared" si="4"/>
        <v>22</v>
      </c>
      <c r="V69" s="83">
        <v>70</v>
      </c>
      <c r="W69" s="84">
        <f t="shared" si="5"/>
        <v>648.15736000000049</v>
      </c>
      <c r="X69">
        <v>691.51673935782298</v>
      </c>
      <c r="Y69" s="85" t="s">
        <v>207</v>
      </c>
      <c r="Z69" s="83">
        <f t="shared" si="3"/>
        <v>22</v>
      </c>
      <c r="AA69" s="83">
        <v>98</v>
      </c>
      <c r="AB69" s="84">
        <f t="shared" si="6"/>
        <v>1075.0294400000002</v>
      </c>
      <c r="AC69">
        <v>1070.5111350493401</v>
      </c>
    </row>
    <row r="70" spans="1:29" x14ac:dyDescent="0.2">
      <c r="A70" s="15">
        <v>1</v>
      </c>
      <c r="B70" s="52">
        <v>65</v>
      </c>
      <c r="C70" s="55">
        <v>65</v>
      </c>
      <c r="D70" s="83">
        <v>125</v>
      </c>
      <c r="E70" s="30">
        <v>230</v>
      </c>
      <c r="F70">
        <v>65</v>
      </c>
      <c r="G70">
        <v>3128</v>
      </c>
      <c r="H70" s="2">
        <v>3173.6195709386898</v>
      </c>
      <c r="I70">
        <v>3128</v>
      </c>
      <c r="J70">
        <v>3018.38018333234</v>
      </c>
      <c r="K70"/>
      <c r="O70" s="83" t="s">
        <v>207</v>
      </c>
      <c r="P70" s="83">
        <v>23</v>
      </c>
      <c r="Q70" s="83">
        <v>23</v>
      </c>
      <c r="R70" s="86">
        <f t="shared" si="2"/>
        <v>164.25799999999998</v>
      </c>
      <c r="S70">
        <v>230.66700781380001</v>
      </c>
      <c r="T70" s="83" t="s">
        <v>207</v>
      </c>
      <c r="U70" s="83">
        <f t="shared" si="4"/>
        <v>23</v>
      </c>
      <c r="V70" s="83">
        <v>71</v>
      </c>
      <c r="W70" s="84">
        <f t="shared" si="5"/>
        <v>662.83714000000055</v>
      </c>
      <c r="X70">
        <v>706.31676086828804</v>
      </c>
      <c r="Y70" s="85" t="s">
        <v>207</v>
      </c>
      <c r="Z70" s="83">
        <f t="shared" si="3"/>
        <v>23</v>
      </c>
      <c r="AA70" s="83">
        <v>99</v>
      </c>
      <c r="AB70" s="84">
        <f t="shared" si="6"/>
        <v>1091.3235600000003</v>
      </c>
      <c r="AC70">
        <v>1084.8005173137001</v>
      </c>
    </row>
    <row r="71" spans="1:29" x14ac:dyDescent="0.2">
      <c r="A71" s="15">
        <v>1</v>
      </c>
      <c r="B71">
        <v>66</v>
      </c>
      <c r="C71" s="55">
        <v>66</v>
      </c>
      <c r="D71" s="83">
        <v>126</v>
      </c>
      <c r="E71" s="30">
        <v>231</v>
      </c>
      <c r="F71">
        <v>66</v>
      </c>
      <c r="G71">
        <v>3138</v>
      </c>
      <c r="H71" s="2">
        <v>3190.8773965627902</v>
      </c>
      <c r="I71">
        <v>3138</v>
      </c>
      <c r="J71">
        <v>3036.0467688336498</v>
      </c>
      <c r="K71"/>
      <c r="O71" s="83" t="s">
        <v>207</v>
      </c>
      <c r="P71" s="83">
        <v>24</v>
      </c>
      <c r="Q71" s="83">
        <v>24</v>
      </c>
      <c r="R71" s="86">
        <f t="shared" si="2"/>
        <v>173.78399999999999</v>
      </c>
      <c r="S71">
        <v>243.049199544495</v>
      </c>
      <c r="T71" s="83" t="s">
        <v>207</v>
      </c>
      <c r="U71" s="83">
        <f t="shared" si="4"/>
        <v>24</v>
      </c>
      <c r="V71" s="83">
        <v>72</v>
      </c>
      <c r="W71" s="84">
        <f t="shared" si="5"/>
        <v>677.5169200000006</v>
      </c>
      <c r="X71">
        <v>720.90272909096404</v>
      </c>
      <c r="Y71" s="85" t="s">
        <v>207</v>
      </c>
      <c r="Z71" s="83">
        <f t="shared" si="3"/>
        <v>24</v>
      </c>
      <c r="AA71" s="83">
        <v>100</v>
      </c>
      <c r="AB71" s="84">
        <f t="shared" si="6"/>
        <v>1107.6176800000003</v>
      </c>
      <c r="AC71">
        <v>1098.80188429387</v>
      </c>
    </row>
    <row r="72" spans="1:29" x14ac:dyDescent="0.2">
      <c r="A72" s="15">
        <v>1</v>
      </c>
      <c r="B72">
        <v>67</v>
      </c>
      <c r="C72" s="55">
        <v>67</v>
      </c>
      <c r="D72" s="83">
        <v>127</v>
      </c>
      <c r="E72" s="30">
        <v>232</v>
      </c>
      <c r="F72">
        <v>67</v>
      </c>
      <c r="G72">
        <v>3149</v>
      </c>
      <c r="H72" s="2">
        <v>3207.9658304315099</v>
      </c>
      <c r="I72">
        <v>3149</v>
      </c>
      <c r="J72">
        <v>3054.40899590137</v>
      </c>
      <c r="K72"/>
      <c r="O72" s="83" t="s">
        <v>207</v>
      </c>
      <c r="P72" s="83">
        <v>25</v>
      </c>
      <c r="Q72" s="83">
        <v>25</v>
      </c>
      <c r="R72" s="86">
        <f t="shared" si="2"/>
        <v>183.31</v>
      </c>
      <c r="S72">
        <v>255.626546248854</v>
      </c>
      <c r="T72" s="83" t="s">
        <v>207</v>
      </c>
      <c r="U72" s="83">
        <f t="shared" si="4"/>
        <v>25</v>
      </c>
      <c r="V72" s="83">
        <v>73</v>
      </c>
      <c r="W72" s="84">
        <f t="shared" si="5"/>
        <v>692.19670000000065</v>
      </c>
      <c r="X72">
        <v>735.86521550634905</v>
      </c>
      <c r="Y72" s="85" t="s">
        <v>207</v>
      </c>
      <c r="Z72" s="83">
        <f t="shared" si="3"/>
        <v>25</v>
      </c>
      <c r="AA72" s="83">
        <v>101</v>
      </c>
      <c r="AB72" s="84">
        <f t="shared" si="6"/>
        <v>1123.9118000000003</v>
      </c>
      <c r="AC72">
        <v>1113.24944600003</v>
      </c>
    </row>
    <row r="73" spans="1:29" x14ac:dyDescent="0.2">
      <c r="A73" s="15">
        <v>1</v>
      </c>
      <c r="B73">
        <v>68</v>
      </c>
      <c r="C73" s="55">
        <v>68</v>
      </c>
      <c r="D73" s="83">
        <v>128</v>
      </c>
      <c r="E73" s="30">
        <v>233</v>
      </c>
      <c r="F73">
        <v>68</v>
      </c>
      <c r="G73">
        <v>3160</v>
      </c>
      <c r="H73" s="2">
        <v>3224.8801502883898</v>
      </c>
      <c r="I73">
        <v>3160</v>
      </c>
      <c r="J73">
        <v>3072.7645340664499</v>
      </c>
      <c r="K73"/>
      <c r="O73" s="83" t="s">
        <v>207</v>
      </c>
      <c r="P73" s="83">
        <v>26</v>
      </c>
      <c r="Q73" s="83">
        <v>26</v>
      </c>
      <c r="R73" s="86">
        <f t="shared" si="2"/>
        <v>192.83599999999998</v>
      </c>
      <c r="S73">
        <v>268.26964149319099</v>
      </c>
      <c r="T73" s="83" t="s">
        <v>207</v>
      </c>
      <c r="U73" s="83">
        <f t="shared" si="4"/>
        <v>26</v>
      </c>
      <c r="V73" s="83">
        <v>74</v>
      </c>
      <c r="W73" s="84">
        <f t="shared" si="5"/>
        <v>706.8764800000007</v>
      </c>
      <c r="X73">
        <v>750.69078943781699</v>
      </c>
      <c r="Y73" s="85" t="s">
        <v>207</v>
      </c>
      <c r="Z73" s="83">
        <f t="shared" si="3"/>
        <v>26</v>
      </c>
      <c r="AA73" s="83">
        <v>102</v>
      </c>
      <c r="AB73" s="84">
        <f t="shared" si="6"/>
        <v>1140.2059200000003</v>
      </c>
      <c r="AC73">
        <v>1127.7938062578901</v>
      </c>
    </row>
    <row r="74" spans="1:29" x14ac:dyDescent="0.2">
      <c r="A74" s="15">
        <v>1</v>
      </c>
      <c r="B74">
        <v>69</v>
      </c>
      <c r="C74" s="55">
        <v>69</v>
      </c>
      <c r="D74" s="83">
        <v>129</v>
      </c>
      <c r="E74" s="30">
        <v>234</v>
      </c>
      <c r="F74">
        <v>69</v>
      </c>
      <c r="G74">
        <v>3171</v>
      </c>
      <c r="H74" s="2">
        <v>3241.6156270424699</v>
      </c>
      <c r="I74">
        <v>3171</v>
      </c>
      <c r="J74">
        <v>3091.2653061224501</v>
      </c>
      <c r="K74"/>
      <c r="O74" s="83" t="s">
        <v>207</v>
      </c>
      <c r="P74" s="83">
        <v>27</v>
      </c>
      <c r="Q74" s="83">
        <v>27</v>
      </c>
      <c r="R74" s="86">
        <f t="shared" si="2"/>
        <v>202.36199999999999</v>
      </c>
      <c r="S74">
        <v>280.76308631200197</v>
      </c>
      <c r="T74" s="83" t="s">
        <v>207</v>
      </c>
      <c r="U74" s="83">
        <f t="shared" si="4"/>
        <v>27</v>
      </c>
      <c r="V74" s="83">
        <v>75</v>
      </c>
      <c r="W74" s="84">
        <f t="shared" si="5"/>
        <v>721.55626000000075</v>
      </c>
      <c r="X74">
        <v>765.28933694238503</v>
      </c>
      <c r="Y74" s="85" t="s">
        <v>207</v>
      </c>
      <c r="Z74" s="83">
        <f t="shared" si="3"/>
        <v>27</v>
      </c>
      <c r="AA74" s="83">
        <v>103</v>
      </c>
      <c r="AB74" s="84">
        <f t="shared" si="6"/>
        <v>1156.5000400000004</v>
      </c>
      <c r="AC74">
        <v>1142.08438422879</v>
      </c>
    </row>
    <row r="75" spans="1:29" x14ac:dyDescent="0.2">
      <c r="A75" s="15">
        <v>1</v>
      </c>
      <c r="B75" s="52">
        <v>70</v>
      </c>
      <c r="C75" s="55">
        <v>70</v>
      </c>
      <c r="D75" s="83">
        <v>130</v>
      </c>
      <c r="E75" s="30">
        <v>235</v>
      </c>
      <c r="F75">
        <v>70</v>
      </c>
      <c r="G75">
        <v>3182</v>
      </c>
      <c r="H75" s="2">
        <v>3258.1675432734601</v>
      </c>
      <c r="I75">
        <v>3182</v>
      </c>
      <c r="J75">
        <v>3109.9297555430999</v>
      </c>
      <c r="K75"/>
      <c r="O75" s="83" t="s">
        <v>207</v>
      </c>
      <c r="P75" s="83">
        <v>28</v>
      </c>
      <c r="Q75" s="83">
        <v>28</v>
      </c>
      <c r="R75" s="86">
        <f t="shared" si="2"/>
        <v>211.88800000000001</v>
      </c>
      <c r="S75">
        <v>293.20564412567802</v>
      </c>
      <c r="T75" s="83" t="s">
        <v>207</v>
      </c>
      <c r="U75" s="83">
        <f t="shared" si="4"/>
        <v>28</v>
      </c>
      <c r="V75" s="83">
        <v>76</v>
      </c>
      <c r="W75" s="84">
        <f t="shared" si="5"/>
        <v>736.2360400000008</v>
      </c>
      <c r="X75">
        <v>780.55376973751902</v>
      </c>
      <c r="Y75" s="85" t="s">
        <v>207</v>
      </c>
      <c r="Z75" s="83">
        <f t="shared" si="3"/>
        <v>28</v>
      </c>
      <c r="AA75" s="83">
        <v>104</v>
      </c>
      <c r="AB75" s="84">
        <f t="shared" si="6"/>
        <v>1172.7941600000004</v>
      </c>
      <c r="AC75">
        <v>1156.5052722246201</v>
      </c>
    </row>
    <row r="76" spans="1:29" x14ac:dyDescent="0.2">
      <c r="A76" s="15">
        <v>1</v>
      </c>
      <c r="B76">
        <v>71</v>
      </c>
      <c r="C76" s="55">
        <v>71</v>
      </c>
      <c r="D76" s="83">
        <v>131</v>
      </c>
      <c r="E76" s="30">
        <v>236</v>
      </c>
      <c r="F76">
        <v>71</v>
      </c>
      <c r="G76">
        <v>3208</v>
      </c>
      <c r="H76" s="2">
        <v>3274.5311482478</v>
      </c>
      <c r="I76">
        <v>3208</v>
      </c>
      <c r="J76">
        <v>3128.2835416122998</v>
      </c>
      <c r="K76"/>
      <c r="O76" s="83" t="s">
        <v>207</v>
      </c>
      <c r="P76" s="83">
        <v>29</v>
      </c>
      <c r="Q76" s="83">
        <v>29</v>
      </c>
      <c r="R76" s="86">
        <f t="shared" si="2"/>
        <v>221.41400000000002</v>
      </c>
      <c r="S76">
        <v>305.49116074755199</v>
      </c>
      <c r="T76" s="83" t="s">
        <v>207</v>
      </c>
      <c r="U76" s="83">
        <f t="shared" si="4"/>
        <v>29</v>
      </c>
      <c r="V76" s="83">
        <v>77</v>
      </c>
      <c r="W76" s="84">
        <f t="shared" si="5"/>
        <v>750.91582000000085</v>
      </c>
      <c r="X76">
        <v>795.85308495271704</v>
      </c>
      <c r="Y76" s="85" t="s">
        <v>207</v>
      </c>
      <c r="Z76" s="83">
        <f t="shared" si="3"/>
        <v>29</v>
      </c>
      <c r="AA76" s="83">
        <v>105</v>
      </c>
      <c r="AB76" s="84">
        <f t="shared" si="6"/>
        <v>1189.0882800000004</v>
      </c>
      <c r="AC76">
        <v>1170.9977976161899</v>
      </c>
    </row>
    <row r="77" spans="1:29" x14ac:dyDescent="0.2">
      <c r="A77" s="15">
        <v>1</v>
      </c>
      <c r="B77">
        <v>72</v>
      </c>
      <c r="C77" s="55">
        <v>72</v>
      </c>
      <c r="D77" s="83">
        <v>132</v>
      </c>
      <c r="E77" s="30">
        <v>237</v>
      </c>
      <c r="F77">
        <v>72</v>
      </c>
      <c r="G77">
        <v>3233</v>
      </c>
      <c r="H77" s="2">
        <v>3290.70174186653</v>
      </c>
      <c r="I77">
        <v>3233</v>
      </c>
      <c r="J77">
        <v>3147.0240360490102</v>
      </c>
      <c r="K77"/>
      <c r="O77" s="83" t="s">
        <v>207</v>
      </c>
      <c r="P77" s="83">
        <v>30</v>
      </c>
      <c r="Q77" s="83">
        <v>30</v>
      </c>
      <c r="R77" s="86">
        <f t="shared" si="2"/>
        <v>230.93999999999997</v>
      </c>
      <c r="S77">
        <v>318.07155445730598</v>
      </c>
      <c r="T77" s="83" t="s">
        <v>207</v>
      </c>
      <c r="U77" s="83">
        <f t="shared" si="4"/>
        <v>30</v>
      </c>
      <c r="V77" s="83">
        <v>78</v>
      </c>
      <c r="W77" s="84">
        <f t="shared" si="5"/>
        <v>765.5956000000009</v>
      </c>
      <c r="X77">
        <v>810.99303854668699</v>
      </c>
      <c r="Y77" s="85" t="s">
        <v>207</v>
      </c>
      <c r="Z77" s="83">
        <f t="shared" si="3"/>
        <v>30</v>
      </c>
      <c r="AA77" s="83">
        <v>106</v>
      </c>
      <c r="AB77" s="84">
        <f t="shared" si="6"/>
        <v>1205.3824000000004</v>
      </c>
      <c r="AC77">
        <v>1185.05912387172</v>
      </c>
    </row>
    <row r="78" spans="1:29" x14ac:dyDescent="0.2">
      <c r="A78" s="15">
        <v>1</v>
      </c>
      <c r="B78">
        <v>73</v>
      </c>
      <c r="C78" s="55">
        <v>73</v>
      </c>
      <c r="D78" s="83">
        <v>133</v>
      </c>
      <c r="E78" s="30">
        <v>238</v>
      </c>
      <c r="F78">
        <v>73</v>
      </c>
      <c r="G78">
        <v>3259</v>
      </c>
      <c r="H78" s="2">
        <v>3306.67457820047</v>
      </c>
      <c r="I78">
        <v>3259</v>
      </c>
      <c r="J78">
        <v>3165.7971638498302</v>
      </c>
      <c r="K78"/>
      <c r="O78" s="83" t="s">
        <v>207</v>
      </c>
      <c r="P78" s="83">
        <v>31</v>
      </c>
      <c r="Q78" s="83">
        <v>31</v>
      </c>
      <c r="R78" s="86">
        <f t="shared" si="2"/>
        <v>240.46599999999998</v>
      </c>
      <c r="S78">
        <v>329.876952931115</v>
      </c>
      <c r="T78" s="83" t="s">
        <v>207</v>
      </c>
      <c r="U78" s="83">
        <f t="shared" si="4"/>
        <v>31</v>
      </c>
      <c r="V78" s="83">
        <v>79</v>
      </c>
      <c r="W78" s="84">
        <f t="shared" si="5"/>
        <v>780.27538000000095</v>
      </c>
      <c r="X78">
        <v>826.17804498113298</v>
      </c>
      <c r="Y78" s="85" t="s">
        <v>207</v>
      </c>
      <c r="Z78" s="83">
        <f t="shared" si="3"/>
        <v>31</v>
      </c>
      <c r="AA78" s="83">
        <v>107</v>
      </c>
      <c r="AB78" s="84">
        <f t="shared" si="6"/>
        <v>1221.6765200000004</v>
      </c>
      <c r="AC78">
        <v>1199.3135894095799</v>
      </c>
    </row>
    <row r="79" spans="1:29" x14ac:dyDescent="0.2">
      <c r="A79" s="15">
        <v>1</v>
      </c>
      <c r="B79">
        <v>74</v>
      </c>
      <c r="C79" s="55">
        <v>74</v>
      </c>
      <c r="D79" s="83">
        <v>134</v>
      </c>
      <c r="E79" s="30">
        <v>239</v>
      </c>
      <c r="F79">
        <v>74</v>
      </c>
      <c r="G79">
        <v>3284</v>
      </c>
      <c r="H79" s="2">
        <v>3322.4449585372799</v>
      </c>
      <c r="I79">
        <v>3284</v>
      </c>
      <c r="J79">
        <v>3184.05343880382</v>
      </c>
      <c r="K79" s="53">
        <v>74</v>
      </c>
      <c r="O79" s="83" t="s">
        <v>207</v>
      </c>
      <c r="P79" s="83">
        <v>32</v>
      </c>
      <c r="Q79" s="83">
        <v>32</v>
      </c>
      <c r="R79" s="86">
        <f t="shared" si="2"/>
        <v>249.99199999999999</v>
      </c>
      <c r="S79" s="15">
        <v>341.86244555328199</v>
      </c>
      <c r="T79" s="83" t="s">
        <v>207</v>
      </c>
      <c r="U79" s="83">
        <f t="shared" si="4"/>
        <v>32</v>
      </c>
      <c r="V79" s="83">
        <v>80</v>
      </c>
      <c r="W79" s="84">
        <f t="shared" si="5"/>
        <v>794.955160000001</v>
      </c>
      <c r="X79">
        <v>841.01939103179495</v>
      </c>
      <c r="Y79" s="85" t="s">
        <v>207</v>
      </c>
      <c r="Z79" s="83">
        <f t="shared" si="3"/>
        <v>32</v>
      </c>
      <c r="AA79" s="83">
        <v>108</v>
      </c>
      <c r="AB79" s="84">
        <f t="shared" si="6"/>
        <v>1237.9706400000005</v>
      </c>
      <c r="AC79">
        <v>1213.5990392502499</v>
      </c>
    </row>
    <row r="80" spans="1:29" x14ac:dyDescent="0.2">
      <c r="A80" s="15">
        <v>1</v>
      </c>
      <c r="B80" s="52">
        <v>75</v>
      </c>
      <c r="C80" s="55">
        <v>75</v>
      </c>
      <c r="D80" s="83">
        <v>135</v>
      </c>
      <c r="E80" s="30">
        <v>240</v>
      </c>
      <c r="F80">
        <v>75</v>
      </c>
      <c r="G80">
        <v>3310</v>
      </c>
      <c r="H80" s="2">
        <v>3338.0081318070302</v>
      </c>
      <c r="I80">
        <v>3310</v>
      </c>
      <c r="J80">
        <v>3202.3592046243698</v>
      </c>
      <c r="K80"/>
      <c r="O80" s="83" t="s">
        <v>207</v>
      </c>
      <c r="P80" s="83">
        <v>33</v>
      </c>
      <c r="Q80" s="83">
        <v>33</v>
      </c>
      <c r="R80" s="86">
        <f t="shared" si="2"/>
        <v>259.51800000000003</v>
      </c>
      <c r="S80" s="15">
        <v>353.76855168642999</v>
      </c>
      <c r="T80" s="83" t="s">
        <v>207</v>
      </c>
      <c r="U80" s="83">
        <f t="shared" si="4"/>
        <v>33</v>
      </c>
      <c r="V80" s="83">
        <v>81</v>
      </c>
      <c r="W80" s="84">
        <f t="shared" si="5"/>
        <v>809.63494000000105</v>
      </c>
      <c r="X80">
        <v>856.49697718338496</v>
      </c>
      <c r="Y80" s="85" t="s">
        <v>207</v>
      </c>
      <c r="Z80" s="83">
        <f t="shared" si="3"/>
        <v>33</v>
      </c>
      <c r="AA80" s="83">
        <v>109</v>
      </c>
      <c r="AB80" s="84">
        <f t="shared" si="6"/>
        <v>1254.2647600000005</v>
      </c>
      <c r="AC80">
        <v>1227.7290763327501</v>
      </c>
    </row>
    <row r="81" spans="1:29" x14ac:dyDescent="0.2">
      <c r="A81" s="15">
        <v>1</v>
      </c>
      <c r="B81">
        <v>76</v>
      </c>
      <c r="C81" s="55">
        <v>76</v>
      </c>
      <c r="D81" s="83">
        <v>136</v>
      </c>
      <c r="E81" s="30">
        <v>241</v>
      </c>
      <c r="F81">
        <v>76</v>
      </c>
      <c r="G81">
        <v>3317</v>
      </c>
      <c r="H81" s="2">
        <v>3353.35937816662</v>
      </c>
      <c r="I81">
        <v>3317</v>
      </c>
      <c r="J81">
        <v>3222.9331681000199</v>
      </c>
      <c r="K81"/>
      <c r="O81" s="83" t="s">
        <v>207</v>
      </c>
      <c r="P81" s="83">
        <v>34</v>
      </c>
      <c r="Q81" s="83">
        <v>34</v>
      </c>
      <c r="R81" s="86">
        <f t="shared" si="2"/>
        <v>269.04399999999998</v>
      </c>
      <c r="S81" s="15">
        <v>365.62521505042201</v>
      </c>
      <c r="T81" s="83" t="s">
        <v>207</v>
      </c>
      <c r="U81" s="83">
        <f t="shared" si="4"/>
        <v>34</v>
      </c>
      <c r="V81" s="83">
        <v>82</v>
      </c>
      <c r="W81" s="84">
        <f t="shared" si="5"/>
        <v>824.3147200000011</v>
      </c>
      <c r="X81">
        <v>871.69648765794705</v>
      </c>
      <c r="Y81" s="85" t="s">
        <v>207</v>
      </c>
      <c r="Z81" s="83">
        <f t="shared" si="3"/>
        <v>34</v>
      </c>
      <c r="AA81" s="83">
        <v>110</v>
      </c>
      <c r="AB81" s="84">
        <f t="shared" si="6"/>
        <v>1270.5588800000005</v>
      </c>
      <c r="AC81">
        <v>1242.05964350718</v>
      </c>
    </row>
    <row r="82" spans="1:29" x14ac:dyDescent="0.2">
      <c r="A82" s="15">
        <v>1</v>
      </c>
      <c r="B82">
        <v>77</v>
      </c>
      <c r="C82" s="55">
        <v>77</v>
      </c>
      <c r="D82" s="83">
        <v>137</v>
      </c>
      <c r="E82" s="30">
        <v>242</v>
      </c>
      <c r="F82">
        <v>77</v>
      </c>
      <c r="G82">
        <v>3324</v>
      </c>
      <c r="H82" s="2">
        <v>3368.4939728143499</v>
      </c>
      <c r="I82">
        <v>3324</v>
      </c>
      <c r="J82">
        <v>3242.5922371359802</v>
      </c>
      <c r="K82"/>
      <c r="O82" s="83" t="s">
        <v>207</v>
      </c>
      <c r="P82" s="83">
        <v>35</v>
      </c>
      <c r="Q82" s="83">
        <v>35</v>
      </c>
      <c r="R82" s="86">
        <f t="shared" si="2"/>
        <v>278.56999999999994</v>
      </c>
      <c r="S82">
        <v>377.20417849870802</v>
      </c>
      <c r="T82" s="83" t="s">
        <v>207</v>
      </c>
      <c r="U82" s="83">
        <f t="shared" si="4"/>
        <v>35</v>
      </c>
      <c r="V82" s="83">
        <v>83</v>
      </c>
      <c r="W82" s="84">
        <f t="shared" si="5"/>
        <v>838.99450000000115</v>
      </c>
      <c r="X82">
        <v>886.718820331031</v>
      </c>
      <c r="Y82" s="85" t="s">
        <v>207</v>
      </c>
      <c r="Z82" s="83">
        <f t="shared" si="3"/>
        <v>35</v>
      </c>
      <c r="AA82" s="83">
        <v>111</v>
      </c>
      <c r="AB82" s="84">
        <f t="shared" si="6"/>
        <v>1286.8530000000005</v>
      </c>
      <c r="AC82">
        <v>1256.2544371322001</v>
      </c>
    </row>
    <row r="83" spans="1:29" x14ac:dyDescent="0.2">
      <c r="A83" s="15">
        <v>1</v>
      </c>
      <c r="B83">
        <v>78</v>
      </c>
      <c r="C83" s="55">
        <v>78</v>
      </c>
      <c r="D83" s="83">
        <v>138</v>
      </c>
      <c r="E83" s="30">
        <v>243</v>
      </c>
      <c r="F83">
        <v>78</v>
      </c>
      <c r="G83">
        <v>3331</v>
      </c>
      <c r="H83" s="2">
        <v>3383.4071860853701</v>
      </c>
      <c r="I83">
        <v>3331</v>
      </c>
      <c r="J83">
        <v>3262.6010329352798</v>
      </c>
      <c r="K83"/>
      <c r="O83" s="83" t="s">
        <v>207</v>
      </c>
      <c r="P83" s="83">
        <v>36</v>
      </c>
      <c r="Q83" s="83">
        <v>36</v>
      </c>
      <c r="R83" s="86">
        <f t="shared" si="2"/>
        <v>288.096</v>
      </c>
      <c r="S83">
        <v>389.462958361316</v>
      </c>
      <c r="T83" s="83" t="s">
        <v>207</v>
      </c>
      <c r="U83" s="83">
        <f t="shared" si="4"/>
        <v>36</v>
      </c>
      <c r="V83" s="83">
        <v>84</v>
      </c>
      <c r="W83" s="84">
        <f t="shared" si="5"/>
        <v>853.6742800000012</v>
      </c>
      <c r="X83">
        <v>901.58969036227302</v>
      </c>
      <c r="Y83" s="85" t="s">
        <v>207</v>
      </c>
      <c r="Z83" s="83">
        <f t="shared" si="3"/>
        <v>36</v>
      </c>
      <c r="AA83" s="83">
        <v>112</v>
      </c>
      <c r="AB83" s="84">
        <f t="shared" si="6"/>
        <v>1303.1471200000005</v>
      </c>
      <c r="AC83">
        <v>1270.47336420996</v>
      </c>
    </row>
    <row r="84" spans="1:29" x14ac:dyDescent="0.2">
      <c r="A84" s="15">
        <v>1</v>
      </c>
      <c r="B84">
        <v>79</v>
      </c>
      <c r="C84" s="55">
        <v>79</v>
      </c>
      <c r="D84" s="83">
        <v>139</v>
      </c>
      <c r="E84" s="30">
        <v>244</v>
      </c>
      <c r="F84">
        <v>79</v>
      </c>
      <c r="G84">
        <v>3338</v>
      </c>
      <c r="H84" s="2">
        <v>3398.0942839044801</v>
      </c>
      <c r="I84">
        <v>3338</v>
      </c>
      <c r="J84">
        <v>3282.7420649370201</v>
      </c>
      <c r="K84"/>
      <c r="O84" s="83" t="s">
        <v>207</v>
      </c>
      <c r="P84" s="83">
        <v>37</v>
      </c>
      <c r="Q84" s="83">
        <v>37</v>
      </c>
      <c r="R84" s="86">
        <f t="shared" si="2"/>
        <v>297.62199999999996</v>
      </c>
      <c r="S84">
        <v>401.98045132136798</v>
      </c>
      <c r="T84" s="83" t="s">
        <v>207</v>
      </c>
      <c r="U84" s="83">
        <f t="shared" si="4"/>
        <v>37</v>
      </c>
      <c r="V84" s="83">
        <v>85</v>
      </c>
      <c r="W84" s="84">
        <f t="shared" si="5"/>
        <v>868.35406000000125</v>
      </c>
      <c r="X84">
        <v>916.657398757686</v>
      </c>
      <c r="Y84" s="85" t="s">
        <v>207</v>
      </c>
      <c r="Z84" s="83">
        <f t="shared" si="3"/>
        <v>37</v>
      </c>
      <c r="AA84" s="83">
        <v>113</v>
      </c>
      <c r="AB84" s="84">
        <f t="shared" si="6"/>
        <v>1319.4412400000006</v>
      </c>
      <c r="AC84">
        <v>1284.7597329223499</v>
      </c>
    </row>
    <row r="85" spans="1:29" x14ac:dyDescent="0.2">
      <c r="A85" s="15">
        <v>1</v>
      </c>
      <c r="B85" s="52">
        <v>80</v>
      </c>
      <c r="C85" s="55">
        <v>80</v>
      </c>
      <c r="D85" s="83">
        <v>140</v>
      </c>
      <c r="E85" s="30">
        <v>245</v>
      </c>
      <c r="F85">
        <v>80</v>
      </c>
      <c r="G85">
        <v>3346</v>
      </c>
      <c r="H85" s="2">
        <v>3412.5505649780498</v>
      </c>
      <c r="I85">
        <v>3346</v>
      </c>
      <c r="J85">
        <v>3302.56737093224</v>
      </c>
      <c r="K85"/>
      <c r="O85" s="83" t="s">
        <v>207</v>
      </c>
      <c r="P85" s="83">
        <v>38</v>
      </c>
      <c r="Q85" s="83">
        <v>38</v>
      </c>
      <c r="R85" s="86">
        <f t="shared" si="2"/>
        <v>307.14800000000002</v>
      </c>
      <c r="S85">
        <v>414.54186744436601</v>
      </c>
      <c r="T85" s="83" t="s">
        <v>207</v>
      </c>
      <c r="U85" s="83">
        <f t="shared" si="4"/>
        <v>38</v>
      </c>
      <c r="V85" s="83">
        <v>86</v>
      </c>
      <c r="W85" s="84">
        <f t="shared" si="5"/>
        <v>883.03384000000131</v>
      </c>
      <c r="X85">
        <v>932.26907686459697</v>
      </c>
      <c r="Y85" s="85" t="s">
        <v>207</v>
      </c>
      <c r="Z85" s="83">
        <f t="shared" si="3"/>
        <v>38</v>
      </c>
      <c r="AA85" s="83">
        <v>114</v>
      </c>
      <c r="AB85" s="84">
        <f t="shared" si="6"/>
        <v>1335.7353600000006</v>
      </c>
      <c r="AC85">
        <v>1298.8704279957101</v>
      </c>
    </row>
    <row r="86" spans="1:29" x14ac:dyDescent="0.2">
      <c r="A86" s="15">
        <v>1</v>
      </c>
      <c r="B86">
        <v>81</v>
      </c>
      <c r="C86" s="55">
        <v>81</v>
      </c>
      <c r="D86" s="83">
        <v>141</v>
      </c>
      <c r="E86" s="30">
        <v>246</v>
      </c>
      <c r="F86">
        <v>81</v>
      </c>
      <c r="G86">
        <v>3357</v>
      </c>
      <c r="H86" s="2">
        <v>3426.7713102621301</v>
      </c>
      <c r="I86">
        <v>3357</v>
      </c>
      <c r="J86">
        <v>3320.0131563165301</v>
      </c>
      <c r="K86"/>
      <c r="O86" s="83" t="s">
        <v>207</v>
      </c>
      <c r="P86" s="83">
        <v>39</v>
      </c>
      <c r="Q86" s="83">
        <v>39</v>
      </c>
      <c r="R86" s="86">
        <f t="shared" si="2"/>
        <v>316.67399999999998</v>
      </c>
      <c r="S86">
        <v>425.85871624427</v>
      </c>
      <c r="T86" s="83" t="s">
        <v>207</v>
      </c>
      <c r="U86" s="83">
        <f t="shared" si="4"/>
        <v>39</v>
      </c>
      <c r="V86" s="83">
        <v>87</v>
      </c>
      <c r="W86" s="84">
        <f t="shared" si="5"/>
        <v>897.71362000000136</v>
      </c>
      <c r="X86">
        <v>948.00430472801099</v>
      </c>
      <c r="Y86" s="85" t="s">
        <v>207</v>
      </c>
      <c r="Z86" s="83">
        <f t="shared" si="3"/>
        <v>39</v>
      </c>
      <c r="AA86" s="83">
        <v>115</v>
      </c>
      <c r="AB86" s="84">
        <f t="shared" si="6"/>
        <v>1352.0294800000006</v>
      </c>
      <c r="AC86">
        <v>1313.12933216227</v>
      </c>
    </row>
    <row r="87" spans="1:29" x14ac:dyDescent="0.2">
      <c r="A87" s="15">
        <v>1</v>
      </c>
      <c r="B87">
        <v>82</v>
      </c>
      <c r="C87" s="55">
        <v>82</v>
      </c>
      <c r="D87" s="83">
        <v>142</v>
      </c>
      <c r="E87" s="30">
        <v>247</v>
      </c>
      <c r="F87">
        <v>82</v>
      </c>
      <c r="G87">
        <v>3369</v>
      </c>
      <c r="H87" s="2">
        <v>3440.75177147666</v>
      </c>
      <c r="I87">
        <v>3369</v>
      </c>
      <c r="J87">
        <v>3338.0438186975798</v>
      </c>
      <c r="K87"/>
      <c r="O87" s="83" t="s">
        <v>207</v>
      </c>
      <c r="P87" s="83">
        <v>40</v>
      </c>
      <c r="Q87" s="83">
        <v>40</v>
      </c>
      <c r="R87" s="86">
        <f t="shared" si="2"/>
        <v>326.19999999999993</v>
      </c>
      <c r="S87">
        <v>438.16554636539098</v>
      </c>
      <c r="T87" s="83" t="s">
        <v>207</v>
      </c>
      <c r="U87" s="83">
        <f t="shared" si="4"/>
        <v>40</v>
      </c>
      <c r="V87" s="83">
        <v>88</v>
      </c>
      <c r="W87" s="84">
        <f t="shared" si="5"/>
        <v>912.39340000000141</v>
      </c>
      <c r="X87">
        <v>963.91560861409801</v>
      </c>
      <c r="Y87" s="85" t="s">
        <v>207</v>
      </c>
      <c r="Z87" s="83">
        <f t="shared" si="3"/>
        <v>40</v>
      </c>
      <c r="AA87" s="83">
        <v>116</v>
      </c>
      <c r="AB87" s="84">
        <f t="shared" si="6"/>
        <v>1368.3236000000006</v>
      </c>
      <c r="AC87">
        <v>1327.4282748836599</v>
      </c>
    </row>
    <row r="88" spans="1:29" x14ac:dyDescent="0.2">
      <c r="A88" s="15">
        <v>1</v>
      </c>
      <c r="B88">
        <v>83</v>
      </c>
      <c r="C88" s="55">
        <v>83</v>
      </c>
      <c r="D88" s="83">
        <v>143</v>
      </c>
      <c r="E88" s="30">
        <v>248</v>
      </c>
      <c r="F88">
        <v>83</v>
      </c>
      <c r="G88">
        <v>3381</v>
      </c>
      <c r="H88" s="2">
        <v>3454.4871428913102</v>
      </c>
      <c r="I88">
        <v>3381</v>
      </c>
      <c r="J88">
        <v>3356.0858300187001</v>
      </c>
      <c r="K88"/>
      <c r="O88" s="83" t="s">
        <v>207</v>
      </c>
      <c r="P88" s="83">
        <v>41</v>
      </c>
      <c r="Q88" s="83">
        <v>41</v>
      </c>
      <c r="R88" s="86">
        <f t="shared" si="2"/>
        <v>335.726</v>
      </c>
      <c r="S88">
        <v>450.273920585817</v>
      </c>
      <c r="T88" s="83" t="s">
        <v>207</v>
      </c>
      <c r="U88" s="83">
        <f t="shared" si="4"/>
        <v>41</v>
      </c>
      <c r="V88" s="83">
        <v>89</v>
      </c>
      <c r="W88" s="84">
        <f t="shared" si="5"/>
        <v>927.07318000000146</v>
      </c>
      <c r="X88">
        <v>979.402994538754</v>
      </c>
      <c r="Y88" s="85" t="s">
        <v>207</v>
      </c>
      <c r="Z88" s="83">
        <f t="shared" si="3"/>
        <v>41</v>
      </c>
      <c r="AA88" s="83">
        <v>117</v>
      </c>
      <c r="AB88" s="84">
        <f t="shared" si="6"/>
        <v>1384.6177200000006</v>
      </c>
      <c r="AC88">
        <v>1341.54829101878</v>
      </c>
    </row>
    <row r="89" spans="1:29" x14ac:dyDescent="0.2">
      <c r="A89" s="15">
        <v>1</v>
      </c>
      <c r="B89">
        <v>84</v>
      </c>
      <c r="C89" s="55">
        <v>84</v>
      </c>
      <c r="D89" s="83">
        <v>144</v>
      </c>
      <c r="E89" s="30">
        <v>249</v>
      </c>
      <c r="F89">
        <v>84</v>
      </c>
      <c r="G89">
        <v>3393</v>
      </c>
      <c r="H89" s="2">
        <v>3467.9728378913201</v>
      </c>
      <c r="I89">
        <v>3393</v>
      </c>
      <c r="J89">
        <v>3373.27160121099</v>
      </c>
      <c r="K89" s="53">
        <v>84</v>
      </c>
      <c r="O89" s="83" t="s">
        <v>207</v>
      </c>
      <c r="P89" s="83">
        <v>42</v>
      </c>
      <c r="Q89" s="83">
        <v>42</v>
      </c>
      <c r="R89" s="86">
        <f t="shared" si="2"/>
        <v>345.25199999999995</v>
      </c>
      <c r="S89">
        <v>462.64066602353</v>
      </c>
      <c r="T89" s="83" t="s">
        <v>207</v>
      </c>
      <c r="U89" s="83">
        <f t="shared" si="4"/>
        <v>42</v>
      </c>
      <c r="V89" s="83">
        <v>90</v>
      </c>
      <c r="W89" s="84">
        <f t="shared" si="5"/>
        <v>941.75296000000151</v>
      </c>
      <c r="X89">
        <v>995.03866184086598</v>
      </c>
      <c r="Y89" s="85" t="s">
        <v>207</v>
      </c>
      <c r="Z89" s="83">
        <f t="shared" si="3"/>
        <v>42</v>
      </c>
      <c r="AA89" s="83">
        <v>118</v>
      </c>
      <c r="AB89" s="84">
        <f t="shared" si="6"/>
        <v>1400.9118400000007</v>
      </c>
      <c r="AC89">
        <v>1355.66658199776</v>
      </c>
    </row>
    <row r="90" spans="1:29" x14ac:dyDescent="0.2">
      <c r="A90" s="15">
        <v>1</v>
      </c>
      <c r="B90" s="52">
        <v>85</v>
      </c>
      <c r="C90" s="55">
        <v>85</v>
      </c>
      <c r="D90" s="83">
        <v>145</v>
      </c>
      <c r="E90" s="30">
        <v>250</v>
      </c>
      <c r="F90">
        <v>85</v>
      </c>
      <c r="G90">
        <v>3405</v>
      </c>
      <c r="H90" s="2">
        <v>3481.20403647679</v>
      </c>
      <c r="I90">
        <v>3405</v>
      </c>
      <c r="J90">
        <v>3391.53504510017</v>
      </c>
      <c r="K90"/>
      <c r="O90" s="83" t="s">
        <v>207</v>
      </c>
      <c r="P90" s="83">
        <v>43</v>
      </c>
      <c r="Q90" s="83">
        <v>43</v>
      </c>
      <c r="R90" s="86">
        <f t="shared" si="2"/>
        <v>354.77800000000002</v>
      </c>
      <c r="S90">
        <v>474.84605149868497</v>
      </c>
      <c r="T90" s="83" t="s">
        <v>207</v>
      </c>
      <c r="U90" s="83">
        <f t="shared" si="4"/>
        <v>43</v>
      </c>
      <c r="V90" s="83">
        <v>91</v>
      </c>
      <c r="W90" s="84">
        <f t="shared" si="5"/>
        <v>956.43274000000156</v>
      </c>
      <c r="X90">
        <v>1009.53687212069</v>
      </c>
      <c r="Y90" s="85" t="s">
        <v>207</v>
      </c>
      <c r="Z90" s="83">
        <f t="shared" si="3"/>
        <v>43</v>
      </c>
      <c r="AA90" s="83">
        <v>119</v>
      </c>
      <c r="AB90" s="84">
        <f t="shared" si="6"/>
        <v>1417.2059600000007</v>
      </c>
      <c r="AC90">
        <v>1370.10877173576</v>
      </c>
    </row>
    <row r="91" spans="1:29" x14ac:dyDescent="0.2">
      <c r="A91" s="15">
        <v>1</v>
      </c>
      <c r="B91">
        <v>86</v>
      </c>
      <c r="C91" s="55">
        <v>86</v>
      </c>
      <c r="D91" s="83">
        <v>146</v>
      </c>
      <c r="E91" s="30">
        <v>251</v>
      </c>
      <c r="F91">
        <v>86</v>
      </c>
      <c r="G91">
        <v>3434</v>
      </c>
      <c r="H91" s="2">
        <v>3494.1760784787698</v>
      </c>
      <c r="I91">
        <v>3434</v>
      </c>
      <c r="J91">
        <v>3410.1895785534398</v>
      </c>
      <c r="K91"/>
      <c r="O91" s="83" t="s">
        <v>207</v>
      </c>
      <c r="P91" s="83">
        <v>44</v>
      </c>
      <c r="Q91" s="83">
        <v>44</v>
      </c>
      <c r="R91" s="86">
        <f t="shared" si="2"/>
        <v>364.30399999999997</v>
      </c>
      <c r="S91">
        <v>486.79087291022</v>
      </c>
      <c r="T91" s="83" t="s">
        <v>207</v>
      </c>
      <c r="U91" s="83">
        <f t="shared" si="4"/>
        <v>44</v>
      </c>
      <c r="V91" s="83">
        <v>92</v>
      </c>
      <c r="W91" s="84">
        <f t="shared" si="5"/>
        <v>971.11252000000161</v>
      </c>
      <c r="X91">
        <v>1024.16684654491</v>
      </c>
      <c r="Y91" s="85" t="s">
        <v>207</v>
      </c>
      <c r="Z91" s="83">
        <f t="shared" si="3"/>
        <v>44</v>
      </c>
      <c r="AA91" s="83">
        <v>120</v>
      </c>
      <c r="AB91" s="84">
        <f t="shared" si="6"/>
        <v>1433.5000800000007</v>
      </c>
      <c r="AC91">
        <v>1384.2522057598701</v>
      </c>
    </row>
    <row r="92" spans="1:29" x14ac:dyDescent="0.2">
      <c r="A92" s="15">
        <v>1</v>
      </c>
      <c r="B92">
        <v>87</v>
      </c>
      <c r="C92" s="55">
        <v>87</v>
      </c>
      <c r="D92" s="83">
        <v>147</v>
      </c>
      <c r="E92" s="30">
        <v>252</v>
      </c>
      <c r="F92">
        <v>87</v>
      </c>
      <c r="G92">
        <v>3464</v>
      </c>
      <c r="H92" s="2">
        <v>3506.88419669634</v>
      </c>
      <c r="I92">
        <v>3464</v>
      </c>
      <c r="J92">
        <v>3428.8566233757001</v>
      </c>
      <c r="K92"/>
      <c r="O92" s="83" t="s">
        <v>207</v>
      </c>
      <c r="P92" s="83">
        <v>45</v>
      </c>
      <c r="Q92" s="83">
        <v>45</v>
      </c>
      <c r="R92" s="86">
        <f t="shared" si="2"/>
        <v>373.83000000000004</v>
      </c>
      <c r="S92">
        <v>498.77689909486401</v>
      </c>
      <c r="T92" s="83" t="s">
        <v>207</v>
      </c>
      <c r="U92" s="83">
        <f t="shared" si="4"/>
        <v>45</v>
      </c>
      <c r="V92" s="83">
        <v>93</v>
      </c>
      <c r="W92" s="84">
        <f t="shared" si="5"/>
        <v>985.79230000000166</v>
      </c>
      <c r="X92">
        <v>1039.1607677125701</v>
      </c>
      <c r="Y92" s="85" t="s">
        <v>207</v>
      </c>
      <c r="Z92" s="83">
        <f t="shared" si="3"/>
        <v>45</v>
      </c>
      <c r="AA92" s="83">
        <v>121</v>
      </c>
      <c r="AB92" s="84">
        <f t="shared" si="6"/>
        <v>1449.7942000000007</v>
      </c>
      <c r="AC92">
        <v>1398.4869146751</v>
      </c>
    </row>
    <row r="93" spans="1:29" x14ac:dyDescent="0.2">
      <c r="A93" s="15">
        <v>1</v>
      </c>
      <c r="B93">
        <v>88</v>
      </c>
      <c r="C93" s="55">
        <v>88</v>
      </c>
      <c r="D93" s="83">
        <v>148</v>
      </c>
      <c r="E93" s="30">
        <v>253</v>
      </c>
      <c r="F93">
        <v>88</v>
      </c>
      <c r="G93">
        <v>3493</v>
      </c>
      <c r="H93" s="2">
        <v>3519.3236682940601</v>
      </c>
      <c r="I93">
        <v>3493</v>
      </c>
      <c r="J93">
        <v>3447.2291409641498</v>
      </c>
      <c r="K93"/>
      <c r="O93" s="83" t="s">
        <v>207</v>
      </c>
      <c r="P93" s="83">
        <v>46</v>
      </c>
      <c r="Q93" s="83">
        <v>46</v>
      </c>
      <c r="R93" s="86">
        <f t="shared" si="2"/>
        <v>383.35599999999999</v>
      </c>
      <c r="S93">
        <v>511.126814687278</v>
      </c>
      <c r="T93" s="83" t="s">
        <v>207</v>
      </c>
      <c r="U93" s="83">
        <f t="shared" si="4"/>
        <v>46</v>
      </c>
      <c r="V93" s="83">
        <v>94</v>
      </c>
      <c r="W93" s="84">
        <f t="shared" si="5"/>
        <v>1000.4720800000017</v>
      </c>
      <c r="X93">
        <v>1054.22428436221</v>
      </c>
      <c r="Y93" s="85" t="s">
        <v>207</v>
      </c>
      <c r="Z93" s="83">
        <f t="shared" si="3"/>
        <v>46</v>
      </c>
      <c r="AA93" s="83">
        <v>122</v>
      </c>
      <c r="AB93" s="84">
        <f t="shared" si="6"/>
        <v>1466.0883200000007</v>
      </c>
      <c r="AC93">
        <v>1412.79385331874</v>
      </c>
    </row>
    <row r="94" spans="1:29" x14ac:dyDescent="0.2">
      <c r="A94" s="15">
        <v>1</v>
      </c>
      <c r="B94">
        <v>89</v>
      </c>
      <c r="C94" s="55">
        <v>89</v>
      </c>
      <c r="D94" s="83">
        <v>149</v>
      </c>
      <c r="E94" s="30">
        <v>254</v>
      </c>
      <c r="F94">
        <v>89</v>
      </c>
      <c r="G94">
        <v>3523</v>
      </c>
      <c r="H94" s="2">
        <v>3531.4897762833498</v>
      </c>
      <c r="I94">
        <v>3523</v>
      </c>
      <c r="J94">
        <v>3466.0628612566002</v>
      </c>
      <c r="K94"/>
      <c r="O94" s="83" t="s">
        <v>207</v>
      </c>
      <c r="P94" s="83">
        <v>47</v>
      </c>
      <c r="Q94" s="83">
        <v>47</v>
      </c>
      <c r="R94" s="86">
        <f t="shared" si="2"/>
        <v>392.88199999999995</v>
      </c>
      <c r="S94">
        <v>523.45999028774497</v>
      </c>
      <c r="T94" s="83" t="s">
        <v>207</v>
      </c>
      <c r="U94" s="83">
        <f t="shared" si="4"/>
        <v>47</v>
      </c>
      <c r="V94" s="83">
        <v>95</v>
      </c>
      <c r="W94" s="84">
        <f t="shared" si="5"/>
        <v>1015.1518600000018</v>
      </c>
      <c r="X94">
        <v>1068.8000579444999</v>
      </c>
      <c r="Y94" s="85" t="s">
        <v>207</v>
      </c>
      <c r="Z94" s="83">
        <f t="shared" si="3"/>
        <v>47</v>
      </c>
      <c r="AA94" s="83">
        <v>123</v>
      </c>
      <c r="AB94" s="84">
        <f t="shared" si="6"/>
        <v>1482.3824400000008</v>
      </c>
      <c r="AC94">
        <v>1426.9620969467601</v>
      </c>
    </row>
    <row r="95" spans="1:29" x14ac:dyDescent="0.2">
      <c r="A95" s="15">
        <v>1</v>
      </c>
      <c r="B95" s="52">
        <v>90</v>
      </c>
      <c r="C95" s="55">
        <v>90</v>
      </c>
      <c r="D95" s="83">
        <v>150</v>
      </c>
      <c r="E95" s="30">
        <v>255</v>
      </c>
      <c r="F95">
        <v>90</v>
      </c>
      <c r="G95">
        <v>3552</v>
      </c>
      <c r="H95" s="2">
        <v>3543.3777723528401</v>
      </c>
      <c r="I95">
        <v>3552</v>
      </c>
      <c r="J95">
        <v>3484.4651531249401</v>
      </c>
      <c r="K95"/>
      <c r="O95" s="83" t="s">
        <v>207</v>
      </c>
      <c r="P95" s="83">
        <v>48</v>
      </c>
      <c r="Q95" s="83">
        <v>48</v>
      </c>
      <c r="R95" s="86">
        <f t="shared" si="2"/>
        <v>402.40800000000002</v>
      </c>
      <c r="S95">
        <v>535.79639331114402</v>
      </c>
      <c r="T95" s="83" t="s">
        <v>207</v>
      </c>
      <c r="U95" s="83">
        <f t="shared" si="4"/>
        <v>48</v>
      </c>
      <c r="V95" s="83">
        <v>96</v>
      </c>
      <c r="W95" s="84">
        <f t="shared" si="5"/>
        <v>1029.8316400000017</v>
      </c>
      <c r="X95">
        <v>1084.00704180926</v>
      </c>
      <c r="Y95" s="85" t="s">
        <v>207</v>
      </c>
      <c r="Z95" s="83">
        <f t="shared" si="3"/>
        <v>48</v>
      </c>
      <c r="AA95" s="83">
        <v>124</v>
      </c>
      <c r="AB95" s="84">
        <f t="shared" si="6"/>
        <v>1498.6765600000008</v>
      </c>
      <c r="AC95">
        <v>1441.38586113633</v>
      </c>
    </row>
    <row r="96" spans="1:29" x14ac:dyDescent="0.2">
      <c r="A96" s="15">
        <v>1</v>
      </c>
      <c r="B96">
        <v>91</v>
      </c>
      <c r="C96" s="55">
        <v>91</v>
      </c>
      <c r="D96" s="83">
        <v>151</v>
      </c>
      <c r="E96" s="30">
        <v>256</v>
      </c>
      <c r="F96">
        <v>91</v>
      </c>
      <c r="G96">
        <v>3561</v>
      </c>
      <c r="H96" s="2">
        <v>3554.98297125001</v>
      </c>
      <c r="I96">
        <v>3561</v>
      </c>
      <c r="J96">
        <v>3503.3593035850399</v>
      </c>
      <c r="K96"/>
      <c r="O96" s="83" t="s">
        <v>207</v>
      </c>
      <c r="P96" s="83">
        <v>49</v>
      </c>
      <c r="Q96" s="83">
        <v>49</v>
      </c>
      <c r="R96" s="86">
        <f t="shared" si="2"/>
        <v>411.93399999999997</v>
      </c>
      <c r="S96">
        <v>548.22619104840999</v>
      </c>
      <c r="T96" s="83" t="s">
        <v>207</v>
      </c>
      <c r="U96" s="83">
        <f t="shared" si="4"/>
        <v>49</v>
      </c>
      <c r="V96" s="83">
        <v>97</v>
      </c>
      <c r="W96" s="84">
        <f t="shared" si="5"/>
        <v>1044.5114200000016</v>
      </c>
      <c r="X96">
        <v>1098.7144541801399</v>
      </c>
      <c r="Y96" s="85" t="s">
        <v>207</v>
      </c>
      <c r="Z96" s="83">
        <f t="shared" si="3"/>
        <v>49</v>
      </c>
      <c r="AA96" s="83">
        <v>125</v>
      </c>
      <c r="AB96" s="84">
        <f t="shared" si="6"/>
        <v>1514.9706800000008</v>
      </c>
      <c r="AC96">
        <v>1455.5784623473501</v>
      </c>
    </row>
    <row r="97" spans="1:29" x14ac:dyDescent="0.2">
      <c r="A97" s="15">
        <v>1</v>
      </c>
      <c r="B97">
        <v>92</v>
      </c>
      <c r="C97" s="55">
        <v>92</v>
      </c>
      <c r="D97" s="83">
        <v>152</v>
      </c>
      <c r="E97" s="30">
        <v>257</v>
      </c>
      <c r="F97">
        <v>92</v>
      </c>
      <c r="G97">
        <v>3570</v>
      </c>
      <c r="H97" s="2">
        <v>3566.3006089311898</v>
      </c>
      <c r="I97">
        <v>3570</v>
      </c>
      <c r="J97">
        <v>3522.32648627649</v>
      </c>
      <c r="K97"/>
      <c r="O97" s="83" t="s">
        <v>207</v>
      </c>
      <c r="P97" s="83">
        <v>50</v>
      </c>
      <c r="Q97" s="83">
        <v>50</v>
      </c>
      <c r="R97" s="86">
        <f t="shared" si="2"/>
        <v>421.46000000000004</v>
      </c>
      <c r="S97">
        <v>560.28415458257405</v>
      </c>
      <c r="T97" s="83" t="s">
        <v>207</v>
      </c>
      <c r="U97" s="83">
        <f t="shared" si="4"/>
        <v>50</v>
      </c>
      <c r="V97" s="83">
        <v>98</v>
      </c>
      <c r="W97" s="84">
        <f t="shared" si="5"/>
        <v>1059.1912000000016</v>
      </c>
      <c r="X97">
        <v>1114.25921940073</v>
      </c>
      <c r="Y97" s="85" t="s">
        <v>207</v>
      </c>
      <c r="Z97" s="83">
        <f t="shared" si="3"/>
        <v>50</v>
      </c>
      <c r="AA97" s="83">
        <v>126</v>
      </c>
      <c r="AB97" s="84">
        <f t="shared" si="6"/>
        <v>1531.2648000000008</v>
      </c>
      <c r="AC97">
        <v>1470.11622540081</v>
      </c>
    </row>
    <row r="98" spans="1:29" x14ac:dyDescent="0.2">
      <c r="A98" s="15">
        <v>1</v>
      </c>
      <c r="B98">
        <v>93</v>
      </c>
      <c r="C98" s="55">
        <v>93</v>
      </c>
      <c r="D98" s="83">
        <v>153</v>
      </c>
      <c r="E98" s="30">
        <v>258</v>
      </c>
      <c r="F98">
        <v>93</v>
      </c>
      <c r="G98">
        <v>3579</v>
      </c>
      <c r="H98" s="2">
        <v>3577.32572758692</v>
      </c>
      <c r="I98">
        <v>3579</v>
      </c>
      <c r="J98">
        <v>3541.54318654795</v>
      </c>
      <c r="K98"/>
      <c r="O98" s="83" t="s">
        <v>207</v>
      </c>
      <c r="P98" s="83">
        <v>51</v>
      </c>
      <c r="Q98" s="83">
        <v>51</v>
      </c>
      <c r="R98" s="86">
        <f t="shared" si="2"/>
        <v>430.98599999999999</v>
      </c>
      <c r="S98">
        <v>573.21741353228003</v>
      </c>
      <c r="T98" s="83" t="s">
        <v>207</v>
      </c>
      <c r="U98" s="83">
        <f t="shared" si="4"/>
        <v>51</v>
      </c>
      <c r="V98" s="83">
        <v>99</v>
      </c>
      <c r="W98" s="84">
        <f t="shared" si="5"/>
        <v>1073.8709800000015</v>
      </c>
      <c r="X98">
        <v>1129.1360413843499</v>
      </c>
      <c r="Y98" s="85" t="s">
        <v>207</v>
      </c>
      <c r="Z98" s="83">
        <f t="shared" si="3"/>
        <v>51</v>
      </c>
      <c r="AA98" s="83">
        <v>127</v>
      </c>
      <c r="AB98" s="84">
        <f t="shared" si="6"/>
        <v>1547.5589200000009</v>
      </c>
      <c r="AC98">
        <v>1484.57048319402</v>
      </c>
    </row>
    <row r="99" spans="1:29" x14ac:dyDescent="0.2">
      <c r="A99" s="15">
        <v>1</v>
      </c>
      <c r="B99">
        <v>94</v>
      </c>
      <c r="C99" s="55">
        <v>94</v>
      </c>
      <c r="D99" s="83">
        <v>154</v>
      </c>
      <c r="E99" s="30">
        <v>259</v>
      </c>
      <c r="F99">
        <v>94</v>
      </c>
      <c r="G99">
        <v>3588</v>
      </c>
      <c r="H99" s="2">
        <v>3588.0542402114202</v>
      </c>
      <c r="I99">
        <v>3588</v>
      </c>
      <c r="J99">
        <v>3561.2988692736899</v>
      </c>
      <c r="K99" s="53">
        <v>94</v>
      </c>
      <c r="O99" s="83" t="s">
        <v>207</v>
      </c>
      <c r="P99" s="83">
        <v>52</v>
      </c>
      <c r="Q99" s="83">
        <v>52</v>
      </c>
      <c r="R99" s="86">
        <f t="shared" si="2"/>
        <v>440.51199999999994</v>
      </c>
      <c r="S99">
        <v>585.71365823577298</v>
      </c>
      <c r="T99" s="83" t="s">
        <v>207</v>
      </c>
      <c r="U99" s="83">
        <f t="shared" si="4"/>
        <v>52</v>
      </c>
      <c r="V99" s="83">
        <v>100</v>
      </c>
      <c r="W99" s="84">
        <f t="shared" si="5"/>
        <v>1088.5507600000014</v>
      </c>
      <c r="X99">
        <v>1143.73859558103</v>
      </c>
      <c r="Y99" s="85" t="s">
        <v>207</v>
      </c>
      <c r="Z99" s="83">
        <f t="shared" si="3"/>
        <v>52</v>
      </c>
      <c r="AA99" s="83">
        <v>128</v>
      </c>
      <c r="AB99" s="84">
        <f t="shared" si="6"/>
        <v>1563.8530400000009</v>
      </c>
      <c r="AC99">
        <v>1498.8738562721201</v>
      </c>
    </row>
    <row r="100" spans="1:29" x14ac:dyDescent="0.2">
      <c r="A100" s="15">
        <v>1</v>
      </c>
      <c r="B100" s="52">
        <v>95</v>
      </c>
      <c r="C100" s="55">
        <v>95</v>
      </c>
      <c r="D100" s="83">
        <v>155</v>
      </c>
      <c r="E100" s="30">
        <v>260</v>
      </c>
      <c r="F100">
        <v>95</v>
      </c>
      <c r="G100">
        <v>3597</v>
      </c>
      <c r="H100" s="2">
        <v>3598.4809348723302</v>
      </c>
      <c r="I100">
        <v>3597</v>
      </c>
      <c r="J100">
        <v>3580.66717511146</v>
      </c>
      <c r="K100"/>
      <c r="O100" s="83" t="s">
        <v>207</v>
      </c>
      <c r="P100" s="83">
        <v>53</v>
      </c>
      <c r="Q100" s="83">
        <v>53</v>
      </c>
      <c r="R100" s="86">
        <f t="shared" si="2"/>
        <v>450.03800000000001</v>
      </c>
      <c r="S100">
        <v>598.051511676985</v>
      </c>
      <c r="T100" s="83" t="s">
        <v>207</v>
      </c>
      <c r="U100" s="83">
        <f t="shared" si="4"/>
        <v>53</v>
      </c>
      <c r="V100" s="83">
        <v>101</v>
      </c>
      <c r="W100" s="84">
        <f t="shared" si="5"/>
        <v>1103.2305400000014</v>
      </c>
      <c r="X100">
        <v>1158.9116709162299</v>
      </c>
      <c r="Y100" s="85" t="s">
        <v>207</v>
      </c>
      <c r="Z100" s="83">
        <f t="shared" si="3"/>
        <v>53</v>
      </c>
      <c r="AA100" s="83">
        <v>129</v>
      </c>
      <c r="AB100" s="84">
        <f t="shared" si="6"/>
        <v>1580.1471600000009</v>
      </c>
      <c r="AC100">
        <v>1513.0384574295599</v>
      </c>
    </row>
    <row r="101" spans="1:29" x14ac:dyDescent="0.2">
      <c r="A101" s="15">
        <v>1</v>
      </c>
      <c r="B101">
        <v>96</v>
      </c>
      <c r="C101" s="55">
        <v>96</v>
      </c>
      <c r="D101" s="83">
        <v>156</v>
      </c>
      <c r="E101" s="30">
        <v>261</v>
      </c>
      <c r="F101">
        <v>96</v>
      </c>
      <c r="G101">
        <v>3611</v>
      </c>
      <c r="H101" s="2">
        <v>3608.6042597761698</v>
      </c>
      <c r="I101">
        <v>3611</v>
      </c>
      <c r="J101">
        <v>3592.95011286524</v>
      </c>
      <c r="K101"/>
      <c r="O101" s="83" t="s">
        <v>207</v>
      </c>
      <c r="P101" s="83">
        <v>54</v>
      </c>
      <c r="Q101" s="83">
        <v>54</v>
      </c>
      <c r="R101" s="86">
        <f t="shared" si="2"/>
        <v>459.56399999999996</v>
      </c>
      <c r="S101">
        <v>611.03110282505099</v>
      </c>
      <c r="T101" s="83" t="s">
        <v>207</v>
      </c>
      <c r="U101" s="83">
        <f t="shared" si="4"/>
        <v>54</v>
      </c>
      <c r="V101" s="83">
        <v>102</v>
      </c>
      <c r="W101" s="84">
        <f t="shared" si="5"/>
        <v>1117.9103200000013</v>
      </c>
      <c r="X101">
        <v>1173.96268380941</v>
      </c>
      <c r="Y101" s="85" t="s">
        <v>207</v>
      </c>
      <c r="Z101" s="83">
        <f t="shared" si="3"/>
        <v>54</v>
      </c>
      <c r="AA101" s="83">
        <v>130</v>
      </c>
      <c r="AB101" s="84">
        <f t="shared" si="6"/>
        <v>1596.4412800000009</v>
      </c>
      <c r="AC101">
        <v>1527.57272199151</v>
      </c>
    </row>
    <row r="102" spans="1:29" x14ac:dyDescent="0.2">
      <c r="A102" s="15">
        <v>1</v>
      </c>
      <c r="B102">
        <v>97</v>
      </c>
      <c r="C102" s="55">
        <v>97</v>
      </c>
      <c r="D102" s="83">
        <v>157</v>
      </c>
      <c r="E102" s="30">
        <v>262</v>
      </c>
      <c r="F102">
        <v>97</v>
      </c>
      <c r="G102">
        <v>3626</v>
      </c>
      <c r="H102" s="2">
        <v>3618.4351803843501</v>
      </c>
      <c r="I102">
        <v>3626</v>
      </c>
      <c r="J102">
        <v>3605.1002316037798</v>
      </c>
      <c r="K102"/>
      <c r="O102" s="83" t="s">
        <v>207</v>
      </c>
      <c r="P102" s="83">
        <v>55</v>
      </c>
      <c r="Q102" s="83">
        <v>55</v>
      </c>
      <c r="R102" s="86">
        <f t="shared" si="2"/>
        <v>469.08999999999992</v>
      </c>
      <c r="S102">
        <v>623.95028168155704</v>
      </c>
      <c r="T102" s="83" t="s">
        <v>207</v>
      </c>
      <c r="U102" s="83">
        <f t="shared" si="4"/>
        <v>55</v>
      </c>
      <c r="V102" s="83">
        <v>103</v>
      </c>
      <c r="W102" s="84">
        <f t="shared" si="5"/>
        <v>1132.5901000000013</v>
      </c>
      <c r="X102">
        <v>1188.8273664140099</v>
      </c>
      <c r="Y102" s="85" t="s">
        <v>207</v>
      </c>
      <c r="Z102" s="83">
        <f t="shared" si="3"/>
        <v>55</v>
      </c>
      <c r="AA102" s="83">
        <v>131</v>
      </c>
      <c r="AB102" s="84">
        <f t="shared" si="6"/>
        <v>1612.7354000000009</v>
      </c>
      <c r="AC102">
        <v>1541.8055984611001</v>
      </c>
    </row>
    <row r="103" spans="1:29" x14ac:dyDescent="0.2">
      <c r="A103" s="15">
        <v>1</v>
      </c>
      <c r="B103">
        <v>98</v>
      </c>
      <c r="C103" s="55">
        <v>98</v>
      </c>
      <c r="D103" s="83">
        <v>158</v>
      </c>
      <c r="E103" s="30">
        <v>263</v>
      </c>
      <c r="F103">
        <v>98</v>
      </c>
      <c r="G103">
        <v>3641</v>
      </c>
      <c r="H103" s="2">
        <v>3627.98776823349</v>
      </c>
      <c r="I103">
        <v>3641</v>
      </c>
      <c r="J103">
        <v>3617.0656233561299</v>
      </c>
      <c r="K103"/>
      <c r="O103" s="83" t="s">
        <v>207</v>
      </c>
      <c r="P103" s="83">
        <v>56</v>
      </c>
      <c r="Q103" s="83">
        <v>56</v>
      </c>
      <c r="R103" s="86">
        <f t="shared" si="2"/>
        <v>478.61599999999999</v>
      </c>
      <c r="S103">
        <v>635.71299724350797</v>
      </c>
      <c r="T103" s="83" t="s">
        <v>207</v>
      </c>
      <c r="U103" s="83">
        <f t="shared" si="4"/>
        <v>56</v>
      </c>
      <c r="V103" s="83">
        <v>104</v>
      </c>
      <c r="W103" s="84">
        <f t="shared" si="5"/>
        <v>1147.2698800000012</v>
      </c>
      <c r="X103">
        <v>1203.67442985719</v>
      </c>
      <c r="Y103" s="85" t="s">
        <v>207</v>
      </c>
      <c r="Z103" s="83">
        <f t="shared" si="3"/>
        <v>56</v>
      </c>
      <c r="AA103" s="83">
        <v>132</v>
      </c>
      <c r="AB103" s="84">
        <f t="shared" si="6"/>
        <v>1629.029520000001</v>
      </c>
      <c r="AC103">
        <v>1555.9721151154299</v>
      </c>
    </row>
    <row r="104" spans="1:29" x14ac:dyDescent="0.2">
      <c r="A104" s="15">
        <v>1</v>
      </c>
      <c r="B104">
        <v>99</v>
      </c>
      <c r="C104" s="55">
        <v>99</v>
      </c>
      <c r="D104" s="83">
        <v>159</v>
      </c>
      <c r="E104" s="30">
        <v>264</v>
      </c>
      <c r="G104">
        <v>3656</v>
      </c>
      <c r="H104" s="2">
        <v>3637.2761123059499</v>
      </c>
      <c r="I104">
        <v>3656</v>
      </c>
      <c r="J104">
        <v>3629.2585820385102</v>
      </c>
      <c r="K104"/>
      <c r="O104" s="83" t="s">
        <v>207</v>
      </c>
      <c r="P104" s="83">
        <v>57</v>
      </c>
      <c r="Q104" s="83">
        <v>57</v>
      </c>
      <c r="R104" s="86">
        <f t="shared" si="2"/>
        <v>488.14199999999994</v>
      </c>
      <c r="S104">
        <v>647.94080458052804</v>
      </c>
      <c r="T104" s="83" t="s">
        <v>207</v>
      </c>
      <c r="U104" s="83">
        <f t="shared" si="4"/>
        <v>57</v>
      </c>
      <c r="V104" s="83">
        <v>105</v>
      </c>
      <c r="W104" s="84">
        <f t="shared" si="5"/>
        <v>1161.9496600000011</v>
      </c>
      <c r="X104">
        <v>1218.75028075814</v>
      </c>
      <c r="Y104" s="85" t="s">
        <v>207</v>
      </c>
      <c r="Z104" s="83">
        <f t="shared" si="3"/>
        <v>57</v>
      </c>
      <c r="AA104" s="83">
        <v>133</v>
      </c>
      <c r="AB104" s="84">
        <f t="shared" si="6"/>
        <v>1645.323640000001</v>
      </c>
      <c r="AC104">
        <v>1570.28069846424</v>
      </c>
    </row>
    <row r="105" spans="1:29" x14ac:dyDescent="0.2">
      <c r="A105" s="15">
        <v>2</v>
      </c>
      <c r="B105" s="14">
        <v>0</v>
      </c>
      <c r="C105" s="57">
        <v>100</v>
      </c>
      <c r="D105" s="83">
        <v>160</v>
      </c>
      <c r="E105" s="30">
        <v>265</v>
      </c>
      <c r="F105">
        <v>99</v>
      </c>
      <c r="G105">
        <v>3671</v>
      </c>
      <c r="H105" s="2">
        <v>3646.31426859157</v>
      </c>
      <c r="I105">
        <v>3671</v>
      </c>
      <c r="J105">
        <v>3641.1734274051601</v>
      </c>
      <c r="K105" s="36"/>
      <c r="L105" s="31" t="s">
        <v>349</v>
      </c>
      <c r="O105" s="83" t="s">
        <v>207</v>
      </c>
      <c r="P105" s="83">
        <v>58</v>
      </c>
      <c r="Q105" s="83">
        <v>58</v>
      </c>
      <c r="R105" s="86">
        <f t="shared" si="2"/>
        <v>497.66800000000001</v>
      </c>
      <c r="S105">
        <v>660.354296637787</v>
      </c>
      <c r="T105" s="83" t="s">
        <v>207</v>
      </c>
      <c r="U105" s="83">
        <f t="shared" si="4"/>
        <v>58</v>
      </c>
      <c r="V105" s="83">
        <v>106</v>
      </c>
      <c r="W105" s="84">
        <f t="shared" si="5"/>
        <v>1176.6294400000011</v>
      </c>
      <c r="X105">
        <v>1233.6929718772001</v>
      </c>
      <c r="Y105" s="85" t="s">
        <v>207</v>
      </c>
      <c r="Z105" s="83">
        <f t="shared" si="3"/>
        <v>58</v>
      </c>
      <c r="AA105" s="83">
        <v>134</v>
      </c>
      <c r="AB105" s="84">
        <f t="shared" si="6"/>
        <v>1661.617760000001</v>
      </c>
      <c r="AC105">
        <v>1584.45139224734</v>
      </c>
    </row>
    <row r="106" spans="1:29" x14ac:dyDescent="0.2">
      <c r="A106" s="15">
        <v>2</v>
      </c>
      <c r="B106" s="14">
        <v>1</v>
      </c>
      <c r="C106" s="57">
        <v>101</v>
      </c>
      <c r="D106" s="83">
        <v>161</v>
      </c>
      <c r="E106" s="30">
        <v>266</v>
      </c>
      <c r="F106" s="12">
        <v>100</v>
      </c>
      <c r="G106">
        <v>3679</v>
      </c>
      <c r="H106" s="2">
        <v>3655.1163102681799</v>
      </c>
      <c r="I106">
        <v>3679</v>
      </c>
      <c r="J106">
        <v>3652.5185682107999</v>
      </c>
      <c r="K106" s="36"/>
      <c r="L106" s="31" t="s">
        <v>355</v>
      </c>
      <c r="O106" s="83" t="s">
        <v>207</v>
      </c>
      <c r="P106" s="83">
        <v>59</v>
      </c>
      <c r="Q106" s="83">
        <v>59</v>
      </c>
      <c r="R106" s="86">
        <f t="shared" si="2"/>
        <v>507.19399999999996</v>
      </c>
      <c r="S106">
        <v>672.44092004990205</v>
      </c>
      <c r="T106" s="83" t="s">
        <v>207</v>
      </c>
      <c r="U106" s="83">
        <f t="shared" si="4"/>
        <v>59</v>
      </c>
      <c r="V106" s="83">
        <v>107</v>
      </c>
      <c r="W106" s="84">
        <f t="shared" si="5"/>
        <v>1191.309220000001</v>
      </c>
      <c r="X106">
        <v>1248.9807436199601</v>
      </c>
      <c r="Y106" s="85" t="s">
        <v>207</v>
      </c>
      <c r="Z106" s="83">
        <f t="shared" si="3"/>
        <v>59</v>
      </c>
      <c r="AA106" s="83">
        <v>135</v>
      </c>
      <c r="AB106" s="84">
        <f t="shared" si="6"/>
        <v>1677.911880000001</v>
      </c>
      <c r="AC106">
        <v>1598.7725059693701</v>
      </c>
    </row>
    <row r="107" spans="1:29" x14ac:dyDescent="0.2">
      <c r="A107" s="15">
        <v>2</v>
      </c>
      <c r="B107" s="14">
        <v>2</v>
      </c>
      <c r="C107" s="57">
        <v>102</v>
      </c>
      <c r="D107" s="83">
        <v>162</v>
      </c>
      <c r="E107" s="30">
        <v>267</v>
      </c>
      <c r="F107" s="12">
        <v>101</v>
      </c>
      <c r="G107">
        <v>3687</v>
      </c>
      <c r="H107" s="2">
        <v>3663.6962896844898</v>
      </c>
      <c r="I107">
        <v>3687</v>
      </c>
      <c r="J107">
        <v>3664.0593408428699</v>
      </c>
      <c r="K107" s="36"/>
      <c r="O107" s="83" t="s">
        <v>207</v>
      </c>
      <c r="P107" s="83">
        <v>60</v>
      </c>
      <c r="Q107" s="83">
        <v>60</v>
      </c>
      <c r="R107" s="86">
        <f t="shared" si="2"/>
        <v>516.71999999999991</v>
      </c>
      <c r="S107">
        <v>684.79310971923701</v>
      </c>
      <c r="T107" s="83" t="s">
        <v>207</v>
      </c>
      <c r="U107" s="83">
        <f t="shared" si="4"/>
        <v>60</v>
      </c>
      <c r="V107" s="83">
        <v>108</v>
      </c>
      <c r="W107" s="84">
        <f t="shared" si="5"/>
        <v>1205.9890000000009</v>
      </c>
      <c r="X107">
        <v>1264.12998629918</v>
      </c>
      <c r="Y107" s="85" t="s">
        <v>207</v>
      </c>
      <c r="Z107" s="83">
        <f t="shared" si="3"/>
        <v>60</v>
      </c>
      <c r="AA107" s="83">
        <v>136</v>
      </c>
      <c r="AB107" s="84">
        <f t="shared" si="6"/>
        <v>1694.206000000001</v>
      </c>
      <c r="AC107">
        <v>1612.6907645173001</v>
      </c>
    </row>
    <row r="108" spans="1:29" x14ac:dyDescent="0.2">
      <c r="A108" s="15">
        <v>2</v>
      </c>
      <c r="B108" s="14">
        <v>3</v>
      </c>
      <c r="C108" s="57">
        <v>103</v>
      </c>
      <c r="D108" s="83">
        <v>163</v>
      </c>
      <c r="E108" s="30">
        <v>268</v>
      </c>
      <c r="F108" s="12">
        <v>102</v>
      </c>
      <c r="G108">
        <v>3696</v>
      </c>
      <c r="H108" s="2">
        <v>3672.0682946473498</v>
      </c>
      <c r="I108">
        <v>3696</v>
      </c>
      <c r="J108">
        <v>3675.7151081050802</v>
      </c>
      <c r="K108" s="36"/>
      <c r="O108" s="83"/>
      <c r="P108" s="83"/>
      <c r="Q108" s="83"/>
      <c r="R108" s="84"/>
      <c r="S108" s="83"/>
      <c r="T108" s="83" t="s">
        <v>207</v>
      </c>
      <c r="U108" s="83">
        <f t="shared" si="4"/>
        <v>61</v>
      </c>
      <c r="V108" s="83">
        <v>109</v>
      </c>
      <c r="W108" s="84">
        <f t="shared" si="5"/>
        <v>1220.6687800000009</v>
      </c>
      <c r="X108">
        <v>1279.08592448421</v>
      </c>
      <c r="Y108" s="85" t="s">
        <v>207</v>
      </c>
      <c r="Z108" s="83">
        <f t="shared" si="3"/>
        <v>61</v>
      </c>
      <c r="AA108" s="83">
        <v>137</v>
      </c>
      <c r="AB108" s="84">
        <f>AB107+16.29412</f>
        <v>1710.5001200000011</v>
      </c>
      <c r="AC108">
        <v>1626.46565989073</v>
      </c>
    </row>
    <row r="109" spans="1:29" x14ac:dyDescent="0.2">
      <c r="A109" s="15">
        <v>2</v>
      </c>
      <c r="B109" s="52">
        <v>4</v>
      </c>
      <c r="C109" s="55">
        <v>104</v>
      </c>
      <c r="D109" s="83">
        <v>164</v>
      </c>
      <c r="E109" s="30">
        <v>269</v>
      </c>
      <c r="F109" s="12">
        <v>103</v>
      </c>
      <c r="G109">
        <v>3704</v>
      </c>
      <c r="H109" s="2">
        <v>3680.2463788865998</v>
      </c>
      <c r="I109">
        <v>3704</v>
      </c>
      <c r="J109">
        <v>3686.8686970399599</v>
      </c>
      <c r="K109" s="53">
        <v>104</v>
      </c>
      <c r="O109" s="83"/>
      <c r="P109" s="83"/>
      <c r="Q109" s="83"/>
      <c r="R109" s="84"/>
      <c r="S109" s="83"/>
      <c r="T109" s="83" t="s">
        <v>207</v>
      </c>
      <c r="U109" s="83">
        <f t="shared" si="4"/>
        <v>62</v>
      </c>
      <c r="V109" s="83">
        <v>110</v>
      </c>
      <c r="W109" s="84">
        <f t="shared" si="5"/>
        <v>1235.3485600000008</v>
      </c>
      <c r="X109">
        <v>1294.1775720533899</v>
      </c>
      <c r="Y109" s="85" t="s">
        <v>207</v>
      </c>
      <c r="Z109" s="83">
        <f t="shared" si="3"/>
        <v>62</v>
      </c>
      <c r="AA109" s="83">
        <v>138</v>
      </c>
      <c r="AB109" s="84">
        <f>AB108+13.70513</f>
        <v>1724.2052500000011</v>
      </c>
      <c r="AC109">
        <v>1640.7050089956001</v>
      </c>
    </row>
    <row r="110" spans="1:29" x14ac:dyDescent="0.2">
      <c r="A110" s="15">
        <v>2</v>
      </c>
      <c r="B110">
        <v>5</v>
      </c>
      <c r="C110" s="55">
        <v>105</v>
      </c>
      <c r="D110" s="83">
        <v>165</v>
      </c>
      <c r="E110" s="30">
        <v>270</v>
      </c>
      <c r="F110">
        <v>104</v>
      </c>
      <c r="G110">
        <v>3713</v>
      </c>
      <c r="H110" s="2">
        <v>3688.2446214881502</v>
      </c>
      <c r="I110">
        <v>3713</v>
      </c>
      <c r="J110">
        <v>3698.4880867052302</v>
      </c>
      <c r="K110"/>
      <c r="O110" s="83"/>
      <c r="P110" s="83"/>
      <c r="Q110" s="83"/>
      <c r="R110" s="84"/>
      <c r="S110" s="83"/>
      <c r="T110" s="83" t="s">
        <v>207</v>
      </c>
      <c r="U110" s="83">
        <f t="shared" si="4"/>
        <v>63</v>
      </c>
      <c r="V110" s="83">
        <v>111</v>
      </c>
      <c r="W110" s="84">
        <f t="shared" si="5"/>
        <v>1250.0283400000008</v>
      </c>
      <c r="X110">
        <v>1309.4705554707</v>
      </c>
      <c r="Y110" s="85" t="s">
        <v>207</v>
      </c>
      <c r="Z110" s="83">
        <f t="shared" si="3"/>
        <v>63</v>
      </c>
      <c r="AA110" s="83">
        <v>139</v>
      </c>
      <c r="AB110" s="84">
        <f t="shared" ref="AB110:AB157" si="7">AB109+13.70513</f>
        <v>1737.9103800000012</v>
      </c>
      <c r="AC110">
        <v>1654.90261487982</v>
      </c>
    </row>
    <row r="111" spans="1:29" x14ac:dyDescent="0.2">
      <c r="A111" s="15">
        <v>2</v>
      </c>
      <c r="B111">
        <v>6</v>
      </c>
      <c r="C111" s="55">
        <v>106</v>
      </c>
      <c r="D111" s="83">
        <v>166</v>
      </c>
      <c r="E111" s="30">
        <v>271</v>
      </c>
      <c r="F111">
        <v>105</v>
      </c>
      <c r="G111">
        <v>3723</v>
      </c>
      <c r="H111" s="2">
        <v>3696.0770791270202</v>
      </c>
      <c r="I111">
        <v>3723</v>
      </c>
      <c r="J111">
        <v>3708.9854964452602</v>
      </c>
      <c r="K111"/>
      <c r="O111" s="83"/>
      <c r="P111" s="83"/>
      <c r="Q111" s="83"/>
      <c r="R111" s="84"/>
      <c r="S111" s="83"/>
      <c r="T111" s="83" t="s">
        <v>207</v>
      </c>
      <c r="U111" s="83">
        <f t="shared" si="4"/>
        <v>64</v>
      </c>
      <c r="V111" s="83">
        <v>112</v>
      </c>
      <c r="W111" s="84">
        <f t="shared" si="5"/>
        <v>1264.7081200000007</v>
      </c>
      <c r="X111">
        <v>1324.4160432408601</v>
      </c>
      <c r="Y111" s="85" t="s">
        <v>207</v>
      </c>
      <c r="Z111" s="83">
        <f t="shared" si="3"/>
        <v>64</v>
      </c>
      <c r="AA111" s="83">
        <v>140</v>
      </c>
      <c r="AB111" s="84">
        <f t="shared" si="7"/>
        <v>1751.6155100000012</v>
      </c>
      <c r="AC111">
        <v>1669.0563429112201</v>
      </c>
    </row>
    <row r="112" spans="1:29" x14ac:dyDescent="0.2">
      <c r="A112" s="15">
        <v>2</v>
      </c>
      <c r="B112">
        <v>7</v>
      </c>
      <c r="C112" s="55">
        <v>107</v>
      </c>
      <c r="D112" s="83">
        <v>167</v>
      </c>
      <c r="E112" s="30">
        <v>272</v>
      </c>
      <c r="F112">
        <v>106</v>
      </c>
      <c r="G112">
        <v>3734</v>
      </c>
      <c r="H112" s="2">
        <v>3703.7578213174802</v>
      </c>
      <c r="I112">
        <v>3734</v>
      </c>
      <c r="J112">
        <v>3719.34886617345</v>
      </c>
      <c r="K112"/>
      <c r="O112" s="83"/>
      <c r="P112" s="83"/>
      <c r="Q112" s="83"/>
      <c r="R112" s="84"/>
      <c r="S112" s="83"/>
      <c r="T112" s="83" t="s">
        <v>207</v>
      </c>
      <c r="U112" s="83">
        <f t="shared" si="4"/>
        <v>65</v>
      </c>
      <c r="V112" s="83">
        <v>113</v>
      </c>
      <c r="W112" s="84">
        <f t="shared" si="5"/>
        <v>1279.3879000000006</v>
      </c>
      <c r="X112">
        <v>1340.0047078789701</v>
      </c>
      <c r="Y112" s="85" t="s">
        <v>207</v>
      </c>
      <c r="Z112" s="83">
        <f t="shared" si="3"/>
        <v>65</v>
      </c>
      <c r="AA112" s="83">
        <v>141</v>
      </c>
      <c r="AB112" s="84">
        <f t="shared" si="7"/>
        <v>1765.3206400000013</v>
      </c>
      <c r="AC112">
        <v>1682.9340050252799</v>
      </c>
    </row>
    <row r="113" spans="1:29" x14ac:dyDescent="0.2">
      <c r="A113" s="15">
        <v>2</v>
      </c>
      <c r="B113">
        <v>8</v>
      </c>
      <c r="C113" s="55">
        <v>108</v>
      </c>
      <c r="D113" s="83">
        <v>168</v>
      </c>
      <c r="E113" s="30">
        <v>273</v>
      </c>
      <c r="F113">
        <v>107</v>
      </c>
      <c r="G113">
        <v>3745</v>
      </c>
      <c r="H113" s="2">
        <v>3711.3009368439398</v>
      </c>
      <c r="I113">
        <v>3745</v>
      </c>
      <c r="J113">
        <v>3729.8083262800401</v>
      </c>
      <c r="K113"/>
      <c r="O113" s="83"/>
      <c r="P113" s="83"/>
      <c r="Q113" s="83"/>
      <c r="R113" s="84"/>
      <c r="S113" s="83"/>
      <c r="T113" s="83" t="s">
        <v>207</v>
      </c>
      <c r="U113" s="83">
        <f t="shared" si="4"/>
        <v>66</v>
      </c>
      <c r="V113" s="83">
        <v>114</v>
      </c>
      <c r="W113" s="84">
        <f t="shared" si="5"/>
        <v>1294.0676800000006</v>
      </c>
      <c r="X113">
        <v>1355.3757515940899</v>
      </c>
      <c r="Y113" s="85" t="s">
        <v>207</v>
      </c>
      <c r="Z113" s="83">
        <f t="shared" ref="Z113:Z157" si="8">Z112+1</f>
        <v>66</v>
      </c>
      <c r="AA113" s="83">
        <v>142</v>
      </c>
      <c r="AB113" s="84">
        <f t="shared" si="7"/>
        <v>1779.0257700000013</v>
      </c>
      <c r="AC113">
        <v>1697.04368834665</v>
      </c>
    </row>
    <row r="114" spans="1:29" x14ac:dyDescent="0.2">
      <c r="A114" s="15">
        <v>2</v>
      </c>
      <c r="B114" s="52">
        <v>9</v>
      </c>
      <c r="C114" s="55">
        <v>109</v>
      </c>
      <c r="D114" s="83">
        <v>169</v>
      </c>
      <c r="E114" s="30">
        <v>274</v>
      </c>
      <c r="F114">
        <v>108</v>
      </c>
      <c r="G114">
        <v>3756</v>
      </c>
      <c r="H114" s="2">
        <v>3718.7204713323499</v>
      </c>
      <c r="I114">
        <v>3756</v>
      </c>
      <c r="J114">
        <v>3740.1618308770398</v>
      </c>
      <c r="K114"/>
      <c r="O114" s="83"/>
      <c r="P114" s="83"/>
      <c r="Q114" s="83"/>
      <c r="R114" s="84"/>
      <c r="S114" s="83"/>
      <c r="T114" s="83" t="s">
        <v>207</v>
      </c>
      <c r="U114" s="83">
        <f t="shared" si="4"/>
        <v>67</v>
      </c>
      <c r="V114" s="83">
        <v>115</v>
      </c>
      <c r="W114" s="84">
        <f t="shared" si="5"/>
        <v>1308.7474600000005</v>
      </c>
      <c r="X114">
        <v>1370.2639225390201</v>
      </c>
      <c r="Y114" s="85" t="s">
        <v>207</v>
      </c>
      <c r="Z114" s="83">
        <f t="shared" si="8"/>
        <v>67</v>
      </c>
      <c r="AA114" s="83">
        <v>143</v>
      </c>
      <c r="AB114" s="84">
        <f t="shared" si="7"/>
        <v>1792.7309000000014</v>
      </c>
      <c r="AC114">
        <v>1711.5199099562201</v>
      </c>
    </row>
    <row r="115" spans="1:29" x14ac:dyDescent="0.2">
      <c r="A115" s="15">
        <v>2</v>
      </c>
      <c r="B115">
        <v>10</v>
      </c>
      <c r="C115" s="55">
        <v>110</v>
      </c>
      <c r="D115" s="83">
        <v>170</v>
      </c>
      <c r="E115" s="30">
        <v>275</v>
      </c>
      <c r="F115">
        <v>109</v>
      </c>
      <c r="G115">
        <v>3766</v>
      </c>
      <c r="H115" s="2">
        <v>3726.0305199719301</v>
      </c>
      <c r="I115">
        <v>3766</v>
      </c>
      <c r="J115">
        <v>3750.6365401839698</v>
      </c>
      <c r="K115"/>
      <c r="O115" s="83"/>
      <c r="P115" s="83"/>
      <c r="Q115" s="83"/>
      <c r="R115" s="84"/>
      <c r="S115" s="83"/>
      <c r="T115" s="83" t="s">
        <v>207</v>
      </c>
      <c r="U115" s="83">
        <f t="shared" ref="U115:U157" si="9">U114+1</f>
        <v>68</v>
      </c>
      <c r="V115" s="83">
        <v>116</v>
      </c>
      <c r="W115" s="84">
        <f t="shared" si="5"/>
        <v>1323.4272400000004</v>
      </c>
      <c r="X115">
        <v>1385.2777739917301</v>
      </c>
      <c r="Y115" s="85" t="s">
        <v>207</v>
      </c>
      <c r="Z115" s="83">
        <f t="shared" si="8"/>
        <v>68</v>
      </c>
      <c r="AA115" s="83">
        <v>144</v>
      </c>
      <c r="AB115" s="84">
        <f t="shared" si="7"/>
        <v>1806.4360300000014</v>
      </c>
      <c r="AC115">
        <v>1726.0811841781899</v>
      </c>
    </row>
    <row r="116" spans="1:29" x14ac:dyDescent="0.2">
      <c r="A116" s="15">
        <v>2</v>
      </c>
      <c r="B116">
        <v>11</v>
      </c>
      <c r="C116" s="55">
        <v>111</v>
      </c>
      <c r="D116" s="83">
        <v>171</v>
      </c>
      <c r="E116" s="30">
        <v>276</v>
      </c>
      <c r="F116">
        <v>110</v>
      </c>
      <c r="G116">
        <v>3773</v>
      </c>
      <c r="H116" s="2">
        <v>3733.2450320764501</v>
      </c>
      <c r="I116">
        <v>3773</v>
      </c>
      <c r="J116">
        <v>3761.6732764683002</v>
      </c>
      <c r="K116"/>
      <c r="O116" s="83"/>
      <c r="P116" s="83"/>
      <c r="Q116" s="83"/>
      <c r="R116" s="84"/>
      <c r="S116" s="83"/>
      <c r="T116" s="83" t="s">
        <v>207</v>
      </c>
      <c r="U116" s="83">
        <f t="shared" si="9"/>
        <v>69</v>
      </c>
      <c r="V116" s="83">
        <v>117</v>
      </c>
      <c r="W116" s="84">
        <f t="shared" si="5"/>
        <v>1338.1070200000004</v>
      </c>
      <c r="X116">
        <v>1400.3787072433199</v>
      </c>
      <c r="Y116" s="85" t="s">
        <v>207</v>
      </c>
      <c r="Z116" s="83">
        <f t="shared" si="8"/>
        <v>69</v>
      </c>
      <c r="AA116" s="83">
        <v>145</v>
      </c>
      <c r="AB116" s="84">
        <f t="shared" si="7"/>
        <v>1820.1411600000015</v>
      </c>
      <c r="AC116">
        <v>1740.37330437692</v>
      </c>
    </row>
    <row r="117" spans="1:29" x14ac:dyDescent="0.2">
      <c r="A117" s="15">
        <v>2</v>
      </c>
      <c r="B117">
        <v>12</v>
      </c>
      <c r="C117" s="55">
        <v>112</v>
      </c>
      <c r="D117" s="83">
        <v>172</v>
      </c>
      <c r="E117" s="30">
        <v>277</v>
      </c>
      <c r="F117">
        <v>111</v>
      </c>
      <c r="G117">
        <v>3779</v>
      </c>
      <c r="H117" s="2">
        <v>3740.3780270827901</v>
      </c>
      <c r="I117">
        <v>3779</v>
      </c>
      <c r="J117">
        <v>3772.1110922385601</v>
      </c>
      <c r="K117"/>
      <c r="O117" s="83"/>
      <c r="P117" s="83"/>
      <c r="Q117" s="83"/>
      <c r="R117" s="84"/>
      <c r="S117" s="83"/>
      <c r="T117" s="83" t="s">
        <v>207</v>
      </c>
      <c r="U117" s="83">
        <f t="shared" si="9"/>
        <v>70</v>
      </c>
      <c r="V117" s="83">
        <v>118</v>
      </c>
      <c r="W117" s="84">
        <f t="shared" si="5"/>
        <v>1352.7868000000003</v>
      </c>
      <c r="X117">
        <v>1415.6256144055901</v>
      </c>
      <c r="Y117" s="85" t="s">
        <v>207</v>
      </c>
      <c r="Z117" s="83">
        <f t="shared" si="8"/>
        <v>70</v>
      </c>
      <c r="AA117" s="83">
        <v>146</v>
      </c>
      <c r="AB117" s="84">
        <f t="shared" si="7"/>
        <v>1833.8462900000015</v>
      </c>
      <c r="AC117">
        <v>1756.00684517789</v>
      </c>
    </row>
    <row r="118" spans="1:29" x14ac:dyDescent="0.2">
      <c r="A118" s="15">
        <v>2</v>
      </c>
      <c r="B118">
        <v>13</v>
      </c>
      <c r="C118" s="55">
        <v>113</v>
      </c>
      <c r="D118" s="83">
        <v>173</v>
      </c>
      <c r="E118" s="30">
        <v>278</v>
      </c>
      <c r="F118">
        <v>112</v>
      </c>
      <c r="G118">
        <v>3785</v>
      </c>
      <c r="H118" s="2">
        <v>3747.4437297675299</v>
      </c>
      <c r="I118">
        <v>3785</v>
      </c>
      <c r="J118">
        <v>3783.02656237784</v>
      </c>
      <c r="K118"/>
      <c r="O118" s="83"/>
      <c r="P118" s="83"/>
      <c r="Q118" s="83"/>
      <c r="R118" s="84"/>
      <c r="S118" s="83"/>
      <c r="T118" s="83" t="s">
        <v>207</v>
      </c>
      <c r="U118" s="83">
        <f t="shared" si="9"/>
        <v>71</v>
      </c>
      <c r="V118" s="83">
        <v>119</v>
      </c>
      <c r="W118" s="84">
        <f t="shared" si="5"/>
        <v>1367.4665800000002</v>
      </c>
      <c r="X118">
        <v>1430.60709609832</v>
      </c>
      <c r="Y118" s="85" t="s">
        <v>207</v>
      </c>
      <c r="Z118" s="83">
        <f t="shared" si="8"/>
        <v>71</v>
      </c>
      <c r="AA118" s="83">
        <v>147</v>
      </c>
      <c r="AB118" s="84">
        <f t="shared" si="7"/>
        <v>1847.5514200000016</v>
      </c>
      <c r="AC118">
        <v>1771.6886928214501</v>
      </c>
    </row>
    <row r="119" spans="1:29" x14ac:dyDescent="0.2">
      <c r="A119" s="15">
        <v>2</v>
      </c>
      <c r="B119" s="52">
        <v>14</v>
      </c>
      <c r="C119" s="55">
        <v>114</v>
      </c>
      <c r="D119" s="83">
        <v>174</v>
      </c>
      <c r="E119" s="30">
        <v>279</v>
      </c>
      <c r="F119">
        <v>113</v>
      </c>
      <c r="G119">
        <v>3792</v>
      </c>
      <c r="H119" s="2">
        <v>3754.4562051837802</v>
      </c>
      <c r="I119">
        <v>3792</v>
      </c>
      <c r="J119">
        <v>3794.2554793956201</v>
      </c>
      <c r="K119" s="53">
        <v>114</v>
      </c>
      <c r="O119" s="83"/>
      <c r="P119" s="83"/>
      <c r="Q119" s="83"/>
      <c r="R119" s="84"/>
      <c r="S119" s="83"/>
      <c r="T119" s="83" t="s">
        <v>207</v>
      </c>
      <c r="U119" s="83">
        <f t="shared" si="9"/>
        <v>72</v>
      </c>
      <c r="V119" s="83">
        <v>120</v>
      </c>
      <c r="W119" s="84">
        <f t="shared" si="5"/>
        <v>1382.1463600000002</v>
      </c>
      <c r="X119">
        <v>1445.9744423928501</v>
      </c>
      <c r="Y119" s="85" t="s">
        <v>207</v>
      </c>
      <c r="Z119" s="83">
        <f t="shared" si="8"/>
        <v>72</v>
      </c>
      <c r="AA119" s="83">
        <v>148</v>
      </c>
      <c r="AB119" s="84">
        <f t="shared" si="7"/>
        <v>1861.2565500000017</v>
      </c>
      <c r="AC119">
        <v>1787.5259164127001</v>
      </c>
    </row>
    <row r="120" spans="1:29" x14ac:dyDescent="0.2">
      <c r="A120" s="15">
        <v>2</v>
      </c>
      <c r="B120">
        <v>15</v>
      </c>
      <c r="C120" s="55">
        <v>115</v>
      </c>
      <c r="D120" s="83">
        <v>175</v>
      </c>
      <c r="E120" s="30">
        <v>280</v>
      </c>
      <c r="F120">
        <v>114</v>
      </c>
      <c r="G120">
        <v>3798</v>
      </c>
      <c r="H120" s="2">
        <v>3761.42950344883</v>
      </c>
      <c r="I120">
        <v>3798</v>
      </c>
      <c r="J120">
        <v>3805.1471002778198</v>
      </c>
      <c r="K120"/>
      <c r="O120" s="83"/>
      <c r="P120" s="83"/>
      <c r="Q120" s="83"/>
      <c r="R120" s="84"/>
      <c r="S120" s="83"/>
      <c r="T120" s="83" t="s">
        <v>207</v>
      </c>
      <c r="U120" s="83">
        <f t="shared" si="9"/>
        <v>73</v>
      </c>
      <c r="V120" s="83">
        <v>121</v>
      </c>
      <c r="W120" s="84">
        <f t="shared" si="5"/>
        <v>1396.8261400000001</v>
      </c>
      <c r="X120">
        <v>1461.0281707815</v>
      </c>
      <c r="Y120" s="85" t="s">
        <v>207</v>
      </c>
      <c r="Z120" s="83">
        <f t="shared" si="8"/>
        <v>73</v>
      </c>
      <c r="AA120" s="83">
        <v>149</v>
      </c>
      <c r="AB120" s="84">
        <f t="shared" si="7"/>
        <v>1874.9616800000017</v>
      </c>
      <c r="AC120">
        <v>1802.6613546634101</v>
      </c>
    </row>
    <row r="121" spans="1:29" x14ac:dyDescent="0.2">
      <c r="A121" s="15">
        <v>2</v>
      </c>
      <c r="B121">
        <v>16</v>
      </c>
      <c r="C121" s="55">
        <v>116</v>
      </c>
      <c r="D121" s="83">
        <v>176</v>
      </c>
      <c r="E121" s="30">
        <v>281</v>
      </c>
      <c r="F121">
        <v>115</v>
      </c>
      <c r="G121">
        <v>3809</v>
      </c>
      <c r="H121" s="2">
        <v>3768.3777056291901</v>
      </c>
      <c r="I121">
        <v>3809</v>
      </c>
      <c r="J121">
        <v>3816.1364871253099</v>
      </c>
      <c r="K121"/>
      <c r="O121" s="83"/>
      <c r="P121" s="83"/>
      <c r="Q121" s="83"/>
      <c r="R121" s="84"/>
      <c r="S121" s="83"/>
      <c r="T121" s="83" t="s">
        <v>207</v>
      </c>
      <c r="U121" s="83">
        <f t="shared" si="9"/>
        <v>74</v>
      </c>
      <c r="V121" s="83">
        <v>122</v>
      </c>
      <c r="W121" s="84">
        <f t="shared" si="5"/>
        <v>1411.5059200000001</v>
      </c>
      <c r="X121">
        <v>1476.21816805352</v>
      </c>
      <c r="Y121" s="85" t="s">
        <v>207</v>
      </c>
      <c r="Z121" s="83">
        <f t="shared" si="8"/>
        <v>74</v>
      </c>
      <c r="AA121" s="83">
        <v>150</v>
      </c>
      <c r="AB121" s="84">
        <f t="shared" si="7"/>
        <v>1888.6668100000018</v>
      </c>
      <c r="AC121">
        <v>1817.73749674687</v>
      </c>
    </row>
    <row r="122" spans="1:29" x14ac:dyDescent="0.2">
      <c r="A122" s="15">
        <v>2</v>
      </c>
      <c r="B122">
        <v>17</v>
      </c>
      <c r="C122" s="55">
        <v>117</v>
      </c>
      <c r="D122" s="83">
        <v>177</v>
      </c>
      <c r="E122" s="30">
        <v>282</v>
      </c>
      <c r="F122">
        <v>116</v>
      </c>
      <c r="G122">
        <v>3819</v>
      </c>
      <c r="H122" s="2">
        <v>3775.31484549174</v>
      </c>
      <c r="I122">
        <v>3819</v>
      </c>
      <c r="J122">
        <v>3826.81611311084</v>
      </c>
      <c r="K122"/>
      <c r="O122" s="83"/>
      <c r="P122" s="83"/>
      <c r="Q122" s="83"/>
      <c r="R122" s="84"/>
      <c r="S122" s="83"/>
      <c r="T122" s="83" t="s">
        <v>207</v>
      </c>
      <c r="U122" s="83">
        <f t="shared" si="9"/>
        <v>75</v>
      </c>
      <c r="V122" s="83">
        <v>123</v>
      </c>
      <c r="W122" s="84">
        <f t="shared" si="5"/>
        <v>1426.1857</v>
      </c>
      <c r="X122">
        <v>1490.88569154896</v>
      </c>
      <c r="Y122" s="85" t="s">
        <v>207</v>
      </c>
      <c r="Z122" s="83">
        <f t="shared" si="8"/>
        <v>75</v>
      </c>
      <c r="AA122" s="83">
        <v>151</v>
      </c>
      <c r="AB122" s="84">
        <f t="shared" si="7"/>
        <v>1902.3719400000018</v>
      </c>
      <c r="AC122">
        <v>1833.7565171536501</v>
      </c>
    </row>
    <row r="123" spans="1:29" x14ac:dyDescent="0.2">
      <c r="A123" s="15">
        <v>2</v>
      </c>
      <c r="B123">
        <v>18</v>
      </c>
      <c r="C123" s="55">
        <v>118</v>
      </c>
      <c r="D123" s="83">
        <v>178</v>
      </c>
      <c r="E123" s="30">
        <v>283</v>
      </c>
      <c r="F123">
        <v>117</v>
      </c>
      <c r="G123">
        <v>3829</v>
      </c>
      <c r="H123" s="2">
        <v>3782.2550135717302</v>
      </c>
      <c r="I123">
        <v>3829</v>
      </c>
      <c r="J123">
        <v>3837.7186425248901</v>
      </c>
      <c r="K123"/>
      <c r="O123" s="83"/>
      <c r="P123" s="83"/>
      <c r="Q123" s="83"/>
      <c r="R123" s="84"/>
      <c r="S123" s="83"/>
      <c r="T123" s="83" t="s">
        <v>207</v>
      </c>
      <c r="U123" s="83">
        <f t="shared" si="9"/>
        <v>76</v>
      </c>
      <c r="V123" s="83">
        <v>124</v>
      </c>
      <c r="W123" s="84">
        <f t="shared" ref="W123:W145" si="10">W122+14.67978</f>
        <v>1440.8654799999999</v>
      </c>
      <c r="X123">
        <v>1505.8030001853699</v>
      </c>
      <c r="Y123" s="85" t="s">
        <v>207</v>
      </c>
      <c r="Z123" s="83">
        <f t="shared" si="8"/>
        <v>76</v>
      </c>
      <c r="AA123" s="83">
        <v>152</v>
      </c>
      <c r="AB123" s="84">
        <f t="shared" si="7"/>
        <v>1916.0770700000019</v>
      </c>
      <c r="AC123">
        <v>1849.78573611297</v>
      </c>
    </row>
    <row r="124" spans="1:29" x14ac:dyDescent="0.2">
      <c r="A124" s="15">
        <v>2</v>
      </c>
      <c r="B124" s="52">
        <v>19</v>
      </c>
      <c r="C124" s="55">
        <v>119</v>
      </c>
      <c r="D124" s="83">
        <v>179</v>
      </c>
      <c r="E124" s="30">
        <v>284</v>
      </c>
      <c r="F124">
        <v>118</v>
      </c>
      <c r="G124">
        <v>3839</v>
      </c>
      <c r="H124" s="2">
        <v>3789.2122595865499</v>
      </c>
      <c r="I124">
        <v>3839</v>
      </c>
      <c r="J124">
        <v>3848.60036186362</v>
      </c>
      <c r="K124"/>
      <c r="O124" s="83"/>
      <c r="P124" s="83"/>
      <c r="Q124" s="83"/>
      <c r="R124" s="84"/>
      <c r="S124" s="83"/>
      <c r="T124" s="83" t="s">
        <v>207</v>
      </c>
      <c r="U124" s="83">
        <f t="shared" si="9"/>
        <v>77</v>
      </c>
      <c r="V124" s="83">
        <v>125</v>
      </c>
      <c r="W124" s="84">
        <f t="shared" si="10"/>
        <v>1455.5452599999999</v>
      </c>
      <c r="X124">
        <v>1521.0163424403099</v>
      </c>
      <c r="Y124" s="85" t="s">
        <v>207</v>
      </c>
      <c r="Z124" s="83">
        <f t="shared" si="8"/>
        <v>77</v>
      </c>
      <c r="AA124" s="83">
        <v>153</v>
      </c>
      <c r="AB124" s="84">
        <f t="shared" si="7"/>
        <v>1929.7822000000019</v>
      </c>
      <c r="AC124">
        <v>1865.44378291061</v>
      </c>
    </row>
    <row r="125" spans="1:29" x14ac:dyDescent="0.2">
      <c r="A125" s="15">
        <v>2</v>
      </c>
      <c r="B125">
        <v>20</v>
      </c>
      <c r="C125" s="55">
        <v>120</v>
      </c>
      <c r="D125" s="83">
        <v>180</v>
      </c>
      <c r="E125" s="30">
        <v>285</v>
      </c>
      <c r="F125">
        <v>119</v>
      </c>
      <c r="G125">
        <v>3850</v>
      </c>
      <c r="H125" s="2">
        <v>3796.20064986743</v>
      </c>
      <c r="I125">
        <v>3850</v>
      </c>
      <c r="J125">
        <v>3859.5278749784602</v>
      </c>
      <c r="K125"/>
      <c r="O125" s="83"/>
      <c r="P125" s="83"/>
      <c r="Q125" s="83"/>
      <c r="R125" s="84"/>
      <c r="S125" s="83"/>
      <c r="T125" s="83" t="s">
        <v>207</v>
      </c>
      <c r="U125" s="83">
        <f t="shared" si="9"/>
        <v>78</v>
      </c>
      <c r="V125" s="83">
        <v>126</v>
      </c>
      <c r="W125" s="84">
        <f t="shared" si="10"/>
        <v>1470.2250399999998</v>
      </c>
      <c r="X125">
        <v>1535.5921873023799</v>
      </c>
      <c r="Y125" s="85" t="s">
        <v>207</v>
      </c>
      <c r="Z125" s="83">
        <f t="shared" si="8"/>
        <v>78</v>
      </c>
      <c r="AA125" s="83">
        <v>154</v>
      </c>
      <c r="AB125" s="84">
        <f t="shared" si="7"/>
        <v>1943.487330000002</v>
      </c>
      <c r="AC125">
        <v>1880.82444636266</v>
      </c>
    </row>
    <row r="126" spans="1:29" x14ac:dyDescent="0.2">
      <c r="A126" s="15">
        <v>2</v>
      </c>
      <c r="B126">
        <v>21</v>
      </c>
      <c r="C126" s="55">
        <v>121</v>
      </c>
      <c r="D126" s="83">
        <v>181</v>
      </c>
      <c r="E126" s="30">
        <v>286</v>
      </c>
      <c r="F126">
        <v>120</v>
      </c>
      <c r="G126">
        <v>3856</v>
      </c>
      <c r="H126" s="2">
        <v>3803.2342584666899</v>
      </c>
      <c r="I126">
        <v>3856</v>
      </c>
      <c r="J126">
        <v>3870.3139986961801</v>
      </c>
      <c r="K126"/>
      <c r="O126" s="83"/>
      <c r="P126" s="83"/>
      <c r="Q126" s="83"/>
      <c r="R126" s="84"/>
      <c r="S126" s="83"/>
      <c r="T126" s="83" t="s">
        <v>207</v>
      </c>
      <c r="U126" s="83">
        <f t="shared" si="9"/>
        <v>79</v>
      </c>
      <c r="V126" s="83">
        <v>127</v>
      </c>
      <c r="W126" s="84">
        <f t="shared" si="10"/>
        <v>1484.9048199999997</v>
      </c>
      <c r="X126">
        <v>1550.3298574407199</v>
      </c>
      <c r="Y126" s="85" t="s">
        <v>207</v>
      </c>
      <c r="Z126" s="83">
        <f t="shared" si="8"/>
        <v>79</v>
      </c>
      <c r="AA126" s="83">
        <v>155</v>
      </c>
      <c r="AB126" s="84">
        <f t="shared" si="7"/>
        <v>1957.192460000002</v>
      </c>
      <c r="AC126">
        <v>1896.23673931091</v>
      </c>
    </row>
    <row r="127" spans="1:29" x14ac:dyDescent="0.2">
      <c r="A127" s="15">
        <v>2</v>
      </c>
      <c r="B127">
        <v>22</v>
      </c>
      <c r="C127" s="55">
        <v>122</v>
      </c>
      <c r="D127" s="83">
        <v>182</v>
      </c>
      <c r="E127" s="30">
        <v>287</v>
      </c>
      <c r="F127">
        <v>121</v>
      </c>
      <c r="G127">
        <v>3863</v>
      </c>
      <c r="H127" s="2">
        <v>3810.32714333696</v>
      </c>
      <c r="I127">
        <v>3863</v>
      </c>
      <c r="J127">
        <v>3880.77129865592</v>
      </c>
      <c r="K127"/>
      <c r="O127" s="83"/>
      <c r="P127" s="83"/>
      <c r="Q127" s="83"/>
      <c r="R127" s="84"/>
      <c r="S127" s="83"/>
      <c r="T127" s="83" t="s">
        <v>207</v>
      </c>
      <c r="U127" s="83">
        <f t="shared" si="9"/>
        <v>80</v>
      </c>
      <c r="V127" s="83">
        <v>128</v>
      </c>
      <c r="W127" s="84">
        <f t="shared" si="10"/>
        <v>1499.5845999999997</v>
      </c>
      <c r="X127">
        <v>1565.4782904655999</v>
      </c>
      <c r="Y127" s="85" t="s">
        <v>207</v>
      </c>
      <c r="Z127" s="83">
        <f t="shared" si="8"/>
        <v>80</v>
      </c>
      <c r="AA127" s="83">
        <v>156</v>
      </c>
      <c r="AB127" s="84">
        <f t="shared" si="7"/>
        <v>1970.8975900000021</v>
      </c>
      <c r="AC127">
        <v>1911.4279632300099</v>
      </c>
    </row>
    <row r="128" spans="1:29" x14ac:dyDescent="0.2">
      <c r="A128" s="15">
        <v>2</v>
      </c>
      <c r="B128">
        <v>23</v>
      </c>
      <c r="C128" s="55">
        <v>123</v>
      </c>
      <c r="D128" s="83">
        <v>183</v>
      </c>
      <c r="E128" s="30">
        <v>288</v>
      </c>
      <c r="F128">
        <v>122</v>
      </c>
      <c r="G128">
        <v>3869</v>
      </c>
      <c r="H128" s="2">
        <v>3817.4933816523499</v>
      </c>
      <c r="I128">
        <v>3869</v>
      </c>
      <c r="J128">
        <v>3891.1570956471301</v>
      </c>
      <c r="K128"/>
      <c r="O128" s="83"/>
      <c r="P128" s="83"/>
      <c r="Q128" s="83"/>
      <c r="R128" s="84"/>
      <c r="S128" s="83"/>
      <c r="T128" s="83" t="s">
        <v>207</v>
      </c>
      <c r="U128" s="83">
        <f t="shared" si="9"/>
        <v>81</v>
      </c>
      <c r="V128" s="83">
        <v>129</v>
      </c>
      <c r="W128" s="84">
        <f t="shared" si="10"/>
        <v>1514.2643799999996</v>
      </c>
      <c r="X128">
        <v>1580.6387725488801</v>
      </c>
      <c r="Y128" s="85" t="s">
        <v>207</v>
      </c>
      <c r="Z128" s="83">
        <f t="shared" si="8"/>
        <v>81</v>
      </c>
      <c r="AA128" s="83">
        <v>157</v>
      </c>
      <c r="AB128" s="84">
        <f t="shared" si="7"/>
        <v>1984.6027200000021</v>
      </c>
      <c r="AC128">
        <v>1926.70779605805</v>
      </c>
    </row>
    <row r="129" spans="1:29" x14ac:dyDescent="0.2">
      <c r="A129" s="15">
        <v>2</v>
      </c>
      <c r="B129" s="52">
        <v>24</v>
      </c>
      <c r="C129" s="55">
        <v>124</v>
      </c>
      <c r="D129" s="83">
        <v>184</v>
      </c>
      <c r="E129" s="30">
        <v>289</v>
      </c>
      <c r="F129">
        <v>123</v>
      </c>
      <c r="G129">
        <v>3876</v>
      </c>
      <c r="H129" s="2">
        <v>3824.74703591864</v>
      </c>
      <c r="I129">
        <v>3876</v>
      </c>
      <c r="J129">
        <v>3901.5944340043602</v>
      </c>
      <c r="K129" s="53">
        <v>124</v>
      </c>
      <c r="O129" s="83"/>
      <c r="P129" s="83"/>
      <c r="Q129" s="83"/>
      <c r="R129" s="84"/>
      <c r="S129" s="83"/>
      <c r="T129" s="83" t="s">
        <v>207</v>
      </c>
      <c r="U129" s="83">
        <f t="shared" si="9"/>
        <v>82</v>
      </c>
      <c r="V129" s="83">
        <v>130</v>
      </c>
      <c r="W129" s="84">
        <f t="shared" si="10"/>
        <v>1528.9441599999996</v>
      </c>
      <c r="X129">
        <v>1595.3396927116901</v>
      </c>
      <c r="Y129" s="85" t="s">
        <v>207</v>
      </c>
      <c r="Z129" s="83">
        <f t="shared" si="8"/>
        <v>82</v>
      </c>
      <c r="AA129" s="83">
        <v>158</v>
      </c>
      <c r="AB129" s="84">
        <f t="shared" si="7"/>
        <v>1998.3078500000022</v>
      </c>
      <c r="AC129">
        <v>1942.1857412228801</v>
      </c>
    </row>
    <row r="130" spans="1:29" x14ac:dyDescent="0.2">
      <c r="A130" s="15">
        <v>2</v>
      </c>
      <c r="B130">
        <v>25</v>
      </c>
      <c r="C130" s="55">
        <v>125</v>
      </c>
      <c r="D130" s="83">
        <v>185</v>
      </c>
      <c r="E130" s="30">
        <v>290</v>
      </c>
      <c r="F130">
        <v>124</v>
      </c>
      <c r="G130">
        <v>3882</v>
      </c>
      <c r="H130" s="2">
        <v>3832.1021429099701</v>
      </c>
      <c r="I130">
        <v>3882</v>
      </c>
      <c r="J130">
        <v>3912.10901045438</v>
      </c>
      <c r="K130"/>
      <c r="O130" s="83"/>
      <c r="P130" s="83"/>
      <c r="Q130" s="83"/>
      <c r="R130" s="84"/>
      <c r="S130" s="83"/>
      <c r="T130" s="83" t="s">
        <v>207</v>
      </c>
      <c r="U130" s="83">
        <f t="shared" si="9"/>
        <v>83</v>
      </c>
      <c r="V130" s="83">
        <v>131</v>
      </c>
      <c r="W130" s="84">
        <f t="shared" si="10"/>
        <v>1543.6239399999995</v>
      </c>
      <c r="X130">
        <v>1610.34963866619</v>
      </c>
      <c r="Y130" s="85" t="s">
        <v>207</v>
      </c>
      <c r="Z130" s="83">
        <f t="shared" si="8"/>
        <v>83</v>
      </c>
      <c r="AA130" s="83">
        <v>159</v>
      </c>
      <c r="AB130" s="84">
        <f t="shared" si="7"/>
        <v>2012.0129800000022</v>
      </c>
      <c r="AC130">
        <v>1957.52533339968</v>
      </c>
    </row>
    <row r="131" spans="1:29" x14ac:dyDescent="0.2">
      <c r="A131" s="15">
        <v>2</v>
      </c>
      <c r="B131">
        <v>26</v>
      </c>
      <c r="C131" s="55">
        <v>126</v>
      </c>
      <c r="D131" s="83">
        <v>186</v>
      </c>
      <c r="E131" s="30">
        <v>291</v>
      </c>
      <c r="F131">
        <v>125</v>
      </c>
      <c r="G131">
        <v>3894</v>
      </c>
      <c r="H131" s="2">
        <v>3839.5728294901501</v>
      </c>
      <c r="I131">
        <v>3894</v>
      </c>
      <c r="J131">
        <v>3922.7903178645001</v>
      </c>
      <c r="K131"/>
      <c r="O131" s="83"/>
      <c r="P131" s="83"/>
      <c r="Q131" s="83"/>
      <c r="R131" s="84"/>
      <c r="S131" s="83"/>
      <c r="T131" s="83" t="s">
        <v>207</v>
      </c>
      <c r="U131" s="83">
        <f t="shared" si="9"/>
        <v>84</v>
      </c>
      <c r="V131" s="83">
        <v>132</v>
      </c>
      <c r="W131" s="84">
        <f t="shared" si="10"/>
        <v>1558.3037199999994</v>
      </c>
      <c r="X131">
        <v>1625.17448180355</v>
      </c>
      <c r="Y131" s="85" t="s">
        <v>207</v>
      </c>
      <c r="Z131" s="83">
        <f t="shared" si="8"/>
        <v>84</v>
      </c>
      <c r="AA131" s="83">
        <v>160</v>
      </c>
      <c r="AB131" s="84">
        <f t="shared" si="7"/>
        <v>2025.7181100000023</v>
      </c>
      <c r="AC131">
        <v>1973.23817159342</v>
      </c>
    </row>
    <row r="132" spans="1:29" x14ac:dyDescent="0.2">
      <c r="A132" s="15">
        <v>2</v>
      </c>
      <c r="B132">
        <v>27</v>
      </c>
      <c r="C132" s="55">
        <v>127</v>
      </c>
      <c r="D132" s="83">
        <v>187</v>
      </c>
      <c r="E132" s="30">
        <v>292</v>
      </c>
      <c r="F132">
        <v>126</v>
      </c>
      <c r="G132">
        <v>3905</v>
      </c>
      <c r="H132" s="2">
        <v>3847.1731284334201</v>
      </c>
      <c r="I132">
        <v>3905</v>
      </c>
      <c r="J132">
        <v>3933.0021171766898</v>
      </c>
      <c r="K132"/>
      <c r="O132" s="83"/>
      <c r="P132" s="83"/>
      <c r="Q132" s="83"/>
      <c r="R132" s="84"/>
      <c r="S132" s="83"/>
      <c r="T132" s="83" t="s">
        <v>207</v>
      </c>
      <c r="U132" s="83">
        <f t="shared" si="9"/>
        <v>85</v>
      </c>
      <c r="V132" s="83">
        <v>133</v>
      </c>
      <c r="W132" s="84">
        <f t="shared" si="10"/>
        <v>1572.9834999999994</v>
      </c>
      <c r="X132">
        <v>1639.8956830581801</v>
      </c>
      <c r="Y132" s="85" t="s">
        <v>207</v>
      </c>
      <c r="Z132" s="83">
        <f t="shared" si="8"/>
        <v>85</v>
      </c>
      <c r="AA132" s="83">
        <v>161</v>
      </c>
      <c r="AB132" s="84">
        <f t="shared" si="7"/>
        <v>2039.4232400000024</v>
      </c>
      <c r="AC132">
        <v>1988.7432683009799</v>
      </c>
    </row>
    <row r="133" spans="1:29" x14ac:dyDescent="0.2">
      <c r="A133" s="15">
        <v>2</v>
      </c>
      <c r="B133">
        <v>28</v>
      </c>
      <c r="C133" s="55">
        <v>128</v>
      </c>
      <c r="D133" s="83">
        <v>188</v>
      </c>
      <c r="E133" s="30">
        <v>293</v>
      </c>
      <c r="F133">
        <v>127</v>
      </c>
      <c r="G133">
        <v>3917</v>
      </c>
      <c r="H133" s="2">
        <v>3854.9171168521498</v>
      </c>
      <c r="I133">
        <v>3917</v>
      </c>
      <c r="J133">
        <v>3943.8167904970101</v>
      </c>
      <c r="K133"/>
      <c r="O133" s="83"/>
      <c r="P133" s="83"/>
      <c r="Q133" s="83"/>
      <c r="R133" s="84"/>
      <c r="S133" s="83"/>
      <c r="T133" s="83" t="s">
        <v>207</v>
      </c>
      <c r="U133" s="83">
        <f t="shared" si="9"/>
        <v>86</v>
      </c>
      <c r="V133" s="83">
        <v>134</v>
      </c>
      <c r="W133" s="84">
        <f t="shared" si="10"/>
        <v>1587.6632799999993</v>
      </c>
      <c r="X133">
        <v>1654.5145336053299</v>
      </c>
      <c r="Y133" s="85" t="s">
        <v>207</v>
      </c>
      <c r="Z133" s="83">
        <f t="shared" si="8"/>
        <v>86</v>
      </c>
      <c r="AA133" s="83">
        <v>162</v>
      </c>
      <c r="AB133" s="84">
        <f t="shared" si="7"/>
        <v>2053.1283700000022</v>
      </c>
      <c r="AC133">
        <v>2004.3353841001101</v>
      </c>
    </row>
    <row r="134" spans="1:29" x14ac:dyDescent="0.2">
      <c r="A134" s="15">
        <v>2</v>
      </c>
      <c r="B134" s="52">
        <v>29</v>
      </c>
      <c r="C134" s="55">
        <v>129</v>
      </c>
      <c r="D134" s="83">
        <v>189</v>
      </c>
      <c r="E134" s="30">
        <v>294</v>
      </c>
      <c r="F134">
        <v>128</v>
      </c>
      <c r="G134">
        <v>3929</v>
      </c>
      <c r="H134" s="2">
        <v>3862.8188593087202</v>
      </c>
      <c r="I134">
        <v>3929</v>
      </c>
      <c r="J134">
        <v>3954.2980303897598</v>
      </c>
      <c r="K134"/>
      <c r="O134" s="83"/>
      <c r="P134" s="83"/>
      <c r="Q134" s="83"/>
      <c r="R134" s="84"/>
      <c r="S134" s="83"/>
      <c r="T134" s="83" t="s">
        <v>207</v>
      </c>
      <c r="U134" s="83">
        <f t="shared" si="9"/>
        <v>87</v>
      </c>
      <c r="V134" s="83">
        <v>135</v>
      </c>
      <c r="W134" s="84">
        <f t="shared" si="10"/>
        <v>1602.3430599999992</v>
      </c>
      <c r="X134">
        <v>1669.5321559491699</v>
      </c>
      <c r="Y134" s="85" t="s">
        <v>207</v>
      </c>
      <c r="Z134" s="83">
        <f t="shared" si="8"/>
        <v>87</v>
      </c>
      <c r="AA134" s="83">
        <v>163</v>
      </c>
      <c r="AB134" s="84">
        <f t="shared" si="7"/>
        <v>2066.833500000002</v>
      </c>
      <c r="AC134">
        <v>2019.9985956983101</v>
      </c>
    </row>
    <row r="135" spans="1:29" x14ac:dyDescent="0.2">
      <c r="A135" s="15">
        <v>2</v>
      </c>
      <c r="B135">
        <v>30</v>
      </c>
      <c r="C135" s="55">
        <v>130</v>
      </c>
      <c r="D135" s="83">
        <v>190</v>
      </c>
      <c r="E135" s="30">
        <v>295</v>
      </c>
      <c r="F135">
        <v>129</v>
      </c>
      <c r="G135">
        <v>3940</v>
      </c>
      <c r="H135" s="2">
        <v>3870.8924437583701</v>
      </c>
      <c r="I135">
        <v>3940</v>
      </c>
      <c r="J135">
        <v>3964.6444834876702</v>
      </c>
      <c r="K135"/>
      <c r="O135" s="83"/>
      <c r="P135" s="83"/>
      <c r="Q135" s="83"/>
      <c r="R135" s="84"/>
      <c r="S135" s="83"/>
      <c r="T135" s="83" t="s">
        <v>207</v>
      </c>
      <c r="U135" s="83">
        <f t="shared" si="9"/>
        <v>88</v>
      </c>
      <c r="V135" s="83">
        <v>136</v>
      </c>
      <c r="W135" s="84">
        <f t="shared" si="10"/>
        <v>1617.0228399999992</v>
      </c>
      <c r="X135">
        <v>1684.21643499334</v>
      </c>
      <c r="Y135" s="85" t="s">
        <v>207</v>
      </c>
      <c r="Z135" s="83">
        <f t="shared" si="8"/>
        <v>88</v>
      </c>
      <c r="AA135" s="83">
        <v>164</v>
      </c>
      <c r="AB135" s="84">
        <f t="shared" si="7"/>
        <v>2080.5386300000018</v>
      </c>
      <c r="AC135">
        <v>2035.68490921389</v>
      </c>
    </row>
    <row r="136" spans="1:29" x14ac:dyDescent="0.2">
      <c r="A136" s="15">
        <v>2</v>
      </c>
      <c r="B136">
        <v>31</v>
      </c>
      <c r="C136" s="55">
        <v>131</v>
      </c>
      <c r="D136" s="83">
        <v>191</v>
      </c>
      <c r="E136" s="30">
        <v>296</v>
      </c>
      <c r="F136">
        <v>130</v>
      </c>
      <c r="G136">
        <v>3951</v>
      </c>
      <c r="H136" s="2">
        <v>3879.1518774938199</v>
      </c>
      <c r="I136">
        <v>3951</v>
      </c>
      <c r="J136">
        <v>3975.43661623854</v>
      </c>
      <c r="K136"/>
      <c r="O136" s="83"/>
      <c r="P136" s="83"/>
      <c r="Q136" s="83"/>
      <c r="R136" s="84"/>
      <c r="S136" s="83"/>
      <c r="T136" s="83" t="s">
        <v>207</v>
      </c>
      <c r="U136" s="83">
        <f t="shared" si="9"/>
        <v>89</v>
      </c>
      <c r="V136" s="83">
        <v>137</v>
      </c>
      <c r="W136" s="84">
        <f t="shared" si="10"/>
        <v>1631.7026199999991</v>
      </c>
      <c r="X136">
        <v>1699.1270272243501</v>
      </c>
      <c r="Y136" s="85" t="s">
        <v>207</v>
      </c>
      <c r="Z136" s="83">
        <f t="shared" si="8"/>
        <v>89</v>
      </c>
      <c r="AA136" s="83">
        <v>165</v>
      </c>
      <c r="AB136" s="84">
        <f t="shared" si="7"/>
        <v>2094.2437600000017</v>
      </c>
      <c r="AC136">
        <v>2051.1100758257398</v>
      </c>
    </row>
    <row r="137" spans="1:29" x14ac:dyDescent="0.2">
      <c r="A137" s="15">
        <v>2</v>
      </c>
      <c r="B137">
        <v>32</v>
      </c>
      <c r="C137" s="55">
        <v>132</v>
      </c>
      <c r="D137" s="83">
        <v>192</v>
      </c>
      <c r="E137" s="30">
        <v>297</v>
      </c>
      <c r="F137">
        <v>131</v>
      </c>
      <c r="G137">
        <v>3961</v>
      </c>
      <c r="H137" s="2">
        <v>3887.6111342797999</v>
      </c>
      <c r="I137">
        <v>3961</v>
      </c>
      <c r="J137">
        <v>3986.2279006273302</v>
      </c>
      <c r="K137"/>
      <c r="O137" s="83"/>
      <c r="P137" s="83"/>
      <c r="Q137" s="83"/>
      <c r="R137" s="84"/>
      <c r="S137" s="83"/>
      <c r="T137" s="83" t="s">
        <v>207</v>
      </c>
      <c r="U137" s="83">
        <f t="shared" si="9"/>
        <v>90</v>
      </c>
      <c r="V137" s="83">
        <v>138</v>
      </c>
      <c r="W137" s="84">
        <f t="shared" si="10"/>
        <v>1646.3823999999991</v>
      </c>
      <c r="X137">
        <v>1713.9161338394299</v>
      </c>
      <c r="Y137" s="85" t="s">
        <v>207</v>
      </c>
      <c r="Z137" s="83">
        <f t="shared" si="8"/>
        <v>90</v>
      </c>
      <c r="AA137" s="83">
        <v>166</v>
      </c>
      <c r="AB137" s="84">
        <f t="shared" si="7"/>
        <v>2107.9488900000015</v>
      </c>
      <c r="AC137">
        <v>2067.3767500802201</v>
      </c>
    </row>
    <row r="138" spans="1:29" x14ac:dyDescent="0.2">
      <c r="A138" s="15">
        <v>2</v>
      </c>
      <c r="B138">
        <v>33</v>
      </c>
      <c r="C138" s="55">
        <v>133</v>
      </c>
      <c r="D138" s="83">
        <v>193</v>
      </c>
      <c r="E138" s="30">
        <v>298</v>
      </c>
      <c r="F138">
        <v>132</v>
      </c>
      <c r="G138">
        <v>3972</v>
      </c>
      <c r="H138" s="2">
        <v>3896.2843813273798</v>
      </c>
      <c r="I138">
        <v>3972</v>
      </c>
      <c r="J138">
        <v>3996.97386874115</v>
      </c>
      <c r="K138"/>
      <c r="O138" s="83"/>
      <c r="P138" s="83"/>
      <c r="Q138" s="83"/>
      <c r="R138" s="84"/>
      <c r="S138" s="83"/>
      <c r="T138" s="83" t="s">
        <v>207</v>
      </c>
      <c r="U138" s="83">
        <f t="shared" si="9"/>
        <v>91</v>
      </c>
      <c r="V138" s="83">
        <v>139</v>
      </c>
      <c r="W138" s="84">
        <f t="shared" si="10"/>
        <v>1661.062179999999</v>
      </c>
      <c r="X138">
        <v>1728.6750258065399</v>
      </c>
      <c r="Y138" s="85" t="s">
        <v>207</v>
      </c>
      <c r="Z138" s="83">
        <f t="shared" si="8"/>
        <v>91</v>
      </c>
      <c r="AA138" s="83">
        <v>167</v>
      </c>
      <c r="AB138" s="84">
        <f t="shared" si="7"/>
        <v>2121.6540200000013</v>
      </c>
      <c r="AC138">
        <v>2083.4728273576402</v>
      </c>
    </row>
    <row r="139" spans="1:29" x14ac:dyDescent="0.2">
      <c r="A139" s="15">
        <v>2</v>
      </c>
      <c r="B139" s="52">
        <v>34</v>
      </c>
      <c r="C139" s="55">
        <v>134</v>
      </c>
      <c r="D139" s="83">
        <v>194</v>
      </c>
      <c r="E139" s="30">
        <v>299</v>
      </c>
      <c r="F139">
        <v>133</v>
      </c>
      <c r="G139">
        <v>3982</v>
      </c>
      <c r="H139" s="2">
        <v>3905.18572759055</v>
      </c>
      <c r="I139">
        <v>3982</v>
      </c>
      <c r="J139">
        <v>4007.72230091955</v>
      </c>
      <c r="K139" s="53">
        <v>134</v>
      </c>
      <c r="O139" s="83"/>
      <c r="P139" s="83"/>
      <c r="Q139" s="83"/>
      <c r="R139" s="84"/>
      <c r="S139" s="83"/>
      <c r="T139" s="83" t="s">
        <v>207</v>
      </c>
      <c r="U139" s="83">
        <f t="shared" si="9"/>
        <v>92</v>
      </c>
      <c r="V139" s="83">
        <v>140</v>
      </c>
      <c r="W139" s="84">
        <f t="shared" si="10"/>
        <v>1675.7419599999989</v>
      </c>
      <c r="X139">
        <v>1744.0310968589899</v>
      </c>
      <c r="Y139" s="85" t="s">
        <v>207</v>
      </c>
      <c r="Z139" s="83">
        <f t="shared" si="8"/>
        <v>92</v>
      </c>
      <c r="AA139" s="83">
        <v>168</v>
      </c>
      <c r="AB139" s="84">
        <f t="shared" si="7"/>
        <v>2135.3591500000011</v>
      </c>
      <c r="AC139">
        <v>2099.6345484114599</v>
      </c>
    </row>
    <row r="140" spans="1:29" x14ac:dyDescent="0.2">
      <c r="A140" s="15">
        <v>2</v>
      </c>
      <c r="B140">
        <v>35</v>
      </c>
      <c r="C140" s="55">
        <v>135</v>
      </c>
      <c r="D140" s="83">
        <v>195</v>
      </c>
      <c r="E140" s="30">
        <v>300</v>
      </c>
      <c r="F140">
        <v>134</v>
      </c>
      <c r="G140">
        <v>3993</v>
      </c>
      <c r="H140" s="2">
        <v>3914.3292349627</v>
      </c>
      <c r="I140">
        <v>3993</v>
      </c>
      <c r="J140">
        <v>4018.5213475221199</v>
      </c>
      <c r="K140"/>
      <c r="O140" s="83"/>
      <c r="P140" s="83"/>
      <c r="Q140" s="83"/>
      <c r="R140" s="84"/>
      <c r="S140" s="83"/>
      <c r="T140" s="83" t="s">
        <v>207</v>
      </c>
      <c r="U140" s="83">
        <f t="shared" si="9"/>
        <v>93</v>
      </c>
      <c r="V140" s="83">
        <v>141</v>
      </c>
      <c r="W140" s="84">
        <f t="shared" si="10"/>
        <v>1690.4217399999989</v>
      </c>
      <c r="X140">
        <v>1758.56521275918</v>
      </c>
      <c r="Y140" s="85" t="s">
        <v>207</v>
      </c>
      <c r="Z140" s="83">
        <f t="shared" si="8"/>
        <v>93</v>
      </c>
      <c r="AA140" s="83">
        <v>169</v>
      </c>
      <c r="AB140" s="84">
        <f t="shared" si="7"/>
        <v>2149.064280000001</v>
      </c>
      <c r="AC140">
        <v>2115.46314174703</v>
      </c>
    </row>
    <row r="141" spans="1:29" x14ac:dyDescent="0.2">
      <c r="A141" s="15">
        <v>2</v>
      </c>
      <c r="B141">
        <v>36</v>
      </c>
      <c r="C141" s="55">
        <v>136</v>
      </c>
      <c r="D141" s="83">
        <v>196</v>
      </c>
      <c r="E141" s="30">
        <v>301</v>
      </c>
      <c r="F141">
        <v>135</v>
      </c>
      <c r="G141">
        <v>4000</v>
      </c>
      <c r="H141" s="2">
        <v>3923.7289543922202</v>
      </c>
      <c r="I141">
        <v>4000</v>
      </c>
      <c r="J141">
        <v>4029.36637406713</v>
      </c>
      <c r="K141"/>
      <c r="O141" s="83"/>
      <c r="P141" s="83"/>
      <c r="Q141" s="83"/>
      <c r="R141" s="84"/>
      <c r="S141" s="83"/>
      <c r="T141" s="83" t="s">
        <v>207</v>
      </c>
      <c r="U141" s="83">
        <f t="shared" si="9"/>
        <v>94</v>
      </c>
      <c r="V141" s="83">
        <v>142</v>
      </c>
      <c r="W141" s="84">
        <f t="shared" si="10"/>
        <v>1705.1015199999988</v>
      </c>
      <c r="X141">
        <v>1773.03510803931</v>
      </c>
      <c r="Y141" s="85" t="s">
        <v>207</v>
      </c>
      <c r="Z141" s="83">
        <f t="shared" si="8"/>
        <v>94</v>
      </c>
      <c r="AA141" s="83">
        <v>170</v>
      </c>
      <c r="AB141" s="84">
        <f t="shared" si="7"/>
        <v>2162.7694100000008</v>
      </c>
      <c r="AC141">
        <v>2131.33441830229</v>
      </c>
    </row>
    <row r="142" spans="1:29" x14ac:dyDescent="0.2">
      <c r="A142" s="15">
        <v>2</v>
      </c>
      <c r="B142">
        <v>37</v>
      </c>
      <c r="C142" s="55">
        <v>137</v>
      </c>
      <c r="D142" s="83">
        <v>197</v>
      </c>
      <c r="E142" s="30">
        <v>302</v>
      </c>
      <c r="F142">
        <v>136</v>
      </c>
      <c r="G142">
        <v>4007</v>
      </c>
      <c r="H142" s="2">
        <v>3933.39897069582</v>
      </c>
      <c r="I142">
        <v>4007</v>
      </c>
      <c r="J142">
        <v>4040.14235878096</v>
      </c>
      <c r="K142"/>
      <c r="O142" s="83"/>
      <c r="P142" s="83"/>
      <c r="Q142" s="83"/>
      <c r="R142" s="84"/>
      <c r="S142" s="83"/>
      <c r="T142" s="83" t="s">
        <v>207</v>
      </c>
      <c r="U142" s="83">
        <f t="shared" si="9"/>
        <v>95</v>
      </c>
      <c r="V142" s="83">
        <v>143</v>
      </c>
      <c r="W142" s="84">
        <f t="shared" si="10"/>
        <v>1719.7812999999987</v>
      </c>
      <c r="X142">
        <v>1788.5544908570801</v>
      </c>
      <c r="Y142" s="85" t="s">
        <v>207</v>
      </c>
      <c r="Z142" s="83">
        <f t="shared" si="8"/>
        <v>95</v>
      </c>
      <c r="AA142" s="83">
        <v>171</v>
      </c>
      <c r="AB142" s="84">
        <f t="shared" si="7"/>
        <v>2176.4745400000006</v>
      </c>
      <c r="AC142">
        <v>2147.10886713218</v>
      </c>
    </row>
    <row r="143" spans="1:29" x14ac:dyDescent="0.2">
      <c r="A143" s="15">
        <v>2</v>
      </c>
      <c r="B143">
        <v>38</v>
      </c>
      <c r="C143" s="55">
        <v>138</v>
      </c>
      <c r="D143" s="83">
        <v>198</v>
      </c>
      <c r="E143" s="30">
        <v>303</v>
      </c>
      <c r="F143">
        <v>137</v>
      </c>
      <c r="G143">
        <v>4015</v>
      </c>
      <c r="H143" s="2">
        <v>3943.3533251724498</v>
      </c>
      <c r="I143">
        <v>4015</v>
      </c>
      <c r="J143">
        <v>4050.62129650416</v>
      </c>
      <c r="K143"/>
      <c r="O143" s="83"/>
      <c r="P143" s="83"/>
      <c r="Q143" s="83"/>
      <c r="R143" s="84"/>
      <c r="S143" s="83"/>
      <c r="T143" s="83" t="s">
        <v>207</v>
      </c>
      <c r="U143" s="83">
        <f t="shared" si="9"/>
        <v>96</v>
      </c>
      <c r="V143" s="83">
        <v>144</v>
      </c>
      <c r="W143" s="84">
        <f t="shared" si="10"/>
        <v>1734.4610799999987</v>
      </c>
      <c r="X143">
        <v>1803.3038585605</v>
      </c>
      <c r="Y143" s="85" t="s">
        <v>207</v>
      </c>
      <c r="Z143" s="83">
        <f t="shared" si="8"/>
        <v>96</v>
      </c>
      <c r="AA143" s="83">
        <v>172</v>
      </c>
      <c r="AB143" s="84">
        <f t="shared" si="7"/>
        <v>2190.1796700000004</v>
      </c>
      <c r="AC143">
        <v>2162.5870095833002</v>
      </c>
    </row>
    <row r="144" spans="1:29" x14ac:dyDescent="0.2">
      <c r="A144" s="15">
        <v>2</v>
      </c>
      <c r="B144" s="52">
        <v>39</v>
      </c>
      <c r="C144" s="55">
        <v>139</v>
      </c>
      <c r="D144" s="83">
        <v>199</v>
      </c>
      <c r="E144" s="30">
        <v>304</v>
      </c>
      <c r="F144">
        <v>138</v>
      </c>
      <c r="G144">
        <v>4022</v>
      </c>
      <c r="H144" s="2">
        <v>3953.60608035826</v>
      </c>
      <c r="I144">
        <v>4022</v>
      </c>
      <c r="J144">
        <v>4061.6128852263</v>
      </c>
      <c r="K144"/>
      <c r="O144" s="83"/>
      <c r="P144" s="83"/>
      <c r="Q144" s="83"/>
      <c r="R144" s="84"/>
      <c r="S144" s="83"/>
      <c r="T144" s="83" t="s">
        <v>207</v>
      </c>
      <c r="U144" s="83">
        <f t="shared" si="9"/>
        <v>97</v>
      </c>
      <c r="V144" s="83">
        <v>145</v>
      </c>
      <c r="W144" s="84">
        <f t="shared" si="10"/>
        <v>1749.1408599999986</v>
      </c>
      <c r="X144">
        <v>1817.9344367367</v>
      </c>
      <c r="Y144" s="85" t="s">
        <v>207</v>
      </c>
      <c r="Z144" s="83">
        <f t="shared" si="8"/>
        <v>97</v>
      </c>
      <c r="AA144" s="83">
        <v>173</v>
      </c>
      <c r="AB144" s="84">
        <f t="shared" si="7"/>
        <v>2203.8848000000003</v>
      </c>
      <c r="AC144">
        <v>2178.49198407838</v>
      </c>
    </row>
    <row r="145" spans="1:29" x14ac:dyDescent="0.2">
      <c r="A145" s="15">
        <v>2</v>
      </c>
      <c r="B145">
        <v>40</v>
      </c>
      <c r="C145" s="55">
        <v>140</v>
      </c>
      <c r="D145" s="83">
        <v>200</v>
      </c>
      <c r="E145" s="30">
        <v>305</v>
      </c>
      <c r="F145">
        <v>139</v>
      </c>
      <c r="G145">
        <v>4029</v>
      </c>
      <c r="H145" s="2">
        <v>3964.1713480016701</v>
      </c>
      <c r="I145">
        <v>4029</v>
      </c>
      <c r="J145">
        <v>4071.8120111050798</v>
      </c>
      <c r="K145"/>
      <c r="O145" s="84"/>
      <c r="P145" s="84"/>
      <c r="Q145" s="84"/>
      <c r="R145" s="84"/>
      <c r="S145" s="83"/>
      <c r="T145" s="83" t="s">
        <v>207</v>
      </c>
      <c r="U145" s="83">
        <f t="shared" si="9"/>
        <v>98</v>
      </c>
      <c r="V145" s="83">
        <v>146</v>
      </c>
      <c r="W145" s="84">
        <f t="shared" si="10"/>
        <v>1763.8206399999985</v>
      </c>
      <c r="X145">
        <v>1837.44898048908</v>
      </c>
      <c r="Y145" s="85" t="s">
        <v>207</v>
      </c>
      <c r="Z145" s="83">
        <f t="shared" si="8"/>
        <v>98</v>
      </c>
      <c r="AA145" s="83">
        <v>174</v>
      </c>
      <c r="AB145" s="84">
        <f t="shared" si="7"/>
        <v>2217.5899300000001</v>
      </c>
      <c r="AC145">
        <v>2194.2429054358499</v>
      </c>
    </row>
    <row r="146" spans="1:29" x14ac:dyDescent="0.2">
      <c r="A146" s="15">
        <v>2</v>
      </c>
      <c r="B146">
        <v>41</v>
      </c>
      <c r="C146" s="55">
        <v>141</v>
      </c>
      <c r="D146" s="83">
        <v>201</v>
      </c>
      <c r="E146" s="30">
        <v>306</v>
      </c>
      <c r="F146">
        <v>140</v>
      </c>
      <c r="G146">
        <v>4034</v>
      </c>
      <c r="H146" s="2">
        <v>3975.06314791144</v>
      </c>
      <c r="I146">
        <v>4034</v>
      </c>
      <c r="J146">
        <v>4083.5281013067201</v>
      </c>
      <c r="K146"/>
      <c r="O146" s="83"/>
      <c r="P146" s="83"/>
      <c r="Q146" s="83"/>
      <c r="R146" s="84"/>
      <c r="S146" s="83"/>
      <c r="T146" s="83" t="s">
        <v>207</v>
      </c>
      <c r="U146" s="83">
        <f t="shared" si="9"/>
        <v>99</v>
      </c>
      <c r="V146" s="83">
        <v>147</v>
      </c>
      <c r="W146" s="84">
        <f>W145+14.67978</f>
        <v>1778.5004199999985</v>
      </c>
      <c r="X146">
        <v>1856.1755633129801</v>
      </c>
      <c r="Y146" s="85" t="s">
        <v>207</v>
      </c>
      <c r="Z146" s="83">
        <f t="shared" si="8"/>
        <v>99</v>
      </c>
      <c r="AA146" s="83">
        <v>175</v>
      </c>
      <c r="AB146" s="84">
        <f t="shared" si="7"/>
        <v>2231.2950599999999</v>
      </c>
      <c r="AC146">
        <v>2209.79542391719</v>
      </c>
    </row>
    <row r="147" spans="1:29" x14ac:dyDescent="0.2">
      <c r="A147" s="15">
        <v>2</v>
      </c>
      <c r="B147">
        <v>42</v>
      </c>
      <c r="C147" s="55">
        <v>142</v>
      </c>
      <c r="D147" s="83">
        <v>202</v>
      </c>
      <c r="E147" s="30">
        <v>307</v>
      </c>
      <c r="F147">
        <v>141</v>
      </c>
      <c r="G147">
        <v>4039</v>
      </c>
      <c r="H147" s="2">
        <v>3986.2955482113198</v>
      </c>
      <c r="I147">
        <v>4039</v>
      </c>
      <c r="J147">
        <v>4095.12465144624</v>
      </c>
      <c r="K147"/>
      <c r="O147" s="83"/>
      <c r="P147" s="83"/>
      <c r="Q147" s="83"/>
      <c r="R147" s="84"/>
      <c r="S147" s="83"/>
      <c r="T147" s="83" t="s">
        <v>207</v>
      </c>
      <c r="U147" s="83">
        <f t="shared" si="9"/>
        <v>100</v>
      </c>
      <c r="V147" s="83">
        <v>148</v>
      </c>
      <c r="W147" s="84">
        <f>W146+14.67978</f>
        <v>1793.1801999999984</v>
      </c>
      <c r="X147">
        <v>1876.00840697378</v>
      </c>
      <c r="Y147" s="85" t="s">
        <v>207</v>
      </c>
      <c r="Z147" s="83">
        <f t="shared" si="8"/>
        <v>100</v>
      </c>
      <c r="AA147" s="83">
        <v>176</v>
      </c>
      <c r="AB147" s="84">
        <f t="shared" si="7"/>
        <v>2245.0001899999997</v>
      </c>
      <c r="AC147">
        <v>2225.79092472917</v>
      </c>
    </row>
    <row r="148" spans="1:29" x14ac:dyDescent="0.2">
      <c r="A148" s="15">
        <v>2</v>
      </c>
      <c r="B148">
        <v>43</v>
      </c>
      <c r="C148" s="55">
        <v>143</v>
      </c>
      <c r="D148" s="83">
        <v>203</v>
      </c>
      <c r="E148" s="30">
        <v>308</v>
      </c>
      <c r="F148">
        <v>142</v>
      </c>
      <c r="G148">
        <v>4043</v>
      </c>
      <c r="H148" s="2">
        <v>3997.88262422977</v>
      </c>
      <c r="I148">
        <v>4043</v>
      </c>
      <c r="J148">
        <v>4106.1110608353702</v>
      </c>
      <c r="K148"/>
      <c r="O148" s="83"/>
      <c r="P148" s="83"/>
      <c r="Q148" s="83"/>
      <c r="R148" s="84"/>
      <c r="S148" s="83"/>
      <c r="T148" s="83" t="s">
        <v>207</v>
      </c>
      <c r="U148" s="83">
        <f t="shared" si="9"/>
        <v>101</v>
      </c>
      <c r="V148" s="83">
        <v>149</v>
      </c>
      <c r="W148" s="84">
        <f t="shared" ref="W148:W157" si="11">W147+14.67978</f>
        <v>1807.8599799999984</v>
      </c>
      <c r="X148">
        <v>1894.79973306537</v>
      </c>
      <c r="Y148" s="85" t="s">
        <v>207</v>
      </c>
      <c r="Z148" s="83">
        <f t="shared" si="8"/>
        <v>101</v>
      </c>
      <c r="AA148" s="83">
        <v>177</v>
      </c>
      <c r="AB148" s="84">
        <f t="shared" si="7"/>
        <v>2258.7053199999996</v>
      </c>
      <c r="AC148">
        <v>2242.2238036583699</v>
      </c>
    </row>
    <row r="149" spans="1:29" x14ac:dyDescent="0.2">
      <c r="A149" s="15">
        <v>2</v>
      </c>
      <c r="B149" s="52">
        <v>44</v>
      </c>
      <c r="C149" s="55">
        <v>144</v>
      </c>
      <c r="D149" s="83">
        <v>204</v>
      </c>
      <c r="E149" s="30">
        <v>309</v>
      </c>
      <c r="F149">
        <v>143</v>
      </c>
      <c r="G149">
        <v>4048</v>
      </c>
      <c r="H149" s="2">
        <v>4009.83845076324</v>
      </c>
      <c r="I149">
        <v>4048</v>
      </c>
      <c r="J149">
        <v>4117.5358539465897</v>
      </c>
      <c r="K149" s="53">
        <v>144</v>
      </c>
      <c r="O149" s="83"/>
      <c r="P149" s="83"/>
      <c r="Q149" s="83"/>
      <c r="R149" s="84"/>
      <c r="S149" s="83"/>
      <c r="T149" s="83" t="s">
        <v>207</v>
      </c>
      <c r="U149" s="83">
        <f t="shared" si="9"/>
        <v>102</v>
      </c>
      <c r="V149" s="83">
        <v>150</v>
      </c>
      <c r="W149" s="84">
        <f t="shared" si="11"/>
        <v>1822.5397599999983</v>
      </c>
      <c r="X149">
        <v>1914.34130095459</v>
      </c>
      <c r="Y149" s="85" t="s">
        <v>207</v>
      </c>
      <c r="Z149" s="83">
        <f t="shared" si="8"/>
        <v>102</v>
      </c>
      <c r="AA149" s="83">
        <v>178</v>
      </c>
      <c r="AB149" s="84">
        <f t="shared" si="7"/>
        <v>2272.4104499999994</v>
      </c>
      <c r="AC149">
        <v>2258.4268307354901</v>
      </c>
    </row>
    <row r="150" spans="1:29" x14ac:dyDescent="0.2">
      <c r="A150" s="15">
        <v>2</v>
      </c>
      <c r="B150">
        <v>45</v>
      </c>
      <c r="C150" s="55">
        <v>145</v>
      </c>
      <c r="D150" s="83">
        <v>205</v>
      </c>
      <c r="E150" s="30">
        <v>310</v>
      </c>
      <c r="F150" s="30">
        <v>144</v>
      </c>
      <c r="G150">
        <v>4053</v>
      </c>
      <c r="H150" s="2">
        <v>4022.17264039272</v>
      </c>
      <c r="I150">
        <v>4053</v>
      </c>
      <c r="J150">
        <v>4128.45656533281</v>
      </c>
      <c r="K150"/>
      <c r="O150" s="83"/>
      <c r="P150" s="83"/>
      <c r="Q150" s="83"/>
      <c r="R150" s="84"/>
      <c r="S150" s="83"/>
      <c r="T150" s="83" t="s">
        <v>207</v>
      </c>
      <c r="U150" s="83">
        <f t="shared" si="9"/>
        <v>103</v>
      </c>
      <c r="V150" s="83">
        <v>151</v>
      </c>
      <c r="W150" s="84">
        <f t="shared" si="11"/>
        <v>1837.2195399999982</v>
      </c>
      <c r="X150">
        <v>1944.43321680896</v>
      </c>
      <c r="Y150" s="85" t="s">
        <v>207</v>
      </c>
      <c r="Z150" s="83">
        <f t="shared" si="8"/>
        <v>103</v>
      </c>
      <c r="AA150" s="83">
        <v>179</v>
      </c>
      <c r="AB150" s="84">
        <f t="shared" si="7"/>
        <v>2286.1155799999992</v>
      </c>
      <c r="AC150">
        <v>2274.9679666874999</v>
      </c>
    </row>
    <row r="151" spans="1:29" x14ac:dyDescent="0.2">
      <c r="A151" s="15">
        <v>2</v>
      </c>
      <c r="B151">
        <v>46</v>
      </c>
      <c r="C151" s="55">
        <v>146</v>
      </c>
      <c r="D151" s="83">
        <v>206</v>
      </c>
      <c r="E151" s="30">
        <v>311</v>
      </c>
      <c r="F151">
        <v>145</v>
      </c>
      <c r="G151">
        <v>4085</v>
      </c>
      <c r="H151" s="2">
        <v>4034.8786517455401</v>
      </c>
      <c r="I151">
        <v>4085</v>
      </c>
      <c r="J151">
        <v>4143.5796227834398</v>
      </c>
      <c r="K151"/>
      <c r="O151" s="83"/>
      <c r="P151" s="83"/>
      <c r="Q151" s="83"/>
      <c r="R151" s="84"/>
      <c r="S151" s="83"/>
      <c r="T151" s="83" t="s">
        <v>207</v>
      </c>
      <c r="U151" s="83">
        <f t="shared" si="9"/>
        <v>104</v>
      </c>
      <c r="V151" s="83">
        <v>152</v>
      </c>
      <c r="W151" s="84">
        <f t="shared" si="11"/>
        <v>1851.8993199999982</v>
      </c>
      <c r="X151">
        <v>1974.76379028571</v>
      </c>
      <c r="Y151" s="85" t="s">
        <v>207</v>
      </c>
      <c r="Z151" s="83">
        <f t="shared" si="8"/>
        <v>104</v>
      </c>
      <c r="AA151" s="83">
        <v>180</v>
      </c>
      <c r="AB151" s="84">
        <f t="shared" si="7"/>
        <v>2299.8207099999991</v>
      </c>
      <c r="AC151">
        <v>2291.1355835939698</v>
      </c>
    </row>
    <row r="152" spans="1:29" x14ac:dyDescent="0.2">
      <c r="A152" s="15">
        <v>2</v>
      </c>
      <c r="B152">
        <v>47</v>
      </c>
      <c r="C152" s="55">
        <v>147</v>
      </c>
      <c r="D152" s="83">
        <v>207</v>
      </c>
      <c r="E152" s="30">
        <v>312</v>
      </c>
      <c r="F152">
        <v>146</v>
      </c>
      <c r="G152">
        <v>4117</v>
      </c>
      <c r="H152" s="2">
        <v>4047.9459342476798</v>
      </c>
      <c r="I152">
        <v>4117</v>
      </c>
      <c r="J152">
        <v>4159.1065986813101</v>
      </c>
      <c r="K152"/>
      <c r="O152" s="83"/>
      <c r="P152" s="83"/>
      <c r="Q152" s="83"/>
      <c r="R152" s="84"/>
      <c r="S152" s="83"/>
      <c r="T152" s="83" t="s">
        <v>207</v>
      </c>
      <c r="U152" s="83">
        <f t="shared" si="9"/>
        <v>105</v>
      </c>
      <c r="V152" s="83">
        <v>153</v>
      </c>
      <c r="W152" s="84">
        <f t="shared" si="11"/>
        <v>1866.5790999999981</v>
      </c>
      <c r="X152">
        <v>2005.21845532725</v>
      </c>
      <c r="Y152" s="85" t="s">
        <v>207</v>
      </c>
      <c r="Z152" s="83">
        <f t="shared" si="8"/>
        <v>105</v>
      </c>
      <c r="AA152" s="83">
        <v>181</v>
      </c>
      <c r="AB152" s="84">
        <f t="shared" si="7"/>
        <v>2313.5258399999989</v>
      </c>
    </row>
    <row r="153" spans="1:29" x14ac:dyDescent="0.2">
      <c r="A153" s="15">
        <v>2</v>
      </c>
      <c r="B153">
        <v>48</v>
      </c>
      <c r="C153" s="55">
        <v>148</v>
      </c>
      <c r="D153" s="83">
        <v>208</v>
      </c>
      <c r="E153" s="30">
        <v>313</v>
      </c>
      <c r="F153">
        <v>147</v>
      </c>
      <c r="G153">
        <v>4149</v>
      </c>
      <c r="H153" s="2">
        <v>4061.3644771199401</v>
      </c>
      <c r="I153">
        <v>4149</v>
      </c>
      <c r="J153">
        <v>4174.6036541178601</v>
      </c>
      <c r="K153"/>
      <c r="O153" s="83"/>
      <c r="P153" s="83"/>
      <c r="Q153" s="83"/>
      <c r="R153" s="84"/>
      <c r="S153" s="83"/>
      <c r="T153" s="83" t="s">
        <v>207</v>
      </c>
      <c r="U153" s="83">
        <f t="shared" si="9"/>
        <v>106</v>
      </c>
      <c r="V153" s="83">
        <v>154</v>
      </c>
      <c r="W153" s="84">
        <f t="shared" si="11"/>
        <v>1881.258879999998</v>
      </c>
      <c r="X153">
        <v>2035.55450897218</v>
      </c>
      <c r="Y153" s="85" t="s">
        <v>207</v>
      </c>
      <c r="Z153" s="83">
        <f t="shared" si="8"/>
        <v>106</v>
      </c>
      <c r="AA153" s="83">
        <v>182</v>
      </c>
      <c r="AB153" s="84">
        <f t="shared" si="7"/>
        <v>2327.2309699999987</v>
      </c>
    </row>
    <row r="154" spans="1:29" x14ac:dyDescent="0.2">
      <c r="A154" s="15">
        <v>2</v>
      </c>
      <c r="B154" s="52">
        <v>49</v>
      </c>
      <c r="C154" s="55">
        <v>149</v>
      </c>
      <c r="D154" s="83">
        <v>209</v>
      </c>
      <c r="E154" s="30">
        <v>314</v>
      </c>
      <c r="F154">
        <v>148</v>
      </c>
      <c r="G154">
        <v>4182</v>
      </c>
      <c r="H154" s="2">
        <v>4075.1197474504102</v>
      </c>
      <c r="I154">
        <v>4182</v>
      </c>
      <c r="J154">
        <v>4189.8615685511704</v>
      </c>
      <c r="K154"/>
      <c r="O154" s="83"/>
      <c r="P154" s="83"/>
      <c r="Q154" s="83"/>
      <c r="R154" s="84"/>
      <c r="S154" s="83"/>
      <c r="T154" s="83" t="s">
        <v>207</v>
      </c>
      <c r="U154" s="83">
        <f t="shared" si="9"/>
        <v>107</v>
      </c>
      <c r="V154" s="83">
        <v>155</v>
      </c>
      <c r="W154" s="84">
        <f t="shared" si="11"/>
        <v>1895.938659999998</v>
      </c>
      <c r="X154">
        <v>2065.9291397319898</v>
      </c>
      <c r="Y154" s="85" t="s">
        <v>207</v>
      </c>
      <c r="Z154" s="83">
        <f t="shared" si="8"/>
        <v>107</v>
      </c>
      <c r="AA154" s="83">
        <v>183</v>
      </c>
      <c r="AB154" s="84">
        <f t="shared" si="7"/>
        <v>2340.9360999999985</v>
      </c>
    </row>
    <row r="155" spans="1:29" x14ac:dyDescent="0.2">
      <c r="A155" s="15">
        <v>2</v>
      </c>
      <c r="B155">
        <v>50</v>
      </c>
      <c r="C155" s="55">
        <v>150</v>
      </c>
      <c r="D155" s="83">
        <v>210</v>
      </c>
      <c r="E155" s="30">
        <v>315</v>
      </c>
      <c r="F155">
        <v>149</v>
      </c>
      <c r="G155">
        <v>4214</v>
      </c>
      <c r="H155" s="2">
        <v>4089.2032182211501</v>
      </c>
      <c r="I155">
        <v>4214</v>
      </c>
      <c r="J155">
        <v>4205.2259572902403</v>
      </c>
      <c r="K155"/>
      <c r="O155" s="83"/>
      <c r="P155" s="83"/>
      <c r="Q155" s="83"/>
      <c r="R155" s="84"/>
      <c r="S155" s="83"/>
      <c r="T155" s="83" t="s">
        <v>207</v>
      </c>
      <c r="U155" s="83">
        <f t="shared" si="9"/>
        <v>108</v>
      </c>
      <c r="V155" s="83">
        <v>156</v>
      </c>
      <c r="W155" s="84">
        <f t="shared" si="11"/>
        <v>1910.6184399999979</v>
      </c>
      <c r="Y155" s="85" t="s">
        <v>207</v>
      </c>
      <c r="Z155" s="83">
        <f t="shared" si="8"/>
        <v>108</v>
      </c>
      <c r="AA155" s="83">
        <v>184</v>
      </c>
      <c r="AB155" s="84">
        <f t="shared" si="7"/>
        <v>2354.6412299999984</v>
      </c>
    </row>
    <row r="156" spans="1:29" x14ac:dyDescent="0.2">
      <c r="A156" s="15">
        <v>2</v>
      </c>
      <c r="B156">
        <v>51</v>
      </c>
      <c r="C156" s="55">
        <v>151</v>
      </c>
      <c r="D156" s="83">
        <v>211</v>
      </c>
      <c r="E156" s="30">
        <v>316</v>
      </c>
      <c r="F156">
        <v>150</v>
      </c>
      <c r="G156">
        <v>4222</v>
      </c>
      <c r="H156" s="2">
        <v>4103.6052361850197</v>
      </c>
      <c r="I156">
        <v>4222</v>
      </c>
      <c r="J156">
        <v>4221.2572942967699</v>
      </c>
      <c r="K156"/>
      <c r="O156" s="83"/>
      <c r="P156" s="83"/>
      <c r="Q156" s="83"/>
      <c r="R156" s="84"/>
      <c r="S156" s="83"/>
      <c r="T156" s="83" t="s">
        <v>207</v>
      </c>
      <c r="U156" s="83">
        <f t="shared" si="9"/>
        <v>109</v>
      </c>
      <c r="V156" s="83">
        <v>157</v>
      </c>
      <c r="W156" s="84">
        <f t="shared" si="11"/>
        <v>1925.2982199999979</v>
      </c>
      <c r="Y156" s="85" t="s">
        <v>207</v>
      </c>
      <c r="Z156" s="83">
        <f t="shared" si="8"/>
        <v>109</v>
      </c>
      <c r="AA156" s="83">
        <v>185</v>
      </c>
      <c r="AB156" s="84">
        <f t="shared" si="7"/>
        <v>2368.3463599999982</v>
      </c>
    </row>
    <row r="157" spans="1:29" x14ac:dyDescent="0.2">
      <c r="A157" s="15">
        <v>2</v>
      </c>
      <c r="B157">
        <v>52</v>
      </c>
      <c r="C157" s="55">
        <v>152</v>
      </c>
      <c r="D157" s="83">
        <v>212</v>
      </c>
      <c r="E157" s="30">
        <v>317</v>
      </c>
      <c r="F157">
        <v>151</v>
      </c>
      <c r="G157">
        <v>4230</v>
      </c>
      <c r="H157" s="2">
        <v>4118.3123292950004</v>
      </c>
      <c r="I157">
        <v>4230</v>
      </c>
      <c r="J157">
        <v>4237.5257789629704</v>
      </c>
      <c r="K157"/>
      <c r="O157" s="83"/>
      <c r="P157" s="83"/>
      <c r="Q157" s="83"/>
      <c r="R157" s="84"/>
      <c r="S157" s="83"/>
      <c r="T157" s="83" t="s">
        <v>207</v>
      </c>
      <c r="U157" s="83">
        <f t="shared" si="9"/>
        <v>110</v>
      </c>
      <c r="V157" s="83">
        <v>158</v>
      </c>
      <c r="W157" s="84">
        <f t="shared" si="11"/>
        <v>1939.9779999999978</v>
      </c>
      <c r="Y157" s="85" t="s">
        <v>207</v>
      </c>
      <c r="Z157" s="83">
        <f t="shared" si="8"/>
        <v>110</v>
      </c>
      <c r="AA157" s="83">
        <v>186</v>
      </c>
      <c r="AB157" s="84">
        <f t="shared" si="7"/>
        <v>2382.051489999998</v>
      </c>
    </row>
    <row r="158" spans="1:29" x14ac:dyDescent="0.2">
      <c r="A158" s="15">
        <v>2</v>
      </c>
      <c r="B158">
        <v>53</v>
      </c>
      <c r="C158" s="55">
        <v>153</v>
      </c>
      <c r="D158" s="83">
        <v>213</v>
      </c>
      <c r="E158" s="30">
        <v>318</v>
      </c>
      <c r="F158">
        <v>152</v>
      </c>
      <c r="G158">
        <v>4237</v>
      </c>
      <c r="H158" s="2">
        <v>4133.3150594990102</v>
      </c>
      <c r="I158">
        <v>4237</v>
      </c>
      <c r="J158">
        <v>4253.9587665646404</v>
      </c>
      <c r="K158"/>
      <c r="O158" s="83"/>
      <c r="P158" s="83"/>
      <c r="Q158" s="83"/>
      <c r="R158" s="84"/>
      <c r="S158" s="83"/>
      <c r="T158" s="83"/>
      <c r="U158" s="83"/>
      <c r="V158" s="83"/>
      <c r="W158" s="84"/>
      <c r="Y158" s="83"/>
      <c r="Z158" s="83"/>
      <c r="AA158" s="83"/>
      <c r="AB158" s="84"/>
      <c r="AC158" s="83"/>
    </row>
    <row r="159" spans="1:29" x14ac:dyDescent="0.2">
      <c r="A159" s="15">
        <v>2</v>
      </c>
      <c r="B159" s="52">
        <v>54</v>
      </c>
      <c r="C159" s="55">
        <v>154</v>
      </c>
      <c r="D159" s="83">
        <v>214</v>
      </c>
      <c r="E159" s="30">
        <v>319</v>
      </c>
      <c r="F159">
        <v>153</v>
      </c>
      <c r="G159">
        <v>4245</v>
      </c>
      <c r="H159" s="2">
        <v>4148.6016085111096</v>
      </c>
      <c r="I159">
        <v>4245</v>
      </c>
      <c r="J159">
        <v>4270.1334447772497</v>
      </c>
      <c r="K159" s="53">
        <v>154</v>
      </c>
      <c r="O159" s="2"/>
    </row>
    <row r="160" spans="1:29" x14ac:dyDescent="0.2">
      <c r="A160" s="15">
        <v>2</v>
      </c>
      <c r="B160">
        <v>55</v>
      </c>
      <c r="C160" s="55">
        <v>155</v>
      </c>
      <c r="D160" s="83">
        <v>215</v>
      </c>
      <c r="E160" s="30">
        <v>320</v>
      </c>
      <c r="F160">
        <v>154</v>
      </c>
      <c r="G160">
        <v>4253</v>
      </c>
      <c r="H160" s="2">
        <v>4164.1615439418301</v>
      </c>
      <c r="I160">
        <v>4253</v>
      </c>
      <c r="J160">
        <v>4286.2849859422304</v>
      </c>
      <c r="K160"/>
      <c r="O160" s="2"/>
    </row>
    <row r="161" spans="1:31" x14ac:dyDescent="0.2">
      <c r="A161" s="15">
        <v>2</v>
      </c>
      <c r="B161">
        <v>56</v>
      </c>
      <c r="C161" s="55">
        <v>156</v>
      </c>
      <c r="D161" s="83">
        <v>216</v>
      </c>
      <c r="E161" s="30">
        <v>321</v>
      </c>
      <c r="F161">
        <v>155</v>
      </c>
      <c r="G161">
        <v>4266</v>
      </c>
      <c r="H161" s="2">
        <v>4179.9837414066096</v>
      </c>
      <c r="I161">
        <v>4266</v>
      </c>
      <c r="J161">
        <v>4303.9405472185599</v>
      </c>
      <c r="K161"/>
      <c r="O161" s="46" t="s">
        <v>472</v>
      </c>
      <c r="T161" s="10" t="s">
        <v>473</v>
      </c>
      <c r="Y161" s="10" t="s">
        <v>474</v>
      </c>
      <c r="AD161" s="10" t="s">
        <v>475</v>
      </c>
    </row>
    <row r="162" spans="1:31" x14ac:dyDescent="0.2">
      <c r="A162" s="15">
        <v>2</v>
      </c>
      <c r="B162">
        <v>57</v>
      </c>
      <c r="C162" s="55">
        <v>157</v>
      </c>
      <c r="D162" s="83">
        <v>217</v>
      </c>
      <c r="E162" s="30">
        <v>322</v>
      </c>
      <c r="F162">
        <v>156</v>
      </c>
      <c r="G162">
        <v>4279</v>
      </c>
      <c r="H162" s="2">
        <v>4196.0572778961396</v>
      </c>
      <c r="I162">
        <v>4279</v>
      </c>
      <c r="J162">
        <v>4321.3501093484001</v>
      </c>
      <c r="K162"/>
      <c r="O162" s="2" t="s">
        <v>477</v>
      </c>
      <c r="P162" t="s">
        <v>457</v>
      </c>
      <c r="T162" t="s">
        <v>477</v>
      </c>
      <c r="U162" t="s">
        <v>457</v>
      </c>
      <c r="Y162" t="s">
        <v>477</v>
      </c>
      <c r="Z162" t="s">
        <v>457</v>
      </c>
      <c r="AD162" t="s">
        <v>477</v>
      </c>
      <c r="AE162" t="s">
        <v>457</v>
      </c>
    </row>
    <row r="163" spans="1:31" x14ac:dyDescent="0.2">
      <c r="A163" s="15">
        <v>2</v>
      </c>
      <c r="B163">
        <v>58</v>
      </c>
      <c r="C163" s="55">
        <v>158</v>
      </c>
      <c r="D163" s="83">
        <v>218</v>
      </c>
      <c r="E163" s="30">
        <v>323</v>
      </c>
      <c r="F163">
        <v>157</v>
      </c>
      <c r="G163">
        <v>4292</v>
      </c>
      <c r="H163" s="2">
        <v>4212.3711825688697</v>
      </c>
      <c r="I163">
        <v>4292</v>
      </c>
      <c r="J163">
        <v>4338.6231020691503</v>
      </c>
      <c r="K163"/>
      <c r="O163" s="2">
        <v>0</v>
      </c>
      <c r="P163">
        <v>-50.511184176582901</v>
      </c>
      <c r="T163">
        <v>0</v>
      </c>
      <c r="U163">
        <v>-47.768767461923503</v>
      </c>
      <c r="Y163">
        <v>0</v>
      </c>
      <c r="Z163">
        <v>-50.532491763550802</v>
      </c>
      <c r="AD163">
        <v>0</v>
      </c>
      <c r="AE163">
        <v>1354.02813075623</v>
      </c>
    </row>
    <row r="164" spans="1:31" x14ac:dyDescent="0.2">
      <c r="A164" s="15">
        <v>2</v>
      </c>
      <c r="B164" s="52">
        <v>59</v>
      </c>
      <c r="C164" s="55">
        <v>159</v>
      </c>
      <c r="D164" s="83">
        <v>219</v>
      </c>
      <c r="E164" s="30">
        <v>324</v>
      </c>
      <c r="F164">
        <v>158</v>
      </c>
      <c r="G164">
        <v>4305</v>
      </c>
      <c r="H164" s="2">
        <v>4228.9144881677303</v>
      </c>
      <c r="I164">
        <v>4305</v>
      </c>
      <c r="J164">
        <v>4356.10296311192</v>
      </c>
      <c r="K164"/>
      <c r="O164" s="2">
        <v>1</v>
      </c>
      <c r="P164">
        <v>-38.770572381478402</v>
      </c>
      <c r="T164">
        <v>1</v>
      </c>
      <c r="U164">
        <v>-38.516469588265601</v>
      </c>
      <c r="Y164">
        <v>1</v>
      </c>
      <c r="Z164">
        <v>-39.536351732824897</v>
      </c>
      <c r="AD164">
        <v>1</v>
      </c>
      <c r="AE164">
        <v>1387.42248875834</v>
      </c>
    </row>
    <row r="165" spans="1:31" x14ac:dyDescent="0.2">
      <c r="A165" s="15">
        <v>2</v>
      </c>
      <c r="B165">
        <v>60</v>
      </c>
      <c r="C165" s="55">
        <v>160</v>
      </c>
      <c r="D165" s="83">
        <v>220</v>
      </c>
      <c r="E165" s="30">
        <v>325</v>
      </c>
      <c r="F165">
        <v>159</v>
      </c>
      <c r="G165">
        <v>4318</v>
      </c>
      <c r="H165" s="2">
        <v>4245.67625646122</v>
      </c>
      <c r="I165">
        <v>4318</v>
      </c>
      <c r="J165">
        <v>4373.5878372329198</v>
      </c>
      <c r="K165"/>
      <c r="O165" s="2">
        <v>2</v>
      </c>
      <c r="P165">
        <v>-27.054364316814102</v>
      </c>
      <c r="T165">
        <v>2</v>
      </c>
      <c r="U165">
        <v>-29.255051044980501</v>
      </c>
      <c r="Y165">
        <v>2</v>
      </c>
      <c r="Z165">
        <v>-28.448996108529499</v>
      </c>
      <c r="AD165">
        <v>2</v>
      </c>
      <c r="AE165">
        <v>1422.0341302576801</v>
      </c>
    </row>
    <row r="166" spans="1:31" x14ac:dyDescent="0.2">
      <c r="A166" s="15">
        <v>2</v>
      </c>
      <c r="B166">
        <v>61</v>
      </c>
      <c r="C166" s="55">
        <v>161</v>
      </c>
      <c r="D166" s="83">
        <v>221</v>
      </c>
      <c r="E166" s="30">
        <v>326</v>
      </c>
      <c r="F166">
        <v>160</v>
      </c>
      <c r="G166">
        <v>4330</v>
      </c>
      <c r="H166" s="2">
        <v>4262.6455081704098</v>
      </c>
      <c r="I166">
        <v>4330</v>
      </c>
      <c r="J166">
        <v>4389.8231862624298</v>
      </c>
      <c r="K166"/>
      <c r="O166" s="2">
        <v>3</v>
      </c>
      <c r="P166">
        <v>-15.3434858191196</v>
      </c>
      <c r="T166">
        <v>3</v>
      </c>
      <c r="U166">
        <v>-19.979472622589199</v>
      </c>
      <c r="Y166">
        <v>3</v>
      </c>
      <c r="Z166">
        <v>-17.399277008587301</v>
      </c>
      <c r="AD166">
        <v>3</v>
      </c>
      <c r="AE166">
        <v>1456.34743893017</v>
      </c>
    </row>
    <row r="167" spans="1:31" x14ac:dyDescent="0.2">
      <c r="A167" s="15">
        <v>2</v>
      </c>
      <c r="B167">
        <v>62</v>
      </c>
      <c r="C167" s="55">
        <v>162</v>
      </c>
      <c r="D167" s="83">
        <v>222</v>
      </c>
      <c r="E167" s="30">
        <v>327</v>
      </c>
      <c r="F167">
        <v>161</v>
      </c>
      <c r="G167">
        <v>4341</v>
      </c>
      <c r="H167" s="2">
        <v>4279.8113029672104</v>
      </c>
      <c r="I167">
        <v>4341</v>
      </c>
      <c r="J167">
        <v>4405.8722546317404</v>
      </c>
      <c r="K167"/>
      <c r="O167" s="2">
        <v>4</v>
      </c>
      <c r="P167">
        <v>-3.4828841812687101</v>
      </c>
      <c r="T167">
        <v>4</v>
      </c>
      <c r="U167">
        <v>-10.6974230801896</v>
      </c>
      <c r="Y167">
        <v>4</v>
      </c>
      <c r="Z167">
        <v>-6.4025434091464897</v>
      </c>
      <c r="AD167">
        <v>4</v>
      </c>
      <c r="AE167">
        <v>1491.7464881677299</v>
      </c>
    </row>
    <row r="168" spans="1:31" x14ac:dyDescent="0.2">
      <c r="A168" s="15">
        <v>2</v>
      </c>
      <c r="B168">
        <v>63</v>
      </c>
      <c r="C168" s="55">
        <v>163</v>
      </c>
      <c r="D168" s="83">
        <v>223</v>
      </c>
      <c r="E168" s="30">
        <v>328</v>
      </c>
      <c r="F168">
        <v>162</v>
      </c>
      <c r="G168">
        <v>4353</v>
      </c>
      <c r="H168" s="2">
        <v>4297.1626740851898</v>
      </c>
      <c r="I168">
        <v>4353</v>
      </c>
      <c r="J168">
        <v>4421.9474324354296</v>
      </c>
      <c r="K168"/>
      <c r="O168" s="2">
        <v>5</v>
      </c>
      <c r="P168">
        <v>8.97998078294669</v>
      </c>
      <c r="T168">
        <v>5</v>
      </c>
      <c r="U168">
        <v>-1.0950407560284401</v>
      </c>
      <c r="Y168">
        <v>5</v>
      </c>
      <c r="Z168">
        <v>4.8374646878605798</v>
      </c>
      <c r="AD168">
        <v>5</v>
      </c>
      <c r="AE168">
        <v>1526.4705775198199</v>
      </c>
    </row>
    <row r="169" spans="1:31" x14ac:dyDescent="0.2">
      <c r="A169" s="15">
        <v>2</v>
      </c>
      <c r="B169" s="52">
        <v>64</v>
      </c>
      <c r="C169" s="55">
        <v>164</v>
      </c>
      <c r="D169" s="83">
        <v>224</v>
      </c>
      <c r="E169" s="30">
        <v>329</v>
      </c>
      <c r="F169">
        <v>163</v>
      </c>
      <c r="G169">
        <v>4365</v>
      </c>
      <c r="H169" s="2">
        <v>4314.6886580463997</v>
      </c>
      <c r="I169">
        <v>4365</v>
      </c>
      <c r="J169">
        <v>4438.2030177873803</v>
      </c>
      <c r="K169" s="53">
        <v>164</v>
      </c>
      <c r="O169" s="2">
        <v>6</v>
      </c>
      <c r="P169">
        <v>21.7831965681249</v>
      </c>
      <c r="T169">
        <v>6</v>
      </c>
      <c r="U169">
        <v>8.6186967937860093</v>
      </c>
      <c r="Y169">
        <v>6</v>
      </c>
      <c r="Z169">
        <v>16.145144396229199</v>
      </c>
      <c r="AD169">
        <v>6</v>
      </c>
      <c r="AE169">
        <v>1561.16615296396</v>
      </c>
    </row>
    <row r="170" spans="1:31" x14ac:dyDescent="0.2">
      <c r="A170" s="15">
        <v>2</v>
      </c>
      <c r="B170">
        <v>65</v>
      </c>
      <c r="C170" s="55">
        <v>165</v>
      </c>
      <c r="D170" s="83">
        <v>225</v>
      </c>
      <c r="E170" s="30">
        <v>330</v>
      </c>
      <c r="F170">
        <v>164</v>
      </c>
      <c r="G170">
        <v>4377</v>
      </c>
      <c r="H170" s="2">
        <v>4332.3781488355698</v>
      </c>
      <c r="I170">
        <v>4377</v>
      </c>
      <c r="J170">
        <v>4454.3327821555204</v>
      </c>
      <c r="K170"/>
      <c r="O170" s="2">
        <v>7</v>
      </c>
      <c r="P170">
        <v>34.407089160265201</v>
      </c>
      <c r="T170">
        <v>7</v>
      </c>
      <c r="U170">
        <v>18.235835675379199</v>
      </c>
      <c r="Y170">
        <v>7</v>
      </c>
      <c r="Z170">
        <v>27.5557278542353</v>
      </c>
      <c r="AD170">
        <v>7</v>
      </c>
      <c r="AE170">
        <v>1596.4697507245901</v>
      </c>
    </row>
    <row r="171" spans="1:31" x14ac:dyDescent="0.2">
      <c r="A171" s="15">
        <v>2</v>
      </c>
      <c r="B171">
        <v>66</v>
      </c>
      <c r="C171" s="55">
        <v>166</v>
      </c>
      <c r="D171" s="83">
        <v>226</v>
      </c>
      <c r="E171" s="30">
        <v>331</v>
      </c>
      <c r="F171">
        <v>165</v>
      </c>
      <c r="G171">
        <v>4393</v>
      </c>
      <c r="H171" s="2">
        <v>4350.2206371312004</v>
      </c>
      <c r="I171">
        <v>4393</v>
      </c>
      <c r="J171">
        <v>4471.2824491720903</v>
      </c>
      <c r="K171"/>
      <c r="O171" s="2">
        <v>8</v>
      </c>
      <c r="P171">
        <v>47.0457854305563</v>
      </c>
      <c r="T171">
        <v>8</v>
      </c>
      <c r="U171">
        <v>27.699013663986001</v>
      </c>
      <c r="Y171">
        <v>8</v>
      </c>
      <c r="Z171">
        <v>38.856376111057799</v>
      </c>
      <c r="AD171">
        <v>8</v>
      </c>
      <c r="AE171">
        <v>1631.84815649099</v>
      </c>
    </row>
    <row r="172" spans="1:31" x14ac:dyDescent="0.2">
      <c r="A172" s="15">
        <v>2</v>
      </c>
      <c r="B172">
        <v>67</v>
      </c>
      <c r="C172" s="55">
        <v>167</v>
      </c>
      <c r="D172" s="83">
        <v>227</v>
      </c>
      <c r="E172" s="30">
        <v>332</v>
      </c>
      <c r="F172">
        <v>166</v>
      </c>
      <c r="G172">
        <v>4410</v>
      </c>
      <c r="H172" s="2">
        <v>4368.2049408739504</v>
      </c>
      <c r="I172">
        <v>4410</v>
      </c>
      <c r="J172">
        <v>4488.5696941644701</v>
      </c>
      <c r="K172"/>
      <c r="O172" s="2">
        <v>9</v>
      </c>
      <c r="P172">
        <v>59.764658696446503</v>
      </c>
      <c r="T172">
        <v>9</v>
      </c>
      <c r="U172">
        <v>37.373390721413898</v>
      </c>
      <c r="Y172">
        <v>9</v>
      </c>
      <c r="Z172">
        <v>50.072350577531097</v>
      </c>
      <c r="AD172">
        <v>9</v>
      </c>
      <c r="AE172">
        <v>1666.68312636274</v>
      </c>
    </row>
    <row r="173" spans="1:31" x14ac:dyDescent="0.2">
      <c r="A173" s="15">
        <v>2</v>
      </c>
      <c r="B173">
        <v>68</v>
      </c>
      <c r="C173" s="55">
        <v>168</v>
      </c>
      <c r="D173" s="83">
        <v>228</v>
      </c>
      <c r="E173" s="30">
        <v>333</v>
      </c>
      <c r="F173">
        <v>167</v>
      </c>
      <c r="G173">
        <v>4427</v>
      </c>
      <c r="H173" s="2">
        <v>4386.3198881130102</v>
      </c>
      <c r="I173">
        <v>4427</v>
      </c>
      <c r="J173">
        <v>4505.7099464531102</v>
      </c>
      <c r="K173"/>
      <c r="O173" s="2">
        <v>10</v>
      </c>
      <c r="P173">
        <v>71.481329832231296</v>
      </c>
      <c r="T173">
        <v>10</v>
      </c>
      <c r="U173">
        <v>46.826406920441599</v>
      </c>
      <c r="Y173">
        <v>10</v>
      </c>
      <c r="Z173">
        <v>61.562428054105098</v>
      </c>
      <c r="AD173">
        <v>10</v>
      </c>
      <c r="AE173">
        <v>1701.4173899104201</v>
      </c>
    </row>
    <row r="174" spans="1:31" x14ac:dyDescent="0.2">
      <c r="A174" s="15">
        <v>2</v>
      </c>
      <c r="B174" s="52">
        <v>69</v>
      </c>
      <c r="C174" s="55">
        <v>169</v>
      </c>
      <c r="D174" s="83">
        <v>229</v>
      </c>
      <c r="E174" s="30">
        <v>334</v>
      </c>
      <c r="F174">
        <v>168</v>
      </c>
      <c r="G174">
        <v>4443</v>
      </c>
      <c r="H174" s="2">
        <v>4404.5545978233504</v>
      </c>
      <c r="I174">
        <v>4443</v>
      </c>
      <c r="J174">
        <v>4523.3121980829601</v>
      </c>
      <c r="K174"/>
      <c r="O174" s="2">
        <v>11</v>
      </c>
      <c r="P174">
        <v>83.849327924692602</v>
      </c>
      <c r="T174">
        <v>11</v>
      </c>
      <c r="U174">
        <v>56.380057992298703</v>
      </c>
      <c r="Y174">
        <v>11</v>
      </c>
      <c r="Z174">
        <v>72.995010994045103</v>
      </c>
      <c r="AD174">
        <v>11</v>
      </c>
      <c r="AE174">
        <v>1737.84536243964</v>
      </c>
    </row>
    <row r="175" spans="1:31" x14ac:dyDescent="0.2">
      <c r="A175" s="15">
        <v>2</v>
      </c>
      <c r="B175">
        <v>70</v>
      </c>
      <c r="C175" s="55">
        <v>170</v>
      </c>
      <c r="D175" s="83">
        <v>230</v>
      </c>
      <c r="E175" s="30">
        <v>335</v>
      </c>
      <c r="F175">
        <v>169</v>
      </c>
      <c r="G175">
        <v>4460</v>
      </c>
      <c r="H175" s="2">
        <v>4422.8982350238703</v>
      </c>
      <c r="I175">
        <v>4460</v>
      </c>
      <c r="J175">
        <v>4540.2666673874601</v>
      </c>
      <c r="K175"/>
      <c r="O175" s="2">
        <v>12</v>
      </c>
      <c r="P175">
        <v>96.363596277146897</v>
      </c>
      <c r="T175">
        <v>12</v>
      </c>
      <c r="U175">
        <v>65.804592707639799</v>
      </c>
      <c r="Y175">
        <v>12</v>
      </c>
      <c r="Z175">
        <v>84.254360194476007</v>
      </c>
      <c r="AD175">
        <v>12</v>
      </c>
      <c r="AE175">
        <v>1774.48411403867</v>
      </c>
    </row>
    <row r="176" spans="1:31" x14ac:dyDescent="0.2">
      <c r="A176" s="15">
        <v>2</v>
      </c>
      <c r="B176">
        <v>71</v>
      </c>
      <c r="C176" s="55">
        <v>171</v>
      </c>
      <c r="D176" s="83">
        <v>231</v>
      </c>
      <c r="E176" s="30">
        <v>336</v>
      </c>
      <c r="F176">
        <v>170</v>
      </c>
      <c r="G176">
        <v>4480</v>
      </c>
      <c r="H176" s="2">
        <v>4441.33997948864</v>
      </c>
      <c r="I176">
        <v>4480</v>
      </c>
      <c r="J176">
        <v>4558.04947465246</v>
      </c>
      <c r="K176"/>
      <c r="O176" s="2">
        <v>13</v>
      </c>
      <c r="P176">
        <v>108.748732097142</v>
      </c>
      <c r="T176">
        <v>13</v>
      </c>
      <c r="U176">
        <v>75.309956042701401</v>
      </c>
      <c r="Y176">
        <v>13</v>
      </c>
      <c r="Z176">
        <v>95.546844420151103</v>
      </c>
      <c r="AD176">
        <v>13</v>
      </c>
      <c r="AE176">
        <v>1810.5175009842201</v>
      </c>
    </row>
    <row r="177" spans="1:31" x14ac:dyDescent="0.2">
      <c r="A177" s="15">
        <v>2</v>
      </c>
      <c r="B177">
        <v>72</v>
      </c>
      <c r="C177" s="55">
        <v>172</v>
      </c>
      <c r="D177" s="83">
        <v>232</v>
      </c>
      <c r="E177" s="30">
        <v>337</v>
      </c>
      <c r="F177">
        <v>171</v>
      </c>
      <c r="G177">
        <v>4501</v>
      </c>
      <c r="H177" s="2">
        <v>4459.8686014142904</v>
      </c>
      <c r="I177">
        <v>4501</v>
      </c>
      <c r="J177">
        <v>4575.4740388062901</v>
      </c>
      <c r="K177"/>
      <c r="O177" s="2">
        <v>14</v>
      </c>
      <c r="P177">
        <v>121.120219344407</v>
      </c>
      <c r="T177">
        <v>14</v>
      </c>
      <c r="U177">
        <v>84.972331991777097</v>
      </c>
      <c r="Y177">
        <v>14</v>
      </c>
      <c r="Z177">
        <v>106.906503062783</v>
      </c>
      <c r="AD177">
        <v>14</v>
      </c>
      <c r="AE177">
        <v>1846.43099532415</v>
      </c>
    </row>
    <row r="178" spans="1:31" x14ac:dyDescent="0.2">
      <c r="A178" s="15">
        <v>2</v>
      </c>
      <c r="B178">
        <v>73</v>
      </c>
      <c r="C178" s="55">
        <v>173</v>
      </c>
      <c r="D178" s="83">
        <v>233</v>
      </c>
      <c r="E178" s="30">
        <v>338</v>
      </c>
      <c r="F178">
        <v>172</v>
      </c>
      <c r="G178">
        <v>4521</v>
      </c>
      <c r="H178" s="2">
        <v>4478.4732140055103</v>
      </c>
      <c r="I178">
        <v>4521</v>
      </c>
      <c r="J178">
        <v>4592.9631995344398</v>
      </c>
      <c r="K178"/>
      <c r="O178" s="2">
        <v>15</v>
      </c>
      <c r="P178">
        <v>133.58982293711099</v>
      </c>
      <c r="T178">
        <v>15</v>
      </c>
      <c r="U178">
        <v>94.610912206439295</v>
      </c>
      <c r="Y178">
        <v>15</v>
      </c>
      <c r="Z178">
        <v>118.207272752747</v>
      </c>
      <c r="AD178">
        <v>15</v>
      </c>
      <c r="AE178">
        <v>1882.8936434130801</v>
      </c>
    </row>
    <row r="179" spans="1:31" x14ac:dyDescent="0.2">
      <c r="A179" s="15">
        <v>2</v>
      </c>
      <c r="B179" s="52">
        <v>74</v>
      </c>
      <c r="C179" s="55">
        <v>174</v>
      </c>
      <c r="D179" s="83">
        <v>234</v>
      </c>
      <c r="E179" s="30">
        <v>339</v>
      </c>
      <c r="F179">
        <v>173</v>
      </c>
      <c r="G179">
        <v>4542</v>
      </c>
      <c r="H179" s="2">
        <v>4497.1428795541897</v>
      </c>
      <c r="I179">
        <v>4542</v>
      </c>
      <c r="J179">
        <v>4610.0582499537804</v>
      </c>
      <c r="K179" s="53">
        <v>174</v>
      </c>
      <c r="O179" s="2">
        <v>16</v>
      </c>
      <c r="P179">
        <v>145.413852485897</v>
      </c>
      <c r="T179">
        <v>16</v>
      </c>
      <c r="U179">
        <v>104.355700587223</v>
      </c>
      <c r="Y179">
        <v>16</v>
      </c>
      <c r="Z179">
        <v>129.34926901651301</v>
      </c>
      <c r="AD179">
        <v>16</v>
      </c>
      <c r="AE179">
        <v>1914.88740550489</v>
      </c>
    </row>
    <row r="180" spans="1:31" x14ac:dyDescent="0.2">
      <c r="A180" s="15">
        <v>2</v>
      </c>
      <c r="B180">
        <v>75</v>
      </c>
      <c r="C180" s="55">
        <v>175</v>
      </c>
      <c r="D180" s="83">
        <v>235</v>
      </c>
      <c r="E180" s="30">
        <v>340</v>
      </c>
      <c r="F180">
        <v>174</v>
      </c>
      <c r="G180">
        <v>4562</v>
      </c>
      <c r="H180" s="2">
        <v>4515.8666449100601</v>
      </c>
      <c r="I180">
        <v>4562</v>
      </c>
      <c r="J180">
        <v>4627.3617201786301</v>
      </c>
      <c r="K180"/>
      <c r="O180" s="2">
        <v>17</v>
      </c>
      <c r="P180">
        <v>157.266192184018</v>
      </c>
      <c r="T180">
        <v>17</v>
      </c>
      <c r="U180">
        <v>114.303939166197</v>
      </c>
      <c r="Y180">
        <v>17</v>
      </c>
      <c r="Z180">
        <v>140.38788734454999</v>
      </c>
      <c r="AD180">
        <v>17</v>
      </c>
      <c r="AE180">
        <v>1946.4410751862199</v>
      </c>
    </row>
    <row r="181" spans="1:31" x14ac:dyDescent="0.2">
      <c r="A181" s="15">
        <v>2</v>
      </c>
      <c r="B181">
        <v>76</v>
      </c>
      <c r="C181" s="55">
        <v>176</v>
      </c>
      <c r="D181" s="83">
        <v>236</v>
      </c>
      <c r="E181" s="30">
        <v>341</v>
      </c>
      <c r="F181">
        <v>175</v>
      </c>
      <c r="G181">
        <v>4571</v>
      </c>
      <c r="H181" s="2">
        <v>4534.6335612250796</v>
      </c>
      <c r="I181">
        <v>4571</v>
      </c>
      <c r="J181">
        <v>4644.1630757194698</v>
      </c>
      <c r="K181"/>
      <c r="O181" s="2">
        <v>18</v>
      </c>
      <c r="P181">
        <v>169.32282250050599</v>
      </c>
      <c r="T181">
        <v>18</v>
      </c>
      <c r="U181">
        <v>124.103287539146</v>
      </c>
      <c r="Y181">
        <v>18</v>
      </c>
      <c r="Z181">
        <v>151.55618984861201</v>
      </c>
      <c r="AD181">
        <v>18</v>
      </c>
      <c r="AE181">
        <v>1980.0555589086</v>
      </c>
    </row>
    <row r="182" spans="1:31" x14ac:dyDescent="0.2">
      <c r="A182" s="15">
        <v>2</v>
      </c>
      <c r="B182">
        <v>77</v>
      </c>
      <c r="C182" s="55">
        <v>177</v>
      </c>
      <c r="D182" s="83">
        <v>237</v>
      </c>
      <c r="E182" s="30">
        <v>342</v>
      </c>
      <c r="F182">
        <v>176</v>
      </c>
      <c r="G182">
        <v>4580</v>
      </c>
      <c r="H182" s="2">
        <v>4553.4326762521796</v>
      </c>
      <c r="I182">
        <v>4580</v>
      </c>
      <c r="J182">
        <v>4660.7255068132199</v>
      </c>
      <c r="K182"/>
      <c r="O182" s="2">
        <v>19</v>
      </c>
      <c r="P182">
        <v>181.45403321976499</v>
      </c>
      <c r="T182">
        <v>19</v>
      </c>
      <c r="U182">
        <v>133.95041392313701</v>
      </c>
      <c r="Y182">
        <v>19</v>
      </c>
      <c r="Z182">
        <v>162.66231460573201</v>
      </c>
      <c r="AD182">
        <v>19</v>
      </c>
      <c r="AE182">
        <v>2013.00390699493</v>
      </c>
    </row>
    <row r="183" spans="1:31" x14ac:dyDescent="0.2">
      <c r="A183" s="15">
        <v>2</v>
      </c>
      <c r="B183">
        <v>78</v>
      </c>
      <c r="C183" s="55">
        <v>178</v>
      </c>
      <c r="D183" s="83">
        <v>238</v>
      </c>
      <c r="E183" s="30">
        <v>343</v>
      </c>
      <c r="F183">
        <v>177</v>
      </c>
      <c r="G183">
        <v>4589</v>
      </c>
      <c r="H183" s="2">
        <v>4572.2530194282299</v>
      </c>
      <c r="I183">
        <v>4589</v>
      </c>
      <c r="J183">
        <v>4677.4286226596496</v>
      </c>
      <c r="K183"/>
      <c r="O183" s="2">
        <v>20</v>
      </c>
      <c r="P183">
        <v>193.27071357229099</v>
      </c>
      <c r="T183">
        <v>20</v>
      </c>
      <c r="U183">
        <v>143.672076147719</v>
      </c>
      <c r="Y183">
        <v>20</v>
      </c>
      <c r="Z183">
        <v>173.72031506941599</v>
      </c>
      <c r="AD183">
        <v>20</v>
      </c>
      <c r="AE183">
        <v>2046.97782829894</v>
      </c>
    </row>
    <row r="184" spans="1:31" x14ac:dyDescent="0.2">
      <c r="A184" s="15">
        <v>2</v>
      </c>
      <c r="B184" s="52">
        <v>79</v>
      </c>
      <c r="C184" s="58">
        <v>179</v>
      </c>
      <c r="D184" s="83">
        <v>239</v>
      </c>
      <c r="E184" s="30">
        <v>344</v>
      </c>
      <c r="F184">
        <v>178</v>
      </c>
      <c r="G184">
        <v>4598</v>
      </c>
      <c r="H184" s="2">
        <v>4591.0836209404397</v>
      </c>
      <c r="I184">
        <v>4598</v>
      </c>
      <c r="J184">
        <v>4694.0690801588498</v>
      </c>
      <c r="K184" s="10"/>
      <c r="O184" s="2">
        <v>21</v>
      </c>
      <c r="P184">
        <v>205.812784179994</v>
      </c>
      <c r="T184">
        <v>21</v>
      </c>
      <c r="U184">
        <v>153.644091523094</v>
      </c>
      <c r="Y184">
        <v>21</v>
      </c>
      <c r="Z184">
        <v>185.05455204381801</v>
      </c>
      <c r="AD184">
        <v>21</v>
      </c>
      <c r="AE184">
        <v>2077.3016166890102</v>
      </c>
    </row>
    <row r="185" spans="1:31" x14ac:dyDescent="0.2">
      <c r="A185" s="15">
        <v>2</v>
      </c>
      <c r="B185" s="52">
        <v>80</v>
      </c>
      <c r="C185" s="55">
        <v>180</v>
      </c>
      <c r="D185" s="83">
        <v>240</v>
      </c>
      <c r="E185" s="30">
        <v>345</v>
      </c>
      <c r="F185" s="13">
        <v>179</v>
      </c>
      <c r="G185">
        <v>4607</v>
      </c>
      <c r="H185" s="2">
        <v>4609.9195428638204</v>
      </c>
      <c r="I185">
        <v>4607</v>
      </c>
      <c r="J185">
        <v>4710.5803472621601</v>
      </c>
      <c r="K185" s="53">
        <v>179</v>
      </c>
      <c r="O185" s="2">
        <v>22</v>
      </c>
      <c r="P185">
        <v>218.16761669826201</v>
      </c>
      <c r="T185">
        <v>22</v>
      </c>
      <c r="U185">
        <v>163.401837360673</v>
      </c>
      <c r="Y185">
        <v>22</v>
      </c>
      <c r="Z185">
        <v>196.217964436107</v>
      </c>
      <c r="AD185">
        <v>22</v>
      </c>
      <c r="AE185">
        <v>2107.6567632506499</v>
      </c>
    </row>
    <row r="186" spans="1:31" x14ac:dyDescent="0.2">
      <c r="A186" s="15">
        <v>2</v>
      </c>
      <c r="B186" s="52">
        <v>81</v>
      </c>
      <c r="C186" s="55">
        <v>181</v>
      </c>
      <c r="D186" s="83">
        <v>241</v>
      </c>
      <c r="E186" s="30">
        <v>346</v>
      </c>
      <c r="F186">
        <v>180</v>
      </c>
      <c r="G186">
        <v>4617</v>
      </c>
      <c r="H186" s="2">
        <v>4628.7794762937701</v>
      </c>
      <c r="I186">
        <v>4617</v>
      </c>
      <c r="J186">
        <v>4726.1453973439302</v>
      </c>
      <c r="K186" s="53">
        <v>180</v>
      </c>
      <c r="O186" s="2">
        <v>23</v>
      </c>
      <c r="P186">
        <v>230.66700781380001</v>
      </c>
      <c r="T186">
        <v>23</v>
      </c>
      <c r="U186">
        <v>173.333627112702</v>
      </c>
      <c r="Y186">
        <v>23</v>
      </c>
      <c r="Z186">
        <v>207.65259117082499</v>
      </c>
      <c r="AD186">
        <v>23</v>
      </c>
      <c r="AE186">
        <v>2138.1161754734399</v>
      </c>
    </row>
    <row r="187" spans="1:31" x14ac:dyDescent="0.2">
      <c r="A187" s="15">
        <v>2</v>
      </c>
      <c r="B187" s="52">
        <v>82</v>
      </c>
      <c r="C187" s="55">
        <v>182</v>
      </c>
      <c r="D187" s="83">
        <v>242</v>
      </c>
      <c r="E187" s="30">
        <v>347</v>
      </c>
      <c r="F187">
        <v>181</v>
      </c>
      <c r="G187">
        <v>4628</v>
      </c>
      <c r="H187" s="2">
        <v>4647.6881591711899</v>
      </c>
      <c r="I187">
        <v>4628</v>
      </c>
      <c r="J187">
        <v>4741.3685806805997</v>
      </c>
      <c r="K187" s="53">
        <v>181</v>
      </c>
      <c r="O187" s="2">
        <v>24</v>
      </c>
      <c r="P187">
        <v>243.049199544495</v>
      </c>
      <c r="T187">
        <v>24</v>
      </c>
      <c r="U187">
        <v>183.09025666182501</v>
      </c>
      <c r="Y187">
        <v>24</v>
      </c>
      <c r="Z187">
        <v>218.841089626718</v>
      </c>
      <c r="AD187">
        <v>24</v>
      </c>
      <c r="AE187">
        <v>2168.6899074320299</v>
      </c>
    </row>
    <row r="188" spans="1:31" x14ac:dyDescent="0.2">
      <c r="A188" s="15">
        <v>2</v>
      </c>
      <c r="B188" s="52">
        <v>83</v>
      </c>
      <c r="C188" s="55">
        <v>183</v>
      </c>
      <c r="D188" s="83">
        <v>243</v>
      </c>
      <c r="E188" s="30">
        <v>348</v>
      </c>
      <c r="F188">
        <v>182</v>
      </c>
      <c r="G188">
        <v>4638</v>
      </c>
      <c r="H188" s="2">
        <v>4666.6701252643998</v>
      </c>
      <c r="I188">
        <v>4638</v>
      </c>
      <c r="J188">
        <v>4756.52996419392</v>
      </c>
      <c r="K188" s="53">
        <v>182</v>
      </c>
      <c r="O188" s="2">
        <v>25</v>
      </c>
      <c r="P188">
        <v>255.626546248854</v>
      </c>
      <c r="T188">
        <v>25</v>
      </c>
      <c r="U188">
        <v>192.82985925513799</v>
      </c>
      <c r="Y188">
        <v>25</v>
      </c>
      <c r="Z188">
        <v>229.96830207093001</v>
      </c>
      <c r="AD188">
        <v>25</v>
      </c>
      <c r="AE188">
        <v>2199.45509652705</v>
      </c>
    </row>
    <row r="189" spans="1:31" x14ac:dyDescent="0.2">
      <c r="A189" s="15">
        <v>2</v>
      </c>
      <c r="B189" s="52">
        <v>84</v>
      </c>
      <c r="C189" s="55">
        <v>184</v>
      </c>
      <c r="D189" s="83">
        <v>244</v>
      </c>
      <c r="E189" s="30">
        <v>349</v>
      </c>
      <c r="F189">
        <v>183</v>
      </c>
      <c r="G189">
        <v>4648</v>
      </c>
      <c r="H189" s="2">
        <v>4685.7501834127497</v>
      </c>
      <c r="I189">
        <v>4648</v>
      </c>
      <c r="J189">
        <v>4771.8063304237203</v>
      </c>
      <c r="K189" s="54">
        <v>184</v>
      </c>
      <c r="O189" s="2">
        <v>26</v>
      </c>
      <c r="P189">
        <v>268.26964149319099</v>
      </c>
      <c r="T189">
        <v>26</v>
      </c>
      <c r="U189">
        <v>202.185795750056</v>
      </c>
      <c r="Y189">
        <v>26</v>
      </c>
      <c r="Z189">
        <v>241.120341467793</v>
      </c>
      <c r="AD189">
        <v>26</v>
      </c>
      <c r="AE189">
        <v>2230.6697017156698</v>
      </c>
    </row>
    <row r="190" spans="1:31" x14ac:dyDescent="0.2">
      <c r="A190" s="15">
        <v>2</v>
      </c>
      <c r="B190" s="52">
        <v>85</v>
      </c>
      <c r="C190" s="55">
        <v>185</v>
      </c>
      <c r="D190" s="83">
        <v>245</v>
      </c>
      <c r="E190" s="30">
        <v>350</v>
      </c>
      <c r="F190">
        <v>184</v>
      </c>
      <c r="G190">
        <v>4659</v>
      </c>
      <c r="H190" s="2">
        <v>4704.9530402432101</v>
      </c>
      <c r="I190">
        <v>4659</v>
      </c>
      <c r="J190">
        <v>4787.1219063332901</v>
      </c>
      <c r="K190" s="54">
        <v>184</v>
      </c>
      <c r="O190" s="2">
        <v>27</v>
      </c>
      <c r="P190">
        <v>280.76308631200197</v>
      </c>
      <c r="T190">
        <v>27</v>
      </c>
      <c r="U190">
        <v>211.830202919317</v>
      </c>
      <c r="Y190">
        <v>27</v>
      </c>
      <c r="Z190">
        <v>252.29802203173799</v>
      </c>
      <c r="AD190">
        <v>27</v>
      </c>
      <c r="AE190">
        <v>2262.0759704284701</v>
      </c>
    </row>
    <row r="191" spans="1:31" x14ac:dyDescent="0.2">
      <c r="A191" s="15">
        <v>2</v>
      </c>
      <c r="B191" s="52">
        <v>86</v>
      </c>
      <c r="C191" s="55">
        <v>186</v>
      </c>
      <c r="D191" s="83">
        <v>246</v>
      </c>
      <c r="E191" s="30">
        <v>351</v>
      </c>
      <c r="F191">
        <v>185</v>
      </c>
      <c r="G191">
        <v>4667</v>
      </c>
      <c r="H191" s="2">
        <v>4724.3034125313097</v>
      </c>
      <c r="I191">
        <v>4667</v>
      </c>
      <c r="J191">
        <v>4802.3323392426701</v>
      </c>
      <c r="K191" s="53">
        <v>185</v>
      </c>
      <c r="O191" s="2">
        <v>28</v>
      </c>
      <c r="P191">
        <v>293.20564412567802</v>
      </c>
      <c r="T191">
        <v>28</v>
      </c>
      <c r="U191">
        <v>221.197864999861</v>
      </c>
      <c r="Y191">
        <v>28</v>
      </c>
      <c r="Z191">
        <v>263.26199414160999</v>
      </c>
      <c r="AD191">
        <v>28</v>
      </c>
      <c r="AE191">
        <v>2293.3818306221801</v>
      </c>
    </row>
    <row r="192" spans="1:31" x14ac:dyDescent="0.2">
      <c r="A192" s="15">
        <v>2</v>
      </c>
      <c r="B192" s="52">
        <v>87</v>
      </c>
      <c r="C192" s="55">
        <v>187</v>
      </c>
      <c r="D192" s="83">
        <v>247</v>
      </c>
      <c r="E192" s="30">
        <v>352</v>
      </c>
      <c r="F192">
        <v>186</v>
      </c>
      <c r="G192">
        <v>4675</v>
      </c>
      <c r="H192" s="2">
        <v>4743.8260330067496</v>
      </c>
      <c r="I192">
        <v>4675</v>
      </c>
      <c r="J192">
        <v>4817.9397377858804</v>
      </c>
      <c r="K192" s="53">
        <v>186</v>
      </c>
      <c r="O192" s="2">
        <v>29</v>
      </c>
      <c r="P192">
        <v>305.49116074755199</v>
      </c>
      <c r="T192">
        <v>29</v>
      </c>
      <c r="U192">
        <v>230.770782753231</v>
      </c>
      <c r="Y192">
        <v>29</v>
      </c>
      <c r="Z192">
        <v>274.11579681195002</v>
      </c>
      <c r="AD192">
        <v>29</v>
      </c>
      <c r="AE192">
        <v>2324.9634971353198</v>
      </c>
    </row>
    <row r="193" spans="1:31" x14ac:dyDescent="0.2">
      <c r="A193" s="15">
        <v>2</v>
      </c>
      <c r="B193" s="52">
        <v>88</v>
      </c>
      <c r="C193" s="55">
        <v>188</v>
      </c>
      <c r="D193" s="83">
        <v>248</v>
      </c>
      <c r="E193" s="30">
        <v>353</v>
      </c>
      <c r="F193">
        <v>187</v>
      </c>
      <c r="G193">
        <v>4683</v>
      </c>
      <c r="H193" s="2">
        <v>4763.5453670187799</v>
      </c>
      <c r="I193">
        <v>4683</v>
      </c>
      <c r="J193">
        <v>4832.9726313456804</v>
      </c>
      <c r="K193" s="53">
        <v>187</v>
      </c>
      <c r="O193" s="2">
        <v>30</v>
      </c>
      <c r="P193">
        <v>318.07155445730598</v>
      </c>
      <c r="T193">
        <v>30</v>
      </c>
      <c r="U193">
        <v>240.206867894818</v>
      </c>
      <c r="Y193">
        <v>30</v>
      </c>
      <c r="Z193">
        <v>285.18031883233198</v>
      </c>
      <c r="AD193">
        <v>30</v>
      </c>
      <c r="AE193">
        <v>2355.8785873947099</v>
      </c>
    </row>
    <row r="194" spans="1:31" x14ac:dyDescent="0.2">
      <c r="A194" s="15">
        <v>2</v>
      </c>
      <c r="B194" s="52">
        <v>89</v>
      </c>
      <c r="C194" s="55">
        <v>189</v>
      </c>
      <c r="D194" s="83">
        <v>249</v>
      </c>
      <c r="E194" s="30">
        <v>354</v>
      </c>
      <c r="F194">
        <v>188</v>
      </c>
      <c r="G194">
        <v>4691</v>
      </c>
      <c r="H194" s="2">
        <v>4783.4864580735502</v>
      </c>
      <c r="I194">
        <v>4691</v>
      </c>
      <c r="J194">
        <v>4848.11641710406</v>
      </c>
      <c r="K194"/>
      <c r="O194" s="2">
        <v>31</v>
      </c>
      <c r="P194">
        <v>329.876952931115</v>
      </c>
      <c r="T194">
        <v>31</v>
      </c>
      <c r="U194">
        <v>249.564887924565</v>
      </c>
      <c r="Y194">
        <v>31</v>
      </c>
      <c r="Z194">
        <v>296.03817473901898</v>
      </c>
      <c r="AD194">
        <v>31</v>
      </c>
      <c r="AE194">
        <v>2375.4511828111199</v>
      </c>
    </row>
    <row r="195" spans="1:31" x14ac:dyDescent="0.2">
      <c r="A195" s="15">
        <v>2</v>
      </c>
      <c r="B195" s="52">
        <v>90</v>
      </c>
      <c r="C195" s="55">
        <v>190</v>
      </c>
      <c r="D195" s="83">
        <v>250</v>
      </c>
      <c r="E195" s="30">
        <v>355</v>
      </c>
      <c r="F195">
        <v>189</v>
      </c>
      <c r="G195">
        <v>4699</v>
      </c>
      <c r="H195" s="2">
        <v>4803.6737663140202</v>
      </c>
      <c r="I195">
        <v>4699</v>
      </c>
      <c r="J195">
        <v>4863.1869614141197</v>
      </c>
      <c r="K195" s="53" t="s">
        <v>430</v>
      </c>
      <c r="O195" s="2">
        <v>32</v>
      </c>
      <c r="P195" s="15">
        <v>341.86244555328199</v>
      </c>
      <c r="Q195" s="15"/>
      <c r="T195">
        <v>32</v>
      </c>
      <c r="U195">
        <v>258.97742008614802</v>
      </c>
      <c r="Y195">
        <v>32</v>
      </c>
      <c r="Z195">
        <v>307.085749444714</v>
      </c>
      <c r="AD195">
        <v>32</v>
      </c>
      <c r="AE195">
        <v>2395.1579475133799</v>
      </c>
    </row>
    <row r="196" spans="1:31" x14ac:dyDescent="0.2">
      <c r="A196" s="15">
        <v>2</v>
      </c>
      <c r="B196">
        <v>91</v>
      </c>
      <c r="C196" s="55">
        <v>191</v>
      </c>
      <c r="D196" s="83">
        <v>251</v>
      </c>
      <c r="E196" s="30">
        <v>356</v>
      </c>
      <c r="F196">
        <v>190</v>
      </c>
      <c r="G196">
        <v>4727</v>
      </c>
      <c r="H196" s="2">
        <v>4824.1320703368401</v>
      </c>
      <c r="I196">
        <v>4727</v>
      </c>
      <c r="J196">
        <v>4877.9621743690795</v>
      </c>
      <c r="K196"/>
      <c r="O196" s="2">
        <v>33</v>
      </c>
      <c r="P196" s="15">
        <v>353.76855168642999</v>
      </c>
      <c r="Q196" s="15"/>
      <c r="T196">
        <v>33</v>
      </c>
      <c r="U196">
        <v>268.48996568208702</v>
      </c>
      <c r="Y196">
        <v>33</v>
      </c>
      <c r="Z196">
        <v>317.94762653454399</v>
      </c>
      <c r="AD196">
        <v>33</v>
      </c>
      <c r="AE196">
        <v>2414.15906446291</v>
      </c>
    </row>
    <row r="197" spans="1:31" x14ac:dyDescent="0.2">
      <c r="A197">
        <v>3</v>
      </c>
      <c r="B197" s="11">
        <v>0</v>
      </c>
      <c r="C197" s="55">
        <v>192</v>
      </c>
      <c r="D197" s="83">
        <v>252</v>
      </c>
      <c r="E197" s="30">
        <v>357</v>
      </c>
      <c r="F197">
        <v>196</v>
      </c>
      <c r="G197">
        <v>4755</v>
      </c>
      <c r="H197" s="2">
        <v>4844.8860686881999</v>
      </c>
      <c r="I197">
        <v>4755</v>
      </c>
      <c r="J197">
        <v>4892.6939351609199</v>
      </c>
      <c r="K197"/>
      <c r="O197" s="2">
        <v>34</v>
      </c>
      <c r="P197" s="15">
        <v>365.62521505042201</v>
      </c>
      <c r="Q197" s="15"/>
      <c r="T197">
        <v>34</v>
      </c>
      <c r="U197">
        <v>277.92626532727297</v>
      </c>
      <c r="Y197">
        <v>34</v>
      </c>
      <c r="Z197">
        <v>328.86125112262101</v>
      </c>
      <c r="AD197">
        <v>34</v>
      </c>
      <c r="AE197">
        <v>2433.38865246861</v>
      </c>
    </row>
    <row r="198" spans="1:31" x14ac:dyDescent="0.2">
      <c r="A198" s="15">
        <v>3</v>
      </c>
      <c r="B198" s="11">
        <v>1</v>
      </c>
      <c r="C198" s="55">
        <v>193</v>
      </c>
      <c r="D198" s="83">
        <v>253</v>
      </c>
      <c r="E198" s="30">
        <v>358</v>
      </c>
      <c r="F198">
        <v>197</v>
      </c>
      <c r="G198">
        <v>4783</v>
      </c>
      <c r="H198" s="2">
        <v>4865.9605207924396</v>
      </c>
      <c r="I198">
        <v>4783</v>
      </c>
      <c r="J198">
        <v>4907.5402523447701</v>
      </c>
      <c r="K198"/>
      <c r="O198" s="2">
        <v>35</v>
      </c>
      <c r="P198">
        <v>377.20417849870802</v>
      </c>
      <c r="T198">
        <v>35</v>
      </c>
      <c r="U198">
        <v>287.25285700660902</v>
      </c>
      <c r="Y198">
        <v>35</v>
      </c>
      <c r="Z198">
        <v>339.67485173005502</v>
      </c>
      <c r="AD198">
        <v>35</v>
      </c>
      <c r="AE198">
        <v>2453.1475379745698</v>
      </c>
    </row>
    <row r="199" spans="1:31" x14ac:dyDescent="0.2">
      <c r="A199" s="15">
        <v>3</v>
      </c>
      <c r="B199" s="52">
        <v>2</v>
      </c>
      <c r="C199" s="55">
        <v>194</v>
      </c>
      <c r="D199" s="83">
        <v>254</v>
      </c>
      <c r="E199" s="30">
        <v>359</v>
      </c>
      <c r="F199">
        <v>198</v>
      </c>
      <c r="G199">
        <v>4811</v>
      </c>
      <c r="H199" s="2">
        <v>4887.3797687726601</v>
      </c>
      <c r="I199">
        <v>4811</v>
      </c>
      <c r="J199">
        <v>4922.2856163016404</v>
      </c>
      <c r="K199" s="53">
        <v>198</v>
      </c>
      <c r="O199" s="2">
        <v>36</v>
      </c>
      <c r="P199">
        <v>389.462958361316</v>
      </c>
      <c r="T199">
        <v>36</v>
      </c>
      <c r="U199">
        <v>296.80740402789502</v>
      </c>
      <c r="Y199">
        <v>36</v>
      </c>
      <c r="Z199">
        <v>350.53815299537303</v>
      </c>
      <c r="AD199">
        <v>36</v>
      </c>
      <c r="AE199">
        <v>2472.2787563995998</v>
      </c>
    </row>
    <row r="200" spans="1:31" x14ac:dyDescent="0.2">
      <c r="A200" s="15">
        <v>3</v>
      </c>
      <c r="B200" s="52">
        <v>3</v>
      </c>
      <c r="C200" s="55">
        <v>195</v>
      </c>
      <c r="D200" s="83">
        <v>255</v>
      </c>
      <c r="E200" s="30">
        <v>360</v>
      </c>
      <c r="F200">
        <v>199</v>
      </c>
      <c r="G200">
        <v>4839</v>
      </c>
      <c r="H200" s="2">
        <v>4909.1688942031096</v>
      </c>
      <c r="I200">
        <v>4839</v>
      </c>
      <c r="J200">
        <v>4937.1259074233103</v>
      </c>
      <c r="K200" s="53">
        <v>199</v>
      </c>
      <c r="O200" s="2">
        <v>37</v>
      </c>
      <c r="P200">
        <v>401.98045132136798</v>
      </c>
      <c r="T200">
        <v>37</v>
      </c>
      <c r="U200">
        <v>306.278078258005</v>
      </c>
      <c r="Y200">
        <v>37</v>
      </c>
      <c r="Z200">
        <v>361.22708644693699</v>
      </c>
      <c r="AD200">
        <v>37</v>
      </c>
      <c r="AE200">
        <v>2490.7420062301098</v>
      </c>
    </row>
    <row r="201" spans="1:31" x14ac:dyDescent="0.2">
      <c r="A201" s="15">
        <v>3</v>
      </c>
      <c r="B201" s="52">
        <v>4</v>
      </c>
      <c r="C201" s="56">
        <v>196</v>
      </c>
      <c r="D201" s="83">
        <v>256</v>
      </c>
      <c r="E201" s="30">
        <v>361</v>
      </c>
      <c r="F201">
        <v>200</v>
      </c>
      <c r="G201">
        <v>4853</v>
      </c>
      <c r="H201" s="2">
        <v>4931.3528695446303</v>
      </c>
      <c r="I201">
        <v>4853</v>
      </c>
      <c r="J201">
        <v>4955.4202001482599</v>
      </c>
      <c r="K201" s="53">
        <v>204</v>
      </c>
      <c r="O201" s="2">
        <v>38</v>
      </c>
      <c r="P201">
        <v>414.54186744436601</v>
      </c>
      <c r="T201">
        <v>38</v>
      </c>
      <c r="U201">
        <v>315.77881817398298</v>
      </c>
      <c r="Y201">
        <v>38</v>
      </c>
      <c r="Z201">
        <v>372.045281282421</v>
      </c>
      <c r="AD201">
        <v>38</v>
      </c>
      <c r="AE201">
        <v>2509.93821455136</v>
      </c>
    </row>
    <row r="202" spans="1:31" x14ac:dyDescent="0.2">
      <c r="A202" s="15">
        <v>3</v>
      </c>
      <c r="B202" s="52">
        <v>5</v>
      </c>
      <c r="C202" s="55">
        <v>197</v>
      </c>
      <c r="D202" s="83">
        <v>257</v>
      </c>
      <c r="E202" s="30">
        <v>362</v>
      </c>
      <c r="F202">
        <v>201</v>
      </c>
      <c r="G202">
        <v>4867</v>
      </c>
      <c r="H202" s="2">
        <v>4953.9394296235796</v>
      </c>
      <c r="I202">
        <v>4867</v>
      </c>
      <c r="J202">
        <v>4973.7556913790304</v>
      </c>
      <c r="K202" s="53">
        <v>201</v>
      </c>
      <c r="O202" s="2">
        <v>39</v>
      </c>
      <c r="P202">
        <v>425.85871624427</v>
      </c>
      <c r="T202">
        <v>39</v>
      </c>
      <c r="U202">
        <v>325.41992559015802</v>
      </c>
      <c r="Y202">
        <v>39</v>
      </c>
      <c r="Z202">
        <v>382.934094657944</v>
      </c>
      <c r="AD202">
        <v>39</v>
      </c>
      <c r="AE202">
        <v>2529.2982794202499</v>
      </c>
    </row>
    <row r="203" spans="1:31" x14ac:dyDescent="0.2">
      <c r="A203" s="15">
        <v>3</v>
      </c>
      <c r="B203">
        <v>6</v>
      </c>
      <c r="C203" s="55">
        <v>198</v>
      </c>
      <c r="D203" s="83">
        <v>258</v>
      </c>
      <c r="E203" s="30">
        <v>363</v>
      </c>
      <c r="F203">
        <v>202</v>
      </c>
      <c r="G203">
        <v>4880</v>
      </c>
      <c r="H203" s="2">
        <v>4976.8743671975399</v>
      </c>
      <c r="I203">
        <v>4880</v>
      </c>
      <c r="J203">
        <v>4991.9090447832896</v>
      </c>
      <c r="K203" s="53">
        <v>202</v>
      </c>
      <c r="O203" s="2">
        <v>40</v>
      </c>
      <c r="P203">
        <v>438.16554636539098</v>
      </c>
      <c r="T203">
        <v>40</v>
      </c>
      <c r="U203">
        <v>335.01383277181401</v>
      </c>
      <c r="Y203">
        <v>40</v>
      </c>
      <c r="Z203">
        <v>393.80152625039699</v>
      </c>
      <c r="AD203">
        <v>40</v>
      </c>
      <c r="AE203">
        <v>2547.6706964606601</v>
      </c>
    </row>
    <row r="204" spans="1:31" x14ac:dyDescent="0.2">
      <c r="A204" s="15">
        <v>3</v>
      </c>
      <c r="B204" s="52">
        <v>7</v>
      </c>
      <c r="C204" s="55">
        <v>199</v>
      </c>
      <c r="D204" s="83">
        <v>259</v>
      </c>
      <c r="E204" s="30">
        <v>364</v>
      </c>
      <c r="F204">
        <v>203</v>
      </c>
      <c r="G204">
        <v>4894</v>
      </c>
      <c r="H204" s="2">
        <v>5000.08530610663</v>
      </c>
      <c r="I204">
        <v>4894</v>
      </c>
      <c r="J204">
        <v>5010.6580135791201</v>
      </c>
      <c r="K204" s="53">
        <v>203</v>
      </c>
      <c r="O204" s="2">
        <v>41</v>
      </c>
      <c r="P204">
        <v>450.273920585817</v>
      </c>
      <c r="T204">
        <v>41</v>
      </c>
      <c r="U204">
        <v>344.69132670363803</v>
      </c>
      <c r="Y204">
        <v>41</v>
      </c>
      <c r="Z204">
        <v>404.88981836539</v>
      </c>
      <c r="AD204">
        <v>41</v>
      </c>
      <c r="AE204">
        <v>2567.07951406966</v>
      </c>
    </row>
    <row r="205" spans="1:31" x14ac:dyDescent="0.2">
      <c r="A205" s="15">
        <v>3</v>
      </c>
      <c r="B205" s="52">
        <v>8</v>
      </c>
      <c r="C205" s="56">
        <v>200</v>
      </c>
      <c r="D205" s="83">
        <v>260</v>
      </c>
      <c r="E205" s="30">
        <v>365</v>
      </c>
      <c r="F205">
        <v>204</v>
      </c>
      <c r="G205">
        <v>4908</v>
      </c>
      <c r="H205" s="2">
        <v>5023.5018314509398</v>
      </c>
      <c r="I205">
        <v>4908</v>
      </c>
      <c r="J205">
        <v>5029.1528721258101</v>
      </c>
      <c r="K205"/>
      <c r="O205" s="2">
        <v>42</v>
      </c>
      <c r="P205">
        <v>462.64066602353</v>
      </c>
      <c r="T205">
        <v>42</v>
      </c>
      <c r="U205">
        <v>354.40628810981599</v>
      </c>
      <c r="Y205">
        <v>42</v>
      </c>
      <c r="Z205">
        <v>416.19921677370201</v>
      </c>
      <c r="AD205">
        <v>42</v>
      </c>
      <c r="AE205">
        <v>2586.4898283891698</v>
      </c>
    </row>
    <row r="206" spans="1:31" x14ac:dyDescent="0.2">
      <c r="A206" s="15">
        <v>3</v>
      </c>
      <c r="B206" s="52">
        <v>9</v>
      </c>
      <c r="C206" s="55">
        <v>201</v>
      </c>
      <c r="D206" s="83">
        <v>261</v>
      </c>
      <c r="E206" s="30">
        <v>366</v>
      </c>
      <c r="F206">
        <v>205</v>
      </c>
      <c r="G206">
        <v>4917</v>
      </c>
      <c r="H206" s="2">
        <v>5047.0591519792597</v>
      </c>
      <c r="I206">
        <v>4917</v>
      </c>
      <c r="J206">
        <v>5057.2773981483897</v>
      </c>
      <c r="K206" s="53">
        <v>205</v>
      </c>
      <c r="O206" s="2">
        <v>43</v>
      </c>
      <c r="P206">
        <v>474.84605149868497</v>
      </c>
      <c r="T206">
        <v>43</v>
      </c>
      <c r="U206">
        <v>364.062477258321</v>
      </c>
      <c r="Y206">
        <v>43</v>
      </c>
      <c r="Z206">
        <v>427.43870186392098</v>
      </c>
      <c r="AD206">
        <v>43</v>
      </c>
      <c r="AE206">
        <v>2605.97875875303</v>
      </c>
    </row>
    <row r="207" spans="1:31" x14ac:dyDescent="0.2">
      <c r="A207" s="15">
        <v>3</v>
      </c>
      <c r="B207" s="52">
        <v>10</v>
      </c>
      <c r="C207" s="55">
        <v>202</v>
      </c>
      <c r="D207" s="83">
        <v>262</v>
      </c>
      <c r="E207" s="30">
        <v>367</v>
      </c>
      <c r="F207">
        <v>206</v>
      </c>
      <c r="G207">
        <v>4925</v>
      </c>
      <c r="H207" s="2">
        <v>5070.7161175967003</v>
      </c>
      <c r="I207">
        <v>4925</v>
      </c>
      <c r="J207">
        <v>5085.6428489663203</v>
      </c>
      <c r="K207" s="53">
        <v>206</v>
      </c>
      <c r="O207" s="2">
        <v>44</v>
      </c>
      <c r="P207">
        <v>486.79087291022</v>
      </c>
      <c r="T207">
        <v>44</v>
      </c>
      <c r="U207">
        <v>373.67966540747301</v>
      </c>
      <c r="Y207">
        <v>44</v>
      </c>
      <c r="Z207">
        <v>438.69654041265397</v>
      </c>
      <c r="AD207">
        <v>44</v>
      </c>
      <c r="AE207">
        <v>2625.6728340190698</v>
      </c>
    </row>
    <row r="208" spans="1:31" x14ac:dyDescent="0.2">
      <c r="A208" s="15">
        <v>3</v>
      </c>
      <c r="B208" s="52">
        <v>11</v>
      </c>
      <c r="C208" s="55">
        <v>203</v>
      </c>
      <c r="D208" s="83">
        <v>263</v>
      </c>
      <c r="E208" s="30">
        <v>368</v>
      </c>
      <c r="F208">
        <v>207</v>
      </c>
      <c r="G208">
        <v>4934</v>
      </c>
      <c r="H208" s="2">
        <v>5094.4397648279601</v>
      </c>
      <c r="I208">
        <v>4934</v>
      </c>
      <c r="J208">
        <v>5113.55044745122</v>
      </c>
      <c r="K208" s="53">
        <v>207</v>
      </c>
      <c r="O208" s="2">
        <v>45</v>
      </c>
      <c r="P208">
        <v>498.77689909486401</v>
      </c>
      <c r="T208">
        <v>45</v>
      </c>
      <c r="U208">
        <v>383.29593646083799</v>
      </c>
      <c r="Y208">
        <v>45</v>
      </c>
      <c r="Z208">
        <v>450.05473660545198</v>
      </c>
      <c r="AD208">
        <v>45</v>
      </c>
      <c r="AE208">
        <v>2644.9109184132199</v>
      </c>
    </row>
    <row r="209" spans="1:31" x14ac:dyDescent="0.2">
      <c r="A209" s="15">
        <v>3</v>
      </c>
      <c r="B209" s="52">
        <v>12</v>
      </c>
      <c r="C209" s="55">
        <v>204</v>
      </c>
      <c r="D209" s="83">
        <v>264</v>
      </c>
      <c r="E209" s="30">
        <v>369</v>
      </c>
      <c r="F209">
        <v>208</v>
      </c>
      <c r="G209">
        <v>4943</v>
      </c>
      <c r="H209" s="2">
        <v>5118.1955028539696</v>
      </c>
      <c r="I209">
        <v>4943</v>
      </c>
      <c r="J209">
        <v>5141.9570838938598</v>
      </c>
      <c r="K209" s="53">
        <v>208</v>
      </c>
      <c r="O209" s="2">
        <v>46</v>
      </c>
      <c r="P209">
        <v>511.126814687278</v>
      </c>
      <c r="T209">
        <v>46</v>
      </c>
      <c r="U209">
        <v>392.85992156750098</v>
      </c>
      <c r="Y209">
        <v>46</v>
      </c>
      <c r="Z209">
        <v>461.31897404379498</v>
      </c>
      <c r="AD209">
        <v>46</v>
      </c>
      <c r="AE209">
        <v>2662.8100771578202</v>
      </c>
    </row>
    <row r="210" spans="1:31" x14ac:dyDescent="0.2">
      <c r="A210" s="15">
        <v>3</v>
      </c>
      <c r="B210" s="52">
        <v>13</v>
      </c>
      <c r="C210" s="55">
        <v>205</v>
      </c>
      <c r="D210" s="83">
        <v>265</v>
      </c>
      <c r="E210" s="30">
        <v>370</v>
      </c>
      <c r="F210">
        <v>209</v>
      </c>
      <c r="G210">
        <v>4951</v>
      </c>
      <c r="H210" s="2">
        <v>5141.9496121894199</v>
      </c>
      <c r="I210">
        <v>4951</v>
      </c>
      <c r="J210">
        <v>5169.5149799259398</v>
      </c>
      <c r="K210" s="53">
        <v>209</v>
      </c>
      <c r="O210" s="2">
        <v>47</v>
      </c>
      <c r="P210">
        <v>523.45999028774497</v>
      </c>
      <c r="T210">
        <v>47</v>
      </c>
      <c r="U210">
        <v>402.33572411860303</v>
      </c>
      <c r="Y210">
        <v>47</v>
      </c>
      <c r="Z210">
        <v>472.80645078204998</v>
      </c>
      <c r="AD210">
        <v>47</v>
      </c>
      <c r="AE210">
        <v>2681.0482238598602</v>
      </c>
    </row>
    <row r="211" spans="1:31" x14ac:dyDescent="0.2">
      <c r="A211" s="15">
        <v>3</v>
      </c>
      <c r="B211" s="52">
        <v>14</v>
      </c>
      <c r="C211" s="55">
        <v>206</v>
      </c>
      <c r="D211" s="83">
        <v>266</v>
      </c>
      <c r="E211" s="30">
        <v>371</v>
      </c>
      <c r="F211">
        <v>210</v>
      </c>
      <c r="G211">
        <v>4977</v>
      </c>
      <c r="H211" s="2">
        <v>5165.6680787045998</v>
      </c>
      <c r="I211">
        <v>4977</v>
      </c>
      <c r="J211">
        <v>5192.1552982682197</v>
      </c>
      <c r="K211" s="53">
        <v>214</v>
      </c>
      <c r="O211" s="2">
        <v>48</v>
      </c>
      <c r="P211">
        <v>535.79639331114402</v>
      </c>
      <c r="T211">
        <v>48</v>
      </c>
      <c r="U211">
        <v>411.76734714714598</v>
      </c>
      <c r="Y211">
        <v>48</v>
      </c>
      <c r="Z211">
        <v>484.31810367067197</v>
      </c>
      <c r="AD211">
        <v>48</v>
      </c>
      <c r="AE211">
        <v>2699.5084730747299</v>
      </c>
    </row>
    <row r="212" spans="1:31" x14ac:dyDescent="0.2">
      <c r="A212" s="15">
        <v>3</v>
      </c>
      <c r="B212" s="52">
        <v>15</v>
      </c>
      <c r="C212" s="55">
        <v>207</v>
      </c>
      <c r="D212" s="83">
        <v>267</v>
      </c>
      <c r="E212" s="30">
        <v>372</v>
      </c>
      <c r="F212">
        <v>211</v>
      </c>
      <c r="G212">
        <v>5003</v>
      </c>
      <c r="H212" s="2">
        <v>5189.3170109469102</v>
      </c>
      <c r="I212">
        <v>5003</v>
      </c>
      <c r="J212">
        <v>5214.6239568185101</v>
      </c>
      <c r="K212" s="53">
        <v>211</v>
      </c>
      <c r="O212" s="2">
        <v>49</v>
      </c>
      <c r="P212">
        <v>548.22619104840999</v>
      </c>
      <c r="T212">
        <v>49</v>
      </c>
      <c r="U212">
        <v>421.51381756125102</v>
      </c>
      <c r="Y212">
        <v>49</v>
      </c>
      <c r="Z212">
        <v>495.83291360736899</v>
      </c>
      <c r="AD212">
        <v>49</v>
      </c>
      <c r="AE212">
        <v>2717.1742993799398</v>
      </c>
    </row>
    <row r="213" spans="1:31" x14ac:dyDescent="0.2">
      <c r="A213" s="15">
        <v>3</v>
      </c>
      <c r="B213" s="52">
        <v>16</v>
      </c>
      <c r="C213" s="55">
        <v>208</v>
      </c>
      <c r="D213" s="83">
        <v>268</v>
      </c>
      <c r="E213" s="30">
        <v>373</v>
      </c>
      <c r="F213">
        <v>212</v>
      </c>
      <c r="G213">
        <v>5029</v>
      </c>
      <c r="H213" s="2">
        <v>5212.8624197017398</v>
      </c>
      <c r="I213">
        <v>5029</v>
      </c>
      <c r="J213">
        <v>5237.2152545942999</v>
      </c>
      <c r="K213" s="53">
        <v>212</v>
      </c>
      <c r="O213" s="2">
        <v>50</v>
      </c>
      <c r="P213">
        <v>560.28415458257405</v>
      </c>
      <c r="T213">
        <v>50</v>
      </c>
      <c r="U213">
        <v>431.04491147068597</v>
      </c>
      <c r="Y213">
        <v>50</v>
      </c>
      <c r="Z213">
        <v>507.32370100843701</v>
      </c>
      <c r="AD213">
        <v>50</v>
      </c>
      <c r="AE213">
        <v>2734.8406637441799</v>
      </c>
    </row>
    <row r="214" spans="1:31" x14ac:dyDescent="0.2">
      <c r="A214" s="15">
        <v>3</v>
      </c>
      <c r="B214" s="52">
        <v>17</v>
      </c>
      <c r="C214" s="55">
        <v>209</v>
      </c>
      <c r="D214" s="83">
        <v>269</v>
      </c>
      <c r="E214" s="30">
        <v>374</v>
      </c>
      <c r="F214">
        <v>213</v>
      </c>
      <c r="G214">
        <v>5054</v>
      </c>
      <c r="H214" s="2">
        <v>5236.2703969062704</v>
      </c>
      <c r="I214">
        <v>5054</v>
      </c>
      <c r="J214">
        <v>5259.6633095658799</v>
      </c>
      <c r="K214" s="53">
        <v>213</v>
      </c>
      <c r="O214" s="2">
        <v>51</v>
      </c>
      <c r="P214">
        <v>573.21741353228003</v>
      </c>
      <c r="T214">
        <v>51</v>
      </c>
      <c r="U214">
        <v>440.937412506626</v>
      </c>
      <c r="Y214">
        <v>51</v>
      </c>
      <c r="Z214">
        <v>518.39089460220305</v>
      </c>
      <c r="AD214">
        <v>51</v>
      </c>
      <c r="AE214">
        <v>2753.6797876933301</v>
      </c>
    </row>
    <row r="215" spans="1:31" x14ac:dyDescent="0.2">
      <c r="A215" s="15">
        <v>3</v>
      </c>
      <c r="B215" s="52">
        <v>18</v>
      </c>
      <c r="C215" s="55">
        <v>210</v>
      </c>
      <c r="D215" s="83">
        <v>270</v>
      </c>
      <c r="E215" s="30">
        <v>375</v>
      </c>
      <c r="F215">
        <v>214</v>
      </c>
      <c r="G215">
        <v>5080</v>
      </c>
      <c r="H215" s="2">
        <v>5259.50697051119</v>
      </c>
      <c r="I215">
        <v>5080</v>
      </c>
      <c r="J215">
        <v>5281.7101126866201</v>
      </c>
      <c r="K215"/>
      <c r="O215" s="2">
        <v>52</v>
      </c>
      <c r="P215">
        <v>585.71365823577298</v>
      </c>
      <c r="T215">
        <v>52</v>
      </c>
      <c r="U215">
        <v>450.611909631034</v>
      </c>
      <c r="Y215">
        <v>52</v>
      </c>
      <c r="Z215">
        <v>529.55819055379698</v>
      </c>
      <c r="AD215">
        <v>52</v>
      </c>
      <c r="AE215">
        <v>2772.2151996298999</v>
      </c>
    </row>
    <row r="216" spans="1:31" x14ac:dyDescent="0.2">
      <c r="A216" s="15">
        <v>3</v>
      </c>
      <c r="B216" s="52">
        <v>19</v>
      </c>
      <c r="C216" s="55">
        <v>211</v>
      </c>
      <c r="D216" s="83">
        <v>271</v>
      </c>
      <c r="E216" s="30">
        <v>376</v>
      </c>
      <c r="F216">
        <v>215</v>
      </c>
      <c r="G216">
        <v>5131</v>
      </c>
      <c r="H216" s="2">
        <v>5282.53819445514</v>
      </c>
      <c r="I216">
        <v>5131</v>
      </c>
      <c r="J216">
        <v>5303.5866737039396</v>
      </c>
      <c r="K216" s="53">
        <v>215</v>
      </c>
      <c r="O216" s="2">
        <v>53</v>
      </c>
      <c r="P216">
        <v>598.051511676985</v>
      </c>
      <c r="T216">
        <v>53</v>
      </c>
      <c r="U216">
        <v>460.54151085610698</v>
      </c>
      <c r="Y216">
        <v>53</v>
      </c>
      <c r="Z216">
        <v>540.63964859905104</v>
      </c>
      <c r="AD216">
        <v>53</v>
      </c>
      <c r="AE216">
        <v>2790.9752720451802</v>
      </c>
    </row>
    <row r="217" spans="1:31" x14ac:dyDescent="0.2">
      <c r="A217" s="15">
        <v>3</v>
      </c>
      <c r="B217" s="52">
        <v>20</v>
      </c>
      <c r="C217" s="55">
        <v>212</v>
      </c>
      <c r="D217" s="83">
        <v>272</v>
      </c>
      <c r="E217" s="30">
        <v>377</v>
      </c>
      <c r="F217">
        <v>216</v>
      </c>
      <c r="G217">
        <v>5181</v>
      </c>
      <c r="H217" s="2">
        <v>5305.33013200594</v>
      </c>
      <c r="I217">
        <v>5181</v>
      </c>
      <c r="J217">
        <v>5325.4019505991801</v>
      </c>
      <c r="K217" s="53">
        <v>216</v>
      </c>
      <c r="O217" s="2">
        <v>54</v>
      </c>
      <c r="P217">
        <v>611.03110282505099</v>
      </c>
      <c r="T217">
        <v>54</v>
      </c>
      <c r="U217">
        <v>470.09650896768198</v>
      </c>
      <c r="Y217">
        <v>54</v>
      </c>
      <c r="Z217">
        <v>551.70827965169997</v>
      </c>
      <c r="AD217">
        <v>54</v>
      </c>
      <c r="AE217">
        <v>2809.6132382905098</v>
      </c>
    </row>
    <row r="218" spans="1:31" x14ac:dyDescent="0.2">
      <c r="A218" s="15">
        <v>3</v>
      </c>
      <c r="B218" s="52">
        <v>21</v>
      </c>
      <c r="C218" s="55">
        <v>213</v>
      </c>
      <c r="D218" s="83">
        <v>273</v>
      </c>
      <c r="E218" s="30">
        <v>378</v>
      </c>
      <c r="F218">
        <v>217</v>
      </c>
      <c r="G218">
        <v>5232</v>
      </c>
      <c r="H218" s="2">
        <v>5327.8488462015903</v>
      </c>
      <c r="I218">
        <v>5232</v>
      </c>
      <c r="J218">
        <v>5347.8941075267603</v>
      </c>
      <c r="K218" s="53">
        <v>217</v>
      </c>
      <c r="O218" s="2">
        <v>55</v>
      </c>
      <c r="P218">
        <v>623.95028168155704</v>
      </c>
      <c r="T218">
        <v>55</v>
      </c>
      <c r="U218">
        <v>479.70297981767499</v>
      </c>
      <c r="Y218">
        <v>55</v>
      </c>
      <c r="Z218">
        <v>562.88216589404999</v>
      </c>
      <c r="AD218">
        <v>55</v>
      </c>
      <c r="AE218">
        <v>2828.3575062985301</v>
      </c>
    </row>
    <row r="219" spans="1:31" x14ac:dyDescent="0.2">
      <c r="A219" s="15">
        <v>3</v>
      </c>
      <c r="B219" s="52">
        <v>22</v>
      </c>
      <c r="C219" s="55">
        <v>214</v>
      </c>
      <c r="D219" s="83">
        <v>274</v>
      </c>
      <c r="E219" s="30">
        <v>379</v>
      </c>
      <c r="F219">
        <v>218</v>
      </c>
      <c r="G219">
        <v>5283</v>
      </c>
      <c r="H219" s="2">
        <v>5350.0603953676</v>
      </c>
      <c r="I219">
        <v>5283</v>
      </c>
      <c r="J219">
        <v>5370.2991948470199</v>
      </c>
      <c r="K219" s="53">
        <v>218</v>
      </c>
      <c r="O219" s="2">
        <v>56</v>
      </c>
      <c r="P219">
        <v>635.71299724350797</v>
      </c>
      <c r="T219">
        <v>56</v>
      </c>
      <c r="U219">
        <v>492.27973590334398</v>
      </c>
      <c r="Y219">
        <v>56</v>
      </c>
      <c r="Z219">
        <v>574.020809466831</v>
      </c>
      <c r="AD219">
        <v>56</v>
      </c>
      <c r="AE219">
        <v>2847.1433759828901</v>
      </c>
    </row>
    <row r="220" spans="1:31" x14ac:dyDescent="0.2">
      <c r="A220" s="15">
        <v>3</v>
      </c>
      <c r="B220" s="52">
        <v>23</v>
      </c>
      <c r="C220" s="56">
        <v>215</v>
      </c>
      <c r="D220" s="83">
        <v>275</v>
      </c>
      <c r="E220" s="30">
        <v>380</v>
      </c>
      <c r="F220">
        <v>219</v>
      </c>
      <c r="G220">
        <v>5333</v>
      </c>
      <c r="H220" s="2">
        <v>5371.9308109428903</v>
      </c>
      <c r="I220">
        <v>5333</v>
      </c>
      <c r="J220">
        <v>5392.3464304089803</v>
      </c>
      <c r="K220" s="53">
        <v>219</v>
      </c>
      <c r="O220" s="2">
        <v>57</v>
      </c>
      <c r="P220">
        <v>647.94080458052804</v>
      </c>
      <c r="T220">
        <v>57</v>
      </c>
      <c r="U220">
        <v>504.93005185804998</v>
      </c>
      <c r="Y220">
        <v>57</v>
      </c>
      <c r="Z220">
        <v>585.56300582117899</v>
      </c>
      <c r="AD220">
        <v>57</v>
      </c>
      <c r="AE220">
        <v>2865.66996959579</v>
      </c>
    </row>
    <row r="221" spans="1:31" x14ac:dyDescent="0.2">
      <c r="A221" s="15">
        <v>3</v>
      </c>
      <c r="B221" s="52">
        <v>24</v>
      </c>
      <c r="C221" s="55">
        <v>216</v>
      </c>
      <c r="D221" s="83">
        <v>276</v>
      </c>
      <c r="E221" s="30">
        <v>381</v>
      </c>
      <c r="F221">
        <v>220</v>
      </c>
      <c r="G221">
        <v>5350</v>
      </c>
      <c r="H221" s="2">
        <v>5393.4352473753397</v>
      </c>
      <c r="I221">
        <v>5350</v>
      </c>
      <c r="J221">
        <v>5411.2208219758504</v>
      </c>
      <c r="K221" s="53">
        <v>224</v>
      </c>
      <c r="O221" s="2">
        <v>58</v>
      </c>
      <c r="P221">
        <v>660.354296637787</v>
      </c>
      <c r="T221">
        <v>58</v>
      </c>
      <c r="U221">
        <v>517.33914732412995</v>
      </c>
      <c r="Y221">
        <v>58</v>
      </c>
      <c r="Z221">
        <v>596.84313807676403</v>
      </c>
      <c r="AD221">
        <v>58</v>
      </c>
      <c r="AE221">
        <v>2884.75129933994</v>
      </c>
    </row>
    <row r="222" spans="1:31" x14ac:dyDescent="0.2">
      <c r="A222" s="15">
        <v>3</v>
      </c>
      <c r="B222" s="52">
        <v>25</v>
      </c>
      <c r="C222" s="55">
        <v>217</v>
      </c>
      <c r="D222" s="83">
        <v>277</v>
      </c>
      <c r="E222" s="30">
        <v>382</v>
      </c>
      <c r="F222">
        <v>221</v>
      </c>
      <c r="G222">
        <v>5368</v>
      </c>
      <c r="H222" s="2">
        <v>5414.5862136339601</v>
      </c>
      <c r="I222">
        <v>5368</v>
      </c>
      <c r="J222">
        <v>5429.8703792148299</v>
      </c>
      <c r="K222" s="53">
        <v>221</v>
      </c>
      <c r="O222" s="2">
        <v>59</v>
      </c>
      <c r="P222">
        <v>672.44092004990205</v>
      </c>
      <c r="T222">
        <v>59</v>
      </c>
      <c r="U222">
        <v>529.87347332892602</v>
      </c>
      <c r="Y222">
        <v>59</v>
      </c>
      <c r="Z222">
        <v>608.28693855139704</v>
      </c>
      <c r="AD222">
        <v>59</v>
      </c>
      <c r="AE222">
        <v>2903.5956989844699</v>
      </c>
    </row>
    <row r="223" spans="1:31" x14ac:dyDescent="0.2">
      <c r="A223" s="15">
        <v>3</v>
      </c>
      <c r="B223" s="52">
        <v>26</v>
      </c>
      <c r="C223" s="55">
        <v>218</v>
      </c>
      <c r="D223" s="83">
        <v>278</v>
      </c>
      <c r="E223" s="30">
        <v>383</v>
      </c>
      <c r="F223">
        <v>222</v>
      </c>
      <c r="G223">
        <v>5385</v>
      </c>
      <c r="H223" s="2">
        <v>5435.4052942334902</v>
      </c>
      <c r="I223">
        <v>5385</v>
      </c>
      <c r="J223">
        <v>5449.5907868209897</v>
      </c>
      <c r="K223" s="53">
        <v>222</v>
      </c>
      <c r="O223" s="2">
        <v>60</v>
      </c>
      <c r="P223">
        <v>684.79310971923701</v>
      </c>
      <c r="T223">
        <v>60</v>
      </c>
      <c r="U223">
        <v>542.16264601775504</v>
      </c>
      <c r="Y223">
        <v>60</v>
      </c>
      <c r="Z223">
        <v>619.791126483119</v>
      </c>
      <c r="AD223">
        <v>60</v>
      </c>
      <c r="AE223">
        <v>2922.8513482040798</v>
      </c>
    </row>
    <row r="224" spans="1:31" x14ac:dyDescent="0.2">
      <c r="A224" s="15">
        <v>3</v>
      </c>
      <c r="B224" s="52">
        <v>27</v>
      </c>
      <c r="C224" s="55">
        <v>219</v>
      </c>
      <c r="D224" s="83">
        <v>279</v>
      </c>
      <c r="E224" s="30">
        <v>384</v>
      </c>
      <c r="F224">
        <v>223</v>
      </c>
      <c r="G224">
        <v>5402</v>
      </c>
      <c r="H224" s="2">
        <v>5455.9140579333898</v>
      </c>
      <c r="I224">
        <v>5402</v>
      </c>
      <c r="J224">
        <v>5468.9278896895703</v>
      </c>
      <c r="K224" s="53">
        <v>223</v>
      </c>
      <c r="O224" s="2"/>
      <c r="T224">
        <v>61</v>
      </c>
      <c r="U224">
        <v>557.24309513423395</v>
      </c>
      <c r="Y224">
        <v>61</v>
      </c>
      <c r="Z224">
        <v>630.73311207922302</v>
      </c>
      <c r="AD224">
        <v>61</v>
      </c>
      <c r="AE224">
        <v>2941.5884313169399</v>
      </c>
    </row>
    <row r="225" spans="1:31" x14ac:dyDescent="0.2">
      <c r="A225" s="15">
        <v>3</v>
      </c>
      <c r="B225" s="52">
        <v>28</v>
      </c>
      <c r="C225" s="55">
        <v>220</v>
      </c>
      <c r="D225" s="83">
        <v>280</v>
      </c>
      <c r="E225" s="30">
        <v>385</v>
      </c>
      <c r="F225">
        <v>224</v>
      </c>
      <c r="G225">
        <v>5419</v>
      </c>
      <c r="H225" s="2">
        <v>5476.1340720817298</v>
      </c>
      <c r="I225">
        <v>5419</v>
      </c>
      <c r="J225">
        <v>5488.0895698654604</v>
      </c>
      <c r="K225" s="53">
        <v>224</v>
      </c>
      <c r="O225" s="2"/>
      <c r="T225">
        <v>62</v>
      </c>
      <c r="U225">
        <v>572.45491309327701</v>
      </c>
      <c r="Y225">
        <v>62</v>
      </c>
      <c r="Z225">
        <v>641.94709593751998</v>
      </c>
      <c r="AD225">
        <v>62</v>
      </c>
      <c r="AE225">
        <v>2960.9340871587601</v>
      </c>
    </row>
    <row r="226" spans="1:31" x14ac:dyDescent="0.2">
      <c r="A226" s="15">
        <v>3</v>
      </c>
      <c r="B226" s="52">
        <v>29</v>
      </c>
      <c r="C226" s="56">
        <v>221</v>
      </c>
      <c r="D226" s="83">
        <v>281</v>
      </c>
      <c r="E226" s="30">
        <v>386</v>
      </c>
      <c r="F226">
        <v>225</v>
      </c>
      <c r="G226">
        <v>5441</v>
      </c>
      <c r="H226" s="2">
        <v>5496.0869256967399</v>
      </c>
      <c r="I226">
        <v>5441</v>
      </c>
      <c r="J226">
        <v>5504.1957762125003</v>
      </c>
      <c r="K226" s="53">
        <v>225</v>
      </c>
      <c r="O226" s="2"/>
      <c r="T226">
        <v>63</v>
      </c>
      <c r="U226">
        <v>587.56585212478797</v>
      </c>
      <c r="Y226">
        <v>63</v>
      </c>
      <c r="Z226">
        <v>653.22130898755597</v>
      </c>
      <c r="AD226">
        <v>63</v>
      </c>
      <c r="AE226">
        <v>2979.9764497318602</v>
      </c>
    </row>
    <row r="227" spans="1:31" x14ac:dyDescent="0.2">
      <c r="A227" s="15">
        <v>3</v>
      </c>
      <c r="B227" s="52">
        <v>30</v>
      </c>
      <c r="C227" s="55">
        <v>222</v>
      </c>
      <c r="D227" s="83">
        <v>282</v>
      </c>
      <c r="E227" s="30">
        <v>387</v>
      </c>
      <c r="F227">
        <v>226</v>
      </c>
      <c r="G227">
        <v>5462</v>
      </c>
      <c r="H227" s="2">
        <v>5515.7918881391397</v>
      </c>
      <c r="I227">
        <v>5462</v>
      </c>
      <c r="J227">
        <v>5520.1157950503302</v>
      </c>
      <c r="K227" s="53">
        <v>226</v>
      </c>
      <c r="O227" s="2"/>
      <c r="T227">
        <v>64</v>
      </c>
      <c r="U227">
        <v>602.48625353035004</v>
      </c>
      <c r="Y227">
        <v>64</v>
      </c>
      <c r="Z227">
        <v>664.45535146017596</v>
      </c>
      <c r="AD227">
        <v>64</v>
      </c>
      <c r="AE227">
        <v>2998.6068075712301</v>
      </c>
    </row>
    <row r="228" spans="1:31" x14ac:dyDescent="0.2">
      <c r="A228" s="15">
        <v>3</v>
      </c>
      <c r="B228" s="52">
        <v>31</v>
      </c>
      <c r="C228" s="55">
        <v>223</v>
      </c>
      <c r="D228" s="83">
        <v>283</v>
      </c>
      <c r="E228" s="30">
        <v>388</v>
      </c>
      <c r="F228">
        <v>227</v>
      </c>
      <c r="G228">
        <v>5484</v>
      </c>
      <c r="H228" s="2">
        <v>5535.2592061646301</v>
      </c>
      <c r="I228">
        <v>5484</v>
      </c>
      <c r="J228">
        <v>5536.1854685377602</v>
      </c>
      <c r="K228" s="53">
        <v>227</v>
      </c>
      <c r="O228" s="2"/>
      <c r="T228">
        <v>65</v>
      </c>
      <c r="U228">
        <v>616.96538637047502</v>
      </c>
      <c r="Y228">
        <v>65</v>
      </c>
      <c r="Z228">
        <v>675.74760990744096</v>
      </c>
      <c r="AD228">
        <v>65</v>
      </c>
      <c r="AE228">
        <v>3018.38018333234</v>
      </c>
    </row>
    <row r="229" spans="1:31" x14ac:dyDescent="0.2">
      <c r="A229" s="15">
        <v>3</v>
      </c>
      <c r="B229" s="52">
        <v>32</v>
      </c>
      <c r="C229" s="55">
        <v>224</v>
      </c>
      <c r="D229" s="83">
        <v>284</v>
      </c>
      <c r="E229" s="30">
        <v>389</v>
      </c>
      <c r="F229">
        <v>228</v>
      </c>
      <c r="G229">
        <v>5505</v>
      </c>
      <c r="H229" s="2">
        <v>5554.4973041373796</v>
      </c>
      <c r="I229">
        <v>5505</v>
      </c>
      <c r="J229">
        <v>5552.3202935210602</v>
      </c>
      <c r="K229" s="53">
        <v>228</v>
      </c>
      <c r="O229" s="2"/>
      <c r="T229">
        <v>66</v>
      </c>
      <c r="U229">
        <v>631.98185982795201</v>
      </c>
      <c r="Y229">
        <v>66</v>
      </c>
      <c r="Z229">
        <v>686.905733291307</v>
      </c>
      <c r="AD229">
        <v>66</v>
      </c>
      <c r="AE229">
        <v>3036.0467688336498</v>
      </c>
    </row>
    <row r="230" spans="1:31" x14ac:dyDescent="0.2">
      <c r="A230" s="15">
        <v>3</v>
      </c>
      <c r="B230" s="52">
        <v>33</v>
      </c>
      <c r="C230" s="55">
        <v>225</v>
      </c>
      <c r="D230" s="83">
        <v>285</v>
      </c>
      <c r="E230" s="30">
        <v>390</v>
      </c>
      <c r="F230">
        <v>229</v>
      </c>
      <c r="G230">
        <v>5527</v>
      </c>
      <c r="H230" s="2">
        <v>5573.5138254397898</v>
      </c>
      <c r="I230">
        <v>5527</v>
      </c>
      <c r="J230">
        <v>5568.0983551060999</v>
      </c>
      <c r="K230" s="53">
        <v>229</v>
      </c>
      <c r="O230" s="2"/>
      <c r="T230">
        <v>67</v>
      </c>
      <c r="U230">
        <v>646.72271255563498</v>
      </c>
      <c r="Y230">
        <v>67</v>
      </c>
      <c r="Z230">
        <v>698.19882628531502</v>
      </c>
      <c r="AD230">
        <v>67</v>
      </c>
      <c r="AE230">
        <v>3054.40899590137</v>
      </c>
    </row>
    <row r="231" spans="1:31" x14ac:dyDescent="0.2">
      <c r="A231" s="15">
        <v>3</v>
      </c>
      <c r="B231" s="52">
        <v>34</v>
      </c>
      <c r="C231" s="55">
        <v>226</v>
      </c>
      <c r="D231" s="83">
        <v>286</v>
      </c>
      <c r="E231" s="30">
        <v>391</v>
      </c>
      <c r="F231">
        <v>230</v>
      </c>
      <c r="G231">
        <v>5539</v>
      </c>
      <c r="H231" s="2">
        <v>5592.3165790845997</v>
      </c>
      <c r="I231">
        <v>5539</v>
      </c>
      <c r="J231">
        <v>5585.8377634840299</v>
      </c>
      <c r="K231" s="53" t="s">
        <v>431</v>
      </c>
      <c r="O231" s="2"/>
      <c r="T231">
        <v>68</v>
      </c>
      <c r="U231">
        <v>661.68945497867696</v>
      </c>
      <c r="Y231">
        <v>68</v>
      </c>
      <c r="Z231">
        <v>709.34174961756696</v>
      </c>
      <c r="AD231">
        <v>68</v>
      </c>
      <c r="AE231">
        <v>3072.7645340664499</v>
      </c>
    </row>
    <row r="232" spans="1:31" x14ac:dyDescent="0.2">
      <c r="A232" s="15">
        <v>3</v>
      </c>
      <c r="B232">
        <v>35</v>
      </c>
      <c r="C232" s="55">
        <v>227</v>
      </c>
      <c r="D232" s="83">
        <v>287</v>
      </c>
      <c r="E232" s="30">
        <v>392</v>
      </c>
      <c r="F232">
        <v>231</v>
      </c>
      <c r="G232">
        <v>5552</v>
      </c>
      <c r="H232" s="2">
        <v>5610.9136653656897</v>
      </c>
      <c r="I232">
        <v>5552</v>
      </c>
      <c r="J232">
        <v>5603.50066468163</v>
      </c>
      <c r="K232" s="53">
        <v>231</v>
      </c>
      <c r="O232" s="2"/>
      <c r="T232">
        <v>69</v>
      </c>
      <c r="U232">
        <v>676.69559260282597</v>
      </c>
      <c r="Y232">
        <v>69</v>
      </c>
      <c r="Z232">
        <v>720.68445698370897</v>
      </c>
      <c r="AD232">
        <v>69</v>
      </c>
      <c r="AE232">
        <v>3091.2653061224501</v>
      </c>
    </row>
    <row r="233" spans="1:31" x14ac:dyDescent="0.2">
      <c r="A233" s="15">
        <v>3</v>
      </c>
      <c r="B233" s="52">
        <v>36</v>
      </c>
      <c r="C233" s="55">
        <v>228</v>
      </c>
      <c r="D233" s="83">
        <v>288</v>
      </c>
      <c r="E233" s="30">
        <v>393</v>
      </c>
      <c r="F233">
        <v>232</v>
      </c>
      <c r="G233">
        <v>5564</v>
      </c>
      <c r="H233" s="2">
        <v>5629.3131102931002</v>
      </c>
      <c r="I233">
        <v>5564</v>
      </c>
      <c r="J233">
        <v>5620.8584247999997</v>
      </c>
      <c r="K233" s="53">
        <v>232</v>
      </c>
      <c r="O233" s="2"/>
      <c r="T233">
        <v>70</v>
      </c>
      <c r="U233">
        <v>691.51673935782298</v>
      </c>
      <c r="Y233">
        <v>70</v>
      </c>
      <c r="Z233">
        <v>731.92239844923404</v>
      </c>
      <c r="AD233">
        <v>70</v>
      </c>
      <c r="AE233">
        <v>3109.9297555430999</v>
      </c>
    </row>
    <row r="234" spans="1:31" x14ac:dyDescent="0.2">
      <c r="A234" s="15">
        <v>3</v>
      </c>
      <c r="B234" s="52">
        <v>37</v>
      </c>
      <c r="C234" s="55">
        <v>229</v>
      </c>
      <c r="D234" s="83">
        <v>289</v>
      </c>
      <c r="E234" s="30">
        <v>394</v>
      </c>
      <c r="F234">
        <v>233</v>
      </c>
      <c r="G234">
        <v>5577</v>
      </c>
      <c r="H234" s="2">
        <v>5647.5228812533296</v>
      </c>
      <c r="I234">
        <v>5577</v>
      </c>
      <c r="J234">
        <v>5638.0662828772802</v>
      </c>
      <c r="K234" s="53">
        <v>233</v>
      </c>
      <c r="O234" s="2"/>
      <c r="T234">
        <v>71</v>
      </c>
      <c r="U234">
        <v>706.31676086828804</v>
      </c>
      <c r="Y234">
        <v>71</v>
      </c>
      <c r="Z234">
        <v>742.78248130779502</v>
      </c>
      <c r="AD234">
        <v>71</v>
      </c>
      <c r="AE234">
        <v>3128.2835416122998</v>
      </c>
    </row>
    <row r="235" spans="1:31" x14ac:dyDescent="0.2">
      <c r="A235" s="15">
        <v>3</v>
      </c>
      <c r="B235" s="52">
        <v>38</v>
      </c>
      <c r="C235" s="55">
        <v>230</v>
      </c>
      <c r="D235" s="83">
        <v>290</v>
      </c>
      <c r="E235" s="30">
        <v>395</v>
      </c>
      <c r="F235">
        <v>234</v>
      </c>
      <c r="G235">
        <v>5589</v>
      </c>
      <c r="H235" s="2">
        <v>5665.5509734644202</v>
      </c>
      <c r="I235">
        <v>5589</v>
      </c>
      <c r="J235">
        <v>5655.3249534104498</v>
      </c>
      <c r="K235"/>
      <c r="O235" s="2"/>
      <c r="T235">
        <v>72</v>
      </c>
      <c r="U235">
        <v>720.90272909096404</v>
      </c>
      <c r="Y235">
        <v>72</v>
      </c>
      <c r="Z235">
        <v>753.56746781595996</v>
      </c>
      <c r="AD235">
        <v>72</v>
      </c>
      <c r="AE235">
        <v>3147.0240360490102</v>
      </c>
    </row>
    <row r="236" spans="1:31" x14ac:dyDescent="0.2">
      <c r="A236" s="15">
        <v>3</v>
      </c>
      <c r="B236" s="52">
        <v>39</v>
      </c>
      <c r="C236" s="55">
        <v>231</v>
      </c>
      <c r="D236" s="83">
        <v>291</v>
      </c>
      <c r="E236" s="30">
        <v>396</v>
      </c>
      <c r="F236">
        <v>235</v>
      </c>
      <c r="G236">
        <v>5595</v>
      </c>
      <c r="H236" s="2">
        <v>5683.4053939853902</v>
      </c>
      <c r="I236">
        <v>5595</v>
      </c>
      <c r="J236">
        <v>5672.3065293354302</v>
      </c>
      <c r="K236" s="53">
        <v>235</v>
      </c>
      <c r="O236" s="2"/>
      <c r="T236">
        <v>73</v>
      </c>
      <c r="U236">
        <v>735.86521550634905</v>
      </c>
      <c r="Y236">
        <v>73</v>
      </c>
      <c r="Z236">
        <v>764.55310754224604</v>
      </c>
      <c r="AD236">
        <v>73</v>
      </c>
      <c r="AE236">
        <v>3165.7971638498302</v>
      </c>
    </row>
    <row r="237" spans="1:31" x14ac:dyDescent="0.2">
      <c r="A237" s="15">
        <v>3</v>
      </c>
      <c r="B237" s="52">
        <v>40</v>
      </c>
      <c r="C237" s="55">
        <v>232</v>
      </c>
      <c r="D237" s="83">
        <v>292</v>
      </c>
      <c r="E237" s="30">
        <v>397</v>
      </c>
      <c r="F237">
        <v>236</v>
      </c>
      <c r="G237">
        <v>5601</v>
      </c>
      <c r="H237" s="2">
        <v>5701.0941488703602</v>
      </c>
      <c r="I237">
        <v>5601</v>
      </c>
      <c r="J237">
        <v>5689.6723900438901</v>
      </c>
      <c r="K237" s="53">
        <v>236</v>
      </c>
      <c r="O237" s="2"/>
      <c r="T237">
        <v>74</v>
      </c>
      <c r="U237">
        <v>750.69078943781699</v>
      </c>
      <c r="Y237">
        <v>74</v>
      </c>
      <c r="Z237">
        <v>775.44033147635298</v>
      </c>
      <c r="AD237">
        <v>74</v>
      </c>
      <c r="AE237">
        <v>3184.05343880382</v>
      </c>
    </row>
    <row r="238" spans="1:31" x14ac:dyDescent="0.2">
      <c r="A238" s="15">
        <v>3</v>
      </c>
      <c r="B238" s="52">
        <v>41</v>
      </c>
      <c r="C238" s="55">
        <v>233</v>
      </c>
      <c r="D238" s="83">
        <v>293</v>
      </c>
      <c r="E238" s="30">
        <v>398</v>
      </c>
      <c r="F238">
        <v>237</v>
      </c>
      <c r="G238">
        <v>5607</v>
      </c>
      <c r="H238" s="2">
        <v>5718.6253197504202</v>
      </c>
      <c r="I238">
        <v>5607</v>
      </c>
      <c r="J238">
        <v>5706.6944032712499</v>
      </c>
      <c r="K238" s="53">
        <v>237</v>
      </c>
      <c r="O238" s="2"/>
      <c r="T238">
        <v>75</v>
      </c>
      <c r="U238">
        <v>765.28933694238503</v>
      </c>
      <c r="Y238">
        <v>75</v>
      </c>
      <c r="Z238">
        <v>786.43369608769399</v>
      </c>
      <c r="AD238">
        <v>75</v>
      </c>
      <c r="AE238">
        <v>3202.3592046243698</v>
      </c>
    </row>
    <row r="239" spans="1:31" x14ac:dyDescent="0.2">
      <c r="A239" s="15">
        <v>3</v>
      </c>
      <c r="B239" s="52">
        <v>42</v>
      </c>
      <c r="C239" s="55">
        <v>234</v>
      </c>
      <c r="D239" s="83">
        <v>294</v>
      </c>
      <c r="E239" s="30">
        <v>399</v>
      </c>
      <c r="F239">
        <v>238</v>
      </c>
      <c r="G239">
        <v>5613</v>
      </c>
      <c r="H239" s="2">
        <v>5736.0063578121799</v>
      </c>
      <c r="I239">
        <v>5613</v>
      </c>
      <c r="J239">
        <v>5723.6992458430896</v>
      </c>
      <c r="K239" s="53">
        <v>238</v>
      </c>
      <c r="O239" s="2"/>
      <c r="T239">
        <v>76</v>
      </c>
      <c r="U239">
        <v>780.55376973751902</v>
      </c>
      <c r="Y239">
        <v>76</v>
      </c>
      <c r="Z239">
        <v>797.60627404573404</v>
      </c>
      <c r="AD239">
        <v>76</v>
      </c>
      <c r="AE239">
        <v>3222.9331681000199</v>
      </c>
    </row>
    <row r="240" spans="1:31" x14ac:dyDescent="0.2">
      <c r="A240" s="15">
        <v>3</v>
      </c>
      <c r="B240" s="52">
        <v>43</v>
      </c>
      <c r="C240" s="55">
        <v>235</v>
      </c>
      <c r="D240" s="83">
        <v>295</v>
      </c>
      <c r="E240" s="30">
        <v>400</v>
      </c>
      <c r="F240">
        <v>239</v>
      </c>
      <c r="G240">
        <v>5619</v>
      </c>
      <c r="H240" s="2">
        <v>5753.2456503301601</v>
      </c>
      <c r="I240">
        <v>5619</v>
      </c>
      <c r="J240">
        <v>5740.5844679705397</v>
      </c>
      <c r="K240" s="53">
        <v>239</v>
      </c>
      <c r="O240" s="2"/>
      <c r="T240">
        <v>77</v>
      </c>
      <c r="U240">
        <v>795.85308495271704</v>
      </c>
      <c r="Y240">
        <v>77</v>
      </c>
      <c r="Z240">
        <v>808.71720222797296</v>
      </c>
      <c r="AD240">
        <v>77</v>
      </c>
      <c r="AE240">
        <v>3242.5922371359802</v>
      </c>
    </row>
    <row r="241" spans="1:31" x14ac:dyDescent="0.2">
      <c r="A241" s="15">
        <v>3</v>
      </c>
      <c r="B241" s="52">
        <v>44</v>
      </c>
      <c r="C241" s="55">
        <v>236</v>
      </c>
      <c r="D241" s="83">
        <v>296</v>
      </c>
      <c r="E241" s="30">
        <v>401</v>
      </c>
      <c r="F241">
        <v>240</v>
      </c>
      <c r="G241">
        <v>5658</v>
      </c>
      <c r="H241" s="2">
        <v>5770.3512114432197</v>
      </c>
      <c r="I241">
        <v>5658</v>
      </c>
      <c r="J241">
        <v>5757.9091951594901</v>
      </c>
      <c r="K241" s="53">
        <v>244</v>
      </c>
      <c r="O241" s="2"/>
      <c r="T241">
        <v>78</v>
      </c>
      <c r="U241">
        <v>810.99303854668699</v>
      </c>
      <c r="Y241">
        <v>78</v>
      </c>
      <c r="Z241">
        <v>819.90182140464697</v>
      </c>
      <c r="AD241">
        <v>78</v>
      </c>
      <c r="AE241">
        <v>3262.6010329352798</v>
      </c>
    </row>
    <row r="242" spans="1:31" x14ac:dyDescent="0.2">
      <c r="A242" s="15">
        <v>3</v>
      </c>
      <c r="B242" s="52">
        <v>45</v>
      </c>
      <c r="C242" s="55">
        <v>237</v>
      </c>
      <c r="D242" s="83">
        <v>297</v>
      </c>
      <c r="E242" s="30">
        <v>402</v>
      </c>
      <c r="F242">
        <v>241</v>
      </c>
      <c r="G242">
        <v>5697</v>
      </c>
      <c r="H242" s="2">
        <v>5787.3309829149803</v>
      </c>
      <c r="I242">
        <v>5697</v>
      </c>
      <c r="J242">
        <v>5775.22258073993</v>
      </c>
      <c r="K242" s="53">
        <v>241</v>
      </c>
      <c r="O242" s="2"/>
      <c r="T242">
        <v>79</v>
      </c>
      <c r="U242">
        <v>826.17804498113298</v>
      </c>
      <c r="Y242">
        <v>79</v>
      </c>
      <c r="Z242">
        <v>831.30696567776499</v>
      </c>
      <c r="AD242">
        <v>79</v>
      </c>
      <c r="AE242">
        <v>3282.7420649370201</v>
      </c>
    </row>
    <row r="243" spans="1:31" x14ac:dyDescent="0.2">
      <c r="A243" s="15">
        <v>3</v>
      </c>
      <c r="B243" s="52">
        <v>46</v>
      </c>
      <c r="C243" s="55">
        <v>238</v>
      </c>
      <c r="D243" s="83">
        <v>298</v>
      </c>
      <c r="E243" s="30">
        <v>403</v>
      </c>
      <c r="F243">
        <v>242</v>
      </c>
      <c r="G243">
        <v>5736</v>
      </c>
      <c r="H243" s="2">
        <v>5804.1929364220896</v>
      </c>
      <c r="I243">
        <v>5736</v>
      </c>
      <c r="J243">
        <v>5792.4249099398703</v>
      </c>
      <c r="K243" s="53">
        <v>242</v>
      </c>
      <c r="O243" s="2"/>
      <c r="T243">
        <v>80</v>
      </c>
      <c r="U243">
        <v>841.01939103179495</v>
      </c>
      <c r="Y243">
        <v>80</v>
      </c>
      <c r="Z243">
        <v>842.51232915531102</v>
      </c>
      <c r="AD243">
        <v>80</v>
      </c>
      <c r="AE243">
        <v>3302.56737093224</v>
      </c>
    </row>
    <row r="244" spans="1:31" x14ac:dyDescent="0.2">
      <c r="A244" s="15">
        <v>3</v>
      </c>
      <c r="B244" s="52">
        <v>47</v>
      </c>
      <c r="C244" s="55">
        <v>239</v>
      </c>
      <c r="D244" s="83">
        <v>299</v>
      </c>
      <c r="E244" s="30">
        <v>404</v>
      </c>
      <c r="F244">
        <v>243</v>
      </c>
      <c r="G244">
        <v>5775</v>
      </c>
      <c r="H244" s="2">
        <v>5820.9450979089297</v>
      </c>
      <c r="I244">
        <v>5775</v>
      </c>
      <c r="J244">
        <v>5810.0097707274399</v>
      </c>
      <c r="K244" s="53">
        <v>243</v>
      </c>
      <c r="O244" s="2"/>
      <c r="T244">
        <v>81</v>
      </c>
      <c r="U244">
        <v>856.49697718338496</v>
      </c>
      <c r="Y244">
        <v>81</v>
      </c>
      <c r="Z244">
        <v>853.47312526240898</v>
      </c>
      <c r="AD244">
        <v>81</v>
      </c>
      <c r="AE244">
        <v>3320.0131563165301</v>
      </c>
    </row>
    <row r="245" spans="1:31" x14ac:dyDescent="0.2">
      <c r="A245" s="15">
        <v>3</v>
      </c>
      <c r="B245" s="52">
        <v>48</v>
      </c>
      <c r="C245" s="55">
        <v>240</v>
      </c>
      <c r="D245" s="83">
        <v>300</v>
      </c>
      <c r="E245" s="30">
        <v>405</v>
      </c>
      <c r="F245">
        <v>244</v>
      </c>
      <c r="G245">
        <v>5814</v>
      </c>
      <c r="H245" s="2">
        <v>5837.5955766075504</v>
      </c>
      <c r="I245">
        <v>5814</v>
      </c>
      <c r="J245">
        <v>5827.2736847183896</v>
      </c>
      <c r="K245" s="53">
        <v>244</v>
      </c>
      <c r="O245" s="2"/>
      <c r="T245">
        <v>82</v>
      </c>
      <c r="U245">
        <v>871.69648765794705</v>
      </c>
      <c r="Y245">
        <v>82</v>
      </c>
      <c r="Z245">
        <v>864.48827371082996</v>
      </c>
      <c r="AD245">
        <v>82</v>
      </c>
      <c r="AE245">
        <v>3338.0438186975798</v>
      </c>
    </row>
    <row r="246" spans="1:31" x14ac:dyDescent="0.2">
      <c r="A246" s="15">
        <v>3</v>
      </c>
      <c r="B246" s="52">
        <v>49</v>
      </c>
      <c r="C246" s="55">
        <v>241</v>
      </c>
      <c r="D246" s="83">
        <v>301</v>
      </c>
      <c r="E246" s="30">
        <v>406</v>
      </c>
      <c r="F246">
        <v>245</v>
      </c>
      <c r="G246">
        <v>5819</v>
      </c>
      <c r="H246" s="2">
        <v>5854.1521584101101</v>
      </c>
      <c r="I246">
        <v>5819</v>
      </c>
      <c r="J246">
        <v>5845.2746026646801</v>
      </c>
      <c r="K246" s="53">
        <v>245</v>
      </c>
      <c r="O246" s="2"/>
      <c r="T246">
        <v>83</v>
      </c>
      <c r="U246">
        <v>886.718820331031</v>
      </c>
      <c r="Y246">
        <v>83</v>
      </c>
      <c r="Z246">
        <v>875.48512102418101</v>
      </c>
      <c r="AD246">
        <v>83</v>
      </c>
      <c r="AE246">
        <v>3356.0858300187001</v>
      </c>
    </row>
    <row r="247" spans="1:31" x14ac:dyDescent="0.2">
      <c r="A247" s="15">
        <v>3</v>
      </c>
      <c r="B247" s="52">
        <v>50</v>
      </c>
      <c r="C247" s="55">
        <v>242</v>
      </c>
      <c r="D247" s="83">
        <v>302</v>
      </c>
      <c r="E247" s="30">
        <v>407</v>
      </c>
      <c r="F247">
        <v>246</v>
      </c>
      <c r="G247">
        <v>5825</v>
      </c>
      <c r="H247" s="2">
        <v>5870.6228398683597</v>
      </c>
      <c r="I247">
        <v>5825</v>
      </c>
      <c r="J247">
        <v>5862.5542744176801</v>
      </c>
      <c r="K247" s="53">
        <v>246</v>
      </c>
      <c r="O247" s="2"/>
      <c r="T247">
        <v>84</v>
      </c>
      <c r="U247">
        <v>901.58969036227302</v>
      </c>
      <c r="Y247">
        <v>84</v>
      </c>
      <c r="Z247">
        <v>886.57486554482603</v>
      </c>
      <c r="AD247">
        <v>84</v>
      </c>
      <c r="AE247">
        <v>3373.27160121099</v>
      </c>
    </row>
    <row r="248" spans="1:31" x14ac:dyDescent="0.2">
      <c r="A248" s="15">
        <v>3</v>
      </c>
      <c r="B248" s="52">
        <v>51</v>
      </c>
      <c r="C248" s="55">
        <v>243</v>
      </c>
      <c r="D248" s="83">
        <v>303</v>
      </c>
      <c r="E248" s="30">
        <v>408</v>
      </c>
      <c r="F248">
        <v>247</v>
      </c>
      <c r="G248">
        <v>5831</v>
      </c>
      <c r="H248" s="2">
        <v>5887.0156475184704</v>
      </c>
      <c r="I248">
        <v>5831</v>
      </c>
      <c r="J248">
        <v>5880.1908433223598</v>
      </c>
      <c r="K248" s="53">
        <v>247</v>
      </c>
      <c r="O248" s="2"/>
      <c r="T248">
        <v>85</v>
      </c>
      <c r="U248">
        <v>916.657398757686</v>
      </c>
      <c r="Y248">
        <v>85</v>
      </c>
      <c r="Z248">
        <v>897.44289735291602</v>
      </c>
      <c r="AD248">
        <v>85</v>
      </c>
      <c r="AE248">
        <v>3391.53504510017</v>
      </c>
    </row>
    <row r="249" spans="1:31" x14ac:dyDescent="0.2">
      <c r="A249" s="15">
        <v>3</v>
      </c>
      <c r="B249" s="52">
        <v>52</v>
      </c>
      <c r="C249" s="55">
        <v>244</v>
      </c>
      <c r="D249" s="83">
        <v>304</v>
      </c>
      <c r="E249" s="30">
        <v>409</v>
      </c>
      <c r="F249">
        <v>248</v>
      </c>
      <c r="G249">
        <v>5836</v>
      </c>
      <c r="H249" s="2">
        <v>5903.3385278973801</v>
      </c>
      <c r="I249">
        <v>5836</v>
      </c>
      <c r="J249">
        <v>5897.8960704316096</v>
      </c>
      <c r="K249" s="53">
        <v>248</v>
      </c>
      <c r="O249" s="2"/>
      <c r="T249">
        <v>86</v>
      </c>
      <c r="U249">
        <v>932.26907686459697</v>
      </c>
      <c r="Y249">
        <v>86</v>
      </c>
      <c r="Z249">
        <v>909.36301544238302</v>
      </c>
      <c r="AD249">
        <v>86</v>
      </c>
      <c r="AE249">
        <v>3410.1895785534398</v>
      </c>
    </row>
    <row r="250" spans="1:31" x14ac:dyDescent="0.2">
      <c r="A250" s="15">
        <v>3</v>
      </c>
      <c r="B250" s="52">
        <v>53</v>
      </c>
      <c r="C250" s="55">
        <v>245</v>
      </c>
      <c r="D250" s="83">
        <v>305</v>
      </c>
      <c r="E250" s="30">
        <v>410</v>
      </c>
      <c r="F250">
        <v>249</v>
      </c>
      <c r="G250">
        <v>5842</v>
      </c>
      <c r="H250" s="2">
        <v>5919.5994754755302</v>
      </c>
      <c r="I250">
        <v>5842</v>
      </c>
      <c r="J250">
        <v>5915.32916787861</v>
      </c>
      <c r="K250" s="53">
        <v>249</v>
      </c>
      <c r="O250" s="2"/>
      <c r="T250">
        <v>87</v>
      </c>
      <c r="U250">
        <v>948.00430472801099</v>
      </c>
      <c r="Y250">
        <v>87</v>
      </c>
      <c r="Z250">
        <v>921.14315471365603</v>
      </c>
      <c r="AD250">
        <v>87</v>
      </c>
      <c r="AE250">
        <v>3428.8566233757001</v>
      </c>
    </row>
    <row r="251" spans="1:31" x14ac:dyDescent="0.2">
      <c r="A251" s="15">
        <v>3</v>
      </c>
      <c r="B251" s="52">
        <v>54</v>
      </c>
      <c r="C251" s="55">
        <v>246</v>
      </c>
      <c r="D251" s="83">
        <v>306</v>
      </c>
      <c r="E251" s="30">
        <v>411</v>
      </c>
      <c r="F251">
        <v>250</v>
      </c>
      <c r="G251">
        <v>5861</v>
      </c>
      <c r="H251" s="2">
        <v>5935.8064837698603</v>
      </c>
      <c r="I251">
        <v>5861</v>
      </c>
      <c r="J251">
        <v>5932.2521877848003</v>
      </c>
      <c r="K251" s="53">
        <v>254</v>
      </c>
      <c r="O251" s="2"/>
      <c r="T251">
        <v>88</v>
      </c>
      <c r="U251">
        <v>963.91560861409801</v>
      </c>
      <c r="Y251">
        <v>88</v>
      </c>
      <c r="Z251">
        <v>932.90967621216805</v>
      </c>
      <c r="AD251">
        <v>88</v>
      </c>
      <c r="AE251">
        <v>3447.2291409641498</v>
      </c>
    </row>
    <row r="252" spans="1:31" x14ac:dyDescent="0.2">
      <c r="A252" s="15">
        <v>3</v>
      </c>
      <c r="B252" s="52">
        <v>55</v>
      </c>
      <c r="C252" s="55">
        <v>247</v>
      </c>
      <c r="D252" s="83">
        <v>307</v>
      </c>
      <c r="E252" s="30">
        <v>412</v>
      </c>
      <c r="F252">
        <v>251</v>
      </c>
      <c r="G252">
        <v>5880</v>
      </c>
      <c r="H252" s="2">
        <v>5951.9675329668298</v>
      </c>
      <c r="I252">
        <v>5880</v>
      </c>
      <c r="J252">
        <v>5948.8869128286397</v>
      </c>
      <c r="K252" s="53">
        <v>251</v>
      </c>
      <c r="O252" s="2"/>
      <c r="T252">
        <v>89</v>
      </c>
      <c r="U252">
        <v>979.402994538754</v>
      </c>
      <c r="Y252">
        <v>89</v>
      </c>
      <c r="Z252">
        <v>944.93910153931699</v>
      </c>
      <c r="AD252">
        <v>89</v>
      </c>
      <c r="AE252">
        <v>3466.0628612566002</v>
      </c>
    </row>
    <row r="253" spans="1:31" x14ac:dyDescent="0.2">
      <c r="A253" s="15">
        <v>3</v>
      </c>
      <c r="B253" s="52">
        <v>56</v>
      </c>
      <c r="C253" s="55">
        <v>248</v>
      </c>
      <c r="D253" s="83">
        <v>308</v>
      </c>
      <c r="E253" s="30">
        <v>413</v>
      </c>
      <c r="F253">
        <v>252</v>
      </c>
      <c r="G253">
        <v>5899</v>
      </c>
      <c r="H253" s="2">
        <v>5968.0906098941996</v>
      </c>
      <c r="I253">
        <v>5899</v>
      </c>
      <c r="J253">
        <v>5965.6198513971904</v>
      </c>
      <c r="K253" s="53">
        <v>252</v>
      </c>
      <c r="O253" s="2"/>
      <c r="T253">
        <v>90</v>
      </c>
      <c r="U253">
        <v>995.03866184086598</v>
      </c>
      <c r="Y253">
        <v>90</v>
      </c>
      <c r="Z253">
        <v>957.08973670306295</v>
      </c>
      <c r="AD253">
        <v>90</v>
      </c>
      <c r="AE253">
        <v>3484.4651531249401</v>
      </c>
    </row>
    <row r="254" spans="1:31" x14ac:dyDescent="0.2">
      <c r="A254" s="15">
        <v>3</v>
      </c>
      <c r="B254" s="52">
        <v>57</v>
      </c>
      <c r="C254" s="55">
        <v>249</v>
      </c>
      <c r="D254" s="83">
        <v>309</v>
      </c>
      <c r="E254" s="30">
        <v>414</v>
      </c>
      <c r="F254">
        <v>253</v>
      </c>
      <c r="G254">
        <v>5917</v>
      </c>
      <c r="H254" s="2">
        <v>5984.1837011119396</v>
      </c>
      <c r="I254">
        <v>5917</v>
      </c>
      <c r="J254">
        <v>5982.7266643921803</v>
      </c>
      <c r="K254" s="53">
        <v>253</v>
      </c>
      <c r="O254" s="2"/>
      <c r="T254">
        <v>91</v>
      </c>
      <c r="U254">
        <v>1009.53687212069</v>
      </c>
      <c r="Y254">
        <v>91</v>
      </c>
      <c r="Z254">
        <v>971.07079610288304</v>
      </c>
      <c r="AD254">
        <v>91</v>
      </c>
      <c r="AE254">
        <v>3503.3593035850399</v>
      </c>
    </row>
    <row r="255" spans="1:31" x14ac:dyDescent="0.2">
      <c r="A255" s="15">
        <v>3</v>
      </c>
      <c r="B255" s="52">
        <v>58</v>
      </c>
      <c r="C255" s="55">
        <v>250</v>
      </c>
      <c r="D255" s="83">
        <v>310</v>
      </c>
      <c r="E255" s="30">
        <v>415</v>
      </c>
      <c r="F255">
        <v>254</v>
      </c>
      <c r="G255">
        <v>5936</v>
      </c>
      <c r="H255" s="2">
        <v>6000.2547814526697</v>
      </c>
      <c r="I255">
        <v>5936</v>
      </c>
      <c r="J255">
        <v>5999.4227628196304</v>
      </c>
      <c r="K255"/>
      <c r="O255" s="2"/>
      <c r="T255">
        <v>92</v>
      </c>
      <c r="U255">
        <v>1024.16684654491</v>
      </c>
      <c r="Y255">
        <v>92</v>
      </c>
      <c r="Z255">
        <v>985.09889575031195</v>
      </c>
      <c r="AD255">
        <v>92</v>
      </c>
      <c r="AE255">
        <v>3522.32648627649</v>
      </c>
    </row>
    <row r="256" spans="1:31" x14ac:dyDescent="0.2">
      <c r="A256" s="15">
        <v>3</v>
      </c>
      <c r="B256" s="52">
        <v>59</v>
      </c>
      <c r="C256" s="55">
        <v>251</v>
      </c>
      <c r="D256" s="83">
        <v>311</v>
      </c>
      <c r="E256" s="30">
        <v>416</v>
      </c>
      <c r="F256">
        <v>255</v>
      </c>
      <c r="G256">
        <v>5951</v>
      </c>
      <c r="H256" s="2">
        <v>6016.3118431442999</v>
      </c>
      <c r="I256">
        <v>5951</v>
      </c>
      <c r="J256">
        <v>6016.2787777544199</v>
      </c>
      <c r="K256" s="53">
        <v>255</v>
      </c>
      <c r="O256" s="2"/>
      <c r="T256">
        <v>93</v>
      </c>
      <c r="U256">
        <v>1039.1607677125701</v>
      </c>
      <c r="Y256">
        <v>93</v>
      </c>
      <c r="Z256">
        <v>999.18442891279597</v>
      </c>
      <c r="AD256">
        <v>93</v>
      </c>
      <c r="AE256">
        <v>3541.54318654795</v>
      </c>
    </row>
    <row r="257" spans="1:31" x14ac:dyDescent="0.2">
      <c r="A257" s="15">
        <v>3</v>
      </c>
      <c r="B257" s="52">
        <v>60</v>
      </c>
      <c r="C257" s="55">
        <v>252</v>
      </c>
      <c r="D257" s="83">
        <v>312</v>
      </c>
      <c r="E257" s="30">
        <v>417</v>
      </c>
      <c r="F257">
        <v>256</v>
      </c>
      <c r="G257">
        <v>5966</v>
      </c>
      <c r="H257" s="2">
        <v>6032.3628658595999</v>
      </c>
      <c r="I257">
        <v>5966</v>
      </c>
      <c r="J257">
        <v>6033.4785023635804</v>
      </c>
      <c r="K257" s="53">
        <v>256</v>
      </c>
      <c r="O257" s="2"/>
      <c r="T257">
        <v>94</v>
      </c>
      <c r="U257">
        <v>1054.22428436221</v>
      </c>
      <c r="Y257">
        <v>94</v>
      </c>
      <c r="Z257">
        <v>1013.2151134942</v>
      </c>
      <c r="AD257">
        <v>94</v>
      </c>
      <c r="AE257">
        <v>3561.2988692736899</v>
      </c>
    </row>
    <row r="258" spans="1:31" x14ac:dyDescent="0.2">
      <c r="A258" s="15">
        <v>3</v>
      </c>
      <c r="B258">
        <v>61</v>
      </c>
      <c r="C258" s="55">
        <v>253</v>
      </c>
      <c r="D258" s="83">
        <v>313</v>
      </c>
      <c r="E258" s="30">
        <v>418</v>
      </c>
      <c r="F258">
        <v>257</v>
      </c>
      <c r="G258">
        <v>5981</v>
      </c>
      <c r="H258" s="2">
        <v>6048.4158422772898</v>
      </c>
      <c r="I258">
        <v>5981</v>
      </c>
      <c r="J258">
        <v>6050.84982145512</v>
      </c>
      <c r="K258" s="53">
        <v>257</v>
      </c>
      <c r="O258" s="2"/>
      <c r="T258">
        <v>95</v>
      </c>
      <c r="U258">
        <v>1068.8000579444999</v>
      </c>
      <c r="Y258">
        <v>95</v>
      </c>
      <c r="Z258">
        <v>1027.42821699054</v>
      </c>
      <c r="AD258">
        <v>95</v>
      </c>
      <c r="AE258">
        <v>3580.66717511146</v>
      </c>
    </row>
    <row r="259" spans="1:31" x14ac:dyDescent="0.2">
      <c r="A259" s="15">
        <v>3</v>
      </c>
      <c r="B259" s="52">
        <v>62</v>
      </c>
      <c r="C259" s="55">
        <v>254</v>
      </c>
      <c r="D259" s="83">
        <v>314</v>
      </c>
      <c r="E259" s="30">
        <v>419</v>
      </c>
      <c r="F259">
        <v>258</v>
      </c>
      <c r="G259">
        <v>5996</v>
      </c>
      <c r="H259" s="2">
        <v>6064.4787440753298</v>
      </c>
      <c r="I259">
        <v>5996</v>
      </c>
      <c r="J259">
        <v>6068.1432724966999</v>
      </c>
      <c r="K259" s="53">
        <v>258</v>
      </c>
      <c r="O259" s="2"/>
      <c r="T259">
        <v>96</v>
      </c>
      <c r="U259">
        <v>1084.00704180926</v>
      </c>
      <c r="Y259">
        <v>96</v>
      </c>
      <c r="Z259">
        <v>1041.6648010916899</v>
      </c>
      <c r="AD259">
        <v>96</v>
      </c>
      <c r="AE259">
        <v>3592.95011286524</v>
      </c>
    </row>
    <row r="260" spans="1:31" x14ac:dyDescent="0.2">
      <c r="A260" s="15">
        <v>3</v>
      </c>
      <c r="B260" s="52">
        <v>63</v>
      </c>
      <c r="C260" s="55">
        <v>255</v>
      </c>
      <c r="D260" s="83">
        <v>315</v>
      </c>
      <c r="E260" s="30">
        <v>420</v>
      </c>
      <c r="F260">
        <v>259</v>
      </c>
      <c r="G260">
        <v>6011</v>
      </c>
      <c r="H260" s="2">
        <v>6080.55956735787</v>
      </c>
      <c r="I260">
        <v>6011</v>
      </c>
      <c r="J260">
        <v>6084.9759393280001</v>
      </c>
      <c r="K260" s="53">
        <v>259</v>
      </c>
      <c r="O260" s="2"/>
      <c r="T260">
        <v>97</v>
      </c>
      <c r="U260">
        <v>1098.7144541801399</v>
      </c>
      <c r="Y260">
        <v>97</v>
      </c>
      <c r="Z260">
        <v>1056.0298078630899</v>
      </c>
      <c r="AD260">
        <v>97</v>
      </c>
      <c r="AE260">
        <v>3605.1002316037798</v>
      </c>
    </row>
    <row r="261" spans="1:31" x14ac:dyDescent="0.2">
      <c r="A261" s="15">
        <v>3</v>
      </c>
      <c r="B261" s="52">
        <v>64</v>
      </c>
      <c r="C261" s="55">
        <v>256</v>
      </c>
      <c r="D261" s="83">
        <v>316</v>
      </c>
      <c r="E261" s="30">
        <v>421</v>
      </c>
      <c r="F261">
        <v>260</v>
      </c>
      <c r="G261">
        <v>6031</v>
      </c>
      <c r="H261" s="2">
        <v>6096.6662881993198</v>
      </c>
      <c r="I261">
        <v>6031</v>
      </c>
      <c r="J261">
        <v>6102.5044941564802</v>
      </c>
      <c r="K261" s="53">
        <v>264</v>
      </c>
      <c r="O261" s="2"/>
      <c r="T261">
        <v>98</v>
      </c>
      <c r="U261">
        <v>1114.25921940073</v>
      </c>
      <c r="Y261">
        <v>98</v>
      </c>
      <c r="Z261">
        <v>1070.5111350493401</v>
      </c>
      <c r="AD261">
        <v>98</v>
      </c>
      <c r="AE261">
        <v>3617.0656233561299</v>
      </c>
    </row>
    <row r="262" spans="1:31" x14ac:dyDescent="0.2">
      <c r="A262" s="15">
        <v>3</v>
      </c>
      <c r="B262">
        <v>65</v>
      </c>
      <c r="C262" s="55">
        <v>257</v>
      </c>
      <c r="D262" s="83">
        <v>317</v>
      </c>
      <c r="E262" s="30">
        <v>422</v>
      </c>
      <c r="F262">
        <v>261</v>
      </c>
      <c r="G262">
        <v>6051</v>
      </c>
      <c r="H262" s="2">
        <v>6112.8068881289</v>
      </c>
      <c r="I262">
        <v>6051</v>
      </c>
      <c r="J262">
        <v>6119.8957093374702</v>
      </c>
      <c r="K262" s="53">
        <v>261</v>
      </c>
      <c r="O262" s="2"/>
      <c r="T262">
        <v>99</v>
      </c>
      <c r="U262">
        <v>1129.1360413843499</v>
      </c>
      <c r="Y262">
        <v>99</v>
      </c>
      <c r="Z262">
        <v>1084.8005173137001</v>
      </c>
      <c r="AD262">
        <v>99</v>
      </c>
      <c r="AE262">
        <v>3629.2585820385102</v>
      </c>
    </row>
    <row r="263" spans="1:31" x14ac:dyDescent="0.2">
      <c r="A263" s="15">
        <v>3</v>
      </c>
      <c r="B263">
        <v>66</v>
      </c>
      <c r="C263" s="55">
        <v>258</v>
      </c>
      <c r="D263" s="83">
        <v>318</v>
      </c>
      <c r="E263" s="30">
        <v>423</v>
      </c>
      <c r="F263">
        <v>262</v>
      </c>
      <c r="G263">
        <v>6072</v>
      </c>
      <c r="H263" s="2">
        <v>6128.9893590658903</v>
      </c>
      <c r="I263">
        <v>6072</v>
      </c>
      <c r="J263">
        <v>6137.1687558151898</v>
      </c>
      <c r="K263"/>
      <c r="O263" s="2"/>
      <c r="T263">
        <v>100</v>
      </c>
      <c r="U263">
        <v>1143.73859558103</v>
      </c>
      <c r="Y263">
        <v>100</v>
      </c>
      <c r="Z263">
        <v>1098.80188429387</v>
      </c>
      <c r="AD263">
        <v>100</v>
      </c>
      <c r="AE263">
        <v>3641.1734274051601</v>
      </c>
    </row>
    <row r="264" spans="1:31" x14ac:dyDescent="0.2">
      <c r="A264" s="15">
        <v>3</v>
      </c>
      <c r="B264">
        <v>67</v>
      </c>
      <c r="C264" s="55">
        <v>259</v>
      </c>
      <c r="D264" s="83">
        <v>319</v>
      </c>
      <c r="E264" s="30">
        <v>424</v>
      </c>
      <c r="F264">
        <v>263</v>
      </c>
      <c r="G264">
        <v>6092</v>
      </c>
      <c r="H264" s="2">
        <v>6145.22168854353</v>
      </c>
      <c r="I264">
        <v>6092</v>
      </c>
      <c r="J264">
        <v>6154.36065390151</v>
      </c>
      <c r="K264"/>
      <c r="O264" s="2"/>
      <c r="T264">
        <v>101</v>
      </c>
      <c r="U264">
        <v>1158.9116709162299</v>
      </c>
      <c r="Y264">
        <v>101</v>
      </c>
      <c r="Z264">
        <v>1113.24944600003</v>
      </c>
      <c r="AD264">
        <v>101</v>
      </c>
      <c r="AE264">
        <v>3652.5185682107999</v>
      </c>
    </row>
    <row r="265" spans="1:31" x14ac:dyDescent="0.2">
      <c r="A265" s="15">
        <v>3</v>
      </c>
      <c r="B265">
        <v>68</v>
      </c>
      <c r="C265" s="55">
        <v>260</v>
      </c>
      <c r="D265" s="83">
        <v>320</v>
      </c>
      <c r="E265" s="30">
        <v>425</v>
      </c>
      <c r="F265">
        <v>264</v>
      </c>
      <c r="G265">
        <v>6112</v>
      </c>
      <c r="H265" s="2">
        <v>6161.5118424500797</v>
      </c>
      <c r="I265">
        <v>6112</v>
      </c>
      <c r="J265">
        <v>6171.3573424649703</v>
      </c>
      <c r="K265"/>
      <c r="O265" s="2"/>
      <c r="T265">
        <v>102</v>
      </c>
      <c r="U265">
        <v>1173.96268380941</v>
      </c>
      <c r="Y265">
        <v>102</v>
      </c>
      <c r="Z265">
        <v>1127.7938062578901</v>
      </c>
      <c r="AD265">
        <v>102</v>
      </c>
      <c r="AE265">
        <v>3664.0593408428699</v>
      </c>
    </row>
    <row r="266" spans="1:31" x14ac:dyDescent="0.2">
      <c r="A266" s="15">
        <v>3</v>
      </c>
      <c r="B266" s="52">
        <v>69</v>
      </c>
      <c r="C266" s="55">
        <v>261</v>
      </c>
      <c r="D266" s="83">
        <v>321</v>
      </c>
      <c r="E266" s="30">
        <v>426</v>
      </c>
      <c r="F266">
        <v>265</v>
      </c>
      <c r="G266">
        <v>6120</v>
      </c>
      <c r="H266" s="2">
        <v>6177.8678249105296</v>
      </c>
      <c r="I266">
        <v>6120</v>
      </c>
      <c r="J266">
        <v>6188.1833246752703</v>
      </c>
      <c r="K266"/>
      <c r="O266" s="2"/>
      <c r="T266">
        <v>103</v>
      </c>
      <c r="U266">
        <v>1188.8273664140099</v>
      </c>
      <c r="Y266">
        <v>103</v>
      </c>
      <c r="Z266">
        <v>1142.08438422879</v>
      </c>
      <c r="AD266">
        <v>103</v>
      </c>
      <c r="AE266">
        <v>3675.7151081050802</v>
      </c>
    </row>
    <row r="267" spans="1:31" x14ac:dyDescent="0.2">
      <c r="A267" s="15">
        <v>3</v>
      </c>
      <c r="B267">
        <v>70</v>
      </c>
      <c r="C267" s="55">
        <v>262</v>
      </c>
      <c r="D267" s="83">
        <v>322</v>
      </c>
      <c r="E267" s="30">
        <v>427</v>
      </c>
      <c r="F267">
        <v>266</v>
      </c>
      <c r="G267">
        <v>6127</v>
      </c>
      <c r="H267" s="2">
        <v>6194.2976188940202</v>
      </c>
      <c r="I267">
        <v>6127</v>
      </c>
      <c r="J267">
        <v>6204.7402822823196</v>
      </c>
      <c r="K267"/>
      <c r="O267" s="2"/>
      <c r="T267">
        <v>104</v>
      </c>
      <c r="U267">
        <v>1203.67442985719</v>
      </c>
      <c r="Y267">
        <v>104</v>
      </c>
      <c r="Z267">
        <v>1156.5052722246201</v>
      </c>
      <c r="AD267">
        <v>104</v>
      </c>
      <c r="AE267">
        <v>3686.8686970399599</v>
      </c>
    </row>
    <row r="268" spans="1:31" x14ac:dyDescent="0.2">
      <c r="A268" s="15">
        <v>3</v>
      </c>
      <c r="B268">
        <v>71</v>
      </c>
      <c r="C268" s="55">
        <v>263</v>
      </c>
      <c r="D268" s="83">
        <v>323</v>
      </c>
      <c r="E268" s="30">
        <v>428</v>
      </c>
      <c r="F268">
        <v>267</v>
      </c>
      <c r="G268">
        <v>6134</v>
      </c>
      <c r="H268" s="2">
        <v>6210.8092034199699</v>
      </c>
      <c r="I268">
        <v>6134</v>
      </c>
      <c r="J268">
        <v>6221.6030301854098</v>
      </c>
      <c r="K268"/>
      <c r="O268" s="2"/>
      <c r="T268">
        <v>105</v>
      </c>
      <c r="U268">
        <v>1218.75028075814</v>
      </c>
      <c r="Y268">
        <v>105</v>
      </c>
      <c r="Z268">
        <v>1170.9977976161899</v>
      </c>
      <c r="AD268">
        <v>105</v>
      </c>
      <c r="AE268">
        <v>3698.4880867052302</v>
      </c>
    </row>
    <row r="269" spans="1:31" x14ac:dyDescent="0.2">
      <c r="A269" s="15">
        <v>3</v>
      </c>
      <c r="B269">
        <v>72</v>
      </c>
      <c r="C269" s="55">
        <v>264</v>
      </c>
      <c r="D269" s="83">
        <v>324</v>
      </c>
      <c r="E269" s="30">
        <v>429</v>
      </c>
      <c r="F269">
        <v>268</v>
      </c>
      <c r="G269">
        <v>6142</v>
      </c>
      <c r="H269" s="2">
        <v>6227.4105757335701</v>
      </c>
      <c r="I269">
        <v>6142</v>
      </c>
      <c r="J269">
        <v>6238.6372039054504</v>
      </c>
      <c r="K269"/>
      <c r="O269" s="2"/>
      <c r="T269">
        <v>106</v>
      </c>
      <c r="U269">
        <v>1233.6929718772001</v>
      </c>
      <c r="Y269">
        <v>106</v>
      </c>
      <c r="Z269">
        <v>1185.05912387172</v>
      </c>
      <c r="AD269">
        <v>106</v>
      </c>
      <c r="AE269">
        <v>3708.9854964452602</v>
      </c>
    </row>
    <row r="270" spans="1:31" x14ac:dyDescent="0.2">
      <c r="A270" s="15">
        <v>3</v>
      </c>
      <c r="B270">
        <v>73</v>
      </c>
      <c r="C270" s="55">
        <v>265</v>
      </c>
      <c r="D270" s="83">
        <v>325</v>
      </c>
      <c r="E270" s="30">
        <v>430</v>
      </c>
      <c r="F270">
        <v>269</v>
      </c>
      <c r="G270">
        <v>6149</v>
      </c>
      <c r="H270" s="2">
        <v>6244.1097268114299</v>
      </c>
      <c r="I270">
        <v>6149</v>
      </c>
      <c r="J270">
        <v>6255.3763750552998</v>
      </c>
      <c r="K270"/>
      <c r="O270" s="2"/>
      <c r="T270">
        <v>107</v>
      </c>
      <c r="U270">
        <v>1248.9807436199601</v>
      </c>
      <c r="Y270">
        <v>107</v>
      </c>
      <c r="Z270">
        <v>1199.3135894095799</v>
      </c>
      <c r="AD270">
        <v>107</v>
      </c>
      <c r="AE270">
        <v>3719.34886617345</v>
      </c>
    </row>
    <row r="271" spans="1:31" x14ac:dyDescent="0.2">
      <c r="A271" s="15">
        <v>3</v>
      </c>
      <c r="B271" s="52">
        <v>74</v>
      </c>
      <c r="C271" s="55">
        <v>266</v>
      </c>
      <c r="D271" s="83">
        <v>326</v>
      </c>
      <c r="E271" s="30">
        <v>431</v>
      </c>
      <c r="F271">
        <v>270</v>
      </c>
      <c r="G271">
        <v>6159</v>
      </c>
      <c r="H271" s="2">
        <v>6260.9145726930101</v>
      </c>
      <c r="I271">
        <v>6159</v>
      </c>
      <c r="J271">
        <v>6272.9927265442902</v>
      </c>
      <c r="K271" s="53">
        <v>274</v>
      </c>
      <c r="O271" s="2"/>
      <c r="T271">
        <v>108</v>
      </c>
      <c r="U271">
        <v>1264.12998629918</v>
      </c>
      <c r="Y271">
        <v>108</v>
      </c>
      <c r="Z271">
        <v>1213.5990392502499</v>
      </c>
      <c r="AD271">
        <v>108</v>
      </c>
      <c r="AE271">
        <v>3729.8083262800401</v>
      </c>
    </row>
    <row r="272" spans="1:31" x14ac:dyDescent="0.2">
      <c r="A272" s="15">
        <v>3</v>
      </c>
      <c r="B272">
        <v>75</v>
      </c>
      <c r="C272" s="55">
        <v>267</v>
      </c>
      <c r="D272" s="83">
        <v>327</v>
      </c>
      <c r="E272" s="30">
        <v>432</v>
      </c>
      <c r="F272">
        <v>271</v>
      </c>
      <c r="G272">
        <v>6169</v>
      </c>
      <c r="H272" s="2">
        <v>6277.83304514056</v>
      </c>
      <c r="I272">
        <v>6169</v>
      </c>
      <c r="J272">
        <v>6290.5626338565698</v>
      </c>
      <c r="K272"/>
      <c r="O272" s="2"/>
      <c r="T272">
        <v>109</v>
      </c>
      <c r="U272">
        <v>1279.08592448421</v>
      </c>
      <c r="Y272">
        <v>109</v>
      </c>
      <c r="Z272">
        <v>1227.7290763327501</v>
      </c>
      <c r="AD272">
        <v>109</v>
      </c>
      <c r="AE272">
        <v>3740.1618308770398</v>
      </c>
    </row>
    <row r="273" spans="1:31" x14ac:dyDescent="0.2">
      <c r="A273" s="15">
        <v>3</v>
      </c>
      <c r="B273">
        <v>76</v>
      </c>
      <c r="C273" s="55">
        <v>268</v>
      </c>
      <c r="D273" s="83">
        <v>328</v>
      </c>
      <c r="E273" s="30">
        <v>433</v>
      </c>
      <c r="F273">
        <v>272</v>
      </c>
      <c r="G273">
        <v>6179</v>
      </c>
      <c r="H273" s="2">
        <v>6294.8732566681401</v>
      </c>
      <c r="I273">
        <v>6179</v>
      </c>
      <c r="J273">
        <v>6307.8165724888704</v>
      </c>
      <c r="K273"/>
      <c r="O273" s="2"/>
      <c r="T273">
        <v>110</v>
      </c>
      <c r="U273">
        <v>1294.1775720533899</v>
      </c>
      <c r="Y273">
        <v>110</v>
      </c>
      <c r="Z273">
        <v>1242.05964350718</v>
      </c>
      <c r="AD273">
        <v>110</v>
      </c>
      <c r="AE273">
        <v>3750.6365401839698</v>
      </c>
    </row>
    <row r="274" spans="1:31" x14ac:dyDescent="0.2">
      <c r="A274" s="15">
        <v>3</v>
      </c>
      <c r="B274">
        <v>77</v>
      </c>
      <c r="C274" s="55">
        <v>269</v>
      </c>
      <c r="D274" s="83">
        <v>329</v>
      </c>
      <c r="E274" s="30">
        <v>434</v>
      </c>
      <c r="F274">
        <v>273</v>
      </c>
      <c r="G274">
        <v>6189</v>
      </c>
      <c r="H274" s="2">
        <v>6312.0431665352198</v>
      </c>
      <c r="I274">
        <v>6189</v>
      </c>
      <c r="J274">
        <v>6325.4830189857803</v>
      </c>
      <c r="K274"/>
      <c r="O274" s="2"/>
      <c r="T274">
        <v>111</v>
      </c>
      <c r="U274">
        <v>1309.4705554707</v>
      </c>
      <c r="Y274">
        <v>111</v>
      </c>
      <c r="Z274">
        <v>1256.2544371322001</v>
      </c>
      <c r="AD274">
        <v>111</v>
      </c>
      <c r="AE274">
        <v>3761.6732764683002</v>
      </c>
    </row>
    <row r="275" spans="1:31" x14ac:dyDescent="0.2">
      <c r="A275" s="15">
        <v>3</v>
      </c>
      <c r="B275">
        <v>78</v>
      </c>
      <c r="C275" s="55">
        <v>270</v>
      </c>
      <c r="D275" s="83">
        <v>330</v>
      </c>
      <c r="E275" s="30">
        <v>435</v>
      </c>
      <c r="F275">
        <v>274</v>
      </c>
      <c r="G275">
        <v>6199</v>
      </c>
      <c r="H275" s="2">
        <v>6329.3507795579999</v>
      </c>
      <c r="I275">
        <v>6199</v>
      </c>
      <c r="J275">
        <v>6342.8226140023198</v>
      </c>
      <c r="K275"/>
      <c r="O275" s="2"/>
      <c r="T275">
        <v>112</v>
      </c>
      <c r="U275">
        <v>1324.4160432408601</v>
      </c>
      <c r="Y275">
        <v>112</v>
      </c>
      <c r="Z275">
        <v>1270.47336420996</v>
      </c>
      <c r="AD275">
        <v>112</v>
      </c>
      <c r="AE275">
        <v>3772.1110922385601</v>
      </c>
    </row>
    <row r="276" spans="1:31" x14ac:dyDescent="0.2">
      <c r="A276" s="15">
        <v>3</v>
      </c>
      <c r="B276" s="52">
        <v>79</v>
      </c>
      <c r="C276" s="55">
        <v>271</v>
      </c>
      <c r="D276" s="83">
        <v>331</v>
      </c>
      <c r="E276" s="30">
        <v>436</v>
      </c>
      <c r="F276">
        <v>275</v>
      </c>
      <c r="G276">
        <v>6224</v>
      </c>
      <c r="H276" s="2">
        <v>6346.8040301668298</v>
      </c>
      <c r="I276">
        <v>6224</v>
      </c>
      <c r="J276">
        <v>6359.2039673959798</v>
      </c>
      <c r="K276"/>
      <c r="O276" s="2"/>
      <c r="T276">
        <v>113</v>
      </c>
      <c r="U276">
        <v>1340.0047078789701</v>
      </c>
      <c r="Y276">
        <v>113</v>
      </c>
      <c r="Z276">
        <v>1284.7597329223499</v>
      </c>
      <c r="AD276">
        <v>113</v>
      </c>
      <c r="AE276">
        <v>3783.02656237784</v>
      </c>
    </row>
    <row r="277" spans="1:31" x14ac:dyDescent="0.2">
      <c r="A277" s="15">
        <v>3</v>
      </c>
      <c r="B277">
        <v>80</v>
      </c>
      <c r="C277" s="55">
        <v>272</v>
      </c>
      <c r="D277" s="83">
        <v>332</v>
      </c>
      <c r="E277" s="30">
        <v>437</v>
      </c>
      <c r="F277">
        <v>276</v>
      </c>
      <c r="G277">
        <v>6248</v>
      </c>
      <c r="H277" s="2">
        <v>6364.4109386624896</v>
      </c>
      <c r="I277">
        <v>6248</v>
      </c>
      <c r="J277">
        <v>6375.7791051453296</v>
      </c>
      <c r="K277"/>
      <c r="O277" s="2"/>
      <c r="T277">
        <v>114</v>
      </c>
      <c r="U277">
        <v>1355.3757515940899</v>
      </c>
      <c r="Y277">
        <v>114</v>
      </c>
      <c r="Z277">
        <v>1298.8704279957101</v>
      </c>
      <c r="AD277">
        <v>114</v>
      </c>
      <c r="AE277">
        <v>3794.2554793956201</v>
      </c>
    </row>
    <row r="278" spans="1:31" x14ac:dyDescent="0.2">
      <c r="A278" s="15">
        <v>3</v>
      </c>
      <c r="B278">
        <v>81</v>
      </c>
      <c r="C278" s="55">
        <v>273</v>
      </c>
      <c r="D278" s="83">
        <v>333</v>
      </c>
      <c r="E278" s="30">
        <v>438</v>
      </c>
      <c r="F278">
        <v>277</v>
      </c>
      <c r="G278">
        <v>6272</v>
      </c>
      <c r="H278" s="2">
        <v>6382.1794801497199</v>
      </c>
      <c r="I278">
        <v>6272</v>
      </c>
      <c r="J278">
        <v>6392.5580039733804</v>
      </c>
      <c r="K278"/>
      <c r="O278" s="2"/>
      <c r="T278">
        <v>115</v>
      </c>
      <c r="U278">
        <v>1370.2639225390201</v>
      </c>
      <c r="Y278">
        <v>115</v>
      </c>
      <c r="Z278">
        <v>1313.12933216227</v>
      </c>
      <c r="AD278">
        <v>115</v>
      </c>
      <c r="AE278">
        <v>3805.1471002778198</v>
      </c>
    </row>
    <row r="279" spans="1:31" x14ac:dyDescent="0.2">
      <c r="A279" s="15">
        <v>3</v>
      </c>
      <c r="B279">
        <v>82</v>
      </c>
      <c r="C279" s="55">
        <v>274</v>
      </c>
      <c r="D279" s="83">
        <v>334</v>
      </c>
      <c r="E279" s="30">
        <v>439</v>
      </c>
      <c r="F279">
        <v>278</v>
      </c>
      <c r="G279">
        <v>6296</v>
      </c>
      <c r="H279" s="2">
        <v>6400.1176322295396</v>
      </c>
      <c r="I279">
        <v>6296</v>
      </c>
      <c r="J279">
        <v>6409.0706382941498</v>
      </c>
      <c r="K279"/>
      <c r="O279" s="2"/>
      <c r="T279">
        <v>116</v>
      </c>
      <c r="U279">
        <v>1385.2777739917301</v>
      </c>
      <c r="Y279">
        <v>116</v>
      </c>
      <c r="Z279">
        <v>1327.4282748836599</v>
      </c>
      <c r="AD279">
        <v>116</v>
      </c>
      <c r="AE279">
        <v>3816.1364871253099</v>
      </c>
    </row>
    <row r="280" spans="1:31" x14ac:dyDescent="0.2">
      <c r="A280" s="15">
        <v>3</v>
      </c>
      <c r="B280">
        <v>83</v>
      </c>
      <c r="C280" s="55">
        <v>275</v>
      </c>
      <c r="D280" s="83">
        <v>335</v>
      </c>
      <c r="E280" s="30">
        <v>440</v>
      </c>
      <c r="F280">
        <v>279</v>
      </c>
      <c r="G280">
        <v>6321</v>
      </c>
      <c r="H280" s="2">
        <v>6418.2333719537901</v>
      </c>
      <c r="I280">
        <v>6321</v>
      </c>
      <c r="J280">
        <v>6425.5030610502699</v>
      </c>
      <c r="K280"/>
      <c r="O280" s="2"/>
      <c r="T280">
        <v>117</v>
      </c>
      <c r="U280">
        <v>1400.3787072433199</v>
      </c>
      <c r="Y280">
        <v>117</v>
      </c>
      <c r="Z280">
        <v>1341.54829101878</v>
      </c>
      <c r="AD280">
        <v>117</v>
      </c>
      <c r="AE280">
        <v>3826.81611311084</v>
      </c>
    </row>
    <row r="281" spans="1:31" x14ac:dyDescent="0.2">
      <c r="A281" s="15">
        <v>3</v>
      </c>
      <c r="B281" s="52">
        <v>84</v>
      </c>
      <c r="C281" s="56">
        <v>276</v>
      </c>
      <c r="D281" s="83">
        <v>336</v>
      </c>
      <c r="E281" s="30">
        <v>441</v>
      </c>
      <c r="F281">
        <v>280</v>
      </c>
      <c r="G281">
        <v>6352</v>
      </c>
      <c r="H281" s="2">
        <v>6436.5346962209896</v>
      </c>
      <c r="I281">
        <v>6352</v>
      </c>
      <c r="J281">
        <v>6443.0892980172302</v>
      </c>
      <c r="K281" s="53">
        <v>284</v>
      </c>
      <c r="O281" s="2"/>
      <c r="T281">
        <v>118</v>
      </c>
      <c r="U281">
        <v>1415.6256144055901</v>
      </c>
      <c r="Y281">
        <v>118</v>
      </c>
      <c r="Z281">
        <v>1355.66658199776</v>
      </c>
      <c r="AD281">
        <v>118</v>
      </c>
      <c r="AE281">
        <v>3837.7186425248901</v>
      </c>
    </row>
    <row r="282" spans="1:31" x14ac:dyDescent="0.2">
      <c r="A282" s="15">
        <v>3</v>
      </c>
      <c r="B282">
        <v>85</v>
      </c>
      <c r="C282" s="55">
        <v>277</v>
      </c>
      <c r="D282" s="83">
        <v>337</v>
      </c>
      <c r="E282" s="30">
        <v>442</v>
      </c>
      <c r="F282">
        <v>281</v>
      </c>
      <c r="G282">
        <v>6384</v>
      </c>
      <c r="H282" s="2">
        <v>6455.0275735921796</v>
      </c>
      <c r="I282">
        <v>6384</v>
      </c>
      <c r="J282">
        <v>6460.6371091501596</v>
      </c>
      <c r="K282"/>
      <c r="O282" s="2"/>
      <c r="T282">
        <v>119</v>
      </c>
      <c r="U282">
        <v>1430.60709609832</v>
      </c>
      <c r="Y282">
        <v>119</v>
      </c>
      <c r="Z282">
        <v>1370.10877173576</v>
      </c>
      <c r="AD282">
        <v>119</v>
      </c>
      <c r="AE282">
        <v>3848.60036186362</v>
      </c>
    </row>
    <row r="283" spans="1:31" x14ac:dyDescent="0.2">
      <c r="A283" s="15">
        <v>3</v>
      </c>
      <c r="B283">
        <v>86</v>
      </c>
      <c r="C283" s="55">
        <v>278</v>
      </c>
      <c r="D283" s="83">
        <v>338</v>
      </c>
      <c r="E283" s="30">
        <v>443</v>
      </c>
      <c r="F283">
        <v>282</v>
      </c>
      <c r="G283">
        <v>6415</v>
      </c>
      <c r="H283" s="2">
        <v>6473.7100139305903</v>
      </c>
      <c r="I283">
        <v>6415</v>
      </c>
      <c r="J283">
        <v>6478.2187612110201</v>
      </c>
      <c r="K283"/>
      <c r="O283" s="2"/>
      <c r="T283">
        <v>120</v>
      </c>
      <c r="U283">
        <v>1445.9744423928501</v>
      </c>
      <c r="Y283">
        <v>120</v>
      </c>
      <c r="Z283">
        <v>1384.2522057598701</v>
      </c>
      <c r="AD283">
        <v>120</v>
      </c>
      <c r="AE283">
        <v>3859.5278749784602</v>
      </c>
    </row>
    <row r="284" spans="1:31" x14ac:dyDescent="0.2">
      <c r="A284" s="15">
        <v>3</v>
      </c>
      <c r="B284">
        <v>87</v>
      </c>
      <c r="C284" s="55">
        <v>279</v>
      </c>
      <c r="D284" s="83">
        <v>339</v>
      </c>
      <c r="E284" s="30">
        <v>444</v>
      </c>
      <c r="F284">
        <v>283</v>
      </c>
      <c r="G284">
        <v>6447</v>
      </c>
      <c r="H284" s="2">
        <v>6492.5779812275696</v>
      </c>
      <c r="I284">
        <v>6447</v>
      </c>
      <c r="J284">
        <v>6495.6852440257198</v>
      </c>
      <c r="K284"/>
      <c r="O284" s="2"/>
      <c r="T284">
        <v>121</v>
      </c>
      <c r="U284">
        <v>1461.0281707815</v>
      </c>
      <c r="Y284">
        <v>121</v>
      </c>
      <c r="Z284">
        <v>1398.4869146751</v>
      </c>
      <c r="AD284">
        <v>121</v>
      </c>
      <c r="AE284">
        <v>3870.3139986961801</v>
      </c>
    </row>
    <row r="285" spans="1:31" x14ac:dyDescent="0.2">
      <c r="A285" s="15">
        <v>3</v>
      </c>
      <c r="B285">
        <v>88</v>
      </c>
      <c r="C285" s="55">
        <v>280</v>
      </c>
      <c r="D285" s="83">
        <v>340</v>
      </c>
      <c r="E285" s="30">
        <v>445</v>
      </c>
      <c r="F285">
        <v>284</v>
      </c>
      <c r="G285">
        <v>6478</v>
      </c>
      <c r="H285" s="2">
        <v>6511.62747333263</v>
      </c>
      <c r="I285">
        <v>6478</v>
      </c>
      <c r="J285">
        <v>6513.0872888965796</v>
      </c>
      <c r="K285"/>
      <c r="O285" s="2"/>
      <c r="T285">
        <v>122</v>
      </c>
      <c r="U285">
        <v>1476.21816805352</v>
      </c>
      <c r="Y285">
        <v>122</v>
      </c>
      <c r="Z285">
        <v>1412.79385331874</v>
      </c>
      <c r="AD285">
        <v>122</v>
      </c>
      <c r="AE285">
        <v>3880.77129865592</v>
      </c>
    </row>
    <row r="286" spans="1:31" x14ac:dyDescent="0.2">
      <c r="A286" s="15">
        <v>3</v>
      </c>
      <c r="B286" s="52">
        <v>89</v>
      </c>
      <c r="C286" s="55">
        <v>281</v>
      </c>
      <c r="D286" s="83">
        <v>341</v>
      </c>
      <c r="E286" s="30">
        <v>446</v>
      </c>
      <c r="F286">
        <v>285</v>
      </c>
      <c r="G286">
        <v>6492</v>
      </c>
      <c r="H286" s="2">
        <v>6530.8544788769996</v>
      </c>
      <c r="I286">
        <v>6492</v>
      </c>
      <c r="J286">
        <v>6534.8004215972396</v>
      </c>
      <c r="K286"/>
      <c r="O286" s="2"/>
      <c r="T286">
        <v>123</v>
      </c>
      <c r="U286">
        <v>1490.88569154896</v>
      </c>
      <c r="Y286">
        <v>123</v>
      </c>
      <c r="Z286">
        <v>1426.9620969467601</v>
      </c>
      <c r="AD286">
        <v>123</v>
      </c>
      <c r="AE286">
        <v>3891.1570956471301</v>
      </c>
    </row>
    <row r="287" spans="1:31" x14ac:dyDescent="0.2">
      <c r="A287" s="15">
        <v>3</v>
      </c>
      <c r="B287">
        <v>90</v>
      </c>
      <c r="C287" s="55">
        <v>282</v>
      </c>
      <c r="D287" s="83">
        <v>342</v>
      </c>
      <c r="E287" s="30">
        <v>447</v>
      </c>
      <c r="F287">
        <v>286</v>
      </c>
      <c r="G287">
        <v>6507</v>
      </c>
      <c r="H287" s="2">
        <v>6550.2549820260201</v>
      </c>
      <c r="I287">
        <v>6507</v>
      </c>
      <c r="J287">
        <v>6556.7370636366904</v>
      </c>
      <c r="K287"/>
      <c r="O287" s="2"/>
      <c r="T287">
        <v>124</v>
      </c>
      <c r="U287">
        <v>1505.8030001853699</v>
      </c>
      <c r="Y287">
        <v>124</v>
      </c>
      <c r="Z287">
        <v>1441.38586113633</v>
      </c>
      <c r="AD287">
        <v>124</v>
      </c>
      <c r="AE287">
        <v>3901.5944340043602</v>
      </c>
    </row>
    <row r="288" spans="1:31" x14ac:dyDescent="0.2">
      <c r="A288" s="15">
        <v>3</v>
      </c>
      <c r="B288">
        <v>91</v>
      </c>
      <c r="C288" s="55">
        <v>283</v>
      </c>
      <c r="D288" s="83">
        <v>343</v>
      </c>
      <c r="E288" s="30">
        <v>448</v>
      </c>
      <c r="F288">
        <v>287</v>
      </c>
      <c r="G288">
        <v>6521</v>
      </c>
      <c r="H288" s="2">
        <v>6569.8249767984998</v>
      </c>
      <c r="I288">
        <v>6521</v>
      </c>
      <c r="J288">
        <v>6578.1606662797303</v>
      </c>
      <c r="K288"/>
      <c r="O288" s="2"/>
      <c r="T288">
        <v>125</v>
      </c>
      <c r="U288">
        <v>1521.0163424403099</v>
      </c>
      <c r="Y288">
        <v>125</v>
      </c>
      <c r="Z288">
        <v>1455.5784623473501</v>
      </c>
      <c r="AD288">
        <v>125</v>
      </c>
      <c r="AE288">
        <v>3912.10901045438</v>
      </c>
    </row>
    <row r="289" spans="1:31" x14ac:dyDescent="0.2">
      <c r="A289" s="15">
        <v>3</v>
      </c>
      <c r="B289">
        <v>92</v>
      </c>
      <c r="C289" s="55">
        <v>284</v>
      </c>
      <c r="D289" s="83">
        <v>344</v>
      </c>
      <c r="E289" s="30">
        <v>449</v>
      </c>
      <c r="F289">
        <v>288</v>
      </c>
      <c r="G289">
        <v>6535</v>
      </c>
      <c r="H289" s="2">
        <v>6589.5604213707302</v>
      </c>
      <c r="I289">
        <v>6535</v>
      </c>
      <c r="J289">
        <v>6599.9088052859897</v>
      </c>
      <c r="K289"/>
      <c r="O289" s="2"/>
      <c r="T289">
        <v>126</v>
      </c>
      <c r="U289">
        <v>1535.5921873023799</v>
      </c>
      <c r="Y289">
        <v>126</v>
      </c>
      <c r="Z289">
        <v>1470.11622540081</v>
      </c>
      <c r="AD289">
        <v>126</v>
      </c>
      <c r="AE289">
        <v>3922.7903178645001</v>
      </c>
    </row>
    <row r="290" spans="1:31" x14ac:dyDescent="0.2">
      <c r="A290" s="15">
        <v>3</v>
      </c>
      <c r="B290">
        <v>93</v>
      </c>
      <c r="C290" s="55">
        <v>285</v>
      </c>
      <c r="D290" s="83">
        <v>345</v>
      </c>
      <c r="E290" s="30">
        <v>450</v>
      </c>
      <c r="F290">
        <v>289</v>
      </c>
      <c r="G290">
        <v>6550</v>
      </c>
      <c r="H290" s="2">
        <v>6609.4573662026296</v>
      </c>
      <c r="I290">
        <v>6550</v>
      </c>
      <c r="J290">
        <v>6621.1373383400296</v>
      </c>
      <c r="K290"/>
      <c r="O290" s="2"/>
      <c r="T290">
        <v>127</v>
      </c>
      <c r="U290">
        <v>1550.3298574407199</v>
      </c>
      <c r="Y290">
        <v>127</v>
      </c>
      <c r="Z290">
        <v>1484.57048319402</v>
      </c>
      <c r="AD290">
        <v>127</v>
      </c>
      <c r="AE290">
        <v>3933.0021171766898</v>
      </c>
    </row>
    <row r="291" spans="1:31" x14ac:dyDescent="0.2">
      <c r="A291" s="15">
        <v>3</v>
      </c>
      <c r="B291" s="52">
        <v>94</v>
      </c>
      <c r="C291" s="55">
        <v>286</v>
      </c>
      <c r="D291" s="83">
        <v>346</v>
      </c>
      <c r="E291" s="30">
        <v>451</v>
      </c>
      <c r="F291">
        <v>290</v>
      </c>
      <c r="G291">
        <v>6565</v>
      </c>
      <c r="H291" s="2">
        <v>6629.5117377558399</v>
      </c>
      <c r="I291">
        <v>6565</v>
      </c>
      <c r="J291">
        <v>6643.20727178172</v>
      </c>
      <c r="K291" s="53">
        <v>294</v>
      </c>
      <c r="O291" s="2"/>
      <c r="T291">
        <v>128</v>
      </c>
      <c r="U291">
        <v>1565.4782904655999</v>
      </c>
      <c r="Y291">
        <v>128</v>
      </c>
      <c r="Z291">
        <v>1498.8738562721201</v>
      </c>
      <c r="AD291">
        <v>128</v>
      </c>
      <c r="AE291">
        <v>3943.8167904970101</v>
      </c>
    </row>
    <row r="292" spans="1:31" x14ac:dyDescent="0.2">
      <c r="A292" s="15">
        <v>3</v>
      </c>
      <c r="B292">
        <v>95</v>
      </c>
      <c r="C292" s="55">
        <v>287</v>
      </c>
      <c r="D292" s="83">
        <v>347</v>
      </c>
      <c r="E292" s="30">
        <v>452</v>
      </c>
      <c r="F292">
        <v>291</v>
      </c>
      <c r="G292">
        <v>6581</v>
      </c>
      <c r="H292" s="2">
        <v>6649.7195389585104</v>
      </c>
      <c r="I292">
        <v>6581</v>
      </c>
      <c r="J292">
        <v>6665.1773842688999</v>
      </c>
      <c r="K292"/>
      <c r="O292" s="2"/>
      <c r="T292">
        <v>129</v>
      </c>
      <c r="U292">
        <v>1580.6387725488801</v>
      </c>
      <c r="Y292">
        <v>129</v>
      </c>
      <c r="Z292">
        <v>1513.0384574295599</v>
      </c>
      <c r="AD292">
        <v>129</v>
      </c>
      <c r="AE292">
        <v>3954.2980303897598</v>
      </c>
    </row>
    <row r="293" spans="1:31" x14ac:dyDescent="0.2">
      <c r="A293" s="15">
        <v>3</v>
      </c>
      <c r="B293">
        <v>96</v>
      </c>
      <c r="C293" s="55">
        <v>288</v>
      </c>
      <c r="D293" s="83">
        <v>348</v>
      </c>
      <c r="E293" s="30">
        <v>453</v>
      </c>
      <c r="F293">
        <v>292</v>
      </c>
      <c r="G293">
        <v>6596</v>
      </c>
      <c r="H293" s="2">
        <v>6670.0767986832298</v>
      </c>
      <c r="I293">
        <v>6596</v>
      </c>
      <c r="J293">
        <v>6687.3266748916603</v>
      </c>
      <c r="K293"/>
      <c r="O293" s="2"/>
      <c r="T293">
        <v>130</v>
      </c>
      <c r="U293">
        <v>1595.3396927116901</v>
      </c>
      <c r="Y293">
        <v>130</v>
      </c>
      <c r="Z293">
        <v>1527.57272199151</v>
      </c>
      <c r="AD293">
        <v>130</v>
      </c>
      <c r="AE293">
        <v>3964.6444834876702</v>
      </c>
    </row>
    <row r="294" spans="1:31" x14ac:dyDescent="0.2">
      <c r="A294" s="15">
        <v>3</v>
      </c>
      <c r="B294">
        <v>97</v>
      </c>
      <c r="C294" s="55">
        <v>289</v>
      </c>
      <c r="D294" s="83">
        <v>349</v>
      </c>
      <c r="E294" s="30">
        <v>454</v>
      </c>
      <c r="F294" s="11">
        <v>293</v>
      </c>
      <c r="G294">
        <v>6612</v>
      </c>
      <c r="H294" s="2">
        <v>6690.5794625115304</v>
      </c>
      <c r="I294">
        <v>6612</v>
      </c>
      <c r="J294">
        <v>6709.3817465371803</v>
      </c>
      <c r="K294"/>
      <c r="O294" s="2"/>
      <c r="T294">
        <v>131</v>
      </c>
      <c r="U294">
        <v>1610.34963866619</v>
      </c>
      <c r="Y294">
        <v>131</v>
      </c>
      <c r="Z294">
        <v>1541.8055984611001</v>
      </c>
      <c r="AD294">
        <v>131</v>
      </c>
      <c r="AE294">
        <v>3975.43661623854</v>
      </c>
    </row>
    <row r="295" spans="1:31" x14ac:dyDescent="0.2">
      <c r="A295" s="15">
        <v>3</v>
      </c>
      <c r="B295">
        <v>98</v>
      </c>
      <c r="C295" s="55">
        <v>290</v>
      </c>
      <c r="D295" s="83">
        <v>350</v>
      </c>
      <c r="E295" s="30">
        <v>455</v>
      </c>
      <c r="F295" s="11">
        <v>294</v>
      </c>
      <c r="G295">
        <v>6627</v>
      </c>
      <c r="H295" s="2">
        <v>6711.2235569591903</v>
      </c>
      <c r="I295">
        <v>6627</v>
      </c>
      <c r="J295">
        <v>6731.2554706350302</v>
      </c>
      <c r="K295"/>
      <c r="O295" s="2"/>
      <c r="P295" s="31" t="s">
        <v>352</v>
      </c>
      <c r="Q295" s="31"/>
      <c r="T295">
        <v>132</v>
      </c>
      <c r="U295">
        <v>1625.17448180355</v>
      </c>
      <c r="Y295">
        <v>132</v>
      </c>
      <c r="Z295">
        <v>1555.9721151154299</v>
      </c>
      <c r="AD295">
        <v>132</v>
      </c>
      <c r="AE295">
        <v>3986.2279006273302</v>
      </c>
    </row>
    <row r="296" spans="1:31" x14ac:dyDescent="0.2">
      <c r="A296">
        <v>4</v>
      </c>
      <c r="B296" s="14">
        <v>0</v>
      </c>
      <c r="C296" s="55">
        <v>291</v>
      </c>
      <c r="D296" s="83">
        <v>351</v>
      </c>
      <c r="E296" s="30">
        <v>456</v>
      </c>
      <c r="F296">
        <v>297</v>
      </c>
      <c r="G296">
        <v>6630</v>
      </c>
      <c r="H296" s="2">
        <v>6732.0050525558199</v>
      </c>
      <c r="I296">
        <v>6630</v>
      </c>
      <c r="J296">
        <v>6752.3936056378998</v>
      </c>
      <c r="K296"/>
      <c r="O296" s="2"/>
      <c r="P296" s="15"/>
      <c r="Q296" s="15"/>
      <c r="T296">
        <v>133</v>
      </c>
      <c r="U296">
        <v>1639.8956830581801</v>
      </c>
      <c r="Y296">
        <v>133</v>
      </c>
      <c r="Z296">
        <v>1570.28069846424</v>
      </c>
      <c r="AD296">
        <v>133</v>
      </c>
      <c r="AE296">
        <v>3996.97386874115</v>
      </c>
    </row>
    <row r="297" spans="1:31" x14ac:dyDescent="0.2">
      <c r="A297" s="15">
        <v>4</v>
      </c>
      <c r="B297" s="14">
        <v>1</v>
      </c>
      <c r="C297" s="55">
        <v>292</v>
      </c>
      <c r="D297" s="83">
        <v>352</v>
      </c>
      <c r="E297" s="30">
        <v>457</v>
      </c>
      <c r="F297">
        <v>298</v>
      </c>
      <c r="G297">
        <v>6633</v>
      </c>
      <c r="H297" s="2">
        <v>6752.9198328908196</v>
      </c>
      <c r="I297">
        <v>6633</v>
      </c>
      <c r="J297">
        <v>6774.3627117455699</v>
      </c>
      <c r="K297"/>
      <c r="O297" s="2"/>
      <c r="P297" s="15"/>
      <c r="Q297" s="15"/>
      <c r="T297">
        <v>134</v>
      </c>
      <c r="U297">
        <v>1654.5145336053299</v>
      </c>
      <c r="Y297">
        <v>134</v>
      </c>
      <c r="Z297">
        <v>1584.45139224734</v>
      </c>
      <c r="AD297">
        <v>134</v>
      </c>
      <c r="AE297">
        <v>4007.72230091955</v>
      </c>
    </row>
    <row r="298" spans="1:31" x14ac:dyDescent="0.2">
      <c r="A298" s="15">
        <v>4</v>
      </c>
      <c r="B298" s="14">
        <v>2</v>
      </c>
      <c r="C298" s="55">
        <v>293</v>
      </c>
      <c r="D298" s="83">
        <v>353</v>
      </c>
      <c r="E298" s="30">
        <v>458</v>
      </c>
      <c r="F298">
        <v>299</v>
      </c>
      <c r="G298">
        <v>6637</v>
      </c>
      <c r="H298" s="2">
        <v>6773.96393995981</v>
      </c>
      <c r="I298">
        <v>6637</v>
      </c>
      <c r="J298">
        <v>6795.3199782923002</v>
      </c>
      <c r="K298"/>
      <c r="O298" s="2"/>
      <c r="P298" s="31" t="s">
        <v>357</v>
      </c>
      <c r="Q298" s="31"/>
      <c r="T298">
        <v>135</v>
      </c>
      <c r="U298">
        <v>1669.5321559491699</v>
      </c>
      <c r="Y298">
        <v>135</v>
      </c>
      <c r="Z298">
        <v>1598.7725059693701</v>
      </c>
      <c r="AD298">
        <v>135</v>
      </c>
      <c r="AE298">
        <v>4018.5213475221199</v>
      </c>
    </row>
    <row r="299" spans="1:31" x14ac:dyDescent="0.2">
      <c r="A299" s="15">
        <v>4</v>
      </c>
      <c r="B299">
        <v>3</v>
      </c>
      <c r="C299" s="55">
        <v>294</v>
      </c>
      <c r="D299" s="83">
        <v>354</v>
      </c>
      <c r="E299" s="30">
        <v>459</v>
      </c>
      <c r="F299">
        <v>300</v>
      </c>
      <c r="G299">
        <v>6640</v>
      </c>
      <c r="H299" s="2">
        <v>6795.1334365837602</v>
      </c>
      <c r="I299">
        <v>6640</v>
      </c>
      <c r="J299">
        <v>6816.6430726917597</v>
      </c>
      <c r="K299"/>
      <c r="O299" s="2"/>
      <c r="T299">
        <v>136</v>
      </c>
      <c r="U299">
        <v>1684.21643499334</v>
      </c>
      <c r="Y299">
        <v>136</v>
      </c>
      <c r="Z299">
        <v>1612.6907645173001</v>
      </c>
      <c r="AD299">
        <v>136</v>
      </c>
      <c r="AE299">
        <v>4029.36637406713</v>
      </c>
    </row>
    <row r="300" spans="1:31" x14ac:dyDescent="0.2">
      <c r="A300" s="15">
        <v>4</v>
      </c>
      <c r="B300" s="52">
        <v>4</v>
      </c>
      <c r="C300" s="55">
        <v>295</v>
      </c>
      <c r="D300" s="83">
        <v>355</v>
      </c>
      <c r="E300" s="30">
        <v>460</v>
      </c>
      <c r="F300">
        <v>301</v>
      </c>
      <c r="G300">
        <v>6643</v>
      </c>
      <c r="H300" s="2">
        <v>6816.4242776994097</v>
      </c>
      <c r="I300">
        <v>6643</v>
      </c>
      <c r="J300">
        <v>6837.8755138986198</v>
      </c>
      <c r="K300"/>
      <c r="O300" s="2"/>
      <c r="T300">
        <v>137</v>
      </c>
      <c r="U300">
        <v>1699.1270272243501</v>
      </c>
      <c r="Y300">
        <v>137</v>
      </c>
      <c r="Z300">
        <v>1626.46565989073</v>
      </c>
      <c r="AD300">
        <v>137</v>
      </c>
      <c r="AE300">
        <v>4040.14235878096</v>
      </c>
    </row>
    <row r="301" spans="1:31" x14ac:dyDescent="0.2">
      <c r="A301" s="15">
        <v>4</v>
      </c>
      <c r="B301">
        <v>5</v>
      </c>
      <c r="C301" s="55">
        <v>296</v>
      </c>
      <c r="D301" s="83">
        <v>356</v>
      </c>
      <c r="E301" s="30">
        <v>461</v>
      </c>
      <c r="F301">
        <v>302</v>
      </c>
      <c r="G301">
        <v>6655</v>
      </c>
      <c r="H301" s="2">
        <v>6837.8324409049701</v>
      </c>
      <c r="I301">
        <v>6655</v>
      </c>
      <c r="J301">
        <v>6859.42438910481</v>
      </c>
      <c r="K301" s="53">
        <v>305</v>
      </c>
      <c r="O301" s="2"/>
      <c r="T301">
        <v>138</v>
      </c>
      <c r="U301">
        <v>1713.9161338394299</v>
      </c>
      <c r="Y301">
        <v>138</v>
      </c>
      <c r="Z301">
        <v>1640.7050089956001</v>
      </c>
      <c r="AD301">
        <v>138</v>
      </c>
      <c r="AE301">
        <v>4050.62129650416</v>
      </c>
    </row>
    <row r="302" spans="1:31" x14ac:dyDescent="0.2">
      <c r="A302" s="15">
        <v>4</v>
      </c>
      <c r="B302">
        <v>6</v>
      </c>
      <c r="C302" s="55">
        <v>297</v>
      </c>
      <c r="D302" s="83">
        <v>357</v>
      </c>
      <c r="E302" s="30">
        <v>462</v>
      </c>
      <c r="F302">
        <v>303</v>
      </c>
      <c r="G302">
        <v>6666</v>
      </c>
      <c r="H302" s="2">
        <v>6859.3539913167697</v>
      </c>
      <c r="I302">
        <v>6666</v>
      </c>
      <c r="J302">
        <v>6881.1504857007803</v>
      </c>
      <c r="K302"/>
      <c r="O302" s="2"/>
      <c r="T302">
        <v>139</v>
      </c>
      <c r="U302">
        <v>1728.6750258065399</v>
      </c>
      <c r="Y302">
        <v>139</v>
      </c>
      <c r="Z302">
        <v>1654.90261487982</v>
      </c>
      <c r="AD302">
        <v>139</v>
      </c>
      <c r="AE302">
        <v>4061.6128852263</v>
      </c>
    </row>
    <row r="303" spans="1:31" x14ac:dyDescent="0.2">
      <c r="A303" s="15">
        <v>4</v>
      </c>
      <c r="B303">
        <v>7</v>
      </c>
      <c r="C303" s="55">
        <v>298</v>
      </c>
      <c r="D303" s="83">
        <v>358</v>
      </c>
      <c r="E303" s="30">
        <v>463</v>
      </c>
      <c r="F303">
        <v>304</v>
      </c>
      <c r="G303">
        <v>6678</v>
      </c>
      <c r="H303" s="2">
        <v>6880.9847636241202</v>
      </c>
      <c r="I303">
        <v>6678</v>
      </c>
      <c r="J303">
        <v>6902.4081028311602</v>
      </c>
      <c r="K303"/>
      <c r="O303" s="2"/>
      <c r="T303">
        <v>140</v>
      </c>
      <c r="U303">
        <v>1744.0310968589899</v>
      </c>
      <c r="Y303">
        <v>140</v>
      </c>
      <c r="Z303">
        <v>1669.0563429112201</v>
      </c>
      <c r="AD303">
        <v>140</v>
      </c>
      <c r="AE303">
        <v>4071.8120111050798</v>
      </c>
    </row>
    <row r="304" spans="1:31" x14ac:dyDescent="0.2">
      <c r="A304" s="15">
        <v>4</v>
      </c>
      <c r="B304">
        <v>8</v>
      </c>
      <c r="C304" s="55">
        <v>299</v>
      </c>
      <c r="D304" s="83">
        <v>359</v>
      </c>
      <c r="E304" s="30">
        <v>464</v>
      </c>
      <c r="F304">
        <v>305</v>
      </c>
      <c r="G304">
        <v>6690</v>
      </c>
      <c r="H304" s="2">
        <v>6902.7208437767003</v>
      </c>
      <c r="I304">
        <v>6690</v>
      </c>
      <c r="J304">
        <v>6924.3288140014201</v>
      </c>
      <c r="K304"/>
      <c r="O304" s="2"/>
      <c r="T304">
        <v>141</v>
      </c>
      <c r="U304">
        <v>1758.56521275918</v>
      </c>
      <c r="Y304">
        <v>141</v>
      </c>
      <c r="Z304">
        <v>1682.9340050252799</v>
      </c>
      <c r="AD304">
        <v>141</v>
      </c>
      <c r="AE304">
        <v>4083.5281013067201</v>
      </c>
    </row>
    <row r="305" spans="1:31" x14ac:dyDescent="0.2">
      <c r="A305" s="15">
        <v>4</v>
      </c>
      <c r="B305" s="52">
        <v>9</v>
      </c>
      <c r="C305" s="55">
        <v>300</v>
      </c>
      <c r="D305" s="83">
        <v>360</v>
      </c>
      <c r="E305" s="30">
        <v>465</v>
      </c>
      <c r="F305">
        <v>306</v>
      </c>
      <c r="G305">
        <v>6701</v>
      </c>
      <c r="H305" s="2">
        <v>6924.5582009445698</v>
      </c>
      <c r="I305">
        <v>6701</v>
      </c>
      <c r="J305">
        <v>6946.0874122816904</v>
      </c>
      <c r="K305"/>
      <c r="O305" s="2"/>
      <c r="T305">
        <v>142</v>
      </c>
      <c r="U305">
        <v>1773.03510803931</v>
      </c>
      <c r="Y305">
        <v>142</v>
      </c>
      <c r="Z305">
        <v>1697.04368834665</v>
      </c>
      <c r="AD305">
        <v>142</v>
      </c>
      <c r="AE305">
        <v>4095.12465144624</v>
      </c>
    </row>
    <row r="306" spans="1:31" x14ac:dyDescent="0.2">
      <c r="A306" s="15">
        <v>4</v>
      </c>
      <c r="B306">
        <v>10</v>
      </c>
      <c r="C306" s="55">
        <v>301</v>
      </c>
      <c r="D306" s="83">
        <v>361</v>
      </c>
      <c r="E306" s="30">
        <v>466</v>
      </c>
      <c r="F306">
        <v>307</v>
      </c>
      <c r="G306">
        <v>6738</v>
      </c>
      <c r="H306" s="2">
        <v>6946.4928372370696</v>
      </c>
      <c r="I306">
        <v>6738</v>
      </c>
      <c r="J306">
        <v>6967.5115739257899</v>
      </c>
      <c r="K306"/>
      <c r="O306" s="2"/>
      <c r="T306">
        <v>143</v>
      </c>
      <c r="U306">
        <v>1788.5544908570801</v>
      </c>
      <c r="Y306">
        <v>143</v>
      </c>
      <c r="Z306">
        <v>1711.5199099562201</v>
      </c>
      <c r="AD306">
        <v>143</v>
      </c>
      <c r="AE306">
        <v>4106.1110608353702</v>
      </c>
    </row>
    <row r="307" spans="1:31" x14ac:dyDescent="0.2">
      <c r="A307" s="15">
        <v>4</v>
      </c>
      <c r="B307">
        <v>11</v>
      </c>
      <c r="C307" s="55">
        <v>302</v>
      </c>
      <c r="D307" s="83">
        <v>362</v>
      </c>
      <c r="E307" s="30">
        <v>467</v>
      </c>
      <c r="F307">
        <v>308</v>
      </c>
      <c r="G307">
        <v>6775</v>
      </c>
      <c r="H307" s="2">
        <v>6968.5206985811701</v>
      </c>
      <c r="I307">
        <v>6775</v>
      </c>
      <c r="J307">
        <v>6988.7781851330901</v>
      </c>
      <c r="K307"/>
      <c r="O307" s="2"/>
      <c r="T307">
        <v>144</v>
      </c>
      <c r="U307">
        <v>1803.3038585605</v>
      </c>
      <c r="Y307">
        <v>144</v>
      </c>
      <c r="Z307">
        <v>1726.0811841781899</v>
      </c>
      <c r="AD307">
        <v>144</v>
      </c>
      <c r="AE307">
        <v>4117.5358539465897</v>
      </c>
    </row>
    <row r="308" spans="1:31" x14ac:dyDescent="0.2">
      <c r="A308" s="15">
        <v>4</v>
      </c>
      <c r="B308">
        <v>12</v>
      </c>
      <c r="C308" s="55">
        <v>303</v>
      </c>
      <c r="D308" s="83">
        <v>363</v>
      </c>
      <c r="E308" s="30">
        <v>468</v>
      </c>
      <c r="F308">
        <v>309</v>
      </c>
      <c r="G308">
        <v>6811</v>
      </c>
      <c r="H308" s="2">
        <v>6990.6378036489004</v>
      </c>
      <c r="I308">
        <v>6811</v>
      </c>
      <c r="J308">
        <v>7010.2878144682099</v>
      </c>
      <c r="K308"/>
      <c r="O308" s="2"/>
      <c r="T308">
        <v>145</v>
      </c>
      <c r="U308">
        <v>1817.9344367367</v>
      </c>
      <c r="Y308">
        <v>145</v>
      </c>
      <c r="Z308">
        <v>1740.37330437692</v>
      </c>
      <c r="AD308">
        <v>145</v>
      </c>
      <c r="AE308">
        <v>4128.45656533281</v>
      </c>
    </row>
    <row r="309" spans="1:31" x14ac:dyDescent="0.2">
      <c r="A309" s="15">
        <v>4</v>
      </c>
      <c r="B309">
        <v>13</v>
      </c>
      <c r="C309" s="55">
        <v>304</v>
      </c>
      <c r="D309" s="83">
        <v>364</v>
      </c>
      <c r="E309" s="30">
        <v>469</v>
      </c>
      <c r="F309">
        <v>310</v>
      </c>
      <c r="G309">
        <v>6848</v>
      </c>
      <c r="H309" s="2">
        <v>7012.8401888649996</v>
      </c>
      <c r="I309">
        <v>6848</v>
      </c>
      <c r="J309">
        <v>7031.3607034034703</v>
      </c>
      <c r="K309"/>
      <c r="O309" s="2"/>
      <c r="T309">
        <v>146</v>
      </c>
      <c r="U309">
        <v>1837.44898048908</v>
      </c>
      <c r="Y309">
        <v>146</v>
      </c>
      <c r="Z309">
        <v>1756.00684517789</v>
      </c>
      <c r="AD309">
        <v>146</v>
      </c>
      <c r="AE309">
        <v>4143.5796227834398</v>
      </c>
    </row>
    <row r="310" spans="1:31" x14ac:dyDescent="0.2">
      <c r="A310" s="15">
        <v>4</v>
      </c>
      <c r="B310" s="52">
        <v>14</v>
      </c>
      <c r="C310" s="55">
        <v>305</v>
      </c>
      <c r="D310" s="83">
        <v>365</v>
      </c>
      <c r="E310" s="30">
        <v>470</v>
      </c>
      <c r="F310">
        <v>311</v>
      </c>
      <c r="G310">
        <v>6884</v>
      </c>
      <c r="H310" s="2">
        <v>7035.12368118422</v>
      </c>
      <c r="I310">
        <v>6884</v>
      </c>
      <c r="J310">
        <v>7052.5424109451997</v>
      </c>
      <c r="K310"/>
      <c r="O310" s="2"/>
      <c r="T310">
        <v>147</v>
      </c>
      <c r="U310">
        <v>1856.1755633129801</v>
      </c>
      <c r="Y310">
        <v>147</v>
      </c>
      <c r="Z310">
        <v>1771.6886928214501</v>
      </c>
      <c r="AD310">
        <v>147</v>
      </c>
      <c r="AE310">
        <v>4159.1065986813101</v>
      </c>
    </row>
    <row r="311" spans="1:31" x14ac:dyDescent="0.2">
      <c r="A311" s="15">
        <v>4</v>
      </c>
      <c r="B311">
        <v>15</v>
      </c>
      <c r="C311" s="55">
        <v>306</v>
      </c>
      <c r="D311" s="83">
        <v>366</v>
      </c>
      <c r="E311" s="30">
        <v>471</v>
      </c>
      <c r="F311">
        <v>312</v>
      </c>
      <c r="G311">
        <v>6923</v>
      </c>
      <c r="H311" s="2">
        <v>7057.4845219379504</v>
      </c>
      <c r="I311">
        <v>6923</v>
      </c>
      <c r="J311">
        <v>7075.61152444043</v>
      </c>
      <c r="K311" s="53">
        <v>315</v>
      </c>
      <c r="O311" s="2"/>
      <c r="T311">
        <v>148</v>
      </c>
      <c r="U311">
        <v>1876.00840697378</v>
      </c>
      <c r="Y311">
        <v>148</v>
      </c>
      <c r="Z311">
        <v>1787.5259164127001</v>
      </c>
      <c r="AD311">
        <v>148</v>
      </c>
      <c r="AE311">
        <v>4174.6036541178601</v>
      </c>
    </row>
    <row r="312" spans="1:31" x14ac:dyDescent="0.2">
      <c r="A312" s="15">
        <v>4</v>
      </c>
      <c r="B312">
        <v>16</v>
      </c>
      <c r="C312" s="55">
        <v>307</v>
      </c>
      <c r="D312" s="83">
        <v>367</v>
      </c>
      <c r="E312" s="30">
        <v>472</v>
      </c>
      <c r="F312">
        <v>313</v>
      </c>
      <c r="G312">
        <v>6962</v>
      </c>
      <c r="H312" s="2">
        <v>7079.91839045302</v>
      </c>
      <c r="I312">
        <v>6962</v>
      </c>
      <c r="J312">
        <v>7098.8219705065203</v>
      </c>
      <c r="K312"/>
      <c r="O312" s="2"/>
      <c r="T312">
        <v>149</v>
      </c>
      <c r="U312">
        <v>1894.79973306537</v>
      </c>
      <c r="Y312">
        <v>149</v>
      </c>
      <c r="Z312">
        <v>1802.6613546634101</v>
      </c>
      <c r="AD312">
        <v>149</v>
      </c>
      <c r="AE312">
        <v>4189.8615685511704</v>
      </c>
    </row>
    <row r="313" spans="1:31" x14ac:dyDescent="0.2">
      <c r="A313" s="15">
        <v>4</v>
      </c>
      <c r="B313">
        <v>17</v>
      </c>
      <c r="C313" s="55">
        <v>308</v>
      </c>
      <c r="D313" s="83">
        <v>368</v>
      </c>
      <c r="E313" s="30">
        <v>473</v>
      </c>
      <c r="F313">
        <v>314</v>
      </c>
      <c r="G313">
        <v>7000</v>
      </c>
      <c r="H313" s="2">
        <v>7102.4214980720999</v>
      </c>
      <c r="I313">
        <v>7000</v>
      </c>
      <c r="J313">
        <v>7122.0937279684504</v>
      </c>
      <c r="K313"/>
      <c r="O313" s="2"/>
      <c r="T313">
        <v>150</v>
      </c>
      <c r="U313">
        <v>1914.34130095459</v>
      </c>
      <c r="Y313">
        <v>150</v>
      </c>
      <c r="Z313">
        <v>1817.73749674687</v>
      </c>
      <c r="AD313">
        <v>150</v>
      </c>
      <c r="AE313">
        <v>4205.2259572902403</v>
      </c>
    </row>
    <row r="314" spans="1:31" x14ac:dyDescent="0.2">
      <c r="A314" s="15">
        <v>4</v>
      </c>
      <c r="B314">
        <v>18</v>
      </c>
      <c r="C314" s="55">
        <v>309</v>
      </c>
      <c r="D314" s="83">
        <v>369</v>
      </c>
      <c r="E314" s="30">
        <v>474</v>
      </c>
      <c r="F314">
        <v>315</v>
      </c>
      <c r="G314">
        <v>7039</v>
      </c>
      <c r="H314" s="2">
        <v>7124.9897852353497</v>
      </c>
      <c r="I314">
        <v>7039</v>
      </c>
      <c r="J314">
        <v>7145.3637792383697</v>
      </c>
      <c r="K314"/>
      <c r="O314" s="2"/>
      <c r="T314">
        <v>151</v>
      </c>
      <c r="U314">
        <v>1944.43321680896</v>
      </c>
      <c r="Y314">
        <v>151</v>
      </c>
      <c r="Z314">
        <v>1833.7565171536501</v>
      </c>
      <c r="AD314">
        <v>151</v>
      </c>
      <c r="AE314">
        <v>4221.2572942967699</v>
      </c>
    </row>
    <row r="315" spans="1:31" x14ac:dyDescent="0.2">
      <c r="A315" s="15">
        <v>4</v>
      </c>
      <c r="B315" s="52">
        <v>19</v>
      </c>
      <c r="C315" s="55">
        <v>310</v>
      </c>
      <c r="D315" s="83">
        <v>370</v>
      </c>
      <c r="E315" s="30">
        <v>475</v>
      </c>
      <c r="F315">
        <v>316</v>
      </c>
      <c r="G315">
        <v>7078</v>
      </c>
      <c r="H315" s="2">
        <v>7147.6192115784097</v>
      </c>
      <c r="I315">
        <v>7078</v>
      </c>
      <c r="J315">
        <v>7168.2582945220702</v>
      </c>
      <c r="K315"/>
      <c r="O315" s="2"/>
      <c r="T315">
        <v>152</v>
      </c>
      <c r="U315">
        <v>1974.76379028571</v>
      </c>
      <c r="Y315">
        <v>152</v>
      </c>
      <c r="Z315">
        <v>1849.78573611297</v>
      </c>
      <c r="AD315">
        <v>152</v>
      </c>
      <c r="AE315">
        <v>4237.5257789629704</v>
      </c>
    </row>
    <row r="316" spans="1:31" x14ac:dyDescent="0.2">
      <c r="A316" s="15">
        <v>4</v>
      </c>
      <c r="B316">
        <v>20</v>
      </c>
      <c r="C316" s="55">
        <v>311</v>
      </c>
      <c r="D316" s="83">
        <v>371</v>
      </c>
      <c r="E316" s="30">
        <v>476</v>
      </c>
      <c r="F316">
        <v>317</v>
      </c>
      <c r="G316">
        <v>7111</v>
      </c>
      <c r="H316" s="2">
        <v>7170.3057806908</v>
      </c>
      <c r="I316">
        <v>7111</v>
      </c>
      <c r="J316">
        <v>7190.0566170014799</v>
      </c>
      <c r="K316"/>
      <c r="O316" s="2"/>
      <c r="T316">
        <v>153</v>
      </c>
      <c r="U316">
        <v>2005.21845532725</v>
      </c>
      <c r="Y316">
        <v>153</v>
      </c>
      <c r="Z316">
        <v>1865.44378291061</v>
      </c>
      <c r="AD316">
        <v>153</v>
      </c>
      <c r="AE316">
        <v>4253.9587665646404</v>
      </c>
    </row>
    <row r="317" spans="1:31" x14ac:dyDescent="0.2">
      <c r="A317" s="15">
        <v>4</v>
      </c>
      <c r="B317">
        <v>21</v>
      </c>
      <c r="C317" s="55">
        <v>312</v>
      </c>
      <c r="D317" s="83">
        <v>372</v>
      </c>
      <c r="E317" s="30">
        <v>477</v>
      </c>
      <c r="F317">
        <v>318</v>
      </c>
      <c r="G317">
        <v>7144</v>
      </c>
      <c r="H317" s="2">
        <v>7193.0454792092296</v>
      </c>
      <c r="I317">
        <v>7144</v>
      </c>
      <c r="J317">
        <v>7211.8138797935198</v>
      </c>
      <c r="K317"/>
      <c r="O317" s="2"/>
      <c r="T317">
        <v>154</v>
      </c>
      <c r="U317">
        <v>2035.55450897218</v>
      </c>
      <c r="Y317">
        <v>154</v>
      </c>
      <c r="Z317">
        <v>1880.82444636266</v>
      </c>
      <c r="AD317">
        <v>154</v>
      </c>
      <c r="AE317">
        <v>4270.1334447772497</v>
      </c>
    </row>
    <row r="318" spans="1:31" x14ac:dyDescent="0.2">
      <c r="A318" s="15">
        <v>4</v>
      </c>
      <c r="B318">
        <v>22</v>
      </c>
      <c r="C318" s="55">
        <v>313</v>
      </c>
      <c r="D318" s="83">
        <v>373</v>
      </c>
      <c r="E318" s="30">
        <v>478</v>
      </c>
      <c r="F318">
        <v>319</v>
      </c>
      <c r="G318">
        <v>7177</v>
      </c>
      <c r="H318" s="2">
        <v>7215.83427798299</v>
      </c>
      <c r="I318">
        <v>7177</v>
      </c>
      <c r="J318">
        <v>7233.3225102802598</v>
      </c>
      <c r="K318"/>
      <c r="O318" s="2"/>
      <c r="T318">
        <v>155</v>
      </c>
      <c r="U318">
        <v>2065.9291397319898</v>
      </c>
      <c r="Y318">
        <v>155</v>
      </c>
      <c r="Z318">
        <v>1896.23673931091</v>
      </c>
      <c r="AD318">
        <v>155</v>
      </c>
      <c r="AE318">
        <v>4286.2849859422304</v>
      </c>
    </row>
    <row r="319" spans="1:31" x14ac:dyDescent="0.2">
      <c r="A319" s="15">
        <v>4</v>
      </c>
      <c r="B319">
        <v>23</v>
      </c>
      <c r="C319" s="55">
        <v>314</v>
      </c>
      <c r="D319" s="83">
        <v>374</v>
      </c>
      <c r="E319" s="30">
        <v>479</v>
      </c>
      <c r="F319">
        <v>320</v>
      </c>
      <c r="G319">
        <v>7210</v>
      </c>
      <c r="H319" s="2">
        <v>7238.6681780094696</v>
      </c>
      <c r="I319">
        <v>7210</v>
      </c>
      <c r="J319">
        <v>7255.2290451344697</v>
      </c>
      <c r="K319"/>
      <c r="O319" s="2"/>
      <c r="Y319">
        <v>156</v>
      </c>
      <c r="Z319">
        <v>1911.4279632300099</v>
      </c>
      <c r="AD319">
        <v>156</v>
      </c>
      <c r="AE319">
        <v>4303.9405472185599</v>
      </c>
    </row>
    <row r="320" spans="1:31" x14ac:dyDescent="0.2">
      <c r="A320" s="15">
        <v>4</v>
      </c>
      <c r="B320" s="52">
        <v>24</v>
      </c>
      <c r="C320" s="55">
        <v>315</v>
      </c>
      <c r="D320" s="83">
        <v>375</v>
      </c>
      <c r="E320" s="30">
        <v>480</v>
      </c>
      <c r="F320">
        <v>321</v>
      </c>
      <c r="G320">
        <v>7243</v>
      </c>
      <c r="H320" s="2">
        <v>7261.5430630528599</v>
      </c>
      <c r="I320">
        <v>7243</v>
      </c>
      <c r="J320">
        <v>7277.1226165301396</v>
      </c>
      <c r="K320"/>
      <c r="O320" s="2"/>
      <c r="Y320">
        <v>157</v>
      </c>
      <c r="Z320">
        <v>1926.70779605805</v>
      </c>
      <c r="AD320">
        <v>157</v>
      </c>
      <c r="AE320">
        <v>4321.3501093484001</v>
      </c>
    </row>
    <row r="321" spans="1:31" x14ac:dyDescent="0.2">
      <c r="A321" s="15">
        <v>4</v>
      </c>
      <c r="B321">
        <v>25</v>
      </c>
      <c r="C321" s="55">
        <v>316</v>
      </c>
      <c r="D321" s="83">
        <v>376</v>
      </c>
      <c r="E321" s="30">
        <v>481</v>
      </c>
      <c r="F321">
        <v>322</v>
      </c>
      <c r="G321">
        <v>7265</v>
      </c>
      <c r="H321" s="2">
        <v>7284.4552047653797</v>
      </c>
      <c r="I321">
        <v>7265</v>
      </c>
      <c r="J321">
        <v>7299.5290452087102</v>
      </c>
      <c r="K321" s="53">
        <v>325</v>
      </c>
      <c r="O321" s="2"/>
      <c r="Y321">
        <v>158</v>
      </c>
      <c r="Z321">
        <v>1942.1857412228801</v>
      </c>
      <c r="AD321">
        <v>158</v>
      </c>
      <c r="AE321">
        <v>4338.6231020691503</v>
      </c>
    </row>
    <row r="322" spans="1:31" x14ac:dyDescent="0.2">
      <c r="A322" s="15">
        <v>4</v>
      </c>
      <c r="B322">
        <v>26</v>
      </c>
      <c r="C322" s="55">
        <v>317</v>
      </c>
      <c r="D322" s="83">
        <v>377</v>
      </c>
      <c r="E322" s="30">
        <v>482</v>
      </c>
      <c r="F322">
        <v>323</v>
      </c>
      <c r="G322">
        <v>7286</v>
      </c>
      <c r="H322" s="2">
        <v>7307.4005203705201</v>
      </c>
      <c r="I322">
        <v>7286</v>
      </c>
      <c r="J322">
        <v>7321.7028635864399</v>
      </c>
      <c r="K322"/>
      <c r="O322" s="2"/>
      <c r="Y322">
        <v>159</v>
      </c>
      <c r="Z322">
        <v>1957.52533339968</v>
      </c>
      <c r="AD322">
        <v>159</v>
      </c>
      <c r="AE322">
        <v>4356.10296311192</v>
      </c>
    </row>
    <row r="323" spans="1:31" x14ac:dyDescent="0.2">
      <c r="A323" s="15">
        <v>4</v>
      </c>
      <c r="B323">
        <v>27</v>
      </c>
      <c r="C323" s="55">
        <v>318</v>
      </c>
      <c r="D323" s="83">
        <v>378</v>
      </c>
      <c r="E323" s="30">
        <v>483</v>
      </c>
      <c r="F323">
        <v>324</v>
      </c>
      <c r="G323">
        <v>7308</v>
      </c>
      <c r="H323" s="2">
        <v>7330.3746292776796</v>
      </c>
      <c r="I323">
        <v>7308</v>
      </c>
      <c r="J323">
        <v>7343.7214483848802</v>
      </c>
      <c r="K323"/>
      <c r="O323" s="2"/>
      <c r="Y323">
        <v>160</v>
      </c>
      <c r="Z323">
        <v>1973.23817159342</v>
      </c>
      <c r="AD323">
        <v>160</v>
      </c>
      <c r="AE323">
        <v>4373.5878372329198</v>
      </c>
    </row>
    <row r="324" spans="1:31" x14ac:dyDescent="0.2">
      <c r="A324" s="15">
        <v>4</v>
      </c>
      <c r="B324">
        <v>28</v>
      </c>
      <c r="C324" s="55">
        <v>319</v>
      </c>
      <c r="D324" s="83">
        <v>379</v>
      </c>
      <c r="E324" s="30">
        <v>484</v>
      </c>
      <c r="F324">
        <v>325</v>
      </c>
      <c r="G324">
        <v>7329</v>
      </c>
      <c r="H324" s="2">
        <v>7353.3738295859102</v>
      </c>
      <c r="I324">
        <v>7329</v>
      </c>
      <c r="J324">
        <v>7366.0818843234301</v>
      </c>
      <c r="K324"/>
      <c r="O324" s="2"/>
      <c r="Y324">
        <v>161</v>
      </c>
      <c r="Z324">
        <v>1988.7432683009799</v>
      </c>
      <c r="AD324">
        <v>161</v>
      </c>
      <c r="AE324">
        <v>4389.8231862624298</v>
      </c>
    </row>
    <row r="325" spans="1:31" x14ac:dyDescent="0.2">
      <c r="A325" s="15">
        <v>4</v>
      </c>
      <c r="B325" s="52">
        <v>29</v>
      </c>
      <c r="C325" s="55">
        <v>320</v>
      </c>
      <c r="D325" s="83">
        <v>380</v>
      </c>
      <c r="E325" s="30">
        <v>485</v>
      </c>
      <c r="F325">
        <v>326</v>
      </c>
      <c r="G325">
        <v>7351</v>
      </c>
      <c r="H325" s="2">
        <v>7376.3940879465499</v>
      </c>
      <c r="I325">
        <v>7351</v>
      </c>
      <c r="J325">
        <v>7387.7195677424197</v>
      </c>
      <c r="K325"/>
      <c r="O325" s="2"/>
      <c r="Y325">
        <v>162</v>
      </c>
      <c r="Z325">
        <v>2004.3353841001101</v>
      </c>
      <c r="AD325">
        <v>162</v>
      </c>
      <c r="AE325">
        <v>4405.8722546317404</v>
      </c>
    </row>
    <row r="326" spans="1:31" x14ac:dyDescent="0.2">
      <c r="A326" s="15">
        <v>4</v>
      </c>
      <c r="B326">
        <v>30</v>
      </c>
      <c r="C326" s="55">
        <v>321</v>
      </c>
      <c r="D326" s="83">
        <v>381</v>
      </c>
      <c r="E326" s="30">
        <v>486</v>
      </c>
      <c r="F326">
        <v>327</v>
      </c>
      <c r="G326">
        <v>7365</v>
      </c>
      <c r="H326" s="2">
        <v>7399.4313588887399</v>
      </c>
      <c r="I326">
        <v>7365</v>
      </c>
      <c r="J326">
        <v>7409.3193509678104</v>
      </c>
      <c r="K326"/>
      <c r="O326" s="2"/>
      <c r="Y326">
        <v>163</v>
      </c>
      <c r="Z326">
        <v>2019.9985956983101</v>
      </c>
      <c r="AD326">
        <v>163</v>
      </c>
      <c r="AE326">
        <v>4421.9474324354296</v>
      </c>
    </row>
    <row r="327" spans="1:31" x14ac:dyDescent="0.2">
      <c r="A327" s="15">
        <v>4</v>
      </c>
      <c r="B327">
        <v>31</v>
      </c>
      <c r="C327" s="55">
        <v>322</v>
      </c>
      <c r="D327" s="83">
        <v>382</v>
      </c>
      <c r="E327" s="30">
        <v>487</v>
      </c>
      <c r="F327">
        <v>328</v>
      </c>
      <c r="G327">
        <v>7379</v>
      </c>
      <c r="H327" s="2">
        <v>7422.4816438907801</v>
      </c>
      <c r="I327">
        <v>7379</v>
      </c>
      <c r="J327">
        <v>7430.2683504134002</v>
      </c>
      <c r="K327"/>
      <c r="O327" s="2"/>
      <c r="Y327">
        <v>164</v>
      </c>
      <c r="Z327">
        <v>2035.68490921389</v>
      </c>
      <c r="AD327">
        <v>164</v>
      </c>
      <c r="AE327">
        <v>4438.2030177873803</v>
      </c>
    </row>
    <row r="328" spans="1:31" x14ac:dyDescent="0.2">
      <c r="A328" s="15">
        <v>4</v>
      </c>
      <c r="B328">
        <v>32</v>
      </c>
      <c r="C328" s="55">
        <v>323</v>
      </c>
      <c r="D328" s="83">
        <v>383</v>
      </c>
      <c r="E328" s="30">
        <v>488</v>
      </c>
      <c r="F328">
        <v>329</v>
      </c>
      <c r="G328">
        <v>7393</v>
      </c>
      <c r="H328" s="2">
        <v>7445.5408969745204</v>
      </c>
      <c r="I328">
        <v>7393</v>
      </c>
      <c r="J328">
        <v>7451.7371264561898</v>
      </c>
      <c r="K328"/>
      <c r="O328" s="2"/>
      <c r="Y328">
        <v>165</v>
      </c>
      <c r="Z328">
        <v>2051.1100758257398</v>
      </c>
      <c r="AD328">
        <v>165</v>
      </c>
      <c r="AE328">
        <v>4454.3327821555204</v>
      </c>
    </row>
    <row r="329" spans="1:31" x14ac:dyDescent="0.2">
      <c r="A329" s="15">
        <v>4</v>
      </c>
      <c r="B329">
        <v>33</v>
      </c>
      <c r="C329" s="55">
        <v>324</v>
      </c>
      <c r="D329" s="83">
        <v>384</v>
      </c>
      <c r="E329" s="30">
        <v>489</v>
      </c>
      <c r="F329">
        <v>330</v>
      </c>
      <c r="G329">
        <v>7408</v>
      </c>
      <c r="H329" s="2">
        <v>7468.6051282179797</v>
      </c>
      <c r="I329">
        <v>7408</v>
      </c>
      <c r="J329">
        <v>7472.6768709480802</v>
      </c>
      <c r="K329"/>
      <c r="O329" s="2"/>
      <c r="Y329">
        <v>166</v>
      </c>
      <c r="Z329">
        <v>2067.3767500802201</v>
      </c>
      <c r="AD329">
        <v>166</v>
      </c>
      <c r="AE329">
        <v>4471.2824491720903</v>
      </c>
    </row>
    <row r="330" spans="1:31" x14ac:dyDescent="0.2">
      <c r="A330" s="15">
        <v>4</v>
      </c>
      <c r="B330" s="52">
        <v>34</v>
      </c>
      <c r="C330" s="55">
        <v>325</v>
      </c>
      <c r="D330" s="83">
        <v>385</v>
      </c>
      <c r="E330" s="30">
        <v>490</v>
      </c>
      <c r="F330">
        <v>331</v>
      </c>
      <c r="G330">
        <v>7422</v>
      </c>
      <c r="H330" s="2">
        <v>7491.6702967833598</v>
      </c>
      <c r="I330">
        <v>7422</v>
      </c>
      <c r="J330">
        <v>7494.2166256967603</v>
      </c>
      <c r="K330"/>
      <c r="O330" s="2"/>
      <c r="Y330">
        <v>167</v>
      </c>
      <c r="Z330">
        <v>2083.4728273576402</v>
      </c>
      <c r="AD330">
        <v>167</v>
      </c>
      <c r="AE330">
        <v>4488.5696941644701</v>
      </c>
    </row>
    <row r="331" spans="1:31" x14ac:dyDescent="0.2">
      <c r="A331" s="15">
        <v>4</v>
      </c>
      <c r="B331">
        <v>35</v>
      </c>
      <c r="C331" s="55">
        <v>326</v>
      </c>
      <c r="D331" s="83">
        <v>386</v>
      </c>
      <c r="E331" s="30">
        <v>491</v>
      </c>
      <c r="F331">
        <v>332</v>
      </c>
      <c r="G331">
        <v>7444</v>
      </c>
      <c r="H331" s="2">
        <v>7514.7324757180004</v>
      </c>
      <c r="I331">
        <v>7444</v>
      </c>
      <c r="J331">
        <v>7515.6175558823497</v>
      </c>
      <c r="K331" s="53">
        <v>335</v>
      </c>
      <c r="O331" s="2"/>
      <c r="Y331">
        <v>168</v>
      </c>
      <c r="Z331">
        <v>2099.6345484114599</v>
      </c>
      <c r="AD331">
        <v>168</v>
      </c>
      <c r="AE331">
        <v>4505.7099464531102</v>
      </c>
    </row>
    <row r="332" spans="1:31" x14ac:dyDescent="0.2">
      <c r="A332" s="15">
        <v>4</v>
      </c>
      <c r="B332">
        <v>36</v>
      </c>
      <c r="C332" s="55">
        <v>327</v>
      </c>
      <c r="D332" s="83">
        <v>387</v>
      </c>
      <c r="E332" s="30">
        <v>492</v>
      </c>
      <c r="F332">
        <v>333</v>
      </c>
      <c r="G332">
        <v>7467</v>
      </c>
      <c r="H332" s="2">
        <v>7537.7874788724203</v>
      </c>
      <c r="I332">
        <v>7467</v>
      </c>
      <c r="J332">
        <v>7537.6688882187</v>
      </c>
      <c r="K332"/>
      <c r="O332" s="2"/>
      <c r="Y332">
        <v>169</v>
      </c>
      <c r="Z332">
        <v>2115.46314174703</v>
      </c>
      <c r="AD332">
        <v>169</v>
      </c>
      <c r="AE332">
        <v>4523.3121980829601</v>
      </c>
    </row>
    <row r="333" spans="1:31" x14ac:dyDescent="0.2">
      <c r="A333" s="15">
        <v>4</v>
      </c>
      <c r="B333">
        <v>37</v>
      </c>
      <c r="C333" s="55">
        <v>328</v>
      </c>
      <c r="D333" s="83">
        <v>388</v>
      </c>
      <c r="E333" s="30">
        <v>493</v>
      </c>
      <c r="F333">
        <v>334</v>
      </c>
      <c r="G333">
        <v>7489</v>
      </c>
      <c r="H333" s="2">
        <v>7560.8316295552704</v>
      </c>
      <c r="I333">
        <v>7489</v>
      </c>
      <c r="J333">
        <v>7559.5736193300399</v>
      </c>
      <c r="K333"/>
      <c r="O333" s="2"/>
      <c r="Y333">
        <v>170</v>
      </c>
      <c r="Z333">
        <v>2131.33441830229</v>
      </c>
      <c r="AD333">
        <v>170</v>
      </c>
      <c r="AE333">
        <v>4540.2666673874601</v>
      </c>
    </row>
    <row r="334" spans="1:31" x14ac:dyDescent="0.2">
      <c r="A334" s="15">
        <v>4</v>
      </c>
      <c r="B334">
        <v>38</v>
      </c>
      <c r="C334" s="55">
        <v>329</v>
      </c>
      <c r="D334" s="83">
        <v>389</v>
      </c>
      <c r="E334" s="30">
        <v>494</v>
      </c>
      <c r="F334">
        <v>335</v>
      </c>
      <c r="G334">
        <v>7512</v>
      </c>
      <c r="H334" s="2">
        <v>7583.8605519453004</v>
      </c>
      <c r="I334">
        <v>7512</v>
      </c>
      <c r="J334">
        <v>7581.6630691952696</v>
      </c>
      <c r="K334"/>
      <c r="O334" s="2"/>
      <c r="Y334">
        <v>171</v>
      </c>
      <c r="Z334">
        <v>2147.10886713218</v>
      </c>
      <c r="AD334">
        <v>171</v>
      </c>
      <c r="AE334">
        <v>4558.04947465246</v>
      </c>
    </row>
    <row r="335" spans="1:31" x14ac:dyDescent="0.2">
      <c r="A335" s="15">
        <v>4</v>
      </c>
      <c r="B335" s="52">
        <v>39</v>
      </c>
      <c r="C335" s="55">
        <v>330</v>
      </c>
      <c r="D335" s="83">
        <v>390</v>
      </c>
      <c r="E335" s="30">
        <v>495</v>
      </c>
      <c r="F335">
        <v>336</v>
      </c>
      <c r="G335">
        <v>7534</v>
      </c>
      <c r="H335" s="2">
        <v>7606.8704085217296</v>
      </c>
      <c r="I335">
        <v>7534</v>
      </c>
      <c r="J335">
        <v>7603.6802676593497</v>
      </c>
      <c r="K335"/>
      <c r="O335" s="2"/>
      <c r="Y335">
        <v>172</v>
      </c>
      <c r="Z335">
        <v>2162.5870095833002</v>
      </c>
      <c r="AD335">
        <v>172</v>
      </c>
      <c r="AE335">
        <v>4575.4740388062901</v>
      </c>
    </row>
    <row r="336" spans="1:31" x14ac:dyDescent="0.2">
      <c r="A336" s="15">
        <v>4</v>
      </c>
      <c r="B336">
        <v>40</v>
      </c>
      <c r="C336" s="55">
        <v>331</v>
      </c>
      <c r="D336" s="83">
        <v>391</v>
      </c>
      <c r="E336" s="30">
        <v>496</v>
      </c>
      <c r="F336">
        <v>337</v>
      </c>
      <c r="G336">
        <v>7564</v>
      </c>
      <c r="H336" s="2">
        <v>7629.8578735625797</v>
      </c>
      <c r="I336">
        <v>7564</v>
      </c>
      <c r="J336">
        <v>7624.8426376322896</v>
      </c>
      <c r="K336"/>
      <c r="O336" s="2"/>
      <c r="Y336">
        <v>173</v>
      </c>
      <c r="Z336">
        <v>2178.49198407838</v>
      </c>
      <c r="AD336">
        <v>173</v>
      </c>
      <c r="AE336">
        <v>4592.9631995344398</v>
      </c>
    </row>
    <row r="337" spans="1:31" x14ac:dyDescent="0.2">
      <c r="A337" s="15">
        <v>4</v>
      </c>
      <c r="B337">
        <v>41</v>
      </c>
      <c r="C337" s="55">
        <v>332</v>
      </c>
      <c r="D337" s="83">
        <v>392</v>
      </c>
      <c r="E337" s="30">
        <v>497</v>
      </c>
      <c r="F337">
        <v>338</v>
      </c>
      <c r="G337">
        <v>7593</v>
      </c>
      <c r="H337" s="2">
        <v>7652.8226710263498</v>
      </c>
      <c r="I337">
        <v>7593</v>
      </c>
      <c r="J337">
        <v>7646.1120512611396</v>
      </c>
      <c r="K337"/>
      <c r="O337" s="2"/>
      <c r="Y337">
        <v>174</v>
      </c>
      <c r="Z337">
        <v>2194.2429054358499</v>
      </c>
      <c r="AD337">
        <v>174</v>
      </c>
      <c r="AE337">
        <v>4610.0582499537804</v>
      </c>
    </row>
    <row r="338" spans="1:31" x14ac:dyDescent="0.2">
      <c r="A338" s="15">
        <v>4</v>
      </c>
      <c r="B338">
        <v>42</v>
      </c>
      <c r="C338" s="55">
        <v>333</v>
      </c>
      <c r="D338" s="83">
        <v>393</v>
      </c>
      <c r="E338" s="30">
        <v>498</v>
      </c>
      <c r="F338">
        <v>339</v>
      </c>
      <c r="G338">
        <v>7623</v>
      </c>
      <c r="H338" s="2">
        <v>7675.7652324742003</v>
      </c>
      <c r="I338">
        <v>7623</v>
      </c>
      <c r="J338">
        <v>7667.4548486497297</v>
      </c>
      <c r="K338"/>
      <c r="O338" s="2"/>
      <c r="Y338">
        <v>175</v>
      </c>
      <c r="Z338">
        <v>2209.79542391719</v>
      </c>
      <c r="AD338">
        <v>175</v>
      </c>
      <c r="AE338">
        <v>4627.3617201786301</v>
      </c>
    </row>
    <row r="339" spans="1:31" x14ac:dyDescent="0.2">
      <c r="A339" s="15">
        <v>4</v>
      </c>
      <c r="B339">
        <v>43</v>
      </c>
      <c r="C339" s="55">
        <v>334</v>
      </c>
      <c r="D339" s="83">
        <v>394</v>
      </c>
      <c r="E339" s="30">
        <v>499</v>
      </c>
      <c r="F339">
        <v>340</v>
      </c>
      <c r="G339">
        <v>7652</v>
      </c>
      <c r="H339" s="2">
        <v>7698.6860189905001</v>
      </c>
      <c r="I339">
        <v>7652</v>
      </c>
      <c r="J339">
        <v>7689.4034826932802</v>
      </c>
      <c r="K339"/>
      <c r="O339" s="2"/>
      <c r="Y339">
        <v>176</v>
      </c>
      <c r="Z339">
        <v>2225.79092472917</v>
      </c>
      <c r="AD339">
        <v>176</v>
      </c>
      <c r="AE339">
        <v>4644.1630757194698</v>
      </c>
    </row>
    <row r="340" spans="1:31" x14ac:dyDescent="0.2">
      <c r="A340" s="15">
        <v>4</v>
      </c>
      <c r="B340" s="52">
        <v>44</v>
      </c>
      <c r="C340" s="55">
        <v>335</v>
      </c>
      <c r="D340" s="83">
        <v>395</v>
      </c>
      <c r="E340" s="30">
        <v>500</v>
      </c>
      <c r="F340">
        <v>341</v>
      </c>
      <c r="G340">
        <v>7682</v>
      </c>
      <c r="H340" s="2">
        <v>7721.5854428763896</v>
      </c>
      <c r="I340">
        <v>7682</v>
      </c>
      <c r="J340">
        <v>7712.02488054679</v>
      </c>
      <c r="K340"/>
      <c r="O340" s="2"/>
      <c r="Y340">
        <v>177</v>
      </c>
      <c r="Z340">
        <v>2242.2238036583699</v>
      </c>
      <c r="AD340">
        <v>177</v>
      </c>
      <c r="AE340">
        <v>4660.7255068132199</v>
      </c>
    </row>
    <row r="341" spans="1:31" x14ac:dyDescent="0.2">
      <c r="A341" s="15">
        <v>4</v>
      </c>
      <c r="B341">
        <v>45</v>
      </c>
      <c r="C341" s="55">
        <v>336</v>
      </c>
      <c r="D341" s="83">
        <v>396</v>
      </c>
      <c r="E341" s="30">
        <v>501</v>
      </c>
      <c r="F341">
        <v>342</v>
      </c>
      <c r="G341">
        <v>7691</v>
      </c>
      <c r="H341" s="2">
        <v>7744.4639597157102</v>
      </c>
      <c r="I341">
        <v>7691</v>
      </c>
      <c r="J341">
        <v>7734.1617719349397</v>
      </c>
      <c r="K341" s="53">
        <v>345</v>
      </c>
      <c r="O341" s="2"/>
      <c r="Y341">
        <v>178</v>
      </c>
      <c r="Z341">
        <v>2258.4268307354901</v>
      </c>
      <c r="AD341">
        <v>178</v>
      </c>
      <c r="AE341">
        <v>4677.4286226596496</v>
      </c>
    </row>
    <row r="342" spans="1:31" x14ac:dyDescent="0.2">
      <c r="A342" s="15">
        <v>4</v>
      </c>
      <c r="B342">
        <v>46</v>
      </c>
      <c r="C342" s="55">
        <v>337</v>
      </c>
      <c r="D342" s="83">
        <v>397</v>
      </c>
      <c r="E342" s="30">
        <v>502</v>
      </c>
      <c r="F342">
        <v>343</v>
      </c>
      <c r="G342">
        <v>7701</v>
      </c>
      <c r="H342" s="2">
        <v>7767.3219957247202</v>
      </c>
      <c r="I342">
        <v>7701</v>
      </c>
      <c r="J342">
        <v>7756.6714834288896</v>
      </c>
      <c r="K342"/>
      <c r="O342" s="2"/>
      <c r="Y342">
        <v>179</v>
      </c>
      <c r="Z342">
        <v>2274.9679666874999</v>
      </c>
      <c r="AD342">
        <v>179</v>
      </c>
      <c r="AE342">
        <v>4694.0690801588498</v>
      </c>
    </row>
    <row r="343" spans="1:31" x14ac:dyDescent="0.2">
      <c r="A343" s="15">
        <v>4</v>
      </c>
      <c r="B343">
        <v>47</v>
      </c>
      <c r="C343" s="55">
        <v>338</v>
      </c>
      <c r="D343" s="83">
        <v>398</v>
      </c>
      <c r="E343" s="30">
        <v>503</v>
      </c>
      <c r="F343">
        <v>344</v>
      </c>
      <c r="G343">
        <v>7710</v>
      </c>
      <c r="H343" s="2">
        <v>7790.1599974350102</v>
      </c>
      <c r="I343">
        <v>7710</v>
      </c>
      <c r="J343">
        <v>7779.1179575275501</v>
      </c>
      <c r="K343"/>
      <c r="O343" s="2"/>
      <c r="Y343">
        <v>180</v>
      </c>
      <c r="Z343">
        <v>2291.1355835939698</v>
      </c>
      <c r="AD343">
        <v>180</v>
      </c>
      <c r="AE343">
        <v>4710.5803472621601</v>
      </c>
    </row>
    <row r="344" spans="1:31" x14ac:dyDescent="0.2">
      <c r="A344" s="15">
        <v>4</v>
      </c>
      <c r="B344">
        <v>48</v>
      </c>
      <c r="C344" s="55">
        <v>339</v>
      </c>
      <c r="D344" s="83">
        <v>399</v>
      </c>
      <c r="E344" s="30">
        <v>504</v>
      </c>
      <c r="F344">
        <v>345</v>
      </c>
      <c r="G344">
        <v>7720</v>
      </c>
      <c r="H344" s="2">
        <v>7812.97840599757</v>
      </c>
      <c r="I344">
        <v>7720</v>
      </c>
      <c r="J344">
        <v>7801.4398816742696</v>
      </c>
      <c r="K344"/>
      <c r="O344" s="2"/>
      <c r="AD344">
        <v>181</v>
      </c>
      <c r="AE344">
        <v>4726.1453973439302</v>
      </c>
    </row>
    <row r="345" spans="1:31" x14ac:dyDescent="0.2">
      <c r="A345" s="15">
        <v>4</v>
      </c>
      <c r="B345" s="52">
        <v>49</v>
      </c>
      <c r="C345" s="55">
        <v>340</v>
      </c>
      <c r="D345" s="83">
        <v>400</v>
      </c>
      <c r="E345" s="30">
        <v>505</v>
      </c>
      <c r="F345">
        <v>346</v>
      </c>
      <c r="G345">
        <v>7730</v>
      </c>
      <c r="H345" s="2">
        <v>7835.7776410456599</v>
      </c>
      <c r="I345">
        <v>7730</v>
      </c>
      <c r="J345">
        <v>7823.8962165270596</v>
      </c>
      <c r="K345"/>
      <c r="O345" s="2"/>
      <c r="AD345">
        <v>182</v>
      </c>
      <c r="AE345">
        <v>4741.3685806805997</v>
      </c>
    </row>
    <row r="346" spans="1:31" x14ac:dyDescent="0.2">
      <c r="A346" s="15">
        <v>4</v>
      </c>
      <c r="B346">
        <v>50</v>
      </c>
      <c r="C346" s="55">
        <v>341</v>
      </c>
      <c r="D346" s="83">
        <v>401</v>
      </c>
      <c r="E346" s="30">
        <v>506</v>
      </c>
      <c r="F346">
        <v>347</v>
      </c>
      <c r="G346">
        <v>7750</v>
      </c>
      <c r="H346" s="2">
        <v>7858.5581437698002</v>
      </c>
      <c r="I346">
        <v>7750</v>
      </c>
      <c r="J346">
        <v>7847.9846548247097</v>
      </c>
      <c r="K346"/>
      <c r="O346" s="2"/>
      <c r="AD346">
        <v>183</v>
      </c>
      <c r="AE346">
        <v>4756.52996419392</v>
      </c>
    </row>
    <row r="347" spans="1:31" x14ac:dyDescent="0.2">
      <c r="A347" s="15">
        <v>4</v>
      </c>
      <c r="B347">
        <v>51</v>
      </c>
      <c r="C347" s="55">
        <v>342</v>
      </c>
      <c r="D347" s="83">
        <v>402</v>
      </c>
      <c r="E347" s="30">
        <v>507</v>
      </c>
      <c r="F347">
        <v>348</v>
      </c>
      <c r="G347">
        <v>7771</v>
      </c>
      <c r="H347" s="2">
        <v>7881.3203465175002</v>
      </c>
      <c r="I347">
        <v>7771</v>
      </c>
      <c r="J347">
        <v>7872.1848775917397</v>
      </c>
      <c r="K347"/>
      <c r="O347" s="2"/>
      <c r="AD347">
        <v>184</v>
      </c>
      <c r="AE347">
        <v>4771.8063304237203</v>
      </c>
    </row>
    <row r="348" spans="1:31" x14ac:dyDescent="0.2">
      <c r="A348" s="15">
        <v>4</v>
      </c>
      <c r="B348">
        <v>52</v>
      </c>
      <c r="C348" s="55">
        <v>343</v>
      </c>
      <c r="D348" s="83">
        <v>403</v>
      </c>
      <c r="E348" s="30">
        <v>508</v>
      </c>
      <c r="F348">
        <v>349</v>
      </c>
      <c r="G348">
        <v>7792</v>
      </c>
      <c r="H348" s="2">
        <v>7904.0647168608002</v>
      </c>
      <c r="I348">
        <v>7792</v>
      </c>
      <c r="J348">
        <v>7896.3921559117498</v>
      </c>
      <c r="K348"/>
      <c r="O348" s="2"/>
      <c r="AD348">
        <v>185</v>
      </c>
      <c r="AE348">
        <v>4787.1219063332901</v>
      </c>
    </row>
    <row r="349" spans="1:31" x14ac:dyDescent="0.2">
      <c r="A349" s="15">
        <v>4</v>
      </c>
      <c r="B349">
        <v>53</v>
      </c>
      <c r="C349" s="55">
        <v>344</v>
      </c>
      <c r="D349" s="83">
        <v>404</v>
      </c>
      <c r="E349" s="30">
        <v>509</v>
      </c>
      <c r="F349">
        <v>350</v>
      </c>
      <c r="G349">
        <v>7813</v>
      </c>
      <c r="H349" s="2">
        <v>7926.7917816446497</v>
      </c>
      <c r="I349">
        <v>7813</v>
      </c>
      <c r="J349">
        <v>7920.0631326559196</v>
      </c>
      <c r="K349"/>
      <c r="O349" s="2"/>
      <c r="AD349">
        <v>186</v>
      </c>
      <c r="AE349">
        <v>4802.3323392426701</v>
      </c>
    </row>
    <row r="350" spans="1:31" x14ac:dyDescent="0.2">
      <c r="A350" s="15">
        <v>4</v>
      </c>
      <c r="B350" s="52">
        <v>54</v>
      </c>
      <c r="C350" s="55">
        <v>345</v>
      </c>
      <c r="D350" s="83">
        <v>405</v>
      </c>
      <c r="E350" s="30">
        <v>510</v>
      </c>
      <c r="F350">
        <v>351</v>
      </c>
      <c r="G350">
        <v>7833</v>
      </c>
      <c r="H350" s="2">
        <v>7949.5018922380896</v>
      </c>
      <c r="I350">
        <v>7833</v>
      </c>
      <c r="J350">
        <v>7943.3204649459803</v>
      </c>
      <c r="K350"/>
      <c r="O350" s="2"/>
      <c r="AD350">
        <v>187</v>
      </c>
      <c r="AE350">
        <v>4817.9397377858804</v>
      </c>
    </row>
    <row r="351" spans="1:31" x14ac:dyDescent="0.2">
      <c r="A351" s="15">
        <v>4</v>
      </c>
      <c r="B351">
        <v>55</v>
      </c>
      <c r="C351" s="55">
        <v>346</v>
      </c>
      <c r="D351" s="83">
        <v>406</v>
      </c>
      <c r="E351" s="30">
        <v>511</v>
      </c>
      <c r="F351">
        <v>352</v>
      </c>
      <c r="G351">
        <v>7856</v>
      </c>
      <c r="H351" s="2">
        <v>7972.1954790386599</v>
      </c>
      <c r="I351">
        <v>7856</v>
      </c>
      <c r="J351">
        <v>7967.1894754445602</v>
      </c>
      <c r="K351" s="53">
        <v>355</v>
      </c>
      <c r="O351" s="2"/>
      <c r="AD351">
        <v>188</v>
      </c>
      <c r="AE351">
        <v>4832.9726313456804</v>
      </c>
    </row>
    <row r="352" spans="1:31" x14ac:dyDescent="0.2">
      <c r="A352" s="15">
        <v>4</v>
      </c>
      <c r="B352">
        <v>56</v>
      </c>
      <c r="C352" s="55">
        <v>347</v>
      </c>
      <c r="D352" s="83">
        <v>407</v>
      </c>
      <c r="E352" s="30">
        <v>512</v>
      </c>
      <c r="F352">
        <v>353</v>
      </c>
      <c r="G352">
        <v>7878</v>
      </c>
      <c r="H352" s="2">
        <v>7994.8729444320397</v>
      </c>
      <c r="I352">
        <v>7878</v>
      </c>
      <c r="J352">
        <v>7991.1382670553503</v>
      </c>
      <c r="K352"/>
      <c r="O352" s="2"/>
      <c r="AD352">
        <v>189</v>
      </c>
      <c r="AE352">
        <v>4848.11641710406</v>
      </c>
    </row>
    <row r="353" spans="1:31" x14ac:dyDescent="0.2">
      <c r="A353" s="15">
        <v>4</v>
      </c>
      <c r="B353">
        <v>57</v>
      </c>
      <c r="C353" s="55">
        <v>348</v>
      </c>
      <c r="D353" s="83">
        <v>408</v>
      </c>
      <c r="E353" s="30">
        <v>513</v>
      </c>
      <c r="F353">
        <v>354</v>
      </c>
      <c r="G353">
        <v>7900</v>
      </c>
      <c r="H353" s="2">
        <v>8017.5347794954996</v>
      </c>
      <c r="I353">
        <v>7900</v>
      </c>
      <c r="J353">
        <v>8014.9776053283304</v>
      </c>
      <c r="K353"/>
      <c r="O353" s="2"/>
      <c r="AD353">
        <v>190</v>
      </c>
      <c r="AE353">
        <v>4863.1869614141197</v>
      </c>
    </row>
    <row r="354" spans="1:31" x14ac:dyDescent="0.2">
      <c r="A354" s="15">
        <v>4</v>
      </c>
      <c r="B354">
        <v>58</v>
      </c>
      <c r="C354" s="55">
        <v>349</v>
      </c>
      <c r="D354" s="83">
        <v>409</v>
      </c>
      <c r="E354" s="30">
        <v>514</v>
      </c>
      <c r="F354">
        <v>355</v>
      </c>
      <c r="G354">
        <v>7922</v>
      </c>
      <c r="H354" s="2">
        <v>8040.1814102571998</v>
      </c>
      <c r="I354">
        <v>7922</v>
      </c>
      <c r="J354">
        <v>8038.8320135025597</v>
      </c>
      <c r="K354"/>
      <c r="O354" s="2"/>
      <c r="AD354">
        <v>191</v>
      </c>
      <c r="AE354">
        <v>4877.9621743690795</v>
      </c>
    </row>
    <row r="355" spans="1:31" x14ac:dyDescent="0.2">
      <c r="A355" s="15">
        <v>4</v>
      </c>
      <c r="B355" s="52">
        <v>59</v>
      </c>
      <c r="C355" s="55">
        <v>350</v>
      </c>
      <c r="D355" s="83">
        <v>410</v>
      </c>
      <c r="E355" s="30">
        <v>515</v>
      </c>
      <c r="F355">
        <v>356</v>
      </c>
      <c r="G355">
        <v>7945</v>
      </c>
      <c r="H355" s="2">
        <v>8062.8132794043304</v>
      </c>
      <c r="I355">
        <v>7945</v>
      </c>
      <c r="J355">
        <v>8061.87356901782</v>
      </c>
      <c r="K355"/>
      <c r="O355" s="2"/>
      <c r="AD355">
        <v>192</v>
      </c>
      <c r="AE355">
        <v>4892.6939351609199</v>
      </c>
    </row>
    <row r="356" spans="1:31" x14ac:dyDescent="0.2">
      <c r="A356" s="15">
        <v>4</v>
      </c>
      <c r="B356">
        <v>60</v>
      </c>
      <c r="C356" s="55">
        <v>351</v>
      </c>
      <c r="D356" s="83">
        <v>411</v>
      </c>
      <c r="E356" s="30">
        <v>516</v>
      </c>
      <c r="F356">
        <v>357</v>
      </c>
      <c r="G356">
        <v>7984</v>
      </c>
      <c r="H356" s="2">
        <v>8085.4308093520203</v>
      </c>
      <c r="I356">
        <v>7984</v>
      </c>
      <c r="J356">
        <v>8084.1100209579199</v>
      </c>
      <c r="K356"/>
      <c r="O356" s="2"/>
      <c r="AD356">
        <v>193</v>
      </c>
      <c r="AE356">
        <v>4907.5402523447701</v>
      </c>
    </row>
    <row r="357" spans="1:31" x14ac:dyDescent="0.2">
      <c r="A357" s="15">
        <v>4</v>
      </c>
      <c r="B357">
        <v>61</v>
      </c>
      <c r="C357" s="55">
        <v>352</v>
      </c>
      <c r="D357" s="83">
        <v>412</v>
      </c>
      <c r="E357" s="30">
        <v>517</v>
      </c>
      <c r="F357">
        <v>358</v>
      </c>
      <c r="G357">
        <v>8023</v>
      </c>
      <c r="H357" s="2">
        <v>8108.0344815528697</v>
      </c>
      <c r="I357">
        <v>8023</v>
      </c>
      <c r="J357">
        <v>8106.0611900635504</v>
      </c>
      <c r="K357"/>
      <c r="O357" s="2"/>
      <c r="AD357">
        <v>194</v>
      </c>
      <c r="AE357">
        <v>4922.2856163016404</v>
      </c>
    </row>
    <row r="358" spans="1:31" x14ac:dyDescent="0.2">
      <c r="A358" s="15">
        <v>4</v>
      </c>
      <c r="B358">
        <v>62</v>
      </c>
      <c r="C358" s="55">
        <v>353</v>
      </c>
      <c r="D358" s="83">
        <v>413</v>
      </c>
      <c r="E358" s="30">
        <v>518</v>
      </c>
      <c r="F358">
        <v>359</v>
      </c>
      <c r="G358">
        <v>8062</v>
      </c>
      <c r="H358" s="2">
        <v>8130.6247131436003</v>
      </c>
      <c r="I358">
        <v>8062</v>
      </c>
      <c r="J358">
        <v>8128.5660702054302</v>
      </c>
      <c r="K358"/>
      <c r="O358" s="2"/>
      <c r="AD358">
        <v>195</v>
      </c>
      <c r="AE358">
        <v>4937.1259074233103</v>
      </c>
    </row>
    <row r="359" spans="1:31" x14ac:dyDescent="0.2">
      <c r="A359" s="15">
        <v>4</v>
      </c>
      <c r="B359">
        <v>63</v>
      </c>
      <c r="C359" s="55">
        <v>354</v>
      </c>
      <c r="D359" s="83">
        <v>414</v>
      </c>
      <c r="E359" s="30">
        <v>519</v>
      </c>
      <c r="F359">
        <v>360</v>
      </c>
      <c r="G359">
        <v>8101</v>
      </c>
      <c r="H359" s="2">
        <v>8153.2019145624699</v>
      </c>
      <c r="I359">
        <v>8101</v>
      </c>
      <c r="J359">
        <v>8150.9135417929501</v>
      </c>
      <c r="K359"/>
      <c r="O359" s="2"/>
      <c r="AD359">
        <v>196</v>
      </c>
      <c r="AE359">
        <v>4955.4202001482599</v>
      </c>
    </row>
    <row r="360" spans="1:31" x14ac:dyDescent="0.2">
      <c r="A360" s="15">
        <v>4</v>
      </c>
      <c r="B360" s="52">
        <v>64</v>
      </c>
      <c r="C360" s="55">
        <v>355</v>
      </c>
      <c r="D360" s="83">
        <v>415</v>
      </c>
      <c r="E360" s="30">
        <v>520</v>
      </c>
      <c r="F360">
        <v>361</v>
      </c>
      <c r="G360">
        <v>8141</v>
      </c>
      <c r="H360" s="2">
        <v>8175.7665491507196</v>
      </c>
      <c r="I360">
        <v>8141</v>
      </c>
      <c r="J360">
        <v>8173.2354372261298</v>
      </c>
      <c r="K360"/>
      <c r="O360" s="2"/>
      <c r="AD360">
        <v>197</v>
      </c>
      <c r="AE360">
        <v>4973.7556913790304</v>
      </c>
    </row>
    <row r="361" spans="1:31" x14ac:dyDescent="0.2">
      <c r="A361" s="15">
        <v>4</v>
      </c>
      <c r="B361">
        <v>65</v>
      </c>
      <c r="C361" s="55">
        <v>356</v>
      </c>
      <c r="D361" s="83">
        <v>416</v>
      </c>
      <c r="E361" s="30">
        <v>521</v>
      </c>
      <c r="F361">
        <v>362</v>
      </c>
      <c r="G361">
        <v>8159</v>
      </c>
      <c r="H361" s="2">
        <v>8198.3190759964</v>
      </c>
      <c r="I361">
        <v>8159</v>
      </c>
      <c r="J361">
        <v>8196.2106950774796</v>
      </c>
      <c r="K361" s="53">
        <v>365</v>
      </c>
      <c r="O361" s="2"/>
      <c r="AD361">
        <v>198</v>
      </c>
      <c r="AE361">
        <v>4991.9090447832896</v>
      </c>
    </row>
    <row r="362" spans="1:31" x14ac:dyDescent="0.2">
      <c r="A362" s="15">
        <v>4</v>
      </c>
      <c r="B362">
        <v>66</v>
      </c>
      <c r="C362" s="55">
        <v>357</v>
      </c>
      <c r="D362" s="83">
        <v>417</v>
      </c>
      <c r="E362" s="30">
        <v>522</v>
      </c>
      <c r="F362">
        <v>363</v>
      </c>
      <c r="G362">
        <v>8177</v>
      </c>
      <c r="H362" s="2">
        <v>8220.8598925798997</v>
      </c>
      <c r="I362">
        <v>8177</v>
      </c>
      <c r="J362">
        <v>8219.7292826402609</v>
      </c>
      <c r="K362"/>
      <c r="O362" s="2"/>
      <c r="AD362">
        <v>199</v>
      </c>
      <c r="AE362">
        <v>5010.6580135791201</v>
      </c>
    </row>
    <row r="363" spans="1:31" x14ac:dyDescent="0.2">
      <c r="A363" s="15">
        <v>4</v>
      </c>
      <c r="B363">
        <v>67</v>
      </c>
      <c r="C363" s="55">
        <v>358</v>
      </c>
      <c r="D363" s="83">
        <v>418</v>
      </c>
      <c r="E363" s="30">
        <v>523</v>
      </c>
      <c r="F363">
        <v>364</v>
      </c>
      <c r="G363">
        <v>8196</v>
      </c>
      <c r="H363" s="2">
        <v>8243.3894827301992</v>
      </c>
      <c r="I363">
        <v>8196</v>
      </c>
      <c r="J363">
        <v>8242.6616941965494</v>
      </c>
      <c r="K363"/>
      <c r="O363" s="2"/>
      <c r="AD363">
        <v>200</v>
      </c>
      <c r="AE363">
        <v>5029.1528721258101</v>
      </c>
    </row>
    <row r="364" spans="1:31" x14ac:dyDescent="0.2">
      <c r="A364" s="15">
        <v>4</v>
      </c>
      <c r="B364">
        <v>68</v>
      </c>
      <c r="C364" s="55">
        <v>359</v>
      </c>
      <c r="D364" s="83">
        <v>419</v>
      </c>
      <c r="E364" s="30">
        <v>524</v>
      </c>
      <c r="F364">
        <v>365</v>
      </c>
      <c r="G364">
        <v>8214</v>
      </c>
      <c r="H364" s="2">
        <v>8265.9082570063802</v>
      </c>
      <c r="I364">
        <v>8214</v>
      </c>
      <c r="J364">
        <v>8266.0554795811804</v>
      </c>
      <c r="K364"/>
      <c r="O364" s="2"/>
      <c r="AD364">
        <v>201</v>
      </c>
      <c r="AE364">
        <v>5057.2773981483897</v>
      </c>
    </row>
    <row r="365" spans="1:31" x14ac:dyDescent="0.2">
      <c r="A365" s="15">
        <v>4</v>
      </c>
      <c r="B365" s="52">
        <v>69</v>
      </c>
      <c r="C365" s="55">
        <v>360</v>
      </c>
      <c r="D365" s="83">
        <v>420</v>
      </c>
      <c r="E365" s="30">
        <v>525</v>
      </c>
      <c r="F365">
        <v>366</v>
      </c>
      <c r="G365">
        <v>8233</v>
      </c>
      <c r="H365" s="2">
        <v>8288.4166667582303</v>
      </c>
      <c r="I365">
        <v>8233</v>
      </c>
      <c r="J365">
        <v>8289.4137960094795</v>
      </c>
      <c r="K365"/>
      <c r="O365" s="2"/>
      <c r="AD365">
        <v>202</v>
      </c>
      <c r="AE365">
        <v>5085.6428489663203</v>
      </c>
    </row>
    <row r="366" spans="1:31" x14ac:dyDescent="0.2">
      <c r="A366" s="15">
        <v>4</v>
      </c>
      <c r="B366">
        <v>70</v>
      </c>
      <c r="C366" s="55">
        <v>361</v>
      </c>
      <c r="D366" s="83">
        <v>421</v>
      </c>
      <c r="E366" s="30">
        <v>526</v>
      </c>
      <c r="F366">
        <v>367</v>
      </c>
      <c r="G366">
        <v>8243</v>
      </c>
      <c r="H366" s="2">
        <v>8310.9151430745296</v>
      </c>
      <c r="I366">
        <v>8243</v>
      </c>
      <c r="J366">
        <v>8312.5333027964207</v>
      </c>
      <c r="K366"/>
      <c r="O366" s="2"/>
      <c r="AD366">
        <v>203</v>
      </c>
      <c r="AE366">
        <v>5113.55044745122</v>
      </c>
    </row>
    <row r="367" spans="1:31" x14ac:dyDescent="0.2">
      <c r="A367" s="15">
        <v>4</v>
      </c>
      <c r="B367">
        <v>71</v>
      </c>
      <c r="C367" s="55">
        <v>362</v>
      </c>
      <c r="D367" s="83">
        <v>422</v>
      </c>
      <c r="E367" s="30">
        <v>527</v>
      </c>
      <c r="F367">
        <v>368</v>
      </c>
      <c r="G367">
        <v>8253</v>
      </c>
      <c r="H367" s="2">
        <v>8333.4041322102603</v>
      </c>
      <c r="I367">
        <v>8253</v>
      </c>
      <c r="J367">
        <v>8335.1135397757607</v>
      </c>
      <c r="K367"/>
      <c r="O367" s="2"/>
      <c r="AD367">
        <v>204</v>
      </c>
      <c r="AE367">
        <v>5141.9570838938598</v>
      </c>
    </row>
    <row r="368" spans="1:31" x14ac:dyDescent="0.2">
      <c r="A368" s="15">
        <v>4</v>
      </c>
      <c r="B368">
        <v>72</v>
      </c>
      <c r="C368" s="55">
        <v>363</v>
      </c>
      <c r="D368" s="83">
        <v>423</v>
      </c>
      <c r="E368" s="30">
        <v>528</v>
      </c>
      <c r="F368">
        <v>369</v>
      </c>
      <c r="G368">
        <v>8263</v>
      </c>
      <c r="H368" s="2">
        <v>8355.8840959756199</v>
      </c>
      <c r="I368">
        <v>8263</v>
      </c>
      <c r="J368">
        <v>8358.1957353910893</v>
      </c>
      <c r="K368"/>
      <c r="O368" s="2"/>
      <c r="AD368">
        <v>205</v>
      </c>
      <c r="AE368">
        <v>5169.5149799259398</v>
      </c>
    </row>
    <row r="369" spans="1:31" x14ac:dyDescent="0.2">
      <c r="A369" s="15">
        <v>4</v>
      </c>
      <c r="B369">
        <v>73</v>
      </c>
      <c r="C369" s="55">
        <v>364</v>
      </c>
      <c r="D369" s="83">
        <v>424</v>
      </c>
      <c r="E369" s="30">
        <v>529</v>
      </c>
      <c r="F369">
        <v>370</v>
      </c>
      <c r="G369">
        <v>8273</v>
      </c>
      <c r="H369" s="2">
        <v>8378.3553900935403</v>
      </c>
      <c r="I369">
        <v>8273</v>
      </c>
      <c r="J369">
        <v>8381.1066524349608</v>
      </c>
      <c r="K369"/>
      <c r="O369" s="2"/>
      <c r="AD369">
        <v>206</v>
      </c>
      <c r="AE369">
        <v>5192.1552982682197</v>
      </c>
    </row>
    <row r="370" spans="1:31" x14ac:dyDescent="0.2">
      <c r="A370" s="15">
        <v>4</v>
      </c>
      <c r="B370" s="52">
        <v>74</v>
      </c>
      <c r="C370" s="55">
        <v>365</v>
      </c>
      <c r="D370" s="83">
        <v>425</v>
      </c>
      <c r="E370" s="30">
        <v>530</v>
      </c>
      <c r="F370">
        <v>371</v>
      </c>
      <c r="G370">
        <v>8282</v>
      </c>
      <c r="H370" s="2">
        <v>8400.8185409692196</v>
      </c>
      <c r="I370">
        <v>8282</v>
      </c>
      <c r="J370">
        <v>8403.9080092163804</v>
      </c>
      <c r="K370"/>
      <c r="O370" s="2"/>
      <c r="AD370">
        <v>207</v>
      </c>
      <c r="AE370">
        <v>5214.6239568185101</v>
      </c>
    </row>
    <row r="371" spans="1:31" x14ac:dyDescent="0.2">
      <c r="A371" s="15">
        <v>4</v>
      </c>
      <c r="B371">
        <v>75</v>
      </c>
      <c r="C371" s="55">
        <v>366</v>
      </c>
      <c r="D371" s="83">
        <v>426</v>
      </c>
      <c r="E371" s="30">
        <v>531</v>
      </c>
      <c r="F371">
        <v>372</v>
      </c>
      <c r="G371">
        <v>8289</v>
      </c>
      <c r="H371" s="2">
        <v>8423.2739525412799</v>
      </c>
      <c r="I371">
        <v>8289</v>
      </c>
      <c r="J371">
        <v>8427.97996024237</v>
      </c>
      <c r="K371" s="53">
        <v>375</v>
      </c>
      <c r="O371" s="2"/>
      <c r="AD371">
        <v>208</v>
      </c>
      <c r="AE371">
        <v>5237.2152545942999</v>
      </c>
    </row>
    <row r="372" spans="1:31" x14ac:dyDescent="0.2">
      <c r="A372" s="15">
        <v>4</v>
      </c>
      <c r="B372">
        <v>76</v>
      </c>
      <c r="C372" s="55">
        <v>367</v>
      </c>
      <c r="D372" s="83">
        <v>427</v>
      </c>
      <c r="E372" s="30">
        <v>532</v>
      </c>
      <c r="F372">
        <v>373</v>
      </c>
      <c r="G372">
        <v>8295</v>
      </c>
      <c r="H372" s="2">
        <v>8445.7220814223492</v>
      </c>
      <c r="I372">
        <v>8295</v>
      </c>
      <c r="J372">
        <v>8452.1091704213104</v>
      </c>
      <c r="K372"/>
      <c r="O372" s="2"/>
      <c r="AD372">
        <v>209</v>
      </c>
      <c r="AE372">
        <v>5259.6633095658799</v>
      </c>
    </row>
    <row r="373" spans="1:31" x14ac:dyDescent="0.2">
      <c r="A373" s="15">
        <v>4</v>
      </c>
      <c r="B373">
        <v>77</v>
      </c>
      <c r="C373" s="55">
        <v>368</v>
      </c>
      <c r="D373" s="83">
        <v>428</v>
      </c>
      <c r="E373" s="30">
        <v>533</v>
      </c>
      <c r="F373">
        <v>374</v>
      </c>
      <c r="G373">
        <v>8301</v>
      </c>
      <c r="H373" s="2">
        <v>8468.1633470684792</v>
      </c>
      <c r="I373">
        <v>8301</v>
      </c>
      <c r="J373">
        <v>8475.8985573432492</v>
      </c>
      <c r="K373"/>
      <c r="O373" s="2"/>
      <c r="AD373">
        <v>210</v>
      </c>
      <c r="AE373">
        <v>5281.7101126866201</v>
      </c>
    </row>
    <row r="374" spans="1:31" x14ac:dyDescent="0.2">
      <c r="A374" s="15">
        <v>4</v>
      </c>
      <c r="B374">
        <v>78</v>
      </c>
      <c r="C374" s="55">
        <v>369</v>
      </c>
      <c r="D374" s="83">
        <v>429</v>
      </c>
      <c r="E374" s="30">
        <v>534</v>
      </c>
      <c r="F374">
        <v>375</v>
      </c>
      <c r="G374">
        <v>8308</v>
      </c>
      <c r="H374" s="2">
        <v>8490.5981823730599</v>
      </c>
      <c r="I374">
        <v>8308</v>
      </c>
      <c r="J374">
        <v>8500.1799399811498</v>
      </c>
      <c r="K374"/>
      <c r="O374" s="2"/>
      <c r="AD374">
        <v>211</v>
      </c>
      <c r="AE374">
        <v>5303.5866737039396</v>
      </c>
    </row>
    <row r="375" spans="1:31" x14ac:dyDescent="0.2">
      <c r="A375" s="15">
        <v>4</v>
      </c>
      <c r="B375" s="52">
        <v>79</v>
      </c>
      <c r="C375" s="55">
        <v>370</v>
      </c>
      <c r="D375" s="83">
        <v>430</v>
      </c>
      <c r="E375" s="30">
        <v>535</v>
      </c>
      <c r="F375">
        <v>376</v>
      </c>
      <c r="G375">
        <v>8314</v>
      </c>
      <c r="H375" s="2">
        <v>8513.0270823658593</v>
      </c>
      <c r="I375">
        <v>8314</v>
      </c>
      <c r="J375">
        <v>8524.4363003464496</v>
      </c>
      <c r="K375"/>
      <c r="O375" s="2"/>
      <c r="AD375">
        <v>212</v>
      </c>
      <c r="AE375">
        <v>5325.4019505991801</v>
      </c>
    </row>
    <row r="376" spans="1:31" x14ac:dyDescent="0.2">
      <c r="A376" s="15">
        <v>4</v>
      </c>
      <c r="B376">
        <v>80</v>
      </c>
      <c r="C376" s="55">
        <v>371</v>
      </c>
      <c r="D376" s="83">
        <v>431</v>
      </c>
      <c r="E376" s="30">
        <v>536</v>
      </c>
      <c r="F376">
        <v>377</v>
      </c>
      <c r="G376">
        <v>8342</v>
      </c>
      <c r="H376" s="2">
        <v>8535.4504205462908</v>
      </c>
      <c r="I376">
        <v>8342</v>
      </c>
      <c r="J376">
        <v>8547.8027509778203</v>
      </c>
      <c r="K376"/>
      <c r="O376" s="2"/>
      <c r="AD376">
        <v>213</v>
      </c>
      <c r="AE376">
        <v>5347.8941075267603</v>
      </c>
    </row>
    <row r="377" spans="1:31" x14ac:dyDescent="0.2">
      <c r="A377" s="15">
        <v>4</v>
      </c>
      <c r="B377">
        <v>81</v>
      </c>
      <c r="C377" s="55">
        <v>372</v>
      </c>
      <c r="D377" s="83">
        <v>432</v>
      </c>
      <c r="E377" s="30">
        <v>537</v>
      </c>
      <c r="F377">
        <v>378</v>
      </c>
      <c r="G377">
        <v>8370</v>
      </c>
      <c r="H377" s="2">
        <v>8557.8686797868395</v>
      </c>
      <c r="I377">
        <v>8370</v>
      </c>
      <c r="J377">
        <v>8570.6468011063298</v>
      </c>
      <c r="K377"/>
      <c r="O377" s="2"/>
      <c r="AD377">
        <v>214</v>
      </c>
      <c r="AE377">
        <v>5370.2991948470199</v>
      </c>
    </row>
    <row r="378" spans="1:31" x14ac:dyDescent="0.2">
      <c r="A378" s="15">
        <v>4</v>
      </c>
      <c r="B378">
        <v>82</v>
      </c>
      <c r="C378" s="55">
        <v>373</v>
      </c>
      <c r="D378" s="83">
        <v>433</v>
      </c>
      <c r="E378" s="30">
        <v>538</v>
      </c>
      <c r="F378">
        <v>379</v>
      </c>
      <c r="G378">
        <v>8398</v>
      </c>
      <c r="H378" s="2">
        <v>8580.2822507850797</v>
      </c>
      <c r="I378">
        <v>8398</v>
      </c>
      <c r="J378">
        <v>8594.2399259514004</v>
      </c>
      <c r="K378"/>
      <c r="O378" s="2"/>
      <c r="AD378">
        <v>215</v>
      </c>
      <c r="AE378">
        <v>5392.3464304089803</v>
      </c>
    </row>
    <row r="379" spans="1:31" x14ac:dyDescent="0.2">
      <c r="A379" s="15">
        <v>4</v>
      </c>
      <c r="B379">
        <v>83</v>
      </c>
      <c r="C379" s="55">
        <v>374</v>
      </c>
      <c r="D379" s="83">
        <v>434</v>
      </c>
      <c r="E379" s="30">
        <v>539</v>
      </c>
      <c r="F379">
        <v>380</v>
      </c>
      <c r="G379">
        <v>8426</v>
      </c>
      <c r="H379" s="2">
        <v>8602.6916361207604</v>
      </c>
      <c r="I379">
        <v>8426</v>
      </c>
      <c r="J379">
        <v>8617.4303440868407</v>
      </c>
      <c r="K379"/>
      <c r="O379" s="2"/>
      <c r="AD379">
        <v>216</v>
      </c>
      <c r="AE379">
        <v>5411.2208219758504</v>
      </c>
    </row>
    <row r="380" spans="1:31" x14ac:dyDescent="0.2">
      <c r="A380" s="15">
        <v>4</v>
      </c>
      <c r="B380" s="52">
        <v>84</v>
      </c>
      <c r="C380" s="55">
        <v>375</v>
      </c>
      <c r="D380" s="83">
        <v>435</v>
      </c>
      <c r="E380" s="30">
        <v>540</v>
      </c>
      <c r="F380">
        <v>381</v>
      </c>
      <c r="G380">
        <v>8454</v>
      </c>
      <c r="H380" s="2">
        <v>8625.0972370565396</v>
      </c>
      <c r="I380">
        <v>8454</v>
      </c>
      <c r="J380">
        <v>8640.9391939560392</v>
      </c>
      <c r="K380"/>
      <c r="O380" s="2"/>
      <c r="AD380">
        <v>217</v>
      </c>
      <c r="AE380">
        <v>5429.8703792148299</v>
      </c>
    </row>
    <row r="381" spans="1:31" x14ac:dyDescent="0.2">
      <c r="A381" s="15">
        <v>4</v>
      </c>
      <c r="B381">
        <v>85</v>
      </c>
      <c r="C381" s="55">
        <v>376</v>
      </c>
      <c r="D381" s="83">
        <v>436</v>
      </c>
      <c r="E381" s="30">
        <v>541</v>
      </c>
      <c r="F381">
        <v>382</v>
      </c>
      <c r="G381">
        <v>8461</v>
      </c>
      <c r="H381" s="2">
        <v>8647.4995056152602</v>
      </c>
      <c r="I381">
        <v>8461</v>
      </c>
      <c r="J381">
        <v>8664.4065417977599</v>
      </c>
      <c r="K381" s="53">
        <v>385</v>
      </c>
      <c r="O381" s="2"/>
      <c r="AD381">
        <v>218</v>
      </c>
      <c r="AE381">
        <v>5449.5907868209897</v>
      </c>
    </row>
    <row r="382" spans="1:31" x14ac:dyDescent="0.2">
      <c r="A382" s="15">
        <v>4</v>
      </c>
      <c r="B382">
        <v>86</v>
      </c>
      <c r="C382" s="55">
        <v>377</v>
      </c>
      <c r="D382" s="83">
        <v>437</v>
      </c>
      <c r="E382" s="30">
        <v>542</v>
      </c>
      <c r="F382">
        <v>383</v>
      </c>
      <c r="G382">
        <v>8467</v>
      </c>
      <c r="H382" s="2">
        <v>8669.8988835521595</v>
      </c>
      <c r="I382">
        <v>8467</v>
      </c>
      <c r="J382">
        <v>8688.3464188589605</v>
      </c>
      <c r="K382"/>
      <c r="O382" s="2"/>
      <c r="AD382">
        <v>219</v>
      </c>
      <c r="AE382">
        <v>5468.9278896895703</v>
      </c>
    </row>
    <row r="383" spans="1:31" x14ac:dyDescent="0.2">
      <c r="A383" s="15">
        <v>4</v>
      </c>
      <c r="B383">
        <v>87</v>
      </c>
      <c r="C383" s="55">
        <v>378</v>
      </c>
      <c r="D383" s="83">
        <v>438</v>
      </c>
      <c r="E383" s="30">
        <v>543</v>
      </c>
      <c r="F383">
        <v>384</v>
      </c>
      <c r="G383">
        <v>8473</v>
      </c>
      <c r="H383" s="2">
        <v>8692.2958533717592</v>
      </c>
      <c r="I383">
        <v>8473</v>
      </c>
      <c r="J383">
        <v>8712.11202039821</v>
      </c>
      <c r="K383"/>
      <c r="O383" s="2"/>
      <c r="AD383">
        <v>220</v>
      </c>
      <c r="AE383">
        <v>5488.0895698654604</v>
      </c>
    </row>
    <row r="384" spans="1:31" x14ac:dyDescent="0.2">
      <c r="A384" s="15">
        <v>4</v>
      </c>
      <c r="B384">
        <v>88</v>
      </c>
      <c r="C384" s="55">
        <v>379</v>
      </c>
      <c r="D384" s="83">
        <v>439</v>
      </c>
      <c r="E384" s="30">
        <v>544</v>
      </c>
      <c r="F384">
        <v>385</v>
      </c>
      <c r="G384">
        <v>8480</v>
      </c>
      <c r="H384" s="2">
        <v>8714.6913843437997</v>
      </c>
      <c r="I384">
        <v>8480</v>
      </c>
      <c r="J384">
        <v>8736.2720381295603</v>
      </c>
      <c r="K384"/>
      <c r="O384" s="2"/>
      <c r="AD384">
        <v>221</v>
      </c>
      <c r="AE384">
        <v>5504.1957762125003</v>
      </c>
    </row>
    <row r="385" spans="1:31" x14ac:dyDescent="0.2">
      <c r="A385" s="15">
        <v>4</v>
      </c>
      <c r="B385" s="52">
        <v>89</v>
      </c>
      <c r="C385" s="55">
        <v>380</v>
      </c>
      <c r="D385" s="83">
        <v>440</v>
      </c>
      <c r="E385" s="30">
        <v>545</v>
      </c>
      <c r="F385">
        <v>386</v>
      </c>
      <c r="G385">
        <v>8486</v>
      </c>
      <c r="H385" s="2">
        <v>8737.0848521111802</v>
      </c>
      <c r="I385">
        <v>8486</v>
      </c>
      <c r="J385">
        <v>8759.5497518288103</v>
      </c>
      <c r="K385"/>
      <c r="O385" s="2"/>
      <c r="AD385">
        <v>222</v>
      </c>
      <c r="AE385">
        <v>5520.1157950503302</v>
      </c>
    </row>
    <row r="386" spans="1:31" x14ac:dyDescent="0.2">
      <c r="A386" s="15">
        <v>4</v>
      </c>
      <c r="B386">
        <v>90</v>
      </c>
      <c r="C386" s="55">
        <v>381</v>
      </c>
      <c r="D386" s="83">
        <v>441</v>
      </c>
      <c r="E386" s="30">
        <v>546</v>
      </c>
      <c r="F386">
        <v>387</v>
      </c>
      <c r="G386">
        <v>8492</v>
      </c>
      <c r="H386" s="2">
        <v>8759.4762224308197</v>
      </c>
      <c r="I386">
        <v>8492</v>
      </c>
      <c r="J386">
        <v>8782.6435055936709</v>
      </c>
      <c r="K386"/>
      <c r="O386" s="2"/>
      <c r="AD386">
        <v>223</v>
      </c>
      <c r="AE386">
        <v>5536.1854685377602</v>
      </c>
    </row>
    <row r="387" spans="1:31" x14ac:dyDescent="0.2">
      <c r="A387" s="15">
        <v>4</v>
      </c>
      <c r="B387">
        <v>91</v>
      </c>
      <c r="C387" s="55">
        <v>382</v>
      </c>
      <c r="D387" s="83">
        <v>442</v>
      </c>
      <c r="E387" s="30">
        <v>547</v>
      </c>
      <c r="F387">
        <v>388</v>
      </c>
      <c r="G387">
        <v>8498</v>
      </c>
      <c r="H387" s="2">
        <v>8781.8664314588004</v>
      </c>
      <c r="I387">
        <v>8498</v>
      </c>
      <c r="J387">
        <v>8806.0776301159895</v>
      </c>
      <c r="K387"/>
      <c r="O387" s="2"/>
      <c r="AD387">
        <v>224</v>
      </c>
      <c r="AE387">
        <v>5552.3202935210602</v>
      </c>
    </row>
    <row r="388" spans="1:31" x14ac:dyDescent="0.2">
      <c r="A388" s="15">
        <v>4</v>
      </c>
      <c r="B388">
        <v>92</v>
      </c>
      <c r="C388" s="56">
        <v>383</v>
      </c>
      <c r="D388" s="83">
        <v>443</v>
      </c>
      <c r="E388" s="30">
        <v>548</v>
      </c>
      <c r="F388">
        <v>389</v>
      </c>
      <c r="G388">
        <v>8504</v>
      </c>
      <c r="H388" s="2">
        <v>8804.25878612819</v>
      </c>
      <c r="I388">
        <v>8504</v>
      </c>
      <c r="J388">
        <v>8829.3407731928291</v>
      </c>
      <c r="K388"/>
      <c r="O388" s="2"/>
      <c r="AD388">
        <v>225</v>
      </c>
      <c r="AE388">
        <v>5568.0983551060999</v>
      </c>
    </row>
    <row r="389" spans="1:31" x14ac:dyDescent="0.2">
      <c r="A389" s="15">
        <v>4</v>
      </c>
      <c r="B389">
        <v>93</v>
      </c>
      <c r="C389" s="55">
        <v>384</v>
      </c>
      <c r="D389" s="83">
        <v>444</v>
      </c>
      <c r="E389" s="30">
        <v>549</v>
      </c>
      <c r="F389">
        <v>390</v>
      </c>
      <c r="G389">
        <v>8510</v>
      </c>
      <c r="H389" s="2">
        <v>8826.64990005238</v>
      </c>
      <c r="I389">
        <v>8510</v>
      </c>
      <c r="J389">
        <v>8852.5523070949603</v>
      </c>
      <c r="K389"/>
      <c r="O389" s="2"/>
      <c r="AD389">
        <v>226</v>
      </c>
      <c r="AE389">
        <v>5585.8377634840299</v>
      </c>
    </row>
    <row r="390" spans="1:31" ht="12.75" customHeight="1" x14ac:dyDescent="0.2">
      <c r="A390" s="15">
        <v>4</v>
      </c>
      <c r="B390" s="52">
        <v>94</v>
      </c>
      <c r="C390" s="55">
        <v>385</v>
      </c>
      <c r="D390" s="83">
        <v>445</v>
      </c>
      <c r="E390" s="30">
        <v>550</v>
      </c>
      <c r="F390">
        <v>391</v>
      </c>
      <c r="G390">
        <v>8516</v>
      </c>
      <c r="H390" s="2">
        <v>8849.0410908026206</v>
      </c>
      <c r="I390">
        <v>8516</v>
      </c>
      <c r="J390">
        <v>8875.4677360564092</v>
      </c>
      <c r="K390" s="53">
        <v>395</v>
      </c>
      <c r="O390" s="2"/>
      <c r="AD390">
        <v>227</v>
      </c>
      <c r="AE390">
        <v>5603.50066468163</v>
      </c>
    </row>
    <row r="391" spans="1:31" x14ac:dyDescent="0.2">
      <c r="O391" s="2"/>
      <c r="AD391">
        <v>228</v>
      </c>
      <c r="AE391">
        <v>5620.8584247999997</v>
      </c>
    </row>
    <row r="392" spans="1:31" x14ac:dyDescent="0.2">
      <c r="O392" s="2"/>
      <c r="P392" s="31" t="s">
        <v>353</v>
      </c>
      <c r="Q392" s="31"/>
      <c r="AD392">
        <v>229</v>
      </c>
      <c r="AE392">
        <v>5638.0662828772802</v>
      </c>
    </row>
    <row r="393" spans="1:31" x14ac:dyDescent="0.2">
      <c r="A393" s="15"/>
      <c r="O393" s="2"/>
      <c r="AD393">
        <v>230</v>
      </c>
      <c r="AE393">
        <v>5655.3249534104498</v>
      </c>
    </row>
    <row r="394" spans="1:31" x14ac:dyDescent="0.2">
      <c r="A394" s="15"/>
      <c r="O394" s="2"/>
      <c r="AD394">
        <v>231</v>
      </c>
      <c r="AE394">
        <v>5672.3065293354302</v>
      </c>
    </row>
    <row r="395" spans="1:31" x14ac:dyDescent="0.2">
      <c r="A395" s="15"/>
      <c r="F395" s="133"/>
      <c r="O395" s="2"/>
      <c r="AD395">
        <v>232</v>
      </c>
      <c r="AE395">
        <v>5689.6723900438901</v>
      </c>
    </row>
    <row r="396" spans="1:31" x14ac:dyDescent="0.2">
      <c r="A396" s="15"/>
      <c r="F396" s="133"/>
      <c r="O396" s="2"/>
      <c r="AD396">
        <v>233</v>
      </c>
      <c r="AE396">
        <v>5706.6944032712499</v>
      </c>
    </row>
    <row r="397" spans="1:31" x14ac:dyDescent="0.2">
      <c r="F397" s="133"/>
      <c r="O397" s="2"/>
      <c r="AD397">
        <v>234</v>
      </c>
      <c r="AE397">
        <v>5723.6992458430896</v>
      </c>
    </row>
    <row r="398" spans="1:31" x14ac:dyDescent="0.2">
      <c r="F398" s="133"/>
      <c r="O398" s="2"/>
      <c r="AD398">
        <v>235</v>
      </c>
      <c r="AE398">
        <v>5740.5844679705397</v>
      </c>
    </row>
    <row r="399" spans="1:31" x14ac:dyDescent="0.2">
      <c r="F399" s="133"/>
      <c r="O399" s="2"/>
      <c r="AD399">
        <v>236</v>
      </c>
      <c r="AE399">
        <v>5757.9091951594901</v>
      </c>
    </row>
    <row r="400" spans="1:31" x14ac:dyDescent="0.2">
      <c r="F400" s="133"/>
      <c r="O400" s="2"/>
      <c r="AD400">
        <v>237</v>
      </c>
      <c r="AE400">
        <v>5775.22258073993</v>
      </c>
    </row>
    <row r="401" spans="6:31" customFormat="1" x14ac:dyDescent="0.2">
      <c r="F401" s="133"/>
      <c r="I401" s="2"/>
      <c r="J401" s="2"/>
      <c r="K401" s="2"/>
      <c r="L401" s="2"/>
      <c r="M401" s="2"/>
      <c r="N401" s="2"/>
      <c r="R401" s="1" t="s">
        <v>458</v>
      </c>
      <c r="S401" s="1"/>
      <c r="X401" s="1" t="s">
        <v>459</v>
      </c>
      <c r="AD401" s="1">
        <v>238</v>
      </c>
      <c r="AE401">
        <v>5792.4249099398703</v>
      </c>
    </row>
    <row r="402" spans="6:31" customFormat="1" x14ac:dyDescent="0.2">
      <c r="F402" s="133"/>
      <c r="I402" s="2"/>
      <c r="J402" s="2"/>
      <c r="K402" s="2"/>
      <c r="L402" s="2"/>
      <c r="M402" s="2"/>
      <c r="N402" s="2"/>
      <c r="R402" t="s">
        <v>454</v>
      </c>
      <c r="S402" t="s">
        <v>455</v>
      </c>
      <c r="T402" t="s">
        <v>456</v>
      </c>
      <c r="U402" t="s">
        <v>457</v>
      </c>
      <c r="X402" t="s">
        <v>454</v>
      </c>
      <c r="Y402" t="s">
        <v>455</v>
      </c>
      <c r="Z402" t="s">
        <v>456</v>
      </c>
      <c r="AB402" t="s">
        <v>457</v>
      </c>
      <c r="AD402">
        <v>239</v>
      </c>
      <c r="AE402">
        <v>5810.0097707274399</v>
      </c>
    </row>
    <row r="403" spans="6:31" customFormat="1" x14ac:dyDescent="0.2">
      <c r="F403" s="133"/>
      <c r="I403" s="2"/>
      <c r="J403" s="2"/>
      <c r="K403" s="2"/>
      <c r="L403" s="2"/>
      <c r="M403" s="2"/>
      <c r="N403" s="2"/>
      <c r="R403">
        <v>0</v>
      </c>
      <c r="S403">
        <v>-56.693125290486002</v>
      </c>
      <c r="T403">
        <v>-52.693125290486002</v>
      </c>
      <c r="U403">
        <v>-54.964968367934802</v>
      </c>
      <c r="X403">
        <v>0</v>
      </c>
      <c r="Y403">
        <v>-64.376850630832706</v>
      </c>
      <c r="Z403">
        <v>-45.376850630832699</v>
      </c>
      <c r="AB403">
        <v>-54.933940715532401</v>
      </c>
      <c r="AD403">
        <v>240</v>
      </c>
      <c r="AE403">
        <v>5827.2736847183896</v>
      </c>
    </row>
    <row r="404" spans="6:31" customFormat="1" x14ac:dyDescent="0.2">
      <c r="F404" s="133"/>
      <c r="I404" s="2"/>
      <c r="J404" s="2"/>
      <c r="K404" s="2"/>
      <c r="L404" s="2"/>
      <c r="M404" s="2"/>
      <c r="N404" s="2"/>
      <c r="R404">
        <v>1</v>
      </c>
      <c r="S404">
        <v>-47.105497374848198</v>
      </c>
      <c r="T404">
        <v>-43.105497374848198</v>
      </c>
      <c r="U404">
        <v>-45.4215342340338</v>
      </c>
      <c r="X404">
        <v>1</v>
      </c>
      <c r="Y404">
        <v>-58.983135855396903</v>
      </c>
      <c r="Z404">
        <v>-38.983135855396903</v>
      </c>
      <c r="AB404">
        <v>-48.309723622940098</v>
      </c>
      <c r="AD404">
        <v>241</v>
      </c>
      <c r="AE404">
        <v>5845.2746026646801</v>
      </c>
    </row>
    <row r="405" spans="6:31" customFormat="1" x14ac:dyDescent="0.2">
      <c r="F405" s="133"/>
      <c r="I405" s="2"/>
      <c r="J405" s="2"/>
      <c r="K405" s="2"/>
      <c r="L405" s="2"/>
      <c r="M405" s="2"/>
      <c r="N405" s="2"/>
      <c r="R405">
        <v>2</v>
      </c>
      <c r="S405">
        <v>-38.506370838753902</v>
      </c>
      <c r="T405">
        <v>-33.506370838753902</v>
      </c>
      <c r="U405">
        <v>-35.848516929785198</v>
      </c>
      <c r="X405">
        <v>2</v>
      </c>
      <c r="Y405">
        <v>-52.8824098351595</v>
      </c>
      <c r="Z405">
        <v>-30.8824098351595</v>
      </c>
      <c r="AB405">
        <v>-41.603370226116503</v>
      </c>
      <c r="AD405">
        <v>242</v>
      </c>
      <c r="AE405">
        <v>5862.5542744176801</v>
      </c>
    </row>
    <row r="406" spans="6:31" customFormat="1" x14ac:dyDescent="0.2">
      <c r="F406" s="133"/>
      <c r="I406" s="2"/>
      <c r="J406" s="2"/>
      <c r="K406" s="2"/>
      <c r="L406" s="2"/>
      <c r="M406" s="2"/>
      <c r="N406" s="2"/>
      <c r="R406">
        <v>3</v>
      </c>
      <c r="S406">
        <v>-29.922786164557301</v>
      </c>
      <c r="T406">
        <v>-20.922786164557301</v>
      </c>
      <c r="U406">
        <v>-26.2835541520083</v>
      </c>
      <c r="X406">
        <v>3</v>
      </c>
      <c r="Y406">
        <v>-48.935229731837097</v>
      </c>
      <c r="Z406">
        <v>-22.935229731837101</v>
      </c>
      <c r="AB406">
        <v>-34.81490645897</v>
      </c>
      <c r="AD406">
        <v>243</v>
      </c>
      <c r="AE406">
        <v>5880.1908433223598</v>
      </c>
    </row>
    <row r="407" spans="6:31" customFormat="1" x14ac:dyDescent="0.2">
      <c r="F407" s="133"/>
      <c r="I407" s="2"/>
      <c r="J407" s="2"/>
      <c r="K407" s="2"/>
      <c r="L407" s="2"/>
      <c r="M407" s="2"/>
      <c r="N407" s="2"/>
      <c r="R407">
        <v>4</v>
      </c>
      <c r="S407">
        <v>-21.352071685019599</v>
      </c>
      <c r="T407">
        <v>-9.3520716850195793</v>
      </c>
      <c r="U407">
        <v>-16.698649264515598</v>
      </c>
      <c r="X407">
        <v>4</v>
      </c>
      <c r="Y407">
        <v>-44.025931971349003</v>
      </c>
      <c r="Z407">
        <v>-13.025931971348999</v>
      </c>
      <c r="AB407">
        <v>-27.944165902664999</v>
      </c>
      <c r="AD407">
        <v>244</v>
      </c>
      <c r="AE407">
        <v>5897.8960704316096</v>
      </c>
    </row>
    <row r="408" spans="6:31" customFormat="1" x14ac:dyDescent="0.2">
      <c r="F408" s="133"/>
      <c r="I408" s="2"/>
      <c r="J408" s="2"/>
      <c r="K408" s="2"/>
      <c r="L408" s="2"/>
      <c r="M408" s="2"/>
      <c r="N408" s="2"/>
      <c r="R408">
        <v>5</v>
      </c>
      <c r="S408">
        <v>-12.8113876596859</v>
      </c>
      <c r="T408">
        <v>1.18861234031415</v>
      </c>
      <c r="U408">
        <v>-7.1509605432555796</v>
      </c>
      <c r="X408">
        <v>5</v>
      </c>
      <c r="Y408">
        <v>-40.086115195152601</v>
      </c>
      <c r="Z408">
        <v>-5.0861151951525496</v>
      </c>
      <c r="AB408">
        <v>-20.991366701875499</v>
      </c>
      <c r="AD408">
        <v>245</v>
      </c>
      <c r="AE408">
        <v>5915.32916787861</v>
      </c>
    </row>
    <row r="409" spans="6:31" customFormat="1" x14ac:dyDescent="0.2">
      <c r="I409" s="2"/>
      <c r="J409" s="2"/>
      <c r="K409" s="2"/>
      <c r="L409" s="2"/>
      <c r="M409" s="2"/>
      <c r="N409" s="2"/>
      <c r="R409">
        <v>6</v>
      </c>
      <c r="S409">
        <v>-4.3136042832149997</v>
      </c>
      <c r="T409">
        <v>12.686395716785</v>
      </c>
      <c r="U409">
        <v>2.41419623072473</v>
      </c>
      <c r="X409">
        <v>6</v>
      </c>
      <c r="Y409">
        <v>-35.606937271716703</v>
      </c>
      <c r="Z409">
        <v>4.3930627282833496</v>
      </c>
      <c r="AB409">
        <v>-13.9563156476655</v>
      </c>
      <c r="AD409">
        <v>246</v>
      </c>
      <c r="AE409">
        <v>5932.2521877848003</v>
      </c>
    </row>
    <row r="410" spans="6:31" customFormat="1" x14ac:dyDescent="0.2">
      <c r="I410" s="2"/>
      <c r="J410" s="2"/>
      <c r="K410" s="2"/>
      <c r="L410" s="2"/>
      <c r="M410" s="2"/>
      <c r="N410" s="2"/>
      <c r="R410">
        <v>7</v>
      </c>
      <c r="S410">
        <v>4.0485858729168704</v>
      </c>
      <c r="T410">
        <v>25.048585872916899</v>
      </c>
      <c r="U410">
        <v>11.985001960255801</v>
      </c>
      <c r="X410">
        <v>7</v>
      </c>
      <c r="Y410">
        <v>-31.685140905984401</v>
      </c>
      <c r="Z410">
        <v>13.314859094015601</v>
      </c>
      <c r="AB410">
        <v>-6.8391967643578999</v>
      </c>
      <c r="AD410">
        <v>247</v>
      </c>
      <c r="AE410">
        <v>5948.8869128286397</v>
      </c>
    </row>
    <row r="411" spans="6:31" customFormat="1" x14ac:dyDescent="0.2">
      <c r="I411" s="2"/>
      <c r="J411" s="2"/>
      <c r="K411" s="2"/>
      <c r="L411" s="2"/>
      <c r="M411" s="2"/>
      <c r="N411" s="2"/>
      <c r="R411">
        <v>8</v>
      </c>
      <c r="S411">
        <v>12.2627348280564</v>
      </c>
      <c r="T411">
        <v>36.262734828056402</v>
      </c>
      <c r="U411">
        <v>21.552529313523699</v>
      </c>
      <c r="X411">
        <v>8</v>
      </c>
      <c r="Y411">
        <v>-26.640016213734999</v>
      </c>
      <c r="Z411">
        <v>22.359983786265001</v>
      </c>
      <c r="AB411">
        <v>0.36015005548599699</v>
      </c>
      <c r="AD411">
        <v>248</v>
      </c>
      <c r="AE411">
        <v>5965.6198513971904</v>
      </c>
    </row>
    <row r="412" spans="6:31" customFormat="1" x14ac:dyDescent="0.2">
      <c r="I412" s="2"/>
      <c r="J412" s="2"/>
      <c r="K412" s="2"/>
      <c r="L412" s="2"/>
      <c r="M412" s="2"/>
      <c r="N412" s="2"/>
      <c r="R412">
        <v>9</v>
      </c>
      <c r="S412">
        <v>21.451143393878301</v>
      </c>
      <c r="T412">
        <v>48.451143393878297</v>
      </c>
      <c r="U412">
        <v>31.121706511455901</v>
      </c>
      <c r="X412">
        <v>9</v>
      </c>
      <c r="Y412">
        <v>-21.660187676291802</v>
      </c>
      <c r="Z412">
        <v>32.339812323708202</v>
      </c>
      <c r="AB412">
        <v>7.6416939290332104</v>
      </c>
      <c r="AD412">
        <v>249</v>
      </c>
      <c r="AE412">
        <v>5982.7266643921803</v>
      </c>
    </row>
    <row r="413" spans="6:31" customFormat="1" x14ac:dyDescent="0.2">
      <c r="I413" s="2"/>
      <c r="J413" s="2"/>
      <c r="K413" s="2"/>
      <c r="L413" s="2"/>
      <c r="M413" s="2"/>
      <c r="N413" s="2"/>
      <c r="R413">
        <v>10</v>
      </c>
      <c r="S413">
        <v>29.678162543676699</v>
      </c>
      <c r="T413">
        <v>59.678162543676699</v>
      </c>
      <c r="U413">
        <v>40.689123047301997</v>
      </c>
      <c r="X413">
        <v>10</v>
      </c>
      <c r="Y413">
        <v>-17.9592337497632</v>
      </c>
      <c r="Z413">
        <v>41.0407662502368</v>
      </c>
      <c r="AB413">
        <v>15.005360221405899</v>
      </c>
      <c r="AD413">
        <v>250</v>
      </c>
      <c r="AE413">
        <v>5999.4227628196304</v>
      </c>
    </row>
    <row r="414" spans="6:31" customFormat="1" x14ac:dyDescent="0.2">
      <c r="I414" s="2"/>
      <c r="J414" s="2"/>
      <c r="K414" s="2"/>
      <c r="L414" s="2"/>
      <c r="M414" s="2"/>
      <c r="N414" s="2"/>
      <c r="R414">
        <v>11</v>
      </c>
      <c r="S414">
        <v>37.896601563702603</v>
      </c>
      <c r="T414">
        <v>70.896601563702603</v>
      </c>
      <c r="U414">
        <v>50.257655600887503</v>
      </c>
      <c r="X414">
        <v>11</v>
      </c>
      <c r="Y414">
        <v>-13.104358452808</v>
      </c>
      <c r="Z414">
        <v>50.895641547192</v>
      </c>
      <c r="AB414">
        <v>22.451198935814499</v>
      </c>
      <c r="AD414">
        <v>251</v>
      </c>
      <c r="AE414">
        <v>6016.2787777544199</v>
      </c>
    </row>
    <row r="415" spans="6:31" customFormat="1" x14ac:dyDescent="0.2">
      <c r="I415" s="2"/>
      <c r="J415" s="2"/>
      <c r="K415" s="2"/>
      <c r="L415" s="2"/>
      <c r="M415" s="2"/>
      <c r="N415" s="2"/>
      <c r="R415">
        <v>12</v>
      </c>
      <c r="S415">
        <v>46.102170389069599</v>
      </c>
      <c r="T415">
        <v>82.102170389069599</v>
      </c>
      <c r="U415">
        <v>59.826226528187398</v>
      </c>
      <c r="X415">
        <v>12</v>
      </c>
      <c r="Y415">
        <v>-8.0934791426239592</v>
      </c>
      <c r="Z415">
        <v>60.906520857376002</v>
      </c>
      <c r="AB415">
        <v>29.979191185639799</v>
      </c>
      <c r="AD415">
        <v>252</v>
      </c>
      <c r="AE415">
        <v>6033.4785023635804</v>
      </c>
    </row>
    <row r="416" spans="6:31" customFormat="1" x14ac:dyDescent="0.2">
      <c r="I416" s="2"/>
      <c r="J416" s="2"/>
      <c r="K416" s="2"/>
      <c r="L416" s="2"/>
      <c r="M416" s="2"/>
      <c r="N416" s="2"/>
      <c r="R416">
        <v>13</v>
      </c>
      <c r="S416">
        <v>55.256258435801101</v>
      </c>
      <c r="T416">
        <v>94.256258435801101</v>
      </c>
      <c r="U416">
        <v>69.394256765156797</v>
      </c>
      <c r="X416">
        <v>13</v>
      </c>
      <c r="Y416">
        <v>-3.92512862209465</v>
      </c>
      <c r="Z416">
        <v>70.074871377905396</v>
      </c>
      <c r="AB416">
        <v>37.589337796351202</v>
      </c>
      <c r="AD416">
        <v>253</v>
      </c>
      <c r="AE416">
        <v>6050.84982145512</v>
      </c>
    </row>
    <row r="417" spans="9:31" customFormat="1" x14ac:dyDescent="0.2">
      <c r="I417" s="2"/>
      <c r="J417" s="2"/>
      <c r="K417" s="2"/>
      <c r="L417" s="2"/>
      <c r="M417" s="2"/>
      <c r="N417" s="2"/>
      <c r="R417">
        <v>14</v>
      </c>
      <c r="S417">
        <v>63.410346482532702</v>
      </c>
      <c r="T417">
        <v>105.410346482533</v>
      </c>
      <c r="U417">
        <v>78.962816969248493</v>
      </c>
      <c r="X417">
        <v>14</v>
      </c>
      <c r="Y417">
        <v>1.40175288806009</v>
      </c>
      <c r="Z417">
        <v>80.401752888060102</v>
      </c>
      <c r="AB417">
        <v>45.281534489056803</v>
      </c>
      <c r="AD417">
        <v>254</v>
      </c>
      <c r="AE417">
        <v>6068.1432724966999</v>
      </c>
    </row>
    <row r="418" spans="9:31" customFormat="1" x14ac:dyDescent="0.2">
      <c r="I418" s="2"/>
      <c r="J418" s="2"/>
      <c r="K418" s="2"/>
      <c r="L418" s="2"/>
      <c r="M418" s="2"/>
      <c r="N418" s="2"/>
      <c r="R418">
        <v>15</v>
      </c>
      <c r="S418">
        <v>71.590174918581994</v>
      </c>
      <c r="T418">
        <v>116.59017491858199</v>
      </c>
      <c r="U418">
        <v>88.530852801862693</v>
      </c>
      <c r="X418">
        <v>15</v>
      </c>
      <c r="Y418">
        <v>5.8879474164886201</v>
      </c>
      <c r="Z418">
        <v>89.887947416488601</v>
      </c>
      <c r="AB418">
        <v>53.056170381995301</v>
      </c>
      <c r="AD418">
        <v>255</v>
      </c>
      <c r="AE418">
        <v>6084.9759393280001</v>
      </c>
    </row>
    <row r="419" spans="9:31" customFormat="1" x14ac:dyDescent="0.2">
      <c r="I419" s="2"/>
      <c r="J419" s="2"/>
      <c r="K419" s="2"/>
      <c r="L419" s="2"/>
      <c r="M419" s="2"/>
      <c r="N419" s="2"/>
      <c r="R419">
        <v>16</v>
      </c>
      <c r="S419">
        <v>79.847224522584398</v>
      </c>
      <c r="T419">
        <v>128.84722452258401</v>
      </c>
      <c r="U419">
        <v>98.099446148434396</v>
      </c>
      <c r="X419">
        <v>16</v>
      </c>
      <c r="Y419">
        <v>11.5340426632118</v>
      </c>
      <c r="Z419">
        <v>100.53404266321201</v>
      </c>
      <c r="AB419">
        <v>60.912803947440203</v>
      </c>
      <c r="AD419">
        <v>256</v>
      </c>
      <c r="AE419">
        <v>6102.5044941564802</v>
      </c>
    </row>
    <row r="420" spans="9:31" customFormat="1" x14ac:dyDescent="0.2">
      <c r="I420" s="2"/>
      <c r="J420" s="2"/>
      <c r="K420" s="2"/>
      <c r="L420" s="2"/>
      <c r="M420" s="2"/>
      <c r="N420" s="2"/>
      <c r="R420">
        <v>17</v>
      </c>
      <c r="S420">
        <v>88.027052958633703</v>
      </c>
      <c r="T420">
        <v>140.02705295863399</v>
      </c>
      <c r="U420">
        <v>107.66751122271</v>
      </c>
      <c r="X420">
        <v>17</v>
      </c>
      <c r="Y420">
        <v>16.3404871998959</v>
      </c>
      <c r="Z420">
        <v>110.340487199896</v>
      </c>
      <c r="AB420">
        <v>68.851629011979099</v>
      </c>
      <c r="AD420">
        <v>257</v>
      </c>
      <c r="AE420">
        <v>6119.8957093374702</v>
      </c>
    </row>
    <row r="421" spans="9:31" customFormat="1" x14ac:dyDescent="0.2">
      <c r="I421" s="2"/>
      <c r="J421" s="2"/>
      <c r="K421" s="2"/>
      <c r="L421" s="2"/>
      <c r="M421" s="2"/>
      <c r="N421" s="2"/>
      <c r="R421">
        <v>18</v>
      </c>
      <c r="S421">
        <v>97.224041654228103</v>
      </c>
      <c r="T421">
        <v>151.22404165422799</v>
      </c>
      <c r="U421">
        <v>117.236085721951</v>
      </c>
      <c r="X421">
        <v>18</v>
      </c>
      <c r="Y421">
        <v>22.307627921242499</v>
      </c>
      <c r="Z421">
        <v>120.307627921243</v>
      </c>
      <c r="AB421">
        <v>76.872595479080999</v>
      </c>
      <c r="AD421">
        <v>258</v>
      </c>
      <c r="AE421">
        <v>6137.1687558151898</v>
      </c>
    </row>
    <row r="422" spans="9:31" customFormat="1" x14ac:dyDescent="0.2">
      <c r="I422" s="2"/>
      <c r="J422" s="2"/>
      <c r="K422" s="2"/>
      <c r="L422" s="2"/>
      <c r="M422" s="2"/>
      <c r="N422" s="2"/>
      <c r="R422">
        <v>19</v>
      </c>
      <c r="S422">
        <v>105.408160155164</v>
      </c>
      <c r="T422">
        <v>162.40816015516401</v>
      </c>
      <c r="U422">
        <v>126.80420395075799</v>
      </c>
      <c r="X422">
        <v>19</v>
      </c>
      <c r="Y422">
        <v>27.435736028151101</v>
      </c>
      <c r="Z422">
        <v>130.43573602815101</v>
      </c>
      <c r="AB422">
        <v>84.975735350608204</v>
      </c>
      <c r="AD422">
        <v>259</v>
      </c>
      <c r="AE422">
        <v>6154.36065390151</v>
      </c>
    </row>
    <row r="423" spans="9:31" customFormat="1" x14ac:dyDescent="0.2">
      <c r="I423" s="2"/>
      <c r="J423" s="2"/>
      <c r="K423" s="2"/>
      <c r="L423" s="2"/>
      <c r="M423" s="2"/>
      <c r="N423" s="2"/>
      <c r="R423">
        <v>20</v>
      </c>
      <c r="S423">
        <v>114.596568720986</v>
      </c>
      <c r="T423">
        <v>174.596568720986</v>
      </c>
      <c r="U423">
        <v>136.372648820877</v>
      </c>
      <c r="X423">
        <v>20</v>
      </c>
      <c r="Y423">
        <v>32.725025418430903</v>
      </c>
      <c r="Z423">
        <v>140.72502541843099</v>
      </c>
      <c r="AB423">
        <v>93.160882864907407</v>
      </c>
      <c r="AD423">
        <v>260</v>
      </c>
      <c r="AE423">
        <v>6171.3573424649703</v>
      </c>
    </row>
    <row r="424" spans="9:31" customFormat="1" x14ac:dyDescent="0.2">
      <c r="I424" s="2"/>
      <c r="J424" s="2"/>
      <c r="K424" s="2"/>
      <c r="L424" s="2"/>
      <c r="M424" s="2"/>
      <c r="N424" s="2"/>
      <c r="R424">
        <v>21</v>
      </c>
      <c r="S424">
        <v>122.77639715703501</v>
      </c>
      <c r="T424">
        <v>185.77639715703501</v>
      </c>
      <c r="U424">
        <v>145.94095088602199</v>
      </c>
      <c r="X424">
        <v>21</v>
      </c>
      <c r="Y424">
        <v>39.175665939488603</v>
      </c>
      <c r="Z424">
        <v>151.17566593948899</v>
      </c>
      <c r="AB424">
        <v>101.428465300437</v>
      </c>
      <c r="AD424">
        <v>261</v>
      </c>
      <c r="AE424">
        <v>6188.1833246752703</v>
      </c>
    </row>
    <row r="425" spans="9:31" customFormat="1" x14ac:dyDescent="0.2">
      <c r="I425" s="2"/>
      <c r="J425" s="2"/>
      <c r="K425" s="2"/>
      <c r="L425" s="2"/>
      <c r="M425" s="2"/>
      <c r="N425" s="2"/>
      <c r="R425">
        <v>22</v>
      </c>
      <c r="S425">
        <v>130.95622559308401</v>
      </c>
      <c r="T425">
        <v>196.95622559308401</v>
      </c>
      <c r="U425">
        <v>155.50943185170399</v>
      </c>
      <c r="X425">
        <v>22</v>
      </c>
      <c r="Y425">
        <v>44.787793094204403</v>
      </c>
      <c r="Z425">
        <v>160.78779309420401</v>
      </c>
      <c r="AB425">
        <v>109.77808148578001</v>
      </c>
      <c r="AD425">
        <v>262</v>
      </c>
      <c r="AE425">
        <v>6204.7402822823196</v>
      </c>
    </row>
    <row r="426" spans="9:31" customFormat="1" x14ac:dyDescent="0.2">
      <c r="I426" s="2"/>
      <c r="J426" s="2"/>
      <c r="K426" s="2"/>
      <c r="L426" s="2"/>
      <c r="M426" s="2"/>
      <c r="N426" s="2"/>
      <c r="R426">
        <v>23</v>
      </c>
      <c r="S426">
        <v>140.13605402913299</v>
      </c>
      <c r="T426">
        <v>209.13605402913299</v>
      </c>
      <c r="U426">
        <v>165.07746206919401</v>
      </c>
      <c r="X426">
        <v>23</v>
      </c>
      <c r="Y426">
        <v>50.5615152538141</v>
      </c>
      <c r="Z426">
        <v>171.56151525381401</v>
      </c>
      <c r="AB426">
        <v>118.20984684065</v>
      </c>
      <c r="AD426">
        <v>263</v>
      </c>
      <c r="AE426">
        <v>6221.6030301854098</v>
      </c>
    </row>
    <row r="427" spans="9:31" customFormat="1" x14ac:dyDescent="0.2">
      <c r="I427" s="2"/>
      <c r="J427" s="2"/>
      <c r="K427" s="2"/>
      <c r="L427" s="2"/>
      <c r="M427" s="2"/>
      <c r="N427" s="2"/>
      <c r="R427">
        <v>24</v>
      </c>
      <c r="S427">
        <v>148.32446259495501</v>
      </c>
      <c r="T427">
        <v>220.32446259495501</v>
      </c>
      <c r="U427">
        <v>174.64630825379601</v>
      </c>
      <c r="X427">
        <v>24</v>
      </c>
      <c r="Y427">
        <v>57.496919089402397</v>
      </c>
      <c r="Z427">
        <v>181.49691908940201</v>
      </c>
      <c r="AB427">
        <v>126.723779484619</v>
      </c>
      <c r="AD427">
        <v>264</v>
      </c>
      <c r="AE427">
        <v>6238.6372039054504</v>
      </c>
    </row>
    <row r="428" spans="9:31" customFormat="1" x14ac:dyDescent="0.2">
      <c r="I428" s="2"/>
      <c r="J428" s="2"/>
      <c r="K428" s="2"/>
      <c r="L428" s="2"/>
      <c r="M428" s="2"/>
      <c r="N428" s="2"/>
      <c r="R428">
        <v>25</v>
      </c>
      <c r="S428">
        <v>156.525741355436</v>
      </c>
      <c r="T428">
        <v>231.525741355436</v>
      </c>
      <c r="U428">
        <v>184.21433966669301</v>
      </c>
      <c r="X428">
        <v>25</v>
      </c>
      <c r="Y428">
        <v>63.594073711130299</v>
      </c>
      <c r="Z428">
        <v>192.59407371112999</v>
      </c>
      <c r="AB428">
        <v>135.31990955403799</v>
      </c>
      <c r="AD428">
        <v>265</v>
      </c>
      <c r="AE428">
        <v>6255.3763750552998</v>
      </c>
    </row>
    <row r="429" spans="9:31" customFormat="1" x14ac:dyDescent="0.2">
      <c r="I429" s="2"/>
      <c r="J429" s="2"/>
      <c r="K429" s="2"/>
      <c r="L429" s="2"/>
      <c r="M429" s="2"/>
      <c r="N429" s="2"/>
      <c r="R429">
        <v>26</v>
      </c>
      <c r="S429">
        <v>164.72702011591701</v>
      </c>
      <c r="T429">
        <v>242.72702011591701</v>
      </c>
      <c r="U429">
        <v>193.78250324234099</v>
      </c>
      <c r="X429">
        <v>26</v>
      </c>
      <c r="Y429">
        <v>69.853033856919396</v>
      </c>
      <c r="Z429">
        <v>202.85303385691901</v>
      </c>
      <c r="AB429">
        <v>143.99821188704101</v>
      </c>
      <c r="AD429">
        <v>266</v>
      </c>
      <c r="AE429">
        <v>6272.9927265442902</v>
      </c>
    </row>
    <row r="430" spans="9:31" customFormat="1" x14ac:dyDescent="0.2">
      <c r="I430" s="2"/>
      <c r="J430" s="2"/>
      <c r="K430" s="2"/>
      <c r="L430" s="2"/>
      <c r="M430" s="2"/>
      <c r="N430" s="2"/>
      <c r="R430">
        <v>27</v>
      </c>
      <c r="S430">
        <v>173.90684855196599</v>
      </c>
      <c r="T430">
        <v>254.90684855196599</v>
      </c>
      <c r="U430">
        <v>203.35097156203099</v>
      </c>
      <c r="X430">
        <v>27</v>
      </c>
      <c r="Y430">
        <v>76.273842372920697</v>
      </c>
      <c r="Z430">
        <v>213.273842372921</v>
      </c>
      <c r="AB430">
        <v>152.758720678977</v>
      </c>
      <c r="AD430">
        <v>267</v>
      </c>
      <c r="AE430">
        <v>6290.5626338565698</v>
      </c>
    </row>
    <row r="431" spans="9:31" customFormat="1" x14ac:dyDescent="0.2">
      <c r="I431" s="2"/>
      <c r="J431" s="2"/>
      <c r="K431" s="2"/>
      <c r="L431" s="2"/>
      <c r="M431" s="2"/>
      <c r="N431" s="2"/>
      <c r="R431">
        <v>28</v>
      </c>
      <c r="S431">
        <v>182.116707442219</v>
      </c>
      <c r="T431">
        <v>266.11670744221902</v>
      </c>
      <c r="U431">
        <v>212.91902287271799</v>
      </c>
      <c r="X431">
        <v>28</v>
      </c>
      <c r="Y431">
        <v>82.856532160000995</v>
      </c>
      <c r="Z431">
        <v>223.856532160001</v>
      </c>
      <c r="AB431">
        <v>161.60132153879999</v>
      </c>
      <c r="AD431">
        <v>268</v>
      </c>
      <c r="AE431">
        <v>6307.8165724888704</v>
      </c>
    </row>
    <row r="432" spans="9:31" customFormat="1" x14ac:dyDescent="0.2">
      <c r="I432" s="2"/>
      <c r="J432" s="2"/>
      <c r="K432" s="2"/>
      <c r="L432" s="2"/>
      <c r="M432" s="2"/>
      <c r="N432" s="2"/>
      <c r="R432">
        <v>29</v>
      </c>
      <c r="S432">
        <v>190.32656633247299</v>
      </c>
      <c r="T432">
        <v>277.32656633247302</v>
      </c>
      <c r="U432">
        <v>222.48765350549701</v>
      </c>
      <c r="X432">
        <v>29</v>
      </c>
      <c r="Y432">
        <v>89.601127713122096</v>
      </c>
      <c r="Z432">
        <v>234.601127713122</v>
      </c>
      <c r="AB432">
        <v>170.52624791961</v>
      </c>
      <c r="AD432">
        <v>269</v>
      </c>
      <c r="AE432">
        <v>6325.4830189857803</v>
      </c>
    </row>
    <row r="433" spans="9:31" customFormat="1" x14ac:dyDescent="0.2">
      <c r="I433" s="2"/>
      <c r="J433" s="2"/>
      <c r="K433" s="2"/>
      <c r="L433" s="2"/>
      <c r="M433" s="2"/>
      <c r="N433" s="2"/>
      <c r="R433">
        <v>30</v>
      </c>
      <c r="S433">
        <v>198.51497489829401</v>
      </c>
      <c r="T433">
        <v>288.51497489829399</v>
      </c>
      <c r="U433">
        <v>232.05614834832099</v>
      </c>
      <c r="X433">
        <v>30</v>
      </c>
      <c r="Y433">
        <v>96.507646347089306</v>
      </c>
      <c r="Z433">
        <v>244.50764634708901</v>
      </c>
      <c r="AB433">
        <v>179.533164903444</v>
      </c>
      <c r="AD433">
        <v>270</v>
      </c>
      <c r="AE433">
        <v>6342.8226140023198</v>
      </c>
    </row>
    <row r="434" spans="9:31" customFormat="1" x14ac:dyDescent="0.2">
      <c r="I434" s="2"/>
      <c r="J434" s="2"/>
      <c r="K434" s="2"/>
      <c r="L434" s="2"/>
      <c r="M434" s="2"/>
      <c r="N434" s="2"/>
      <c r="R434">
        <v>31</v>
      </c>
      <c r="S434">
        <v>207.68193313968499</v>
      </c>
      <c r="T434">
        <v>300.68193313968499</v>
      </c>
      <c r="U434">
        <v>241.62384982558501</v>
      </c>
      <c r="X434">
        <v>31</v>
      </c>
      <c r="Y434">
        <v>103.57609917830101</v>
      </c>
      <c r="Z434">
        <v>255.57609917830101</v>
      </c>
      <c r="AB434">
        <v>188.62233627709</v>
      </c>
      <c r="AD434">
        <v>271</v>
      </c>
      <c r="AE434">
        <v>6359.2039673959798</v>
      </c>
    </row>
    <row r="435" spans="9:31" customFormat="1" x14ac:dyDescent="0.2">
      <c r="I435" s="2"/>
      <c r="J435" s="2"/>
      <c r="K435" s="2"/>
      <c r="L435" s="2"/>
      <c r="M435" s="2"/>
      <c r="N435" s="2"/>
      <c r="R435">
        <v>32</v>
      </c>
      <c r="S435">
        <v>215.84889138107499</v>
      </c>
      <c r="T435">
        <v>311.84889138107502</v>
      </c>
      <c r="U435">
        <v>251.19279855423801</v>
      </c>
      <c r="X435">
        <v>32</v>
      </c>
      <c r="Y435">
        <v>110.80649191489</v>
      </c>
      <c r="Z435">
        <v>265.80649191488999</v>
      </c>
      <c r="AB435">
        <v>197.79364574603599</v>
      </c>
      <c r="AD435">
        <v>272</v>
      </c>
      <c r="AE435">
        <v>6375.7791051453296</v>
      </c>
    </row>
    <row r="436" spans="9:31" customFormat="1" x14ac:dyDescent="0.2">
      <c r="I436" s="2"/>
      <c r="J436" s="2"/>
      <c r="K436" s="2"/>
      <c r="L436" s="2"/>
      <c r="M436" s="2"/>
      <c r="N436" s="2"/>
      <c r="R436">
        <v>33</v>
      </c>
      <c r="S436">
        <v>224.01584962246599</v>
      </c>
      <c r="T436">
        <v>323.01584962246602</v>
      </c>
      <c r="U436">
        <v>260.76091257147601</v>
      </c>
      <c r="X436">
        <v>33</v>
      </c>
      <c r="Y436">
        <v>118.198825495043</v>
      </c>
      <c r="Z436">
        <v>277.19882549504302</v>
      </c>
      <c r="AB436">
        <v>207.04711383947901</v>
      </c>
      <c r="AD436">
        <v>273</v>
      </c>
      <c r="AE436">
        <v>6392.5580039733804</v>
      </c>
    </row>
    <row r="437" spans="9:31" customFormat="1" x14ac:dyDescent="0.2">
      <c r="I437" s="2"/>
      <c r="J437" s="2"/>
      <c r="K437" s="2"/>
      <c r="L437" s="2"/>
      <c r="M437" s="2"/>
      <c r="N437" s="2"/>
      <c r="R437">
        <v>34</v>
      </c>
      <c r="S437">
        <v>232.182807863856</v>
      </c>
      <c r="T437">
        <v>335.182807863856</v>
      </c>
      <c r="U437">
        <v>270.32939789692603</v>
      </c>
      <c r="X437">
        <v>34</v>
      </c>
      <c r="Y437">
        <v>125.753096603993</v>
      </c>
      <c r="Z437">
        <v>287.75309660399301</v>
      </c>
      <c r="AB437">
        <v>216.38204417507899</v>
      </c>
      <c r="AD437">
        <v>274</v>
      </c>
      <c r="AE437">
        <v>6409.0706382941498</v>
      </c>
    </row>
    <row r="438" spans="9:31" customFormat="1" x14ac:dyDescent="0.2">
      <c r="I438" s="2"/>
      <c r="J438" s="2"/>
      <c r="K438" s="2"/>
      <c r="L438" s="2"/>
      <c r="M438" s="2"/>
      <c r="N438" s="2"/>
      <c r="R438">
        <v>35</v>
      </c>
      <c r="S438">
        <v>241.349766105246</v>
      </c>
      <c r="T438">
        <v>346.34976610524598</v>
      </c>
      <c r="U438">
        <v>279.89790305001299</v>
      </c>
      <c r="X438">
        <v>35</v>
      </c>
      <c r="Y438">
        <v>133.46929809320301</v>
      </c>
      <c r="Z438">
        <v>298.46929809320301</v>
      </c>
      <c r="AB438">
        <v>225.80026800218999</v>
      </c>
      <c r="AD438">
        <v>275</v>
      </c>
      <c r="AE438">
        <v>6425.5030610502699</v>
      </c>
    </row>
    <row r="439" spans="9:31" customFormat="1" x14ac:dyDescent="0.2">
      <c r="I439" s="2"/>
      <c r="J439" s="2"/>
      <c r="K439" s="2"/>
      <c r="L439" s="2"/>
      <c r="M439" s="2"/>
      <c r="N439" s="2"/>
      <c r="R439">
        <v>36</v>
      </c>
      <c r="S439">
        <v>249.51672434663701</v>
      </c>
      <c r="T439">
        <v>357.51672434663698</v>
      </c>
      <c r="U439">
        <v>289.46600077055098</v>
      </c>
      <c r="X439">
        <v>36</v>
      </c>
      <c r="Y439">
        <v>141.34741932008799</v>
      </c>
      <c r="Z439">
        <v>309.34741932008802</v>
      </c>
      <c r="AB439">
        <v>235.30052156338101</v>
      </c>
      <c r="AD439">
        <v>276</v>
      </c>
      <c r="AE439">
        <v>6443.0892980172302</v>
      </c>
    </row>
    <row r="440" spans="9:31" customFormat="1" x14ac:dyDescent="0.2">
      <c r="I440" s="2"/>
      <c r="J440" s="2"/>
      <c r="K440" s="2"/>
      <c r="L440" s="2"/>
      <c r="M440" s="2"/>
      <c r="N440" s="2"/>
      <c r="R440">
        <v>37</v>
      </c>
      <c r="S440">
        <v>257.68368258802701</v>
      </c>
      <c r="T440">
        <v>368.68368258802701</v>
      </c>
      <c r="U440">
        <v>299.03417648234898</v>
      </c>
      <c r="X440">
        <v>37</v>
      </c>
      <c r="Y440">
        <v>149.38744642258399</v>
      </c>
      <c r="Z440">
        <v>320.38744642258399</v>
      </c>
      <c r="AB440">
        <v>244.88268191251501</v>
      </c>
      <c r="AD440">
        <v>277</v>
      </c>
      <c r="AE440">
        <v>6460.6371091501596</v>
      </c>
    </row>
    <row r="441" spans="9:31" customFormat="1" x14ac:dyDescent="0.2">
      <c r="I441" s="2"/>
      <c r="J441" s="2"/>
      <c r="K441" s="2"/>
      <c r="L441" s="2"/>
      <c r="M441" s="2"/>
      <c r="N441" s="2"/>
      <c r="R441">
        <v>38</v>
      </c>
      <c r="S441">
        <v>266.85064082941801</v>
      </c>
      <c r="T441">
        <v>380.85064082941801</v>
      </c>
      <c r="U441">
        <v>308.602634869253</v>
      </c>
      <c r="X441">
        <v>38</v>
      </c>
      <c r="Y441">
        <v>157.589362539901</v>
      </c>
      <c r="Z441">
        <v>330.589362539901</v>
      </c>
      <c r="AB441">
        <v>254.54699322396499</v>
      </c>
      <c r="AD441">
        <v>278</v>
      </c>
      <c r="AE441">
        <v>6478.2187612110201</v>
      </c>
    </row>
    <row r="442" spans="9:31" customFormat="1" x14ac:dyDescent="0.2">
      <c r="I442" s="2"/>
      <c r="J442" s="2"/>
      <c r="K442" s="2"/>
      <c r="L442" s="2"/>
      <c r="M442" s="2"/>
      <c r="N442" s="2"/>
      <c r="R442">
        <v>39</v>
      </c>
      <c r="S442">
        <v>275.01759907080799</v>
      </c>
      <c r="T442">
        <v>392.01759907080799</v>
      </c>
      <c r="U442">
        <v>318.17089371467301</v>
      </c>
      <c r="X442">
        <v>39</v>
      </c>
      <c r="Y442">
        <v>164.95314798838501</v>
      </c>
      <c r="Z442">
        <v>341.95314798838501</v>
      </c>
      <c r="AB442">
        <v>264.29344358503897</v>
      </c>
      <c r="AD442">
        <v>279</v>
      </c>
      <c r="AE442">
        <v>6495.6852440257198</v>
      </c>
    </row>
    <row r="443" spans="9:31" customFormat="1" x14ac:dyDescent="0.2">
      <c r="I443" s="2"/>
      <c r="J443" s="2"/>
      <c r="K443" s="2"/>
      <c r="L443" s="2"/>
      <c r="M443" s="2"/>
      <c r="N443" s="2"/>
      <c r="R443">
        <v>40</v>
      </c>
      <c r="S443">
        <v>282.19313744197098</v>
      </c>
      <c r="T443">
        <v>403.19313744197098</v>
      </c>
      <c r="U443">
        <v>327.73929064415501</v>
      </c>
      <c r="X443">
        <v>40</v>
      </c>
      <c r="Y443">
        <v>173.47878039965201</v>
      </c>
      <c r="Z443">
        <v>353.47878039965201</v>
      </c>
      <c r="AB443">
        <v>274.12206850580299</v>
      </c>
      <c r="AD443">
        <v>280</v>
      </c>
      <c r="AE443">
        <v>6513.0872888965796</v>
      </c>
    </row>
    <row r="444" spans="9:31" customFormat="1" x14ac:dyDescent="0.2">
      <c r="I444" s="2"/>
      <c r="J444" s="2"/>
      <c r="K444" s="2"/>
      <c r="L444" s="2"/>
      <c r="M444" s="2"/>
      <c r="N444" s="2"/>
      <c r="R444">
        <v>41</v>
      </c>
      <c r="S444">
        <v>291.37296587802001</v>
      </c>
      <c r="T444">
        <v>415.37296587802001</v>
      </c>
      <c r="U444">
        <v>337.30761412246</v>
      </c>
      <c r="X444">
        <v>41</v>
      </c>
      <c r="Y444">
        <v>182.16623482665401</v>
      </c>
      <c r="Z444">
        <v>364.16623482665398</v>
      </c>
      <c r="AB444">
        <v>284.03285818063603</v>
      </c>
      <c r="AD444">
        <v>281</v>
      </c>
      <c r="AE444">
        <v>6534.8004215972396</v>
      </c>
    </row>
    <row r="445" spans="9:31" customFormat="1" x14ac:dyDescent="0.2">
      <c r="I445" s="2"/>
      <c r="J445" s="2"/>
      <c r="K445" s="2"/>
      <c r="L445" s="2"/>
      <c r="M445" s="2"/>
      <c r="N445" s="2"/>
      <c r="R445">
        <v>42</v>
      </c>
      <c r="S445">
        <v>299.55279431407001</v>
      </c>
      <c r="T445">
        <v>426.55279431407001</v>
      </c>
      <c r="U445">
        <v>346.87608396255001</v>
      </c>
      <c r="X445">
        <v>42</v>
      </c>
      <c r="Y445">
        <v>190.01548382228501</v>
      </c>
      <c r="Z445">
        <v>375.01548382228498</v>
      </c>
      <c r="AB445">
        <v>294.025813768788</v>
      </c>
      <c r="AD445">
        <v>282</v>
      </c>
      <c r="AE445">
        <v>6556.7370636366904</v>
      </c>
    </row>
    <row r="446" spans="9:31" customFormat="1" x14ac:dyDescent="0.2">
      <c r="I446" s="2"/>
      <c r="J446" s="2"/>
      <c r="K446" s="2"/>
      <c r="L446" s="2"/>
      <c r="M446" s="2"/>
      <c r="N446" s="2"/>
      <c r="R446">
        <v>43</v>
      </c>
      <c r="S446">
        <v>307.73262275011899</v>
      </c>
      <c r="T446">
        <v>437.73262275011899</v>
      </c>
      <c r="U446">
        <v>356.44317175671301</v>
      </c>
      <c r="X446">
        <v>43</v>
      </c>
      <c r="Y446">
        <v>199.026497494154</v>
      </c>
      <c r="Z446">
        <v>386.026497494154</v>
      </c>
      <c r="AB446">
        <v>304.10094142914301</v>
      </c>
      <c r="AD446">
        <v>283</v>
      </c>
      <c r="AE446">
        <v>6578.1606662797303</v>
      </c>
    </row>
    <row r="447" spans="9:31" customFormat="1" x14ac:dyDescent="0.2">
      <c r="I447" s="2"/>
      <c r="J447" s="2"/>
      <c r="K447" s="2"/>
      <c r="L447" s="2"/>
      <c r="M447" s="2"/>
      <c r="N447" s="2"/>
      <c r="R447">
        <v>44</v>
      </c>
      <c r="S447">
        <v>315.91245118616803</v>
      </c>
      <c r="T447">
        <v>448.91245118616803</v>
      </c>
      <c r="U447">
        <v>366.01259590553002</v>
      </c>
      <c r="X447">
        <v>44</v>
      </c>
      <c r="Y447">
        <v>208.19924353851101</v>
      </c>
      <c r="Z447">
        <v>397.19924353851098</v>
      </c>
      <c r="AB447">
        <v>314.258219144473</v>
      </c>
      <c r="AD447">
        <v>284</v>
      </c>
      <c r="AE447">
        <v>6599.9088052859897</v>
      </c>
    </row>
    <row r="448" spans="9:31" customFormat="1" x14ac:dyDescent="0.2">
      <c r="I448" s="2"/>
      <c r="J448" s="2"/>
      <c r="K448" s="2"/>
      <c r="L448" s="2"/>
      <c r="M448" s="2"/>
      <c r="N448" s="2"/>
      <c r="R448">
        <v>45</v>
      </c>
      <c r="S448">
        <v>325.07940942755903</v>
      </c>
      <c r="T448">
        <v>461.07940942755903</v>
      </c>
      <c r="U448">
        <v>375.58141310139501</v>
      </c>
      <c r="X448">
        <v>45</v>
      </c>
      <c r="Y448">
        <v>216.53368725566401</v>
      </c>
      <c r="Z448">
        <v>408.53368725566401</v>
      </c>
      <c r="AB448">
        <v>324.49766879297999</v>
      </c>
      <c r="AD448">
        <v>285</v>
      </c>
      <c r="AE448">
        <v>6621.1373383400296</v>
      </c>
    </row>
    <row r="449" spans="9:31" customFormat="1" x14ac:dyDescent="0.2">
      <c r="I449" s="2"/>
      <c r="J449" s="2"/>
      <c r="K449" s="2"/>
      <c r="L449" s="2"/>
      <c r="M449" s="2"/>
      <c r="N449" s="2"/>
      <c r="R449">
        <v>46</v>
      </c>
      <c r="S449">
        <v>333.24207760406301</v>
      </c>
      <c r="T449">
        <v>472.24207760406301</v>
      </c>
      <c r="U449">
        <v>385.14934722805901</v>
      </c>
      <c r="X449">
        <v>46</v>
      </c>
      <c r="Y449">
        <v>226.02979154879301</v>
      </c>
      <c r="Z449">
        <v>420.02979154879301</v>
      </c>
      <c r="AB449">
        <v>334.81927921685298</v>
      </c>
      <c r="AD449">
        <v>286</v>
      </c>
      <c r="AE449">
        <v>6643.20727178172</v>
      </c>
    </row>
    <row r="450" spans="9:31" customFormat="1" x14ac:dyDescent="0.2">
      <c r="I450" s="2"/>
      <c r="J450" s="2"/>
      <c r="K450" s="2"/>
      <c r="L450" s="2"/>
      <c r="M450" s="2"/>
      <c r="N450" s="2"/>
      <c r="R450">
        <v>47</v>
      </c>
      <c r="S450">
        <v>342.404745780567</v>
      </c>
      <c r="T450">
        <v>483.404745780567</v>
      </c>
      <c r="U450">
        <v>394.71816524686199</v>
      </c>
      <c r="X450">
        <v>47</v>
      </c>
      <c r="Y450">
        <v>234.68751690766501</v>
      </c>
      <c r="Z450">
        <v>431.68751690766499</v>
      </c>
      <c r="AB450">
        <v>345.223012931276</v>
      </c>
      <c r="AD450">
        <v>287</v>
      </c>
      <c r="AE450">
        <v>6665.1773842688999</v>
      </c>
    </row>
    <row r="451" spans="9:31" customFormat="1" x14ac:dyDescent="0.2">
      <c r="I451" s="2"/>
      <c r="J451" s="2"/>
      <c r="K451" s="2"/>
      <c r="L451" s="2"/>
      <c r="M451" s="2"/>
      <c r="N451" s="2"/>
      <c r="R451">
        <v>48</v>
      </c>
      <c r="S451">
        <v>350.56741395707098</v>
      </c>
      <c r="T451">
        <v>494.56741395707098</v>
      </c>
      <c r="U451">
        <v>404.28621279598798</v>
      </c>
      <c r="X451">
        <v>48</v>
      </c>
      <c r="Y451">
        <v>244.50682137844299</v>
      </c>
      <c r="Z451">
        <v>442.50682137844302</v>
      </c>
      <c r="AB451">
        <v>355.70894450178702</v>
      </c>
      <c r="AD451">
        <v>288</v>
      </c>
      <c r="AE451">
        <v>6687.3266748916603</v>
      </c>
    </row>
    <row r="452" spans="9:31" customFormat="1" x14ac:dyDescent="0.2">
      <c r="I452" s="2"/>
      <c r="J452" s="2"/>
      <c r="K452" s="2"/>
      <c r="L452" s="2"/>
      <c r="M452" s="2"/>
      <c r="N452" s="2"/>
      <c r="R452">
        <v>49</v>
      </c>
      <c r="S452">
        <v>358.73008213357502</v>
      </c>
      <c r="T452">
        <v>506.73008213357502</v>
      </c>
      <c r="U452">
        <v>413.85436944530898</v>
      </c>
      <c r="X452">
        <v>49</v>
      </c>
      <c r="Y452">
        <v>253.487660520486</v>
      </c>
      <c r="Z452">
        <v>454.48766052048597</v>
      </c>
      <c r="AB452">
        <v>366.27710000706702</v>
      </c>
      <c r="AD452">
        <v>289</v>
      </c>
      <c r="AE452">
        <v>6709.3817465371803</v>
      </c>
    </row>
    <row r="453" spans="9:31" customFormat="1" x14ac:dyDescent="0.2">
      <c r="I453" s="2"/>
      <c r="J453" s="2"/>
      <c r="K453" s="2"/>
      <c r="L453" s="2"/>
      <c r="M453" s="2"/>
      <c r="N453" s="2"/>
      <c r="R453">
        <v>50</v>
      </c>
      <c r="S453">
        <v>366.89275031007901</v>
      </c>
      <c r="T453">
        <v>517.89275031007901</v>
      </c>
      <c r="U453">
        <v>423.42261926079902</v>
      </c>
      <c r="X453">
        <v>50</v>
      </c>
      <c r="Y453">
        <v>263.62998735086398</v>
      </c>
      <c r="Z453">
        <v>465.62998735086398</v>
      </c>
      <c r="AB453">
        <v>376.92737502675601</v>
      </c>
      <c r="AD453">
        <v>290</v>
      </c>
      <c r="AE453">
        <v>6731.2554706350302</v>
      </c>
    </row>
    <row r="454" spans="9:31" customFormat="1" x14ac:dyDescent="0.2">
      <c r="I454" s="2"/>
      <c r="J454" s="2"/>
      <c r="K454" s="2"/>
      <c r="L454" s="2"/>
      <c r="M454" s="2"/>
      <c r="N454" s="2"/>
      <c r="R454">
        <v>51</v>
      </c>
      <c r="S454">
        <v>375.05541848658299</v>
      </c>
      <c r="T454">
        <v>529.05541848658299</v>
      </c>
      <c r="U454">
        <v>432.99091423711099</v>
      </c>
      <c r="X454">
        <v>51</v>
      </c>
      <c r="Y454">
        <v>272.93375227706201</v>
      </c>
      <c r="Z454">
        <v>476.93375227706201</v>
      </c>
      <c r="AB454">
        <v>387.65979266690601</v>
      </c>
      <c r="AD454">
        <v>291</v>
      </c>
      <c r="AE454">
        <v>6752.3936056378998</v>
      </c>
    </row>
    <row r="455" spans="9:31" customFormat="1" x14ac:dyDescent="0.2">
      <c r="I455" s="2"/>
      <c r="J455" s="2"/>
      <c r="K455" s="2"/>
      <c r="L455" s="2"/>
      <c r="M455" s="2"/>
      <c r="N455" s="2"/>
      <c r="R455">
        <v>52</v>
      </c>
      <c r="S455">
        <v>384.21808666308698</v>
      </c>
      <c r="T455">
        <v>541.21808666308698</v>
      </c>
      <c r="U455">
        <v>442.55924943918802</v>
      </c>
      <c r="X455">
        <v>52</v>
      </c>
      <c r="Y455">
        <v>283.398903018223</v>
      </c>
      <c r="Z455">
        <v>489.398903018223</v>
      </c>
      <c r="AB455">
        <v>398.474401915947</v>
      </c>
      <c r="AD455">
        <v>292</v>
      </c>
      <c r="AE455">
        <v>6774.3627117455699</v>
      </c>
    </row>
    <row r="456" spans="9:31" customFormat="1" x14ac:dyDescent="0.2">
      <c r="I456" s="2"/>
      <c r="J456" s="2"/>
      <c r="K456" s="2"/>
      <c r="L456" s="2"/>
      <c r="M456" s="2"/>
      <c r="N456" s="2"/>
      <c r="R456">
        <v>53</v>
      </c>
      <c r="S456">
        <v>392.38075483959199</v>
      </c>
      <c r="T456">
        <v>552.38075483959199</v>
      </c>
      <c r="U456">
        <v>452.12767466472098</v>
      </c>
      <c r="X456">
        <v>53</v>
      </c>
      <c r="Y456">
        <v>293.02538451512402</v>
      </c>
      <c r="Z456">
        <v>500.02538451512402</v>
      </c>
      <c r="AB456">
        <v>409.37117434389103</v>
      </c>
      <c r="AD456">
        <v>293</v>
      </c>
      <c r="AE456">
        <v>6795.3199782923002</v>
      </c>
    </row>
    <row r="457" spans="9:31" customFormat="1" x14ac:dyDescent="0.2">
      <c r="I457" s="2"/>
      <c r="J457" s="2"/>
      <c r="K457" s="2"/>
      <c r="L457" s="2"/>
      <c r="M457" s="2"/>
      <c r="N457" s="2"/>
      <c r="R457">
        <v>54</v>
      </c>
      <c r="S457">
        <v>400.54342301609603</v>
      </c>
      <c r="T457">
        <v>563.54342301609597</v>
      </c>
      <c r="U457">
        <v>461.69608806206497</v>
      </c>
      <c r="X457">
        <v>54</v>
      </c>
      <c r="Y457">
        <v>302.81313882894199</v>
      </c>
      <c r="Z457">
        <v>511.81313882894199</v>
      </c>
      <c r="AB457">
        <v>420.35010123987098</v>
      </c>
      <c r="AD457">
        <v>294</v>
      </c>
      <c r="AE457">
        <v>6816.6430726917597</v>
      </c>
    </row>
    <row r="458" spans="9:31" customFormat="1" x14ac:dyDescent="0.2">
      <c r="I458" s="2"/>
      <c r="J458" s="2"/>
      <c r="K458" s="2"/>
      <c r="L458" s="2"/>
      <c r="M458" s="2"/>
      <c r="N458" s="2"/>
      <c r="R458">
        <v>55</v>
      </c>
      <c r="S458">
        <v>409.70609119260001</v>
      </c>
      <c r="T458">
        <v>575.70609119259996</v>
      </c>
      <c r="U458">
        <v>471.26426235932701</v>
      </c>
      <c r="X458">
        <v>55</v>
      </c>
      <c r="Y458">
        <v>312.762105028755</v>
      </c>
      <c r="Z458">
        <v>523.76210502875495</v>
      </c>
      <c r="AB458">
        <v>431.41118488011301</v>
      </c>
      <c r="AD458">
        <v>295</v>
      </c>
      <c r="AE458">
        <v>6837.8755138986198</v>
      </c>
    </row>
    <row r="459" spans="9:31" customFormat="1" x14ac:dyDescent="0.2">
      <c r="I459" s="2"/>
      <c r="J459" s="2"/>
      <c r="K459" s="2"/>
      <c r="L459" s="2"/>
      <c r="M459" s="2"/>
      <c r="N459" s="2"/>
      <c r="R459">
        <v>56</v>
      </c>
      <c r="S459">
        <v>417.868759369104</v>
      </c>
      <c r="T459">
        <v>586.86875936910405</v>
      </c>
      <c r="U459">
        <v>480.832572149577</v>
      </c>
      <c r="X459">
        <v>56</v>
      </c>
      <c r="Y459">
        <v>323.87221906764302</v>
      </c>
      <c r="Z459">
        <v>535.87221906764296</v>
      </c>
      <c r="AB459">
        <v>442.55445036502499</v>
      </c>
      <c r="AD459">
        <v>296</v>
      </c>
      <c r="AE459">
        <v>6859.42438910481</v>
      </c>
    </row>
    <row r="460" spans="9:31" customFormat="1" x14ac:dyDescent="0.2">
      <c r="I460" s="2"/>
      <c r="J460" s="2"/>
      <c r="K460" s="2"/>
      <c r="L460" s="2"/>
      <c r="M460" s="2"/>
      <c r="N460" s="2"/>
      <c r="R460">
        <v>57</v>
      </c>
      <c r="S460">
        <v>426.03142754560798</v>
      </c>
      <c r="T460">
        <v>598.03142754560804</v>
      </c>
      <c r="U460">
        <v>490.40092934447699</v>
      </c>
      <c r="X460">
        <v>57</v>
      </c>
      <c r="Y460">
        <v>334.143413647106</v>
      </c>
      <c r="Z460">
        <v>547.14341364710594</v>
      </c>
      <c r="AB460">
        <v>453.779863890142</v>
      </c>
      <c r="AD460">
        <v>297</v>
      </c>
      <c r="AE460">
        <v>6881.1504857007803</v>
      </c>
    </row>
    <row r="461" spans="9:31" customFormat="1" x14ac:dyDescent="0.2">
      <c r="I461" s="2"/>
      <c r="J461" s="2"/>
      <c r="K461" s="2"/>
      <c r="L461" s="2"/>
      <c r="M461" s="2"/>
      <c r="N461" s="2"/>
      <c r="R461">
        <v>58</v>
      </c>
      <c r="S461">
        <v>435.19409572211202</v>
      </c>
      <c r="T461">
        <v>609.19409572211202</v>
      </c>
      <c r="U461">
        <v>499.96925649093902</v>
      </c>
      <c r="X461">
        <v>58</v>
      </c>
      <c r="Y461">
        <v>344.57561806948098</v>
      </c>
      <c r="Z461">
        <v>559.57561806948104</v>
      </c>
      <c r="AB461">
        <v>465.08744902787799</v>
      </c>
      <c r="AD461">
        <v>298</v>
      </c>
      <c r="AE461">
        <v>6902.4081028311602</v>
      </c>
    </row>
    <row r="462" spans="9:31" customFormat="1" x14ac:dyDescent="0.2">
      <c r="I462" s="2"/>
      <c r="J462" s="2"/>
      <c r="K462" s="2"/>
      <c r="L462" s="2"/>
      <c r="M462" s="2"/>
      <c r="N462" s="2"/>
      <c r="R462">
        <v>59</v>
      </c>
      <c r="S462">
        <v>443.35676389861601</v>
      </c>
      <c r="T462">
        <v>621.35676389861601</v>
      </c>
      <c r="U462">
        <v>509.53775180571603</v>
      </c>
      <c r="X462">
        <v>59</v>
      </c>
      <c r="Y462">
        <v>355.16875807790598</v>
      </c>
      <c r="Z462">
        <v>571.16875807790598</v>
      </c>
      <c r="AB462">
        <v>476.47720148272401</v>
      </c>
      <c r="AD462">
        <v>299</v>
      </c>
      <c r="AE462">
        <v>6924.3288140014201</v>
      </c>
    </row>
    <row r="463" spans="9:31" customFormat="1" x14ac:dyDescent="0.2">
      <c r="I463" s="2"/>
      <c r="J463" s="2"/>
      <c r="K463" s="2"/>
      <c r="L463" s="2"/>
      <c r="M463" s="2"/>
      <c r="N463" s="2"/>
      <c r="X463">
        <v>60</v>
      </c>
      <c r="Y463">
        <v>365.92275568332201</v>
      </c>
      <c r="Z463">
        <v>582.92275568332195</v>
      </c>
      <c r="AB463">
        <v>487.94911646224199</v>
      </c>
      <c r="AD463">
        <v>300</v>
      </c>
      <c r="AE463">
        <v>6946.0874122816904</v>
      </c>
    </row>
    <row r="464" spans="9:31" customFormat="1" x14ac:dyDescent="0.2">
      <c r="I464" s="2"/>
      <c r="J464" s="2"/>
      <c r="K464" s="2"/>
      <c r="L464" s="2"/>
      <c r="M464" s="2"/>
      <c r="N464" s="2"/>
      <c r="X464">
        <v>61</v>
      </c>
      <c r="Y464">
        <v>376.83752897790299</v>
      </c>
      <c r="Z464">
        <v>594.83752897790305</v>
      </c>
      <c r="AB464">
        <v>499.50306068258402</v>
      </c>
      <c r="AD464">
        <v>301</v>
      </c>
      <c r="AE464">
        <v>6967.5115739257899</v>
      </c>
    </row>
    <row r="465" spans="9:31" customFormat="1" x14ac:dyDescent="0.2">
      <c r="I465" s="2"/>
      <c r="J465" s="2"/>
      <c r="K465" s="2"/>
      <c r="L465" s="2"/>
      <c r="M465" s="2"/>
      <c r="N465" s="2"/>
      <c r="X465">
        <v>62</v>
      </c>
      <c r="Y465">
        <v>387.912991934236</v>
      </c>
      <c r="Z465">
        <v>606.91299193423595</v>
      </c>
      <c r="AB465">
        <v>511.13950033353899</v>
      </c>
      <c r="AD465">
        <v>302</v>
      </c>
      <c r="AE465">
        <v>6988.7781851330901</v>
      </c>
    </row>
    <row r="466" spans="9:31" customFormat="1" x14ac:dyDescent="0.2">
      <c r="I466" s="2"/>
      <c r="J466" s="2"/>
      <c r="K466" s="2"/>
      <c r="L466" s="2"/>
      <c r="M466" s="2"/>
      <c r="N466" s="2"/>
      <c r="X466">
        <v>63</v>
      </c>
      <c r="Y466">
        <v>399.14905418946302</v>
      </c>
      <c r="Z466">
        <v>619.14905418946296</v>
      </c>
      <c r="AB466">
        <v>522.85795226659195</v>
      </c>
      <c r="AD466">
        <v>303</v>
      </c>
      <c r="AE466">
        <v>7010.2878144682099</v>
      </c>
    </row>
    <row r="467" spans="9:31" customFormat="1" x14ac:dyDescent="0.2">
      <c r="I467" s="2"/>
      <c r="J467" s="2"/>
      <c r="K467" s="2"/>
      <c r="L467" s="2"/>
      <c r="M467" s="2"/>
      <c r="N467" s="2"/>
      <c r="X467">
        <v>64</v>
      </c>
      <c r="Y467">
        <v>410.545620813536</v>
      </c>
      <c r="Z467">
        <v>631.54562081353595</v>
      </c>
      <c r="AB467">
        <v>534.65835575699998</v>
      </c>
      <c r="AD467">
        <v>304</v>
      </c>
      <c r="AE467">
        <v>7031.3607034034703</v>
      </c>
    </row>
    <row r="468" spans="9:31" customFormat="1" x14ac:dyDescent="0.2">
      <c r="I468" s="2"/>
      <c r="J468" s="2"/>
      <c r="K468" s="2"/>
      <c r="L468" s="2"/>
      <c r="M468" s="2"/>
      <c r="N468" s="2"/>
      <c r="X468">
        <v>65</v>
      </c>
      <c r="Y468">
        <v>422.10259206063398</v>
      </c>
      <c r="Z468">
        <v>643.10259206063404</v>
      </c>
      <c r="AB468">
        <v>546.54113157960001</v>
      </c>
      <c r="AD468">
        <v>305</v>
      </c>
      <c r="AE468">
        <v>7052.5424109451997</v>
      </c>
    </row>
    <row r="469" spans="9:31" customFormat="1" x14ac:dyDescent="0.2">
      <c r="I469" s="2"/>
      <c r="J469" s="2"/>
      <c r="K469" s="2"/>
      <c r="L469" s="2"/>
      <c r="M469" s="2"/>
      <c r="N469" s="2"/>
      <c r="X469">
        <v>66</v>
      </c>
      <c r="Y469">
        <v>433.81986310269201</v>
      </c>
      <c r="Z469">
        <v>655.81986310269201</v>
      </c>
      <c r="AB469">
        <v>558.50601752073601</v>
      </c>
      <c r="AD469">
        <v>306</v>
      </c>
      <c r="AE469">
        <v>7075.61152444043</v>
      </c>
    </row>
    <row r="470" spans="9:31" customFormat="1" x14ac:dyDescent="0.2">
      <c r="I470" s="2"/>
      <c r="J470" s="2"/>
      <c r="K470" s="2"/>
      <c r="L470" s="2"/>
      <c r="M470" s="2"/>
      <c r="N470" s="2"/>
      <c r="X470">
        <v>67</v>
      </c>
      <c r="Y470">
        <v>445.69732374391702</v>
      </c>
      <c r="Z470">
        <v>667.69732374391697</v>
      </c>
      <c r="AB470">
        <v>570.55308175773303</v>
      </c>
      <c r="AD470">
        <v>307</v>
      </c>
      <c r="AE470">
        <v>7098.8219705065203</v>
      </c>
    </row>
    <row r="471" spans="9:31" customFormat="1" x14ac:dyDescent="0.2">
      <c r="I471" s="2"/>
      <c r="J471" s="2"/>
      <c r="K471" s="2"/>
      <c r="L471" s="2"/>
      <c r="M471" s="2"/>
      <c r="N471" s="2"/>
      <c r="X471">
        <v>68</v>
      </c>
      <c r="Y471">
        <v>457.73485811503798</v>
      </c>
      <c r="Z471">
        <v>680.73485811503804</v>
      </c>
      <c r="AB471">
        <v>582.68249228874402</v>
      </c>
      <c r="AD471">
        <v>308</v>
      </c>
      <c r="AE471">
        <v>7122.0937279684504</v>
      </c>
    </row>
    <row r="472" spans="9:31" customFormat="1" x14ac:dyDescent="0.2">
      <c r="I472" s="2"/>
      <c r="J472" s="2"/>
      <c r="K472" s="2"/>
      <c r="L472" s="2"/>
      <c r="M472" s="2"/>
      <c r="N472" s="2"/>
      <c r="X472">
        <v>69</v>
      </c>
      <c r="Y472">
        <v>469.93234434595797</v>
      </c>
      <c r="Z472">
        <v>692.93234434595797</v>
      </c>
      <c r="AB472">
        <v>594.89390288659399</v>
      </c>
      <c r="AD472">
        <v>309</v>
      </c>
      <c r="AE472">
        <v>7145.3637792383697</v>
      </c>
    </row>
    <row r="473" spans="9:31" customFormat="1" x14ac:dyDescent="0.2">
      <c r="I473" s="2"/>
      <c r="J473" s="2"/>
      <c r="K473" s="2"/>
      <c r="L473" s="2"/>
      <c r="M473" s="2"/>
      <c r="N473" s="2"/>
      <c r="X473">
        <v>70</v>
      </c>
      <c r="Y473">
        <v>482.28965421535003</v>
      </c>
      <c r="Z473">
        <v>705.28965421534997</v>
      </c>
      <c r="AB473">
        <v>607.187481577261</v>
      </c>
      <c r="AD473">
        <v>310</v>
      </c>
      <c r="AE473">
        <v>7168.2582945220702</v>
      </c>
    </row>
    <row r="474" spans="9:31" customFormat="1" x14ac:dyDescent="0.2">
      <c r="I474" s="2"/>
      <c r="J474" s="2"/>
      <c r="K474" s="2"/>
      <c r="L474" s="2"/>
      <c r="M474" s="2"/>
      <c r="N474" s="2"/>
      <c r="X474">
        <v>71</v>
      </c>
      <c r="Y474">
        <v>494.80665277563099</v>
      </c>
      <c r="Z474">
        <v>717.80665277563105</v>
      </c>
      <c r="AB474">
        <v>619.56309997921699</v>
      </c>
      <c r="AD474">
        <v>311</v>
      </c>
      <c r="AE474">
        <v>7190.0566170014799</v>
      </c>
    </row>
    <row r="475" spans="9:31" customFormat="1" x14ac:dyDescent="0.2">
      <c r="I475" s="2"/>
      <c r="J475" s="2"/>
      <c r="K475" s="2"/>
      <c r="L475" s="2"/>
      <c r="M475" s="2"/>
      <c r="N475" s="2"/>
      <c r="X475">
        <v>72</v>
      </c>
      <c r="Y475">
        <v>506.48319795162303</v>
      </c>
      <c r="Z475">
        <v>730.48319795162297</v>
      </c>
      <c r="AB475">
        <v>632.02102086684499</v>
      </c>
      <c r="AD475">
        <v>312</v>
      </c>
      <c r="AE475">
        <v>7211.8138797935198</v>
      </c>
    </row>
    <row r="476" spans="9:31" customFormat="1" x14ac:dyDescent="0.2">
      <c r="I476" s="2"/>
      <c r="J476" s="2"/>
      <c r="K476" s="2"/>
      <c r="L476" s="2"/>
      <c r="M476" s="2"/>
      <c r="N476" s="2"/>
      <c r="X476">
        <v>73</v>
      </c>
      <c r="Y476">
        <v>519.319140111092</v>
      </c>
      <c r="Z476">
        <v>743.319140111092</v>
      </c>
      <c r="AB476">
        <v>644.56111185740201</v>
      </c>
      <c r="AD476">
        <v>313</v>
      </c>
      <c r="AE476">
        <v>7233.3225102802598</v>
      </c>
    </row>
    <row r="477" spans="9:31" customFormat="1" x14ac:dyDescent="0.2">
      <c r="I477" s="2"/>
      <c r="J477" s="2"/>
      <c r="K477" s="2"/>
      <c r="L477" s="2"/>
      <c r="M477" s="2"/>
      <c r="N477" s="2"/>
      <c r="X477">
        <v>74</v>
      </c>
      <c r="Y477">
        <v>532.31432160521501</v>
      </c>
      <c r="Z477">
        <v>755.31432160521501</v>
      </c>
      <c r="AB477">
        <v>657.18337067462505</v>
      </c>
      <c r="AD477">
        <v>314</v>
      </c>
      <c r="AE477">
        <v>7255.2290451344697</v>
      </c>
    </row>
    <row r="478" spans="9:31" customFormat="1" x14ac:dyDescent="0.2">
      <c r="I478" s="2"/>
      <c r="J478" s="2"/>
      <c r="K478" s="2"/>
      <c r="L478" s="2"/>
      <c r="M478" s="2"/>
      <c r="N478" s="2"/>
      <c r="X478">
        <v>75</v>
      </c>
      <c r="Y478">
        <v>545.46857627689496</v>
      </c>
      <c r="Z478">
        <v>768.46857627689496</v>
      </c>
      <c r="AB478">
        <v>669.88787348531901</v>
      </c>
      <c r="AD478">
        <v>315</v>
      </c>
      <c r="AE478">
        <v>7277.1226165301396</v>
      </c>
    </row>
    <row r="479" spans="9:31" customFormat="1" x14ac:dyDescent="0.2">
      <c r="I479" s="2"/>
      <c r="J479" s="2"/>
      <c r="K479" s="2"/>
      <c r="L479" s="2"/>
      <c r="M479" s="2"/>
      <c r="N479" s="2"/>
      <c r="X479">
        <v>76</v>
      </c>
      <c r="Y479">
        <v>557.78172893470105</v>
      </c>
      <c r="Z479">
        <v>780.78172893470105</v>
      </c>
      <c r="AB479">
        <v>682.67445532303896</v>
      </c>
      <c r="AD479">
        <v>316</v>
      </c>
      <c r="AE479">
        <v>7299.5290452087102</v>
      </c>
    </row>
    <row r="480" spans="9:31" customFormat="1" x14ac:dyDescent="0.2">
      <c r="I480" s="2"/>
      <c r="J480" s="2"/>
      <c r="K480" s="2"/>
      <c r="L480" s="2"/>
      <c r="M480" s="2"/>
      <c r="N480" s="2"/>
      <c r="X480">
        <v>77</v>
      </c>
      <c r="Y480">
        <v>571.25359479006704</v>
      </c>
      <c r="Z480">
        <v>794.25359479006704</v>
      </c>
      <c r="AB480">
        <v>695.54320880141802</v>
      </c>
      <c r="AD480">
        <v>317</v>
      </c>
      <c r="AE480">
        <v>7321.7028635864399</v>
      </c>
    </row>
    <row r="481" spans="9:31" customFormat="1" x14ac:dyDescent="0.2">
      <c r="I481" s="2"/>
      <c r="J481" s="2"/>
      <c r="K481" s="2"/>
      <c r="L481" s="2"/>
      <c r="M481" s="2"/>
      <c r="N481" s="2"/>
      <c r="X481">
        <v>78</v>
      </c>
      <c r="Y481">
        <v>583.88397885522397</v>
      </c>
      <c r="Z481">
        <v>806.88397885522397</v>
      </c>
      <c r="AB481">
        <v>708.49419215969999</v>
      </c>
      <c r="AD481">
        <v>318</v>
      </c>
      <c r="AE481">
        <v>7343.7214483848802</v>
      </c>
    </row>
    <row r="482" spans="9:31" customFormat="1" x14ac:dyDescent="0.2">
      <c r="I482" s="2"/>
      <c r="J482" s="2"/>
      <c r="K482" s="2"/>
      <c r="L482" s="2"/>
      <c r="M482" s="2"/>
      <c r="N482" s="2"/>
      <c r="X482">
        <v>79</v>
      </c>
      <c r="Y482">
        <v>596.67267529921298</v>
      </c>
      <c r="Z482">
        <v>819.67267529921298</v>
      </c>
      <c r="AB482">
        <v>721.52732472617095</v>
      </c>
      <c r="AD482">
        <v>319</v>
      </c>
      <c r="AE482">
        <v>7366.0818843234301</v>
      </c>
    </row>
    <row r="483" spans="9:31" customFormat="1" x14ac:dyDescent="0.2">
      <c r="I483" s="2"/>
      <c r="J483" s="2"/>
      <c r="K483" s="2"/>
      <c r="L483" s="2"/>
      <c r="M483" s="2"/>
      <c r="N483" s="2"/>
      <c r="X483">
        <v>80</v>
      </c>
      <c r="Y483">
        <v>610.61946675914805</v>
      </c>
      <c r="Z483">
        <v>833.61946675914805</v>
      </c>
      <c r="AB483">
        <v>734.64254687889002</v>
      </c>
      <c r="AD483">
        <v>320</v>
      </c>
      <c r="AE483">
        <v>7387.7195677424197</v>
      </c>
    </row>
    <row r="484" spans="9:31" customFormat="1" x14ac:dyDescent="0.2">
      <c r="I484" s="2"/>
      <c r="J484" s="2"/>
      <c r="K484" s="2"/>
      <c r="L484" s="2"/>
      <c r="M484" s="2"/>
      <c r="N484" s="2"/>
      <c r="X484">
        <v>81</v>
      </c>
      <c r="Y484">
        <v>623.72412360377098</v>
      </c>
      <c r="Z484">
        <v>846.72412360377098</v>
      </c>
      <c r="AB484">
        <v>747.84015287965701</v>
      </c>
      <c r="AD484">
        <v>321</v>
      </c>
      <c r="AE484">
        <v>7409.3193509678104</v>
      </c>
    </row>
    <row r="485" spans="9:31" customFormat="1" x14ac:dyDescent="0.2">
      <c r="I485" s="2"/>
      <c r="J485" s="2"/>
      <c r="K485" s="2"/>
      <c r="L485" s="2"/>
      <c r="M485" s="2"/>
      <c r="N485" s="2"/>
      <c r="X485">
        <v>82</v>
      </c>
      <c r="Y485">
        <v>636.98640314619604</v>
      </c>
      <c r="Z485">
        <v>859.98640314619604</v>
      </c>
      <c r="AB485">
        <v>761.11979904466102</v>
      </c>
      <c r="AD485">
        <v>322</v>
      </c>
      <c r="AE485">
        <v>7430.2683504134002</v>
      </c>
    </row>
    <row r="486" spans="9:31" customFormat="1" x14ac:dyDescent="0.2">
      <c r="I486" s="2"/>
      <c r="J486" s="2"/>
      <c r="K486" s="2"/>
      <c r="L486" s="2"/>
      <c r="M486" s="2"/>
      <c r="N486" s="2"/>
      <c r="X486">
        <v>83</v>
      </c>
      <c r="Y486">
        <v>650.406048802594</v>
      </c>
      <c r="Z486">
        <v>873.406048802594</v>
      </c>
      <c r="AB486">
        <v>774.48177449522495</v>
      </c>
      <c r="AD486">
        <v>323</v>
      </c>
      <c r="AE486">
        <v>7451.7371264561898</v>
      </c>
    </row>
    <row r="487" spans="9:31" customFormat="1" x14ac:dyDescent="0.2">
      <c r="I487" s="2"/>
      <c r="J487" s="2"/>
      <c r="K487" s="2"/>
      <c r="L487" s="2"/>
      <c r="M487" s="2"/>
      <c r="N487" s="2"/>
      <c r="X487">
        <v>84</v>
      </c>
      <c r="Y487">
        <v>663.75634291248605</v>
      </c>
      <c r="Z487">
        <v>886.75634291248605</v>
      </c>
      <c r="AB487">
        <v>787.92581051063996</v>
      </c>
      <c r="AD487">
        <v>324</v>
      </c>
      <c r="AE487">
        <v>7472.6768709480802</v>
      </c>
    </row>
    <row r="488" spans="9:31" customFormat="1" x14ac:dyDescent="0.2">
      <c r="I488" s="2"/>
      <c r="J488" s="2"/>
      <c r="K488" s="2"/>
      <c r="L488" s="2"/>
      <c r="M488" s="2"/>
      <c r="N488" s="2"/>
      <c r="X488">
        <v>85</v>
      </c>
      <c r="Y488">
        <v>678.09237024196602</v>
      </c>
      <c r="Z488">
        <v>901.09237024196602</v>
      </c>
      <c r="AB488">
        <v>801.45173804690296</v>
      </c>
      <c r="AD488">
        <v>325</v>
      </c>
      <c r="AE488">
        <v>7494.2166256967603</v>
      </c>
    </row>
    <row r="489" spans="9:31" customFormat="1" x14ac:dyDescent="0.2">
      <c r="I489" s="2"/>
      <c r="J489" s="2"/>
      <c r="K489" s="2"/>
      <c r="L489" s="2"/>
      <c r="M489" s="2"/>
      <c r="N489" s="2"/>
      <c r="X489">
        <v>86</v>
      </c>
      <c r="Y489">
        <v>691.55432274486202</v>
      </c>
      <c r="Z489">
        <v>913.55432274486202</v>
      </c>
      <c r="AB489">
        <v>815.05982919245298</v>
      </c>
      <c r="AD489">
        <v>326</v>
      </c>
      <c r="AE489">
        <v>7515.6175558823497</v>
      </c>
    </row>
    <row r="490" spans="9:31" customFormat="1" x14ac:dyDescent="0.2">
      <c r="I490" s="2"/>
      <c r="J490" s="2"/>
      <c r="K490" s="2"/>
      <c r="L490" s="2"/>
      <c r="M490" s="2"/>
      <c r="N490" s="2"/>
      <c r="X490">
        <v>87</v>
      </c>
      <c r="Y490">
        <v>706.14187863612301</v>
      </c>
      <c r="Z490">
        <v>928.14187863612301</v>
      </c>
      <c r="AB490">
        <v>828.75013474868103</v>
      </c>
      <c r="AD490">
        <v>327</v>
      </c>
      <c r="AE490">
        <v>7537.6688882187</v>
      </c>
    </row>
    <row r="491" spans="9:31" customFormat="1" x14ac:dyDescent="0.2">
      <c r="I491" s="2"/>
      <c r="J491" s="2"/>
      <c r="K491" s="2"/>
      <c r="L491" s="2"/>
      <c r="M491" s="2"/>
      <c r="N491" s="2"/>
      <c r="X491">
        <v>88</v>
      </c>
      <c r="Y491">
        <v>719.85469709620804</v>
      </c>
      <c r="Z491">
        <v>941.85469709620804</v>
      </c>
      <c r="AB491">
        <v>842.52261905105797</v>
      </c>
      <c r="AD491">
        <v>328</v>
      </c>
      <c r="AE491">
        <v>7559.5736193300399</v>
      </c>
    </row>
    <row r="492" spans="9:31" customFormat="1" x14ac:dyDescent="0.2">
      <c r="I492" s="2"/>
      <c r="J492" s="2"/>
      <c r="K492" s="2"/>
      <c r="L492" s="2"/>
      <c r="M492" s="2"/>
      <c r="N492" s="2"/>
      <c r="X492">
        <v>89</v>
      </c>
      <c r="Y492">
        <v>733.69241703277203</v>
      </c>
      <c r="Z492">
        <v>955.69241703277203</v>
      </c>
      <c r="AB492">
        <v>856.37726755839003</v>
      </c>
      <c r="AD492">
        <v>329</v>
      </c>
      <c r="AE492">
        <v>7581.6630691952696</v>
      </c>
    </row>
    <row r="493" spans="9:31" customFormat="1" x14ac:dyDescent="0.2">
      <c r="I493" s="2"/>
      <c r="J493" s="2"/>
      <c r="K493" s="2"/>
      <c r="L493" s="2"/>
      <c r="M493" s="2"/>
      <c r="N493" s="2"/>
      <c r="X493">
        <v>90</v>
      </c>
      <c r="Y493">
        <v>747.65465576411702</v>
      </c>
      <c r="Z493">
        <v>969.65465576411702</v>
      </c>
      <c r="AB493">
        <v>870.31408986244605</v>
      </c>
      <c r="AD493">
        <v>330</v>
      </c>
      <c r="AE493">
        <v>7603.6802676593497</v>
      </c>
    </row>
    <row r="494" spans="9:31" customFormat="1" x14ac:dyDescent="0.2">
      <c r="I494" s="2"/>
      <c r="J494" s="2"/>
      <c r="K494" s="2"/>
      <c r="L494" s="2"/>
      <c r="M494" s="2"/>
      <c r="N494" s="2"/>
      <c r="X494">
        <v>91</v>
      </c>
      <c r="Y494">
        <v>762.74100762134594</v>
      </c>
      <c r="Z494">
        <v>983.74100762134594</v>
      </c>
      <c r="AB494">
        <v>884.33308487572799</v>
      </c>
      <c r="AD494">
        <v>331</v>
      </c>
      <c r="AE494">
        <v>7624.8426376322896</v>
      </c>
    </row>
    <row r="495" spans="9:31" customFormat="1" x14ac:dyDescent="0.2">
      <c r="I495" s="2"/>
      <c r="J495" s="2"/>
      <c r="K495" s="2"/>
      <c r="L495" s="2"/>
      <c r="M495" s="2"/>
      <c r="N495" s="2"/>
      <c r="X495">
        <v>92</v>
      </c>
      <c r="Y495">
        <v>776.95104246655205</v>
      </c>
      <c r="Z495">
        <v>997.95104246655205</v>
      </c>
      <c r="AB495">
        <v>898.434247842741</v>
      </c>
      <c r="AD495">
        <v>332</v>
      </c>
      <c r="AE495">
        <v>7646.1120512611396</v>
      </c>
    </row>
    <row r="496" spans="9:31" customFormat="1" x14ac:dyDescent="0.2">
      <c r="I496" s="2"/>
      <c r="J496" s="2"/>
      <c r="K496" s="2"/>
      <c r="L496" s="2"/>
      <c r="M496" s="2"/>
      <c r="N496" s="2"/>
      <c r="X496">
        <v>93</v>
      </c>
      <c r="Y496">
        <v>790.632047290787</v>
      </c>
      <c r="Z496">
        <v>1011.63204729079</v>
      </c>
      <c r="AB496">
        <v>912.61742067586204</v>
      </c>
      <c r="AD496">
        <v>333</v>
      </c>
      <c r="AE496">
        <v>7667.4548486497297</v>
      </c>
    </row>
    <row r="497" spans="9:31" customFormat="1" x14ac:dyDescent="0.2">
      <c r="I497" s="2"/>
      <c r="J497" s="2"/>
      <c r="K497" s="2"/>
      <c r="L497" s="2"/>
      <c r="M497" s="2"/>
      <c r="N497" s="2"/>
      <c r="X497">
        <v>94</v>
      </c>
      <c r="Y497">
        <v>806.30063930739004</v>
      </c>
      <c r="Z497">
        <v>1026.3006393073899</v>
      </c>
      <c r="AB497">
        <v>926.88283577788502</v>
      </c>
      <c r="AD497">
        <v>334</v>
      </c>
      <c r="AE497">
        <v>7689.4034826932802</v>
      </c>
    </row>
    <row r="498" spans="9:31" customFormat="1" x14ac:dyDescent="0.2">
      <c r="I498" s="2"/>
      <c r="J498" s="2"/>
      <c r="K498" s="2"/>
      <c r="L498" s="2"/>
      <c r="M498" s="2"/>
      <c r="N498" s="2"/>
      <c r="X498">
        <v>95</v>
      </c>
      <c r="Y498">
        <v>820.07760209762603</v>
      </c>
      <c r="Z498">
        <v>1040.07760209763</v>
      </c>
      <c r="AB498">
        <v>941.23044093473095</v>
      </c>
      <c r="AD498">
        <v>335</v>
      </c>
      <c r="AE498">
        <v>7712.02488054679</v>
      </c>
    </row>
    <row r="499" spans="9:31" customFormat="1" x14ac:dyDescent="0.2">
      <c r="I499" s="2"/>
      <c r="J499" s="2"/>
      <c r="K499" s="2"/>
      <c r="L499" s="2"/>
      <c r="M499" s="2"/>
      <c r="N499" s="2"/>
      <c r="X499">
        <v>96</v>
      </c>
      <c r="Y499">
        <v>835.96239109021099</v>
      </c>
      <c r="Z499">
        <v>1054.9623910902101</v>
      </c>
      <c r="AB499">
        <v>955.66022355555594</v>
      </c>
      <c r="AD499">
        <v>336</v>
      </c>
      <c r="AE499">
        <v>7734.1617719349397</v>
      </c>
    </row>
    <row r="500" spans="9:31" customFormat="1" x14ac:dyDescent="0.2">
      <c r="I500" s="2"/>
      <c r="J500" s="2"/>
      <c r="K500" s="2"/>
      <c r="L500" s="2"/>
      <c r="M500" s="2"/>
      <c r="N500" s="2"/>
      <c r="X500">
        <v>97</v>
      </c>
      <c r="Y500">
        <v>849.954428529334</v>
      </c>
      <c r="Z500">
        <v>1068.95442852933</v>
      </c>
      <c r="AB500">
        <v>970.17238989000703</v>
      </c>
      <c r="AD500">
        <v>337</v>
      </c>
      <c r="AE500">
        <v>7756.6714834288896</v>
      </c>
    </row>
    <row r="501" spans="9:31" customFormat="1" x14ac:dyDescent="0.2">
      <c r="I501" s="2"/>
      <c r="J501" s="2"/>
      <c r="K501" s="2"/>
      <c r="L501" s="2"/>
      <c r="M501" s="2"/>
      <c r="N501" s="2"/>
      <c r="X501">
        <v>98</v>
      </c>
      <c r="Y501">
        <v>866.05310147600903</v>
      </c>
      <c r="Z501">
        <v>1084.0531014760099</v>
      </c>
      <c r="AB501">
        <v>984.76650806840496</v>
      </c>
      <c r="AD501">
        <v>338</v>
      </c>
      <c r="AE501">
        <v>7779.1179575275501</v>
      </c>
    </row>
    <row r="502" spans="9:31" customFormat="1" x14ac:dyDescent="0.2">
      <c r="I502" s="2"/>
      <c r="J502" s="2"/>
      <c r="K502" s="2"/>
      <c r="L502" s="2"/>
      <c r="M502" s="2"/>
      <c r="N502" s="2"/>
      <c r="X502">
        <v>99</v>
      </c>
      <c r="Y502">
        <v>880.25775973371003</v>
      </c>
      <c r="Z502">
        <v>1098.2577597337099</v>
      </c>
      <c r="AB502">
        <v>999.44291990946203</v>
      </c>
      <c r="AD502">
        <v>339</v>
      </c>
      <c r="AE502">
        <v>7801.4398816742696</v>
      </c>
    </row>
    <row r="503" spans="9:31" customFormat="1" x14ac:dyDescent="0.2">
      <c r="I503" s="2"/>
      <c r="J503" s="2"/>
      <c r="K503" s="2"/>
      <c r="L503" s="2"/>
      <c r="M503" s="2"/>
      <c r="N503" s="2"/>
      <c r="X503">
        <v>100</v>
      </c>
      <c r="Y503">
        <v>895.56771370697504</v>
      </c>
      <c r="Z503">
        <v>1113.5677137069799</v>
      </c>
      <c r="AB503">
        <v>1014.20135190138</v>
      </c>
      <c r="AD503">
        <v>340</v>
      </c>
      <c r="AE503">
        <v>7823.8962165270596</v>
      </c>
    </row>
    <row r="504" spans="9:31" customFormat="1" x14ac:dyDescent="0.2">
      <c r="I504" s="2"/>
      <c r="J504" s="2"/>
      <c r="K504" s="2"/>
      <c r="L504" s="2"/>
      <c r="M504" s="2"/>
      <c r="N504" s="2"/>
      <c r="X504">
        <v>101</v>
      </c>
      <c r="Y504">
        <v>910.98223220485499</v>
      </c>
      <c r="Z504">
        <v>1127.9822322048601</v>
      </c>
      <c r="AB504">
        <v>1029.04212164961</v>
      </c>
      <c r="AD504">
        <v>341</v>
      </c>
      <c r="AE504">
        <v>7847.9846548247097</v>
      </c>
    </row>
    <row r="505" spans="9:31" customFormat="1" x14ac:dyDescent="0.2">
      <c r="I505" s="2"/>
      <c r="J505" s="2"/>
      <c r="K505" s="2"/>
      <c r="L505" s="2"/>
      <c r="M505" s="2"/>
      <c r="N505" s="2"/>
      <c r="X505">
        <v>102</v>
      </c>
      <c r="Y505">
        <v>926.50054020482901</v>
      </c>
      <c r="Z505">
        <v>1142.50054020483</v>
      </c>
      <c r="AB505">
        <v>1043.96487739437</v>
      </c>
      <c r="AD505">
        <v>342</v>
      </c>
      <c r="AE505">
        <v>7872.1848775917397</v>
      </c>
    </row>
    <row r="506" spans="9:31" customFormat="1" x14ac:dyDescent="0.2">
      <c r="I506" s="2"/>
      <c r="J506" s="2"/>
      <c r="K506" s="2"/>
      <c r="L506" s="2"/>
      <c r="M506" s="2"/>
      <c r="N506" s="2"/>
      <c r="X506">
        <v>103</v>
      </c>
      <c r="Y506">
        <v>941.12181659724502</v>
      </c>
      <c r="Z506">
        <v>1157.12181659725</v>
      </c>
      <c r="AB506">
        <v>1058.96986204124</v>
      </c>
      <c r="AD506">
        <v>343</v>
      </c>
      <c r="AE506">
        <v>7896.3921559117498</v>
      </c>
    </row>
    <row r="507" spans="9:31" customFormat="1" x14ac:dyDescent="0.2">
      <c r="I507" s="2"/>
      <c r="J507" s="2"/>
      <c r="K507" s="2"/>
      <c r="L507" s="2"/>
      <c r="M507" s="2"/>
      <c r="N507" s="2"/>
      <c r="X507">
        <v>104</v>
      </c>
      <c r="Y507">
        <v>957.84519193544099</v>
      </c>
      <c r="Z507">
        <v>1172.84519193544</v>
      </c>
      <c r="AB507">
        <v>1074.0570438731099</v>
      </c>
      <c r="AD507">
        <v>344</v>
      </c>
      <c r="AE507">
        <v>7920.0631326559196</v>
      </c>
    </row>
    <row r="508" spans="9:31" customFormat="1" x14ac:dyDescent="0.2">
      <c r="I508" s="2"/>
      <c r="J508" s="2"/>
      <c r="K508" s="2"/>
      <c r="L508" s="2"/>
      <c r="M508" s="2"/>
      <c r="N508" s="2"/>
      <c r="X508">
        <v>105</v>
      </c>
      <c r="Y508">
        <v>972.66974622255702</v>
      </c>
      <c r="Z508">
        <v>1187.66974622256</v>
      </c>
      <c r="AB508">
        <v>1089.2263806436199</v>
      </c>
      <c r="AD508">
        <v>345</v>
      </c>
      <c r="AE508">
        <v>7943.3204649459803</v>
      </c>
    </row>
    <row r="509" spans="9:31" customFormat="1" x14ac:dyDescent="0.2">
      <c r="I509" s="2"/>
      <c r="J509" s="2"/>
      <c r="K509" s="2"/>
      <c r="L509" s="2"/>
      <c r="M509" s="2"/>
      <c r="N509" s="2"/>
      <c r="X509">
        <v>106</v>
      </c>
      <c r="Y509">
        <v>988.59450677267</v>
      </c>
      <c r="Z509">
        <v>1202.59450677267</v>
      </c>
      <c r="AB509">
        <v>1104.47787939045</v>
      </c>
      <c r="AD509">
        <v>346</v>
      </c>
      <c r="AE509">
        <v>7967.1894754445602</v>
      </c>
    </row>
    <row r="510" spans="9:31" customFormat="1" x14ac:dyDescent="0.2">
      <c r="I510" s="2"/>
      <c r="J510" s="2"/>
      <c r="K510" s="2"/>
      <c r="L510" s="2"/>
      <c r="M510" s="2"/>
      <c r="N510" s="2"/>
      <c r="X510">
        <v>107</v>
      </c>
      <c r="Y510">
        <v>1004.61844619123</v>
      </c>
      <c r="Z510">
        <v>1218.6184461912301</v>
      </c>
      <c r="AB510">
        <v>1119.81154324249</v>
      </c>
      <c r="AD510">
        <v>347</v>
      </c>
      <c r="AE510">
        <v>7991.1382670553503</v>
      </c>
    </row>
    <row r="511" spans="9:31" customFormat="1" x14ac:dyDescent="0.2">
      <c r="I511" s="2"/>
      <c r="J511" s="2"/>
      <c r="K511" s="2"/>
      <c r="L511" s="2"/>
      <c r="M511" s="2"/>
      <c r="N511" s="2"/>
      <c r="X511">
        <v>108</v>
      </c>
      <c r="Y511">
        <v>1020.74048052785</v>
      </c>
      <c r="Z511">
        <v>1233.74048052785</v>
      </c>
      <c r="AB511">
        <v>1135.2273776576701</v>
      </c>
      <c r="AD511">
        <v>348</v>
      </c>
      <c r="AE511">
        <v>8014.9776053283304</v>
      </c>
    </row>
    <row r="512" spans="9:31" customFormat="1" x14ac:dyDescent="0.2">
      <c r="I512" s="2"/>
      <c r="J512" s="2"/>
      <c r="K512" s="2"/>
      <c r="L512" s="2"/>
      <c r="M512" s="2"/>
      <c r="N512" s="2"/>
      <c r="X512">
        <v>109</v>
      </c>
      <c r="Y512">
        <v>1036.95946766311</v>
      </c>
      <c r="Z512">
        <v>1248.95946766311</v>
      </c>
      <c r="AB512">
        <v>1150.7253748452699</v>
      </c>
      <c r="AD512">
        <v>349</v>
      </c>
      <c r="AE512">
        <v>8038.8320135025597</v>
      </c>
    </row>
    <row r="513" spans="9:31" customFormat="1" x14ac:dyDescent="0.2">
      <c r="I513" s="2"/>
      <c r="J513" s="2"/>
      <c r="K513" s="2"/>
      <c r="L513" s="2"/>
      <c r="M513" s="2"/>
      <c r="N513" s="2"/>
      <c r="X513">
        <v>110</v>
      </c>
      <c r="Y513">
        <v>1052.2742060002099</v>
      </c>
      <c r="Z513">
        <v>1264.2742060002099</v>
      </c>
      <c r="AB513">
        <v>1166.30553267701</v>
      </c>
      <c r="AD513">
        <v>350</v>
      </c>
      <c r="AE513">
        <v>8061.87356901782</v>
      </c>
    </row>
    <row r="514" spans="9:31" customFormat="1" x14ac:dyDescent="0.2">
      <c r="I514" s="2"/>
      <c r="J514" s="2"/>
      <c r="K514" s="2"/>
      <c r="L514" s="2"/>
      <c r="M514" s="2"/>
      <c r="N514" s="2"/>
      <c r="X514">
        <v>111</v>
      </c>
      <c r="Y514">
        <v>1068.68343354134</v>
      </c>
      <c r="Z514">
        <v>1279.68343354134</v>
      </c>
      <c r="AB514">
        <v>1181.9678612866501</v>
      </c>
      <c r="AD514">
        <v>351</v>
      </c>
      <c r="AE514">
        <v>8084.1100209579199</v>
      </c>
    </row>
    <row r="515" spans="9:31" customFormat="1" x14ac:dyDescent="0.2">
      <c r="I515" s="2"/>
      <c r="J515" s="2"/>
      <c r="K515" s="2"/>
      <c r="L515" s="2"/>
      <c r="M515" s="2"/>
      <c r="N515" s="2"/>
      <c r="X515">
        <v>112</v>
      </c>
      <c r="Y515">
        <v>1084.18582743767</v>
      </c>
      <c r="Z515">
        <v>1295.18582743767</v>
      </c>
      <c r="AB515">
        <v>1197.7123527096501</v>
      </c>
      <c r="AD515">
        <v>352</v>
      </c>
      <c r="AE515">
        <v>8106.0611900635504</v>
      </c>
    </row>
    <row r="516" spans="9:31" customFormat="1" x14ac:dyDescent="0.2">
      <c r="I516" s="2"/>
      <c r="J516" s="2"/>
      <c r="K516" s="2"/>
      <c r="L516" s="2"/>
      <c r="M516" s="2"/>
      <c r="N516" s="2"/>
      <c r="X516">
        <v>113</v>
      </c>
      <c r="Y516">
        <v>1100.78000411021</v>
      </c>
      <c r="Z516">
        <v>1310.78000411021</v>
      </c>
      <c r="AB516">
        <v>1213.53900932122</v>
      </c>
      <c r="AD516">
        <v>353</v>
      </c>
      <c r="AE516">
        <v>8128.5660702054302</v>
      </c>
    </row>
    <row r="517" spans="9:31" customFormat="1" x14ac:dyDescent="0.2">
      <c r="I517" s="2"/>
      <c r="J517" s="2"/>
      <c r="K517" s="2"/>
      <c r="L517" s="2"/>
      <c r="M517" s="2"/>
      <c r="N517" s="2"/>
      <c r="X517">
        <v>114</v>
      </c>
      <c r="Y517">
        <v>1117.4645200453999</v>
      </c>
      <c r="Z517">
        <v>1327.4645200453999</v>
      </c>
      <c r="AB517">
        <v>1229.4478285602599</v>
      </c>
      <c r="AD517">
        <v>354</v>
      </c>
      <c r="AE517">
        <v>8150.9135417929501</v>
      </c>
    </row>
    <row r="518" spans="9:31" customFormat="1" x14ac:dyDescent="0.2">
      <c r="I518" s="2"/>
      <c r="J518" s="2"/>
      <c r="K518" s="2"/>
      <c r="L518" s="2"/>
      <c r="M518" s="2"/>
      <c r="N518" s="2"/>
      <c r="X518">
        <v>115</v>
      </c>
      <c r="Y518">
        <v>1133.2378733743301</v>
      </c>
      <c r="Z518">
        <v>1342.2378733743301</v>
      </c>
      <c r="AB518">
        <v>1245.43881396455</v>
      </c>
      <c r="AD518">
        <v>355</v>
      </c>
      <c r="AE518">
        <v>8173.2354372261298</v>
      </c>
    </row>
    <row r="519" spans="9:31" customFormat="1" x14ac:dyDescent="0.2">
      <c r="I519" s="2"/>
      <c r="J519" s="2"/>
      <c r="K519" s="2"/>
      <c r="L519" s="2"/>
      <c r="M519" s="2"/>
      <c r="N519" s="2"/>
      <c r="X519">
        <v>116</v>
      </c>
      <c r="Y519">
        <v>1150.09850634584</v>
      </c>
      <c r="Z519">
        <v>1359.09850634584</v>
      </c>
      <c r="AB519">
        <v>1261.51196184077</v>
      </c>
      <c r="AD519">
        <v>356</v>
      </c>
      <c r="AE519">
        <v>8196.2106950774796</v>
      </c>
    </row>
    <row r="520" spans="9:31" customFormat="1" x14ac:dyDescent="0.2">
      <c r="I520" s="2"/>
      <c r="J520" s="2"/>
      <c r="K520" s="2"/>
      <c r="L520" s="2"/>
      <c r="M520" s="2"/>
      <c r="N520" s="2"/>
      <c r="X520">
        <v>117</v>
      </c>
      <c r="Y520">
        <v>1167.0448088016899</v>
      </c>
      <c r="Z520">
        <v>1375.0448088016899</v>
      </c>
      <c r="AB520">
        <v>1277.66727429974</v>
      </c>
      <c r="AD520">
        <v>357</v>
      </c>
      <c r="AE520">
        <v>8219.7292826402609</v>
      </c>
    </row>
    <row r="521" spans="9:31" customFormat="1" x14ac:dyDescent="0.2">
      <c r="I521" s="2"/>
      <c r="J521" s="2"/>
      <c r="K521" s="2"/>
      <c r="L521" s="2"/>
      <c r="M521" s="2"/>
      <c r="N521" s="2"/>
      <c r="X521">
        <v>118</v>
      </c>
      <c r="Y521">
        <v>1183.07512275452</v>
      </c>
      <c r="Z521">
        <v>1391.07512275452</v>
      </c>
      <c r="AB521">
        <v>1293.9047497143099</v>
      </c>
      <c r="AD521">
        <v>358</v>
      </c>
      <c r="AE521">
        <v>8242.6616941965494</v>
      </c>
    </row>
    <row r="522" spans="9:31" customFormat="1" x14ac:dyDescent="0.2">
      <c r="I522" s="2"/>
      <c r="J522" s="2"/>
      <c r="K522" s="2"/>
      <c r="L522" s="2"/>
      <c r="M522" s="2"/>
      <c r="N522" s="2"/>
      <c r="X522">
        <v>119</v>
      </c>
      <c r="Y522">
        <v>1200.1877481556101</v>
      </c>
      <c r="Z522">
        <v>1407.1877481556101</v>
      </c>
      <c r="AB522">
        <v>1310.2243852606</v>
      </c>
      <c r="AD522">
        <v>359</v>
      </c>
      <c r="AE522">
        <v>8266.0554795811804</v>
      </c>
    </row>
    <row r="523" spans="9:31" customFormat="1" x14ac:dyDescent="0.2">
      <c r="I523" s="2"/>
      <c r="J523" s="2"/>
      <c r="K523" s="2"/>
      <c r="L523" s="2"/>
      <c r="M523" s="2"/>
      <c r="N523" s="2"/>
      <c r="X523">
        <v>120</v>
      </c>
      <c r="Y523">
        <v>1216.38094991915</v>
      </c>
      <c r="Z523">
        <v>1423.38094991915</v>
      </c>
      <c r="AB523">
        <v>1326.62618898085</v>
      </c>
      <c r="AD523">
        <v>360</v>
      </c>
      <c r="AE523">
        <v>8289.4137960094795</v>
      </c>
    </row>
    <row r="524" spans="9:31" customFormat="1" x14ac:dyDescent="0.2">
      <c r="I524" s="2"/>
      <c r="J524" s="2"/>
      <c r="K524" s="2"/>
      <c r="L524" s="2"/>
      <c r="M524" s="2"/>
      <c r="N524" s="2"/>
      <c r="X524">
        <v>121</v>
      </c>
      <c r="Y524">
        <v>1232.6529662411201</v>
      </c>
      <c r="Z524">
        <v>1439.6529662411201</v>
      </c>
      <c r="AB524">
        <v>1343.1101539761</v>
      </c>
      <c r="AD524">
        <v>361</v>
      </c>
      <c r="AE524">
        <v>8312.5333027964207</v>
      </c>
    </row>
    <row r="525" spans="9:31" customFormat="1" x14ac:dyDescent="0.2">
      <c r="I525" s="2"/>
      <c r="J525" s="2"/>
      <c r="K525" s="2"/>
      <c r="L525" s="2"/>
      <c r="M525" s="2"/>
      <c r="N525" s="2"/>
      <c r="X525">
        <v>122</v>
      </c>
      <c r="Y525">
        <v>1250.0020182149201</v>
      </c>
      <c r="Z525">
        <v>1456.0020182149201</v>
      </c>
      <c r="AB525">
        <v>1359.67628030366</v>
      </c>
      <c r="AD525">
        <v>362</v>
      </c>
      <c r="AE525">
        <v>8335.1135397757607</v>
      </c>
    </row>
    <row r="526" spans="9:31" customFormat="1" x14ac:dyDescent="0.2">
      <c r="I526" s="2"/>
      <c r="J526" s="2"/>
      <c r="K526" s="2"/>
      <c r="L526" s="2"/>
      <c r="M526" s="2"/>
      <c r="N526" s="2"/>
      <c r="X526">
        <v>123</v>
      </c>
      <c r="Y526">
        <v>1266.42632070168</v>
      </c>
      <c r="Z526">
        <v>1472.42632070168</v>
      </c>
      <c r="AB526">
        <v>1376.32456041722</v>
      </c>
      <c r="AD526">
        <v>363</v>
      </c>
      <c r="AE526">
        <v>8358.1957353910893</v>
      </c>
    </row>
    <row r="527" spans="9:31" customFormat="1" x14ac:dyDescent="0.2">
      <c r="I527" s="2"/>
      <c r="J527" s="2"/>
      <c r="K527" s="2"/>
      <c r="L527" s="2"/>
      <c r="M527" s="2"/>
      <c r="N527" s="2"/>
      <c r="X527">
        <v>124</v>
      </c>
      <c r="Y527">
        <v>1283.9240943626301</v>
      </c>
      <c r="Z527">
        <v>1489.9240943626301</v>
      </c>
      <c r="AB527">
        <v>1393.0550044322299</v>
      </c>
      <c r="AD527">
        <v>364</v>
      </c>
      <c r="AE527">
        <v>8381.1066524349608</v>
      </c>
    </row>
    <row r="528" spans="9:31" customFormat="1" x14ac:dyDescent="0.2">
      <c r="I528" s="2"/>
      <c r="J528" s="2"/>
      <c r="K528" s="2"/>
      <c r="L528" s="2"/>
      <c r="M528" s="2"/>
      <c r="N528" s="2"/>
      <c r="X528">
        <v>125</v>
      </c>
      <c r="Y528">
        <v>1300.4935787050999</v>
      </c>
      <c r="Z528">
        <v>1505.4935787050999</v>
      </c>
      <c r="AB528">
        <v>1409.86760627177</v>
      </c>
      <c r="AD528">
        <v>365</v>
      </c>
      <c r="AE528">
        <v>8403.9080092163804</v>
      </c>
    </row>
    <row r="529" spans="9:31" customFormat="1" x14ac:dyDescent="0.2">
      <c r="I529" s="2"/>
      <c r="J529" s="2"/>
      <c r="K529" s="2"/>
      <c r="L529" s="2"/>
      <c r="M529" s="2"/>
      <c r="N529" s="2"/>
      <c r="X529">
        <v>126</v>
      </c>
      <c r="Y529">
        <v>1318.1330459359899</v>
      </c>
      <c r="Z529">
        <v>1523.1330459359899</v>
      </c>
      <c r="AB529">
        <v>1426.7623865179</v>
      </c>
      <c r="AD529">
        <v>366</v>
      </c>
      <c r="AE529">
        <v>8427.97996024237</v>
      </c>
    </row>
    <row r="530" spans="9:31" customFormat="1" x14ac:dyDescent="0.2">
      <c r="I530" s="2"/>
      <c r="J530" s="2"/>
      <c r="K530" s="2"/>
      <c r="L530" s="2"/>
      <c r="M530" s="2"/>
      <c r="N530" s="2"/>
      <c r="X530">
        <v>127</v>
      </c>
      <c r="Y530">
        <v>1334.8408153595799</v>
      </c>
      <c r="Z530">
        <v>1539.8408153595799</v>
      </c>
      <c r="AB530">
        <v>1443.739377545</v>
      </c>
      <c r="AD530">
        <v>367</v>
      </c>
      <c r="AE530">
        <v>8452.1091704213104</v>
      </c>
    </row>
    <row r="531" spans="9:31" customFormat="1" x14ac:dyDescent="0.2">
      <c r="I531" s="2"/>
      <c r="J531" s="2"/>
      <c r="K531" s="2"/>
      <c r="L531" s="2"/>
      <c r="M531" s="2"/>
      <c r="N531" s="2"/>
      <c r="X531">
        <v>128</v>
      </c>
      <c r="Y531">
        <v>1351.6152680048001</v>
      </c>
      <c r="Z531">
        <v>1556.6152680048001</v>
      </c>
      <c r="AB531">
        <v>1460.79851997421</v>
      </c>
      <c r="AD531">
        <v>368</v>
      </c>
      <c r="AE531">
        <v>8475.8985573432492</v>
      </c>
    </row>
    <row r="532" spans="9:31" customFormat="1" x14ac:dyDescent="0.2">
      <c r="I532" s="2"/>
      <c r="J532" s="2"/>
      <c r="K532" s="2"/>
      <c r="L532" s="2"/>
      <c r="M532" s="2"/>
      <c r="N532" s="2"/>
      <c r="X532">
        <v>129</v>
      </c>
      <c r="Y532">
        <v>1368.4548611251901</v>
      </c>
      <c r="Z532">
        <v>1574.4548611251901</v>
      </c>
      <c r="AB532">
        <v>1477.9398274400301</v>
      </c>
      <c r="AD532">
        <v>369</v>
      </c>
      <c r="AE532">
        <v>8500.1799399811498</v>
      </c>
    </row>
    <row r="533" spans="9:31" customFormat="1" x14ac:dyDescent="0.2">
      <c r="I533" s="2"/>
      <c r="J533" s="2"/>
      <c r="K533" s="2"/>
      <c r="L533" s="2"/>
      <c r="M533" s="2"/>
      <c r="N533" s="2"/>
      <c r="X533">
        <v>130</v>
      </c>
      <c r="Y533">
        <v>1386.35814218634</v>
      </c>
      <c r="Z533">
        <v>1592.35814218634</v>
      </c>
      <c r="AB533">
        <v>1495.1632889827799</v>
      </c>
      <c r="AD533">
        <v>370</v>
      </c>
      <c r="AE533">
        <v>8524.4363003464496</v>
      </c>
    </row>
    <row r="534" spans="9:31" customFormat="1" x14ac:dyDescent="0.2">
      <c r="I534" s="2"/>
      <c r="J534" s="2"/>
      <c r="K534" s="2"/>
      <c r="L534" s="2"/>
      <c r="M534" s="2"/>
      <c r="N534" s="2"/>
      <c r="X534">
        <v>131</v>
      </c>
      <c r="Y534">
        <v>1403.3237619448</v>
      </c>
      <c r="Z534">
        <v>1609.3237619448</v>
      </c>
      <c r="AB534">
        <v>1512.4689057968999</v>
      </c>
      <c r="AD534">
        <v>371</v>
      </c>
      <c r="AE534">
        <v>8547.8027509778203</v>
      </c>
    </row>
    <row r="535" spans="9:31" customFormat="1" x14ac:dyDescent="0.2">
      <c r="I535" s="2"/>
      <c r="J535" s="2"/>
      <c r="K535" s="2"/>
      <c r="L535" s="2"/>
      <c r="M535" s="2"/>
      <c r="N535" s="2"/>
      <c r="X535">
        <v>132</v>
      </c>
      <c r="Y535">
        <v>1420.35048623184</v>
      </c>
      <c r="Z535">
        <v>1627.35048623184</v>
      </c>
      <c r="AB535">
        <v>1529.8566800086801</v>
      </c>
      <c r="AD535">
        <v>372</v>
      </c>
      <c r="AE535">
        <v>8570.6468011063298</v>
      </c>
    </row>
    <row r="536" spans="9:31" customFormat="1" x14ac:dyDescent="0.2">
      <c r="I536" s="2"/>
      <c r="J536" s="2"/>
      <c r="K536" s="2"/>
      <c r="L536" s="2"/>
      <c r="M536" s="2"/>
      <c r="N536" s="2"/>
      <c r="X536">
        <v>133</v>
      </c>
      <c r="Y536">
        <v>1438.43720608637</v>
      </c>
      <c r="Z536">
        <v>1646.43720608637</v>
      </c>
      <c r="AB536">
        <v>1547.32670025213</v>
      </c>
      <c r="AD536">
        <v>373</v>
      </c>
      <c r="AE536">
        <v>8594.2399259514004</v>
      </c>
    </row>
    <row r="537" spans="9:31" customFormat="1" x14ac:dyDescent="0.2">
      <c r="I537" s="2"/>
      <c r="J537" s="2"/>
      <c r="K537" s="2"/>
      <c r="L537" s="2"/>
      <c r="M537" s="2"/>
      <c r="N537" s="2"/>
      <c r="X537">
        <v>134</v>
      </c>
      <c r="Y537">
        <v>1455.5829459321801</v>
      </c>
      <c r="Z537">
        <v>1664.5829459321801</v>
      </c>
      <c r="AB537">
        <v>1564.87887560434</v>
      </c>
      <c r="AD537">
        <v>374</v>
      </c>
      <c r="AE537">
        <v>8617.4303440868407</v>
      </c>
    </row>
    <row r="538" spans="9:31" customFormat="1" x14ac:dyDescent="0.2">
      <c r="I538" s="2"/>
      <c r="J538" s="2"/>
      <c r="K538" s="2"/>
      <c r="L538" s="2"/>
      <c r="M538" s="2"/>
      <c r="N538" s="2"/>
      <c r="X538">
        <v>135</v>
      </c>
      <c r="Y538">
        <v>1472.7868695644399</v>
      </c>
      <c r="Z538">
        <v>1682.7868695644399</v>
      </c>
      <c r="AB538">
        <v>1582.51320868432</v>
      </c>
      <c r="AD538">
        <v>375</v>
      </c>
      <c r="AE538">
        <v>8640.9391939560392</v>
      </c>
    </row>
    <row r="539" spans="9:31" customFormat="1" x14ac:dyDescent="0.2">
      <c r="I539" s="2"/>
      <c r="J539" s="2"/>
      <c r="K539" s="2"/>
      <c r="L539" s="2"/>
      <c r="M539" s="2"/>
      <c r="N539" s="2"/>
      <c r="X539">
        <v>136</v>
      </c>
      <c r="Y539">
        <v>1490.04828379324</v>
      </c>
      <c r="Z539">
        <v>1701.04828379324</v>
      </c>
      <c r="AB539">
        <v>1600.22969819068</v>
      </c>
      <c r="AD539">
        <v>376</v>
      </c>
      <c r="AE539">
        <v>8664.4065417977599</v>
      </c>
    </row>
    <row r="540" spans="9:31" customFormat="1" x14ac:dyDescent="0.2">
      <c r="I540" s="2"/>
      <c r="J540" s="2"/>
      <c r="K540" s="2"/>
      <c r="L540" s="2"/>
      <c r="M540" s="2"/>
      <c r="N540" s="2"/>
      <c r="X540">
        <v>137</v>
      </c>
      <c r="Y540">
        <v>1507.3666396833401</v>
      </c>
      <c r="Z540">
        <v>1720.3666396833401</v>
      </c>
      <c r="AB540">
        <v>1618.0283762910401</v>
      </c>
      <c r="AD540">
        <v>377</v>
      </c>
      <c r="AE540">
        <v>8688.3464188589605</v>
      </c>
    </row>
    <row r="541" spans="9:31" customFormat="1" x14ac:dyDescent="0.2">
      <c r="I541" s="2"/>
      <c r="J541" s="2"/>
      <c r="K541" s="2"/>
      <c r="L541" s="2"/>
      <c r="M541" s="2"/>
      <c r="N541" s="2"/>
      <c r="X541">
        <v>138</v>
      </c>
      <c r="Y541">
        <v>1524.7415314223499</v>
      </c>
      <c r="Z541">
        <v>1738.7415314223499</v>
      </c>
      <c r="AB541">
        <v>1635.90913449189</v>
      </c>
      <c r="AD541">
        <v>378</v>
      </c>
      <c r="AE541">
        <v>8712.11202039821</v>
      </c>
    </row>
    <row r="542" spans="9:31" customFormat="1" x14ac:dyDescent="0.2">
      <c r="I542" s="2"/>
      <c r="J542" s="2"/>
      <c r="K542" s="2"/>
      <c r="L542" s="2"/>
      <c r="M542" s="2"/>
      <c r="N542" s="2"/>
      <c r="X542">
        <v>139</v>
      </c>
      <c r="Y542">
        <v>1541.17269293812</v>
      </c>
      <c r="Z542">
        <v>1758.17269293812</v>
      </c>
      <c r="AB542">
        <v>1653.87214226947</v>
      </c>
      <c r="AD542">
        <v>379</v>
      </c>
      <c r="AE542">
        <v>8736.2720381295603</v>
      </c>
    </row>
    <row r="543" spans="9:31" customFormat="1" x14ac:dyDescent="0.2">
      <c r="I543" s="2"/>
      <c r="J543" s="2"/>
      <c r="K543" s="2"/>
      <c r="L543" s="2"/>
      <c r="M543" s="2"/>
      <c r="N543" s="2"/>
      <c r="X543">
        <v>140</v>
      </c>
      <c r="Y543">
        <v>1558.6599924642101</v>
      </c>
      <c r="Z543">
        <v>1777.6599924642101</v>
      </c>
      <c r="AB543">
        <v>1671.9172983815099</v>
      </c>
      <c r="AD543">
        <v>380</v>
      </c>
      <c r="AE543">
        <v>8759.5497518288103</v>
      </c>
    </row>
    <row r="544" spans="9:31" customFormat="1" x14ac:dyDescent="0.2">
      <c r="I544" s="2"/>
      <c r="J544" s="2"/>
      <c r="K544" s="2"/>
      <c r="L544" s="2"/>
      <c r="M544" s="2"/>
      <c r="N544" s="2"/>
      <c r="X544">
        <v>141</v>
      </c>
      <c r="Y544">
        <v>1575.2034253157301</v>
      </c>
      <c r="Z544">
        <v>1797.2034253157301</v>
      </c>
      <c r="AB544">
        <v>1690.0447194108999</v>
      </c>
      <c r="AD544">
        <v>381</v>
      </c>
      <c r="AE544">
        <v>8782.6435055936709</v>
      </c>
    </row>
    <row r="545" spans="9:31" customFormat="1" x14ac:dyDescent="0.2">
      <c r="I545" s="2"/>
      <c r="J545" s="2"/>
      <c r="K545" s="2"/>
      <c r="L545" s="2"/>
      <c r="M545" s="2"/>
      <c r="N545" s="2"/>
      <c r="X545">
        <v>142</v>
      </c>
      <c r="Y545">
        <v>1591.7070149095</v>
      </c>
      <c r="Z545">
        <v>1816.7070149095</v>
      </c>
      <c r="AB545">
        <v>1708.2543735320801</v>
      </c>
      <c r="AD545">
        <v>382</v>
      </c>
      <c r="AE545">
        <v>8806.0776301159895</v>
      </c>
    </row>
    <row r="546" spans="9:31" customFormat="1" x14ac:dyDescent="0.2">
      <c r="I546" s="2"/>
      <c r="J546" s="2"/>
      <c r="K546" s="2"/>
      <c r="L546" s="2"/>
      <c r="M546" s="2"/>
      <c r="N546" s="2"/>
      <c r="X546">
        <v>143</v>
      </c>
      <c r="Y546">
        <v>1607.4592542760399</v>
      </c>
      <c r="Z546">
        <v>1835.4592542760399</v>
      </c>
      <c r="AB546">
        <v>1726.54578861649</v>
      </c>
      <c r="AD546">
        <v>383</v>
      </c>
      <c r="AE546">
        <v>8829.3407731928291</v>
      </c>
    </row>
    <row r="547" spans="9:31" customFormat="1" x14ac:dyDescent="0.2">
      <c r="I547" s="2"/>
      <c r="J547" s="2"/>
      <c r="K547" s="2"/>
      <c r="L547" s="2"/>
      <c r="M547" s="2"/>
      <c r="N547" s="2"/>
      <c r="AD547">
        <v>384</v>
      </c>
      <c r="AE547">
        <v>8852.5523070949603</v>
      </c>
    </row>
    <row r="548" spans="9:31" customFormat="1" x14ac:dyDescent="0.2">
      <c r="I548" s="2"/>
      <c r="J548" s="2"/>
      <c r="K548" s="2"/>
      <c r="L548" s="2"/>
      <c r="M548" s="2"/>
      <c r="N548" s="2"/>
      <c r="AD548">
        <v>385</v>
      </c>
      <c r="AE548">
        <v>8875.4677360564092</v>
      </c>
    </row>
    <row r="549" spans="9:31" customFormat="1" x14ac:dyDescent="0.2">
      <c r="I549" s="2"/>
      <c r="J549" s="2"/>
      <c r="K549" s="2"/>
      <c r="L549" s="2"/>
      <c r="M549" s="2"/>
      <c r="N549" s="2"/>
    </row>
    <row r="550" spans="9:31" customFormat="1" x14ac:dyDescent="0.2">
      <c r="I550" s="2"/>
      <c r="J550" s="2"/>
      <c r="K550" s="2"/>
      <c r="L550" s="2"/>
      <c r="M550" s="2"/>
      <c r="N550" s="2"/>
    </row>
    <row r="551" spans="9:31" customFormat="1" x14ac:dyDescent="0.2">
      <c r="I551" s="2"/>
      <c r="J551" s="2"/>
      <c r="K551" s="2"/>
      <c r="L551" s="2"/>
      <c r="M551" s="2"/>
      <c r="N551" s="2"/>
    </row>
    <row r="552" spans="9:31" customFormat="1" x14ac:dyDescent="0.2">
      <c r="I552" s="2"/>
      <c r="J552" s="2"/>
      <c r="K552" s="2"/>
      <c r="L552" s="2"/>
      <c r="M552" s="2"/>
      <c r="N552" s="2"/>
    </row>
    <row r="553" spans="9:31" customFormat="1" x14ac:dyDescent="0.2">
      <c r="I553" s="2"/>
      <c r="J553" s="2"/>
      <c r="K553" s="2"/>
      <c r="L553" s="2"/>
      <c r="M553" s="2"/>
      <c r="N553" s="2"/>
    </row>
    <row r="554" spans="9:31" customFormat="1" x14ac:dyDescent="0.2">
      <c r="I554" s="2"/>
      <c r="J554" s="2"/>
      <c r="K554" s="2"/>
      <c r="L554" s="2"/>
      <c r="M554" s="2"/>
      <c r="N554" s="2"/>
    </row>
    <row r="555" spans="9:31" customFormat="1" x14ac:dyDescent="0.2">
      <c r="I555" s="2"/>
      <c r="J555" s="2"/>
      <c r="K555" s="2"/>
      <c r="L555" s="2"/>
      <c r="M555" s="2"/>
      <c r="N555" s="2"/>
    </row>
    <row r="556" spans="9:31" customFormat="1" x14ac:dyDescent="0.2">
      <c r="I556" s="2"/>
      <c r="J556" s="2"/>
      <c r="K556" s="2"/>
      <c r="L556" s="2"/>
      <c r="M556" s="2"/>
      <c r="N556" s="2"/>
    </row>
    <row r="557" spans="9:31" customFormat="1" x14ac:dyDescent="0.2">
      <c r="I557" s="2"/>
      <c r="J557" s="2"/>
      <c r="K557" s="2"/>
      <c r="L557" s="2"/>
      <c r="M557" s="2"/>
      <c r="N557" s="2"/>
    </row>
    <row r="558" spans="9:31" customFormat="1" x14ac:dyDescent="0.2">
      <c r="I558" s="2"/>
      <c r="J558" s="2"/>
      <c r="K558" s="2"/>
      <c r="L558" s="2"/>
      <c r="M558" s="2"/>
      <c r="N558" s="2"/>
    </row>
    <row r="559" spans="9:31" customFormat="1" x14ac:dyDescent="0.2">
      <c r="I559" s="2"/>
      <c r="J559" s="2"/>
      <c r="K559" s="2"/>
      <c r="L559" s="2"/>
      <c r="M559" s="2"/>
      <c r="N559" s="2"/>
    </row>
    <row r="560" spans="9:31" customFormat="1" x14ac:dyDescent="0.2">
      <c r="I560" s="2"/>
      <c r="J560" s="2"/>
      <c r="K560" s="2"/>
      <c r="L560" s="2"/>
      <c r="M560" s="2"/>
      <c r="N560" s="2"/>
    </row>
    <row r="561" spans="9:14" customFormat="1" x14ac:dyDescent="0.2">
      <c r="I561" s="2"/>
      <c r="J561" s="2"/>
      <c r="K561" s="2"/>
      <c r="L561" s="2"/>
      <c r="M561" s="2"/>
      <c r="N561" s="2"/>
    </row>
    <row r="562" spans="9:14" customFormat="1" x14ac:dyDescent="0.2">
      <c r="I562" s="2"/>
      <c r="J562" s="2"/>
      <c r="K562" s="2"/>
      <c r="L562" s="2"/>
      <c r="M562" s="2"/>
      <c r="N562" s="2"/>
    </row>
    <row r="563" spans="9:14" customFormat="1" x14ac:dyDescent="0.2">
      <c r="I563" s="2"/>
      <c r="J563" s="2"/>
      <c r="K563" s="2"/>
      <c r="L563" s="2"/>
      <c r="M563" s="2"/>
      <c r="N563" s="2"/>
    </row>
    <row r="564" spans="9:14" customFormat="1" x14ac:dyDescent="0.2">
      <c r="I564" s="2"/>
      <c r="J564" s="2"/>
      <c r="K564" s="2"/>
      <c r="L564" s="2"/>
      <c r="M564" s="2"/>
      <c r="N564" s="2"/>
    </row>
    <row r="565" spans="9:14" customFormat="1" x14ac:dyDescent="0.2">
      <c r="I565" s="2"/>
      <c r="J565" s="2"/>
      <c r="K565" s="2"/>
      <c r="L565" s="2"/>
      <c r="M565" s="2"/>
      <c r="N565" s="2"/>
    </row>
    <row r="566" spans="9:14" customFormat="1" x14ac:dyDescent="0.2">
      <c r="I566" s="2"/>
      <c r="J566" s="2"/>
      <c r="K566" s="2"/>
      <c r="L566" s="2"/>
      <c r="M566" s="2"/>
      <c r="N566" s="2"/>
    </row>
    <row r="567" spans="9:14" customFormat="1" x14ac:dyDescent="0.2">
      <c r="I567" s="2"/>
      <c r="J567" s="2"/>
      <c r="K567" s="2"/>
      <c r="L567" s="2"/>
      <c r="M567" s="2"/>
      <c r="N567" s="2"/>
    </row>
    <row r="568" spans="9:14" customFormat="1" x14ac:dyDescent="0.2">
      <c r="I568" s="2"/>
      <c r="J568" s="2"/>
      <c r="K568" s="2"/>
      <c r="L568" s="2"/>
      <c r="M568" s="2"/>
      <c r="N568" s="2"/>
    </row>
    <row r="569" spans="9:14" customFormat="1" x14ac:dyDescent="0.2">
      <c r="I569" s="2"/>
      <c r="J569" s="2"/>
      <c r="K569" s="2"/>
      <c r="L569" s="2"/>
      <c r="M569" s="2"/>
      <c r="N569" s="2"/>
    </row>
    <row r="570" spans="9:14" customFormat="1" x14ac:dyDescent="0.2">
      <c r="I570" s="2"/>
      <c r="J570" s="2"/>
      <c r="K570" s="2"/>
      <c r="L570" s="2"/>
      <c r="M570" s="2"/>
      <c r="N570" s="2"/>
    </row>
    <row r="571" spans="9:14" customFormat="1" x14ac:dyDescent="0.2">
      <c r="I571" s="2"/>
      <c r="J571" s="2"/>
      <c r="K571" s="2"/>
      <c r="L571" s="2"/>
      <c r="M571" s="2"/>
      <c r="N571" s="2"/>
    </row>
    <row r="572" spans="9:14" customFormat="1" x14ac:dyDescent="0.2">
      <c r="I572" s="2"/>
      <c r="J572" s="2"/>
      <c r="K572" s="2"/>
      <c r="L572" s="2"/>
      <c r="M572" s="2"/>
      <c r="N572" s="2"/>
    </row>
    <row r="573" spans="9:14" customFormat="1" x14ac:dyDescent="0.2">
      <c r="I573" s="2"/>
      <c r="J573" s="2"/>
      <c r="K573" s="2"/>
      <c r="L573" s="2"/>
      <c r="M573" s="2"/>
      <c r="N573" s="2"/>
    </row>
    <row r="574" spans="9:14" customFormat="1" x14ac:dyDescent="0.2">
      <c r="I574" s="2"/>
      <c r="J574" s="2"/>
      <c r="K574" s="2"/>
      <c r="L574" s="2"/>
      <c r="M574" s="2"/>
      <c r="N574" s="2"/>
    </row>
    <row r="575" spans="9:14" customFormat="1" x14ac:dyDescent="0.2">
      <c r="I575" s="2"/>
      <c r="J575" s="2"/>
      <c r="K575" s="2"/>
      <c r="L575" s="2"/>
      <c r="M575" s="2"/>
      <c r="N575" s="2"/>
    </row>
    <row r="576" spans="9:14" customFormat="1" x14ac:dyDescent="0.2">
      <c r="I576" s="2"/>
      <c r="J576" s="2"/>
      <c r="K576" s="2"/>
      <c r="L576" s="2"/>
      <c r="M576" s="2"/>
      <c r="N576" s="2"/>
    </row>
    <row r="577" spans="9:14" customFormat="1" x14ac:dyDescent="0.2">
      <c r="I577" s="2"/>
      <c r="J577" s="2"/>
      <c r="K577" s="2"/>
      <c r="L577" s="2"/>
      <c r="M577" s="2"/>
      <c r="N577" s="2"/>
    </row>
    <row r="578" spans="9:14" customFormat="1" x14ac:dyDescent="0.2">
      <c r="I578" s="2"/>
      <c r="J578" s="2"/>
      <c r="K578" s="2"/>
      <c r="L578" s="2"/>
      <c r="M578" s="2"/>
      <c r="N578" s="2"/>
    </row>
    <row r="579" spans="9:14" customFormat="1" x14ac:dyDescent="0.2">
      <c r="I579" s="2"/>
      <c r="J579" s="2"/>
      <c r="K579" s="2"/>
      <c r="L579" s="2"/>
      <c r="M579" s="2"/>
      <c r="N579" s="2"/>
    </row>
    <row r="580" spans="9:14" customFormat="1" x14ac:dyDescent="0.2">
      <c r="I580" s="2"/>
      <c r="J580" s="2"/>
      <c r="K580" s="2"/>
      <c r="L580" s="2"/>
      <c r="M580" s="2"/>
      <c r="N580" s="2"/>
    </row>
    <row r="581" spans="9:14" customFormat="1" x14ac:dyDescent="0.2">
      <c r="I581" s="2"/>
      <c r="J581" s="2"/>
      <c r="K581" s="2"/>
      <c r="L581" s="2"/>
      <c r="M581" s="2"/>
      <c r="N581" s="2"/>
    </row>
    <row r="582" spans="9:14" customFormat="1" x14ac:dyDescent="0.2">
      <c r="I582" s="2"/>
      <c r="J582" s="2"/>
      <c r="K582" s="2"/>
      <c r="L582" s="2"/>
      <c r="M582" s="2"/>
      <c r="N582" s="2"/>
    </row>
  </sheetData>
  <mergeCells count="3">
    <mergeCell ref="O7:AB9"/>
    <mergeCell ref="K3:K4"/>
    <mergeCell ref="O42:X44"/>
  </mergeCells>
  <phoneticPr fontId="2" type="noConversion"/>
  <pageMargins left="0.75" right="0.75" top="1" bottom="1" header="0.5" footer="0.5"/>
  <pageSetup scale="75" orientation="portrait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E186"/>
  <sheetViews>
    <sheetView workbookViewId="0">
      <pane ySplit="1530" topLeftCell="A31" activePane="bottomLeft"/>
      <selection activeCell="CZ1" sqref="CZ1:HE1048576"/>
      <selection pane="bottomLeft" activeCell="DG159" sqref="DG159"/>
    </sheetView>
  </sheetViews>
  <sheetFormatPr defaultRowHeight="12.75" x14ac:dyDescent="0.2"/>
  <cols>
    <col min="1" max="1" width="19.5703125" style="30" bestFit="1" customWidth="1"/>
    <col min="2" max="2" width="11" style="30" bestFit="1" customWidth="1"/>
    <col min="3" max="3" width="14.7109375" style="30" bestFit="1" customWidth="1"/>
    <col min="4" max="4" width="12.5703125" style="30" bestFit="1" customWidth="1"/>
    <col min="5" max="9" width="9.140625" style="30"/>
    <col min="10" max="10" width="18.5703125" style="30" bestFit="1" customWidth="1"/>
    <col min="11" max="21" width="9.140625" style="30"/>
    <col min="22" max="22" width="11.5703125" style="30" bestFit="1" customWidth="1"/>
    <col min="23" max="28" width="9.140625" style="30"/>
    <col min="29" max="29" width="21.7109375" style="30" bestFit="1" customWidth="1"/>
    <col min="30" max="32" width="9.140625" style="30"/>
    <col min="33" max="33" width="23.42578125" style="30" bestFit="1" customWidth="1"/>
    <col min="34" max="39" width="9.140625" style="30"/>
    <col min="40" max="40" width="17" style="30" bestFit="1" customWidth="1"/>
    <col min="41" max="41" width="9.140625" style="30"/>
    <col min="42" max="42" width="11.85546875" style="30" bestFit="1" customWidth="1"/>
    <col min="43" max="50" width="9.140625" style="30"/>
    <col min="51" max="51" width="14.5703125" style="30" bestFit="1" customWidth="1"/>
    <col min="52" max="62" width="9.140625" style="30"/>
    <col min="63" max="63" width="16.28515625" style="30" bestFit="1" customWidth="1"/>
    <col min="64" max="69" width="9.140625" style="30"/>
    <col min="70" max="70" width="18.42578125" style="30" bestFit="1" customWidth="1"/>
    <col min="71" max="72" width="9.140625" style="30"/>
    <col min="73" max="73" width="18.140625" style="30" bestFit="1" customWidth="1"/>
    <col min="74" max="77" width="9.140625" style="30"/>
    <col min="78" max="78" width="15.42578125" style="30" bestFit="1" customWidth="1"/>
    <col min="79" max="89" width="9.140625" style="30"/>
    <col min="90" max="90" width="25.5703125" style="30" bestFit="1" customWidth="1"/>
    <col min="91" max="103" width="9.140625" style="30"/>
    <col min="104" max="213" width="9.140625" style="206"/>
    <col min="214" max="16384" width="9.140625" style="30"/>
  </cols>
  <sheetData>
    <row r="1" spans="1:207" x14ac:dyDescent="0.2">
      <c r="A1" s="1" t="s">
        <v>483</v>
      </c>
      <c r="B1" s="133"/>
      <c r="C1" s="133"/>
      <c r="D1" s="133"/>
      <c r="E1" s="133"/>
      <c r="F1" s="133"/>
      <c r="G1" s="133"/>
      <c r="H1" s="133"/>
      <c r="I1" s="133"/>
      <c r="J1" s="77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77"/>
      <c r="W1" s="133"/>
      <c r="X1" s="133"/>
      <c r="Y1" s="133"/>
      <c r="Z1" s="133"/>
      <c r="AA1" s="133"/>
      <c r="AB1" s="133"/>
      <c r="AC1" s="77"/>
      <c r="AD1" s="133"/>
      <c r="AE1" s="133"/>
      <c r="AF1" s="133"/>
      <c r="AG1" s="77"/>
      <c r="AH1" s="133"/>
      <c r="AI1" s="133"/>
      <c r="AJ1" s="133"/>
      <c r="AK1" s="133"/>
      <c r="AL1" s="133"/>
      <c r="AM1" s="133"/>
      <c r="AN1" s="77"/>
      <c r="AO1" s="133"/>
      <c r="AP1" s="77"/>
      <c r="AQ1" s="133"/>
      <c r="AR1" s="133"/>
      <c r="AS1" s="133"/>
      <c r="AT1" s="77"/>
      <c r="AU1" s="77"/>
      <c r="AV1" s="77"/>
      <c r="AW1" s="77"/>
      <c r="AX1" s="77"/>
      <c r="AY1" s="172"/>
      <c r="AZ1" s="77"/>
      <c r="BA1" s="77"/>
      <c r="BB1" s="77"/>
      <c r="BC1" s="77"/>
      <c r="BD1" s="77"/>
      <c r="BE1" s="77"/>
      <c r="BF1" s="77"/>
      <c r="BG1" s="77"/>
      <c r="BH1" s="133"/>
      <c r="BI1" s="133"/>
      <c r="BJ1" s="133"/>
      <c r="BK1" s="77"/>
      <c r="BL1" s="133"/>
      <c r="BM1" s="133"/>
      <c r="BN1" s="133"/>
      <c r="BO1" s="133"/>
      <c r="BP1" s="133"/>
      <c r="BQ1" s="133"/>
      <c r="BR1" s="77"/>
      <c r="BS1" s="133"/>
      <c r="BT1" s="133"/>
      <c r="BU1" s="77"/>
      <c r="BV1" s="133"/>
      <c r="BW1" s="133"/>
      <c r="BX1" s="133"/>
      <c r="BY1" s="133"/>
      <c r="BZ1" s="77"/>
      <c r="CA1" s="133"/>
      <c r="CB1" s="133"/>
      <c r="CC1" s="133"/>
      <c r="CD1" s="133"/>
      <c r="CE1" s="133"/>
      <c r="CF1" s="133"/>
      <c r="CG1" s="133"/>
      <c r="CH1" s="77"/>
      <c r="CI1" s="77"/>
      <c r="CJ1" s="77"/>
      <c r="CK1" s="77"/>
      <c r="CL1" s="172"/>
      <c r="CM1" s="77"/>
      <c r="CN1" s="77"/>
      <c r="CO1" s="77"/>
      <c r="CP1" s="77"/>
      <c r="CQ1" s="77"/>
      <c r="CR1" s="77"/>
      <c r="CS1" s="77"/>
      <c r="CT1" s="77"/>
      <c r="CU1" s="133"/>
      <c r="CV1" s="133"/>
      <c r="CW1" s="133"/>
      <c r="DE1" s="208"/>
      <c r="DG1" s="208"/>
    </row>
    <row r="2" spans="1:207" x14ac:dyDescent="0.2">
      <c r="D2" s="71"/>
      <c r="E2" s="62"/>
      <c r="F2" s="61" t="s">
        <v>6</v>
      </c>
      <c r="J2" s="77"/>
      <c r="Q2" s="61" t="s">
        <v>7</v>
      </c>
      <c r="T2" s="61" t="s">
        <v>8</v>
      </c>
      <c r="V2" s="77"/>
      <c r="Y2" s="61" t="s">
        <v>9</v>
      </c>
      <c r="AA2" s="61" t="s">
        <v>10</v>
      </c>
      <c r="AC2" s="77"/>
      <c r="AD2" s="61" t="s">
        <v>11</v>
      </c>
      <c r="AG2" s="77"/>
      <c r="AN2" s="78" t="s">
        <v>12</v>
      </c>
      <c r="AP2" s="78" t="s">
        <v>13</v>
      </c>
      <c r="AS2" s="61" t="s">
        <v>14</v>
      </c>
      <c r="AT2" s="78" t="s">
        <v>15</v>
      </c>
      <c r="AU2" s="77"/>
      <c r="AV2" s="77"/>
      <c r="AW2" s="77"/>
      <c r="AX2" s="77"/>
      <c r="AY2" s="172"/>
      <c r="AZ2" s="77"/>
      <c r="BA2" s="77"/>
      <c r="BB2" s="77"/>
      <c r="BC2" s="77"/>
      <c r="BD2" s="77"/>
      <c r="BE2" s="77"/>
      <c r="BF2" s="77"/>
      <c r="BG2" s="77"/>
      <c r="BH2" s="61" t="s">
        <v>16</v>
      </c>
      <c r="BK2" s="77"/>
      <c r="BR2" s="77"/>
      <c r="BS2" s="61" t="s">
        <v>17</v>
      </c>
      <c r="BU2" s="77"/>
      <c r="BV2" s="61" t="s">
        <v>18</v>
      </c>
      <c r="BZ2" s="77"/>
      <c r="CD2" s="61" t="s">
        <v>19</v>
      </c>
      <c r="CH2" s="78" t="s">
        <v>20</v>
      </c>
      <c r="CI2" s="77"/>
      <c r="CJ2" s="77"/>
      <c r="CK2" s="77"/>
      <c r="CL2" s="172"/>
      <c r="CM2" s="77"/>
      <c r="CN2" s="77"/>
      <c r="CO2" s="77"/>
      <c r="CP2" s="77"/>
      <c r="CQ2" s="77"/>
      <c r="CR2" s="77"/>
      <c r="CS2" s="77"/>
      <c r="CT2" s="77"/>
      <c r="DJ2" s="208"/>
      <c r="DU2" s="208"/>
      <c r="DX2" s="208"/>
      <c r="EC2" s="208"/>
      <c r="EE2" s="208"/>
      <c r="EH2" s="208"/>
      <c r="ER2" s="208"/>
      <c r="ET2" s="208"/>
      <c r="EW2" s="208"/>
      <c r="EX2" s="208"/>
      <c r="FL2" s="208"/>
      <c r="FW2" s="208"/>
      <c r="FZ2" s="208"/>
      <c r="GH2" s="208"/>
      <c r="GL2" s="208"/>
    </row>
    <row r="3" spans="1:207" x14ac:dyDescent="0.2">
      <c r="A3" s="30" t="s">
        <v>314</v>
      </c>
      <c r="B3" s="30" t="s">
        <v>206</v>
      </c>
      <c r="C3" s="43" t="s">
        <v>464</v>
      </c>
      <c r="D3" s="73" t="s">
        <v>484</v>
      </c>
      <c r="E3" s="62" t="s">
        <v>23</v>
      </c>
      <c r="F3" s="30" t="s">
        <v>24</v>
      </c>
      <c r="G3" s="30" t="s">
        <v>25</v>
      </c>
      <c r="H3" s="30" t="s">
        <v>26</v>
      </c>
      <c r="I3" s="30" t="s">
        <v>27</v>
      </c>
      <c r="J3" s="78" t="s">
        <v>28</v>
      </c>
      <c r="K3" s="30" t="s">
        <v>29</v>
      </c>
      <c r="L3" s="30" t="s">
        <v>30</v>
      </c>
      <c r="M3" s="30" t="s">
        <v>31</v>
      </c>
      <c r="N3" s="30" t="s">
        <v>32</v>
      </c>
      <c r="O3" s="30" t="s">
        <v>33</v>
      </c>
      <c r="P3" s="30" t="s">
        <v>34</v>
      </c>
      <c r="Q3" s="30" t="s">
        <v>35</v>
      </c>
      <c r="R3" s="30" t="s">
        <v>36</v>
      </c>
      <c r="S3" s="30" t="s">
        <v>37</v>
      </c>
      <c r="T3" s="30" t="s">
        <v>33</v>
      </c>
      <c r="U3" s="30" t="s">
        <v>38</v>
      </c>
      <c r="V3" s="78" t="s">
        <v>39</v>
      </c>
      <c r="W3" s="30" t="s">
        <v>40</v>
      </c>
      <c r="X3" s="30" t="s">
        <v>41</v>
      </c>
      <c r="Y3" s="30" t="s">
        <v>42</v>
      </c>
      <c r="Z3" s="30" t="s">
        <v>43</v>
      </c>
      <c r="AA3" s="30" t="s">
        <v>44</v>
      </c>
      <c r="AB3" s="30" t="s">
        <v>45</v>
      </c>
      <c r="AC3" s="78" t="s">
        <v>46</v>
      </c>
      <c r="AD3" s="30" t="s">
        <v>47</v>
      </c>
      <c r="AE3" s="30" t="s">
        <v>48</v>
      </c>
      <c r="AF3" s="30" t="s">
        <v>49</v>
      </c>
      <c r="AG3" s="78" t="s">
        <v>50</v>
      </c>
      <c r="AH3" s="30" t="s">
        <v>51</v>
      </c>
      <c r="AI3" s="30" t="s">
        <v>52</v>
      </c>
      <c r="AJ3" s="30" t="s">
        <v>53</v>
      </c>
      <c r="AK3" s="30" t="s">
        <v>54</v>
      </c>
      <c r="AL3" s="30" t="s">
        <v>55</v>
      </c>
      <c r="AM3" s="30" t="s">
        <v>56</v>
      </c>
      <c r="AN3" s="78" t="s">
        <v>57</v>
      </c>
      <c r="AO3" s="30" t="s">
        <v>58</v>
      </c>
      <c r="AP3" s="78" t="s">
        <v>59</v>
      </c>
      <c r="AQ3" s="30" t="s">
        <v>60</v>
      </c>
      <c r="AR3" s="30" t="s">
        <v>61</v>
      </c>
      <c r="AS3" s="30" t="s">
        <v>62</v>
      </c>
      <c r="AT3" s="77" t="s">
        <v>63</v>
      </c>
      <c r="AU3" s="77" t="s">
        <v>64</v>
      </c>
      <c r="AV3" s="77" t="s">
        <v>65</v>
      </c>
      <c r="AW3" s="77" t="s">
        <v>66</v>
      </c>
      <c r="AX3" s="181" t="s">
        <v>488</v>
      </c>
      <c r="AY3" s="173" t="s">
        <v>487</v>
      </c>
      <c r="AZ3" s="77" t="s">
        <v>69</v>
      </c>
      <c r="BA3" s="77" t="s">
        <v>29</v>
      </c>
      <c r="BB3" s="77" t="s">
        <v>30</v>
      </c>
      <c r="BC3" s="77" t="s">
        <v>70</v>
      </c>
      <c r="BD3" s="77" t="s">
        <v>71</v>
      </c>
      <c r="BE3" s="77" t="s">
        <v>72</v>
      </c>
      <c r="BF3" s="77" t="s">
        <v>73</v>
      </c>
      <c r="BG3" s="79" t="s">
        <v>74</v>
      </c>
      <c r="BH3" s="30" t="s">
        <v>75</v>
      </c>
      <c r="BI3" s="30" t="s">
        <v>76</v>
      </c>
      <c r="BJ3" s="30" t="s">
        <v>77</v>
      </c>
      <c r="BK3" s="78" t="s">
        <v>453</v>
      </c>
      <c r="BL3" s="30" t="s">
        <v>71</v>
      </c>
      <c r="BM3" s="30" t="s">
        <v>72</v>
      </c>
      <c r="BN3" s="30" t="s">
        <v>29</v>
      </c>
      <c r="BO3" s="30" t="s">
        <v>30</v>
      </c>
      <c r="BP3" s="30" t="s">
        <v>78</v>
      </c>
      <c r="BQ3" s="30" t="s">
        <v>79</v>
      </c>
      <c r="BR3" s="78" t="s">
        <v>80</v>
      </c>
      <c r="BS3" s="30" t="s">
        <v>81</v>
      </c>
      <c r="BT3" s="30" t="s">
        <v>82</v>
      </c>
      <c r="BU3" s="78" t="s">
        <v>452</v>
      </c>
      <c r="BV3" s="30" t="s">
        <v>83</v>
      </c>
      <c r="BW3" s="30" t="s">
        <v>84</v>
      </c>
      <c r="BX3" s="30" t="s">
        <v>85</v>
      </c>
      <c r="BY3" s="30" t="s">
        <v>86</v>
      </c>
      <c r="BZ3" s="78" t="s">
        <v>87</v>
      </c>
      <c r="CA3" s="30" t="s">
        <v>88</v>
      </c>
      <c r="CB3" s="30" t="s">
        <v>89</v>
      </c>
      <c r="CC3" s="43" t="s">
        <v>90</v>
      </c>
      <c r="CD3" s="30" t="s">
        <v>91</v>
      </c>
      <c r="CE3" s="30" t="s">
        <v>92</v>
      </c>
      <c r="CF3" s="30" t="s">
        <v>93</v>
      </c>
      <c r="CG3" s="30" t="s">
        <v>94</v>
      </c>
      <c r="CH3" s="77" t="s">
        <v>95</v>
      </c>
      <c r="CI3" s="77" t="s">
        <v>96</v>
      </c>
      <c r="CJ3" s="77" t="s">
        <v>97</v>
      </c>
      <c r="CK3" s="77" t="s">
        <v>98</v>
      </c>
      <c r="CL3" s="173" t="s">
        <v>485</v>
      </c>
      <c r="CM3" s="77" t="s">
        <v>100</v>
      </c>
      <c r="CN3" s="77" t="s">
        <v>101</v>
      </c>
      <c r="CO3" s="77" t="s">
        <v>102</v>
      </c>
      <c r="CP3" s="77" t="s">
        <v>30</v>
      </c>
      <c r="CQ3" s="77" t="s">
        <v>103</v>
      </c>
      <c r="CR3" s="77" t="s">
        <v>31</v>
      </c>
      <c r="CS3" s="77" t="s">
        <v>70</v>
      </c>
      <c r="CT3" s="78" t="s">
        <v>486</v>
      </c>
      <c r="CU3" s="30" t="s">
        <v>105</v>
      </c>
      <c r="CV3" s="30" t="s">
        <v>106</v>
      </c>
      <c r="CW3" s="30" t="s">
        <v>384</v>
      </c>
      <c r="DN3" s="208"/>
      <c r="DZ3" s="208"/>
      <c r="EG3" s="208"/>
      <c r="EK3" s="208"/>
      <c r="ER3" s="208"/>
      <c r="ET3" s="208"/>
      <c r="FC3" s="208"/>
      <c r="FO3" s="208"/>
      <c r="FV3" s="208"/>
      <c r="FY3" s="208"/>
      <c r="GD3" s="208"/>
      <c r="GP3" s="208"/>
      <c r="GX3" s="208"/>
    </row>
    <row r="4" spans="1:207" x14ac:dyDescent="0.2">
      <c r="A4" s="61" t="s">
        <v>1</v>
      </c>
      <c r="D4" s="71"/>
      <c r="E4" s="62"/>
      <c r="J4" s="77"/>
      <c r="V4" s="77"/>
      <c r="AC4" s="77"/>
      <c r="AG4" s="77"/>
      <c r="AN4" s="77"/>
      <c r="AP4" s="77"/>
      <c r="AT4" s="77"/>
      <c r="AU4" s="77"/>
      <c r="AV4" s="77"/>
      <c r="AW4" s="77"/>
      <c r="AX4" s="77"/>
      <c r="AY4" s="172"/>
      <c r="AZ4" s="77"/>
      <c r="BA4" s="77"/>
      <c r="BB4" s="77"/>
      <c r="BC4" s="77"/>
      <c r="BD4" s="77"/>
      <c r="BE4" s="77"/>
      <c r="BF4" s="77"/>
      <c r="BG4" s="77"/>
      <c r="BK4" s="77"/>
      <c r="BR4" s="77"/>
      <c r="BU4" s="77"/>
      <c r="BZ4" s="77"/>
      <c r="CH4" s="77"/>
      <c r="CI4" s="77"/>
      <c r="CJ4" s="77"/>
      <c r="CK4" s="77"/>
      <c r="CL4" s="172"/>
      <c r="CM4" s="77"/>
      <c r="CN4" s="77"/>
      <c r="CO4" s="77"/>
      <c r="CP4" s="77"/>
      <c r="CQ4" s="77"/>
      <c r="CR4" s="77"/>
      <c r="CS4" s="77"/>
      <c r="CT4" s="77"/>
      <c r="CX4" s="15"/>
      <c r="CY4" s="15"/>
      <c r="CZ4" s="207"/>
      <c r="DA4" s="207"/>
      <c r="DE4" s="208"/>
    </row>
    <row r="5" spans="1:207" x14ac:dyDescent="0.2">
      <c r="A5" s="61" t="s">
        <v>192</v>
      </c>
      <c r="D5" s="71"/>
      <c r="E5" s="62"/>
      <c r="J5" s="77"/>
      <c r="V5" s="77"/>
      <c r="AC5" s="77"/>
      <c r="AG5" s="77"/>
      <c r="AN5" s="77"/>
      <c r="AP5" s="77"/>
      <c r="AT5" s="77"/>
      <c r="AU5" s="77"/>
      <c r="AV5" s="77"/>
      <c r="AW5" s="77"/>
      <c r="AX5" s="77"/>
      <c r="AY5" s="172"/>
      <c r="AZ5" s="77"/>
      <c r="BA5" s="77"/>
      <c r="BB5" s="77"/>
      <c r="BC5" s="77"/>
      <c r="BD5" s="77"/>
      <c r="BE5" s="77"/>
      <c r="BF5" s="77"/>
      <c r="BG5" s="77"/>
      <c r="BK5" s="77"/>
      <c r="BR5" s="77"/>
      <c r="BU5" s="77"/>
      <c r="BZ5" s="77"/>
      <c r="CH5" s="77"/>
      <c r="CI5" s="77"/>
      <c r="CJ5" s="77"/>
      <c r="CK5" s="77"/>
      <c r="CL5" s="172"/>
      <c r="CM5" s="77"/>
      <c r="CN5" s="77"/>
      <c r="CO5" s="77"/>
      <c r="CP5" s="77"/>
      <c r="CQ5" s="77"/>
      <c r="CR5" s="77"/>
      <c r="CS5" s="77"/>
      <c r="CT5" s="77"/>
      <c r="CX5" s="15"/>
      <c r="CY5" s="15"/>
      <c r="CZ5" s="207"/>
      <c r="DA5" s="207"/>
      <c r="DE5" s="208"/>
    </row>
    <row r="6" spans="1:207" x14ac:dyDescent="0.2">
      <c r="A6" s="30">
        <v>4</v>
      </c>
      <c r="B6" s="30">
        <v>4</v>
      </c>
      <c r="C6" s="100">
        <v>64</v>
      </c>
      <c r="D6" s="60">
        <f>'Revised Stratig. - April ''08'!$G$9</f>
        <v>2205</v>
      </c>
      <c r="E6" s="65">
        <v>23</v>
      </c>
      <c r="F6" s="15">
        <v>0</v>
      </c>
      <c r="G6" s="15">
        <v>0</v>
      </c>
      <c r="H6" s="15">
        <v>0</v>
      </c>
      <c r="I6" s="15">
        <v>0</v>
      </c>
      <c r="J6" s="80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80">
        <v>1</v>
      </c>
      <c r="W6" s="15">
        <v>1</v>
      </c>
      <c r="X6" s="15">
        <v>0</v>
      </c>
      <c r="Y6" s="15">
        <v>6</v>
      </c>
      <c r="Z6" s="15">
        <v>0</v>
      </c>
      <c r="AA6" s="15">
        <v>16</v>
      </c>
      <c r="AB6" s="15">
        <v>2</v>
      </c>
      <c r="AC6" s="80">
        <v>18</v>
      </c>
      <c r="AD6" s="15">
        <v>0</v>
      </c>
      <c r="AE6" s="15">
        <v>0</v>
      </c>
      <c r="AF6" s="15">
        <v>0</v>
      </c>
      <c r="AG6" s="80">
        <v>0</v>
      </c>
      <c r="AH6" s="15">
        <v>0</v>
      </c>
      <c r="AI6" s="15">
        <v>148</v>
      </c>
      <c r="AJ6" s="15">
        <v>0</v>
      </c>
      <c r="AK6" s="15">
        <v>0</v>
      </c>
      <c r="AL6" s="15">
        <v>0</v>
      </c>
      <c r="AM6" s="15">
        <v>0</v>
      </c>
      <c r="AN6" s="80">
        <v>0</v>
      </c>
      <c r="AO6" s="15">
        <v>0</v>
      </c>
      <c r="AP6" s="80">
        <v>0</v>
      </c>
      <c r="AQ6" s="15">
        <v>0</v>
      </c>
      <c r="AR6" s="15">
        <v>0</v>
      </c>
      <c r="AS6" s="15">
        <v>0</v>
      </c>
      <c r="AT6" s="80">
        <v>2</v>
      </c>
      <c r="AU6" s="80">
        <v>72</v>
      </c>
      <c r="AV6" s="80">
        <v>0</v>
      </c>
      <c r="AW6" s="80">
        <v>0</v>
      </c>
      <c r="AX6" s="80">
        <v>2.0009999999999999</v>
      </c>
      <c r="AY6" s="174">
        <v>67.999999999999986</v>
      </c>
      <c r="AZ6" s="80">
        <v>0</v>
      </c>
      <c r="BA6" s="80">
        <v>0</v>
      </c>
      <c r="BB6" s="80">
        <v>3</v>
      </c>
      <c r="BC6" s="80">
        <v>0</v>
      </c>
      <c r="BD6" s="80">
        <v>0</v>
      </c>
      <c r="BE6" s="80">
        <v>0</v>
      </c>
      <c r="BF6" s="80">
        <v>0</v>
      </c>
      <c r="BG6" s="80">
        <v>72</v>
      </c>
      <c r="BH6" s="15">
        <v>0</v>
      </c>
      <c r="BI6" s="15">
        <v>0</v>
      </c>
      <c r="BJ6" s="15">
        <v>0</v>
      </c>
      <c r="BK6" s="80">
        <v>0</v>
      </c>
      <c r="BL6" s="15">
        <v>0</v>
      </c>
      <c r="BM6" s="15">
        <v>0</v>
      </c>
      <c r="BN6" s="15">
        <v>0</v>
      </c>
      <c r="BO6" s="15">
        <v>0</v>
      </c>
      <c r="BP6" s="15">
        <v>0</v>
      </c>
      <c r="BQ6" s="15">
        <v>0</v>
      </c>
      <c r="BR6" s="80">
        <v>0</v>
      </c>
      <c r="BS6" s="15">
        <v>0</v>
      </c>
      <c r="BT6" s="15">
        <v>0</v>
      </c>
      <c r="BU6" s="80">
        <v>0</v>
      </c>
      <c r="BV6" s="15">
        <v>0</v>
      </c>
      <c r="BW6" s="15">
        <v>0</v>
      </c>
      <c r="BX6" s="15">
        <v>0</v>
      </c>
      <c r="BY6" s="15">
        <v>0</v>
      </c>
      <c r="BZ6" s="80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80">
        <v>7.0000000000000009</v>
      </c>
      <c r="CI6" s="80">
        <v>3</v>
      </c>
      <c r="CJ6" s="80">
        <v>0</v>
      </c>
      <c r="CK6" s="80">
        <v>10</v>
      </c>
      <c r="CL6" s="174">
        <v>17.02</v>
      </c>
      <c r="CM6" s="80">
        <v>3</v>
      </c>
      <c r="CN6" s="80">
        <v>0</v>
      </c>
      <c r="CO6" s="80">
        <v>6</v>
      </c>
      <c r="CP6" s="80">
        <v>20</v>
      </c>
      <c r="CQ6" s="80">
        <v>0</v>
      </c>
      <c r="CR6" s="80">
        <v>0</v>
      </c>
      <c r="CS6" s="80">
        <v>0</v>
      </c>
      <c r="CT6" s="80">
        <v>46.02</v>
      </c>
      <c r="CU6" s="15">
        <v>0</v>
      </c>
      <c r="CV6" s="15">
        <v>1</v>
      </c>
      <c r="CW6" s="15">
        <v>64</v>
      </c>
      <c r="CX6" s="15"/>
      <c r="CY6" s="15"/>
      <c r="CZ6" s="207"/>
      <c r="DA6" s="207"/>
      <c r="DH6" s="207"/>
      <c r="DI6" s="207"/>
      <c r="DJ6" s="207"/>
      <c r="DK6" s="207"/>
      <c r="DL6" s="207"/>
      <c r="DM6" s="207"/>
      <c r="DN6" s="207"/>
      <c r="DO6" s="207"/>
      <c r="DP6" s="207"/>
      <c r="DQ6" s="207"/>
      <c r="DR6" s="207"/>
      <c r="DS6" s="207"/>
      <c r="DT6" s="207"/>
      <c r="DU6" s="207"/>
      <c r="DV6" s="207"/>
      <c r="DW6" s="207"/>
      <c r="DX6" s="207"/>
      <c r="DY6" s="207"/>
      <c r="DZ6" s="207"/>
      <c r="EA6" s="207"/>
      <c r="EB6" s="207"/>
      <c r="EC6" s="207"/>
      <c r="ED6" s="207"/>
      <c r="EE6" s="207"/>
      <c r="EF6" s="207"/>
      <c r="EG6" s="207"/>
      <c r="EH6" s="207"/>
      <c r="EI6" s="207"/>
      <c r="EJ6" s="207"/>
      <c r="EK6" s="207"/>
      <c r="EL6" s="207"/>
      <c r="EM6" s="207"/>
      <c r="EN6" s="207"/>
      <c r="EO6" s="207"/>
      <c r="EP6" s="207"/>
      <c r="EQ6" s="207"/>
      <c r="ER6" s="207"/>
      <c r="ES6" s="207"/>
      <c r="ET6" s="207"/>
      <c r="EU6" s="207"/>
      <c r="EV6" s="207"/>
      <c r="EW6" s="207"/>
      <c r="EX6" s="207"/>
      <c r="EY6" s="207"/>
      <c r="EZ6" s="207"/>
      <c r="FA6" s="207"/>
      <c r="FB6" s="207"/>
      <c r="FC6" s="207"/>
      <c r="FD6" s="207"/>
      <c r="FE6" s="207"/>
      <c r="FF6" s="207"/>
      <c r="FG6" s="207"/>
      <c r="FH6" s="207"/>
      <c r="FI6" s="207"/>
      <c r="FJ6" s="207"/>
      <c r="FK6" s="207"/>
      <c r="FL6" s="207"/>
      <c r="FM6" s="207"/>
      <c r="FN6" s="207"/>
      <c r="FO6" s="207"/>
      <c r="FP6" s="207"/>
      <c r="FQ6" s="207"/>
      <c r="FR6" s="207"/>
      <c r="FS6" s="207"/>
      <c r="FT6" s="207"/>
      <c r="FU6" s="207"/>
      <c r="FV6" s="207"/>
      <c r="FW6" s="207"/>
      <c r="FX6" s="207"/>
      <c r="FY6" s="207"/>
      <c r="FZ6" s="207"/>
      <c r="GA6" s="207"/>
      <c r="GB6" s="207"/>
      <c r="GC6" s="207"/>
      <c r="GD6" s="207"/>
      <c r="GE6" s="207"/>
      <c r="GF6" s="207"/>
      <c r="GG6" s="207"/>
      <c r="GH6" s="207"/>
      <c r="GI6" s="207"/>
      <c r="GJ6" s="207"/>
      <c r="GK6" s="207"/>
      <c r="GL6" s="207"/>
      <c r="GM6" s="207"/>
      <c r="GN6" s="207"/>
      <c r="GO6" s="207"/>
      <c r="GP6" s="207"/>
      <c r="GQ6" s="207"/>
      <c r="GR6" s="207"/>
      <c r="GS6" s="207"/>
      <c r="GT6" s="207"/>
      <c r="GU6" s="207"/>
      <c r="GV6" s="207"/>
      <c r="GW6" s="207"/>
      <c r="GX6" s="207"/>
      <c r="GY6" s="207"/>
    </row>
    <row r="7" spans="1:207" x14ac:dyDescent="0.2">
      <c r="A7" s="30">
        <v>10</v>
      </c>
      <c r="B7" s="30">
        <v>10</v>
      </c>
      <c r="C7" s="100">
        <v>70</v>
      </c>
      <c r="D7" s="60">
        <f>'Revised Stratig. - April ''08'!$G$15</f>
        <v>2313</v>
      </c>
      <c r="E7" s="65">
        <v>20</v>
      </c>
      <c r="F7" s="15">
        <v>0</v>
      </c>
      <c r="G7" s="15">
        <v>0</v>
      </c>
      <c r="H7" s="15">
        <v>0</v>
      </c>
      <c r="I7" s="15">
        <v>0</v>
      </c>
      <c r="J7" s="80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80">
        <v>0</v>
      </c>
      <c r="W7" s="15">
        <v>0</v>
      </c>
      <c r="X7" s="15">
        <v>0</v>
      </c>
      <c r="Y7" s="15">
        <v>0</v>
      </c>
      <c r="Z7" s="15">
        <v>0</v>
      </c>
      <c r="AA7" s="15">
        <v>10</v>
      </c>
      <c r="AB7" s="15">
        <v>0</v>
      </c>
      <c r="AC7" s="80">
        <v>10</v>
      </c>
      <c r="AD7" s="15">
        <v>0</v>
      </c>
      <c r="AE7" s="15">
        <v>0</v>
      </c>
      <c r="AF7" s="15">
        <v>0</v>
      </c>
      <c r="AG7" s="80">
        <v>0</v>
      </c>
      <c r="AH7" s="15">
        <v>0</v>
      </c>
      <c r="AI7" s="15">
        <v>62</v>
      </c>
      <c r="AJ7" s="15">
        <v>0</v>
      </c>
      <c r="AK7" s="15">
        <v>0</v>
      </c>
      <c r="AL7" s="15">
        <v>0</v>
      </c>
      <c r="AM7" s="15">
        <v>0</v>
      </c>
      <c r="AN7" s="80">
        <v>0</v>
      </c>
      <c r="AO7" s="15">
        <v>0</v>
      </c>
      <c r="AP7" s="80">
        <v>0</v>
      </c>
      <c r="AQ7" s="15">
        <v>0</v>
      </c>
      <c r="AR7" s="15">
        <v>0</v>
      </c>
      <c r="AS7" s="15">
        <v>0</v>
      </c>
      <c r="AT7" s="80">
        <v>1</v>
      </c>
      <c r="AU7" s="80">
        <v>13</v>
      </c>
      <c r="AV7" s="80">
        <v>1</v>
      </c>
      <c r="AW7" s="80">
        <v>0</v>
      </c>
      <c r="AX7" s="80">
        <v>1</v>
      </c>
      <c r="AY7" s="174">
        <v>58</v>
      </c>
      <c r="AZ7" s="80">
        <v>0</v>
      </c>
      <c r="BA7" s="80">
        <v>0</v>
      </c>
      <c r="BB7" s="80">
        <v>2</v>
      </c>
      <c r="BC7" s="80">
        <v>0</v>
      </c>
      <c r="BD7" s="80">
        <v>1</v>
      </c>
      <c r="BE7" s="80">
        <v>0</v>
      </c>
      <c r="BF7" s="80">
        <v>0</v>
      </c>
      <c r="BG7" s="80">
        <v>62</v>
      </c>
      <c r="BH7" s="15">
        <v>0</v>
      </c>
      <c r="BI7" s="15">
        <v>0</v>
      </c>
      <c r="BJ7" s="15">
        <v>0</v>
      </c>
      <c r="BK7" s="80">
        <v>0</v>
      </c>
      <c r="BL7" s="15">
        <v>0</v>
      </c>
      <c r="BM7" s="15">
        <v>0</v>
      </c>
      <c r="BN7" s="15">
        <v>0</v>
      </c>
      <c r="BO7" s="15">
        <v>0</v>
      </c>
      <c r="BP7" s="15">
        <v>0</v>
      </c>
      <c r="BQ7" s="15">
        <v>0</v>
      </c>
      <c r="BR7" s="80">
        <v>0</v>
      </c>
      <c r="BS7" s="15">
        <v>0</v>
      </c>
      <c r="BT7" s="15">
        <v>0</v>
      </c>
      <c r="BU7" s="80">
        <v>0</v>
      </c>
      <c r="BV7" s="15">
        <v>0</v>
      </c>
      <c r="BW7" s="15">
        <v>0</v>
      </c>
      <c r="BX7" s="15">
        <v>0</v>
      </c>
      <c r="BY7" s="15">
        <v>0</v>
      </c>
      <c r="BZ7" s="80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80">
        <v>2</v>
      </c>
      <c r="CI7" s="80">
        <v>2</v>
      </c>
      <c r="CJ7" s="80">
        <v>0</v>
      </c>
      <c r="CK7" s="80">
        <v>13</v>
      </c>
      <c r="CL7" s="174">
        <v>15</v>
      </c>
      <c r="CM7" s="80">
        <v>4</v>
      </c>
      <c r="CN7" s="80">
        <v>0</v>
      </c>
      <c r="CO7" s="80">
        <v>2</v>
      </c>
      <c r="CP7" s="80">
        <v>5</v>
      </c>
      <c r="CQ7" s="80">
        <v>0</v>
      </c>
      <c r="CR7" s="80">
        <v>0</v>
      </c>
      <c r="CS7" s="80">
        <v>0</v>
      </c>
      <c r="CT7" s="80">
        <v>26</v>
      </c>
      <c r="CU7" s="15">
        <v>0</v>
      </c>
      <c r="CV7" s="15">
        <v>1</v>
      </c>
      <c r="CW7" s="15">
        <v>70</v>
      </c>
      <c r="CX7" s="15"/>
      <c r="CY7" s="15"/>
      <c r="CZ7" s="207"/>
      <c r="DA7" s="207"/>
      <c r="DH7" s="207"/>
      <c r="DI7" s="207"/>
      <c r="DJ7" s="207"/>
      <c r="DK7" s="207"/>
      <c r="DL7" s="207"/>
      <c r="DM7" s="207"/>
      <c r="DN7" s="207"/>
      <c r="DO7" s="207"/>
      <c r="DP7" s="207"/>
      <c r="DQ7" s="207"/>
      <c r="DR7" s="207"/>
      <c r="DS7" s="207"/>
      <c r="DT7" s="207"/>
      <c r="DU7" s="207"/>
      <c r="DV7" s="207"/>
      <c r="DW7" s="207"/>
      <c r="DX7" s="207"/>
      <c r="DY7" s="207"/>
      <c r="DZ7" s="207"/>
      <c r="EA7" s="207"/>
      <c r="EB7" s="207"/>
      <c r="EC7" s="207"/>
      <c r="ED7" s="207"/>
      <c r="EE7" s="207"/>
      <c r="EF7" s="207"/>
      <c r="EG7" s="207"/>
      <c r="EH7" s="207"/>
      <c r="EI7" s="207"/>
      <c r="EJ7" s="207"/>
      <c r="EK7" s="207"/>
      <c r="EL7" s="207"/>
      <c r="EM7" s="207"/>
      <c r="EN7" s="207"/>
      <c r="EO7" s="207"/>
      <c r="EP7" s="207"/>
      <c r="EQ7" s="207"/>
      <c r="ER7" s="207"/>
      <c r="ES7" s="207"/>
      <c r="ET7" s="207"/>
      <c r="EU7" s="207"/>
      <c r="EV7" s="207"/>
      <c r="EW7" s="207"/>
      <c r="EX7" s="207"/>
      <c r="EY7" s="207"/>
      <c r="EZ7" s="207"/>
      <c r="FA7" s="207"/>
      <c r="FB7" s="207"/>
      <c r="FC7" s="207"/>
      <c r="FD7" s="207"/>
      <c r="FE7" s="207"/>
      <c r="FF7" s="207"/>
      <c r="FG7" s="207"/>
      <c r="FH7" s="207"/>
      <c r="FI7" s="207"/>
      <c r="FJ7" s="207"/>
      <c r="FK7" s="207"/>
      <c r="FL7" s="207"/>
      <c r="FM7" s="207"/>
      <c r="FN7" s="207"/>
      <c r="FO7" s="207"/>
      <c r="FP7" s="207"/>
      <c r="FQ7" s="207"/>
      <c r="FR7" s="207"/>
      <c r="FS7" s="207"/>
      <c r="FT7" s="207"/>
      <c r="FU7" s="207"/>
      <c r="FV7" s="207"/>
      <c r="FW7" s="207"/>
      <c r="FX7" s="207"/>
      <c r="FY7" s="207"/>
      <c r="FZ7" s="207"/>
      <c r="GA7" s="207"/>
      <c r="GB7" s="207"/>
      <c r="GC7" s="207"/>
      <c r="GD7" s="207"/>
      <c r="GE7" s="207"/>
      <c r="GF7" s="207"/>
      <c r="GG7" s="207"/>
      <c r="GH7" s="207"/>
      <c r="GI7" s="207"/>
      <c r="GJ7" s="207"/>
      <c r="GK7" s="207"/>
      <c r="GL7" s="207"/>
      <c r="GM7" s="207"/>
      <c r="GN7" s="207"/>
      <c r="GO7" s="207"/>
      <c r="GP7" s="207"/>
      <c r="GQ7" s="207"/>
      <c r="GR7" s="207"/>
      <c r="GS7" s="207"/>
      <c r="GT7" s="207"/>
      <c r="GU7" s="207"/>
      <c r="GV7" s="207"/>
      <c r="GW7" s="207"/>
      <c r="GX7" s="207"/>
      <c r="GY7" s="207"/>
    </row>
    <row r="8" spans="1:207" x14ac:dyDescent="0.2">
      <c r="A8" s="30">
        <v>15</v>
      </c>
      <c r="B8" s="30">
        <v>15</v>
      </c>
      <c r="C8" s="100">
        <v>75</v>
      </c>
      <c r="D8" s="60">
        <f>'Revised Stratig. - April ''08'!$G$20</f>
        <v>2403</v>
      </c>
      <c r="E8" s="65">
        <v>25</v>
      </c>
      <c r="F8" s="15">
        <v>0</v>
      </c>
      <c r="G8" s="15">
        <v>0</v>
      </c>
      <c r="H8" s="15">
        <v>0</v>
      </c>
      <c r="I8" s="15">
        <v>0</v>
      </c>
      <c r="J8" s="80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80">
        <v>1.0416666666666665</v>
      </c>
      <c r="W8" s="15">
        <v>1.0416666666666665</v>
      </c>
      <c r="X8" s="15">
        <v>0</v>
      </c>
      <c r="Y8" s="15">
        <v>1.0416666666666665</v>
      </c>
      <c r="Z8" s="15">
        <v>0</v>
      </c>
      <c r="AA8" s="15">
        <v>0</v>
      </c>
      <c r="AB8" s="15">
        <v>1.0416666666666665</v>
      </c>
      <c r="AC8" s="80">
        <v>1.0416666666666665</v>
      </c>
      <c r="AD8" s="15">
        <v>0</v>
      </c>
      <c r="AE8" s="15">
        <v>0</v>
      </c>
      <c r="AF8" s="15">
        <v>0</v>
      </c>
      <c r="AG8" s="80">
        <v>0</v>
      </c>
      <c r="AH8" s="15">
        <v>0</v>
      </c>
      <c r="AI8" s="15">
        <v>46.875</v>
      </c>
      <c r="AJ8" s="15">
        <v>0</v>
      </c>
      <c r="AK8" s="15">
        <v>0</v>
      </c>
      <c r="AL8" s="15">
        <v>1.0416666666666665</v>
      </c>
      <c r="AM8" s="15">
        <v>0</v>
      </c>
      <c r="AN8" s="80">
        <v>0</v>
      </c>
      <c r="AO8" s="15">
        <v>0</v>
      </c>
      <c r="AP8" s="80">
        <v>0</v>
      </c>
      <c r="AQ8" s="15">
        <v>0</v>
      </c>
      <c r="AR8" s="15">
        <v>0</v>
      </c>
      <c r="AS8" s="15">
        <v>0</v>
      </c>
      <c r="AT8" s="80">
        <v>0</v>
      </c>
      <c r="AU8" s="80">
        <v>12.5</v>
      </c>
      <c r="AV8" s="80">
        <v>1.0416666666666665</v>
      </c>
      <c r="AW8" s="80">
        <v>0</v>
      </c>
      <c r="AX8" s="80">
        <v>1.0416666666666665</v>
      </c>
      <c r="AY8" s="174">
        <v>23.958333333333336</v>
      </c>
      <c r="AZ8" s="80">
        <v>0</v>
      </c>
      <c r="BA8" s="80">
        <v>0</v>
      </c>
      <c r="BB8" s="80">
        <v>3.125</v>
      </c>
      <c r="BC8" s="80">
        <v>0</v>
      </c>
      <c r="BD8" s="80">
        <v>0</v>
      </c>
      <c r="BE8" s="80">
        <v>0</v>
      </c>
      <c r="BF8" s="80">
        <v>0</v>
      </c>
      <c r="BG8" s="80">
        <v>28.125</v>
      </c>
      <c r="BH8" s="15">
        <v>0</v>
      </c>
      <c r="BI8" s="15">
        <v>0</v>
      </c>
      <c r="BJ8" s="15">
        <v>0</v>
      </c>
      <c r="BK8" s="80">
        <v>0</v>
      </c>
      <c r="BL8" s="15">
        <v>0</v>
      </c>
      <c r="BM8" s="15">
        <v>0</v>
      </c>
      <c r="BN8" s="15">
        <v>0</v>
      </c>
      <c r="BO8" s="15">
        <v>0</v>
      </c>
      <c r="BP8" s="15">
        <v>0</v>
      </c>
      <c r="BQ8" s="15">
        <v>0</v>
      </c>
      <c r="BR8" s="80">
        <v>0</v>
      </c>
      <c r="BS8" s="15">
        <v>0</v>
      </c>
      <c r="BT8" s="15">
        <v>0</v>
      </c>
      <c r="BU8" s="80">
        <v>0</v>
      </c>
      <c r="BV8" s="15">
        <v>0</v>
      </c>
      <c r="BW8" s="15">
        <v>0</v>
      </c>
      <c r="BX8" s="15">
        <v>0</v>
      </c>
      <c r="BY8" s="15">
        <v>0</v>
      </c>
      <c r="BZ8" s="80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v>0</v>
      </c>
      <c r="CH8" s="80">
        <v>1.0416666666666665</v>
      </c>
      <c r="CI8" s="80">
        <v>0</v>
      </c>
      <c r="CJ8" s="80">
        <v>0</v>
      </c>
      <c r="CK8" s="80">
        <v>1.0416666666666665</v>
      </c>
      <c r="CL8" s="174">
        <v>2.08</v>
      </c>
      <c r="CM8" s="80">
        <v>0</v>
      </c>
      <c r="CN8" s="80">
        <v>1.0416666666666665</v>
      </c>
      <c r="CO8" s="80">
        <v>2.083333333333333</v>
      </c>
      <c r="CP8" s="80">
        <v>3.125</v>
      </c>
      <c r="CQ8" s="80">
        <v>0</v>
      </c>
      <c r="CR8" s="80">
        <v>0</v>
      </c>
      <c r="CS8" s="80">
        <v>0</v>
      </c>
      <c r="CT8" s="80">
        <v>8.33</v>
      </c>
      <c r="CU8" s="15">
        <v>0</v>
      </c>
      <c r="CV8" s="15">
        <v>1</v>
      </c>
      <c r="CW8" s="15">
        <v>75</v>
      </c>
      <c r="CX8" s="15"/>
      <c r="CY8" s="15"/>
      <c r="CZ8" s="207"/>
      <c r="DA8" s="207"/>
      <c r="DH8" s="207"/>
      <c r="DI8" s="207"/>
      <c r="DJ8" s="207"/>
      <c r="DK8" s="207"/>
      <c r="DL8" s="207"/>
      <c r="DM8" s="207"/>
      <c r="DN8" s="207"/>
      <c r="DO8" s="207"/>
      <c r="DP8" s="207"/>
      <c r="DQ8" s="207"/>
      <c r="DR8" s="207"/>
      <c r="DS8" s="207"/>
      <c r="DT8" s="207"/>
      <c r="DU8" s="207"/>
      <c r="DV8" s="207"/>
      <c r="DW8" s="207"/>
      <c r="DX8" s="207"/>
      <c r="DY8" s="207"/>
      <c r="DZ8" s="207"/>
      <c r="EA8" s="207"/>
      <c r="EB8" s="207"/>
      <c r="EC8" s="207"/>
      <c r="ED8" s="207"/>
      <c r="EE8" s="207"/>
      <c r="EF8" s="207"/>
      <c r="EG8" s="207"/>
      <c r="EH8" s="207"/>
      <c r="EI8" s="207"/>
      <c r="EJ8" s="207"/>
      <c r="EK8" s="207"/>
      <c r="EL8" s="207"/>
      <c r="EM8" s="207"/>
      <c r="EN8" s="207"/>
      <c r="EO8" s="207"/>
      <c r="EP8" s="207"/>
      <c r="EQ8" s="207"/>
      <c r="ER8" s="207"/>
      <c r="ES8" s="207"/>
      <c r="ET8" s="207"/>
      <c r="EU8" s="207"/>
      <c r="EV8" s="207"/>
      <c r="EW8" s="207"/>
      <c r="EX8" s="207"/>
      <c r="EY8" s="207"/>
      <c r="EZ8" s="207"/>
      <c r="FA8" s="207"/>
      <c r="FB8" s="207"/>
      <c r="FC8" s="207"/>
      <c r="FD8" s="207"/>
      <c r="FE8" s="207"/>
      <c r="FF8" s="207"/>
      <c r="FG8" s="207"/>
      <c r="FH8" s="207"/>
      <c r="FI8" s="207"/>
      <c r="FJ8" s="207"/>
      <c r="FK8" s="207"/>
      <c r="FL8" s="207"/>
      <c r="FM8" s="207"/>
      <c r="FN8" s="207"/>
      <c r="FO8" s="207"/>
      <c r="FP8" s="207"/>
      <c r="FQ8" s="207"/>
      <c r="FR8" s="207"/>
      <c r="FS8" s="207"/>
      <c r="FT8" s="207"/>
      <c r="FU8" s="207"/>
      <c r="FV8" s="207"/>
      <c r="FW8" s="207"/>
      <c r="FX8" s="207"/>
      <c r="FY8" s="207"/>
      <c r="FZ8" s="207"/>
      <c r="GA8" s="207"/>
      <c r="GB8" s="207"/>
      <c r="GC8" s="207"/>
      <c r="GD8" s="207"/>
      <c r="GE8" s="207"/>
      <c r="GF8" s="207"/>
      <c r="GG8" s="207"/>
      <c r="GH8" s="207"/>
      <c r="GI8" s="207"/>
      <c r="GJ8" s="207"/>
      <c r="GK8" s="207"/>
      <c r="GL8" s="207"/>
      <c r="GM8" s="207"/>
      <c r="GN8" s="207"/>
      <c r="GO8" s="207"/>
      <c r="GP8" s="207"/>
      <c r="GQ8" s="207"/>
      <c r="GR8" s="207"/>
      <c r="GS8" s="207"/>
      <c r="GT8" s="207"/>
      <c r="GU8" s="207"/>
      <c r="GV8" s="207"/>
      <c r="GW8" s="207"/>
      <c r="GX8" s="207"/>
      <c r="GY8" s="207"/>
    </row>
    <row r="9" spans="1:207" x14ac:dyDescent="0.2">
      <c r="A9" s="30">
        <v>20</v>
      </c>
      <c r="B9" s="30">
        <v>20</v>
      </c>
      <c r="C9" s="100">
        <v>80</v>
      </c>
      <c r="D9" s="60">
        <f>'Revised Stratig. - April ''08'!$G$25</f>
        <v>2493</v>
      </c>
      <c r="E9" s="65">
        <v>25</v>
      </c>
      <c r="F9" s="15">
        <v>0</v>
      </c>
      <c r="G9" s="15">
        <v>1</v>
      </c>
      <c r="H9" s="15">
        <v>2</v>
      </c>
      <c r="I9" s="15">
        <v>1</v>
      </c>
      <c r="J9" s="80">
        <v>1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1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80">
        <v>1</v>
      </c>
      <c r="W9" s="15">
        <v>1</v>
      </c>
      <c r="X9" s="15">
        <v>0</v>
      </c>
      <c r="Y9" s="15">
        <v>1</v>
      </c>
      <c r="Z9" s="15">
        <v>1</v>
      </c>
      <c r="AA9" s="15">
        <v>4</v>
      </c>
      <c r="AB9" s="15">
        <v>0</v>
      </c>
      <c r="AC9" s="80">
        <v>4</v>
      </c>
      <c r="AD9" s="15">
        <v>0</v>
      </c>
      <c r="AE9" s="15">
        <v>0</v>
      </c>
      <c r="AF9" s="15">
        <v>0</v>
      </c>
      <c r="AG9" s="80">
        <v>0</v>
      </c>
      <c r="AH9" s="15">
        <v>0</v>
      </c>
      <c r="AI9" s="15">
        <v>76</v>
      </c>
      <c r="AJ9" s="15">
        <v>0</v>
      </c>
      <c r="AK9" s="15">
        <v>0</v>
      </c>
      <c r="AL9" s="15">
        <v>0</v>
      </c>
      <c r="AM9" s="15">
        <v>0</v>
      </c>
      <c r="AN9" s="80">
        <v>0</v>
      </c>
      <c r="AO9" s="15">
        <v>0</v>
      </c>
      <c r="AP9" s="80">
        <v>0</v>
      </c>
      <c r="AQ9" s="15">
        <v>1</v>
      </c>
      <c r="AR9" s="15">
        <v>0</v>
      </c>
      <c r="AS9" s="15">
        <v>0</v>
      </c>
      <c r="AT9" s="80">
        <v>3</v>
      </c>
      <c r="AU9" s="80">
        <v>54</v>
      </c>
      <c r="AV9" s="80">
        <v>1</v>
      </c>
      <c r="AW9" s="80">
        <v>0</v>
      </c>
      <c r="AX9" s="80">
        <v>3</v>
      </c>
      <c r="AY9" s="174">
        <v>32</v>
      </c>
      <c r="AZ9" s="80">
        <v>0</v>
      </c>
      <c r="BA9" s="80">
        <v>0</v>
      </c>
      <c r="BB9" s="80">
        <v>1</v>
      </c>
      <c r="BC9" s="80">
        <v>0</v>
      </c>
      <c r="BD9" s="80">
        <v>0</v>
      </c>
      <c r="BE9" s="80">
        <v>0</v>
      </c>
      <c r="BF9" s="80">
        <v>0</v>
      </c>
      <c r="BG9" s="80">
        <v>34</v>
      </c>
      <c r="BH9" s="15">
        <v>0</v>
      </c>
      <c r="BI9" s="15">
        <v>0</v>
      </c>
      <c r="BJ9" s="15">
        <v>0</v>
      </c>
      <c r="BK9" s="80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80">
        <v>0</v>
      </c>
      <c r="BS9" s="15">
        <v>0</v>
      </c>
      <c r="BT9" s="15">
        <v>1</v>
      </c>
      <c r="BU9" s="80">
        <v>0</v>
      </c>
      <c r="BV9" s="15">
        <v>0</v>
      </c>
      <c r="BW9" s="15">
        <v>0</v>
      </c>
      <c r="BX9" s="15">
        <v>0</v>
      </c>
      <c r="BY9" s="15">
        <v>0</v>
      </c>
      <c r="BZ9" s="80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80">
        <v>4</v>
      </c>
      <c r="CI9" s="80">
        <v>1</v>
      </c>
      <c r="CJ9" s="80">
        <v>1</v>
      </c>
      <c r="CK9" s="80">
        <v>6</v>
      </c>
      <c r="CL9" s="174">
        <v>10</v>
      </c>
      <c r="CM9" s="80">
        <v>1</v>
      </c>
      <c r="CN9" s="80">
        <v>0</v>
      </c>
      <c r="CO9" s="80">
        <v>0</v>
      </c>
      <c r="CP9" s="80">
        <v>0</v>
      </c>
      <c r="CQ9" s="80">
        <v>0</v>
      </c>
      <c r="CR9" s="80">
        <v>0</v>
      </c>
      <c r="CS9" s="80">
        <v>0</v>
      </c>
      <c r="CT9" s="80">
        <v>11</v>
      </c>
      <c r="CU9" s="15">
        <v>0</v>
      </c>
      <c r="CV9" s="15">
        <v>1</v>
      </c>
      <c r="CW9" s="15">
        <v>80</v>
      </c>
      <c r="CX9" s="15"/>
      <c r="CY9" s="15"/>
      <c r="CZ9" s="207"/>
      <c r="DA9" s="207"/>
      <c r="DH9" s="207"/>
      <c r="DI9" s="207"/>
      <c r="DJ9" s="207"/>
      <c r="DK9" s="207"/>
      <c r="DL9" s="207"/>
      <c r="DM9" s="207"/>
      <c r="DN9" s="207"/>
      <c r="DO9" s="207"/>
      <c r="DP9" s="207"/>
      <c r="DQ9" s="207"/>
      <c r="DR9" s="207"/>
      <c r="DS9" s="207"/>
      <c r="DT9" s="207"/>
      <c r="DU9" s="207"/>
      <c r="DV9" s="207"/>
      <c r="DW9" s="207"/>
      <c r="DX9" s="207"/>
      <c r="DY9" s="207"/>
      <c r="DZ9" s="207"/>
      <c r="EA9" s="207"/>
      <c r="EB9" s="207"/>
      <c r="EC9" s="207"/>
      <c r="ED9" s="207"/>
      <c r="EE9" s="207"/>
      <c r="EF9" s="207"/>
      <c r="EG9" s="207"/>
      <c r="EH9" s="207"/>
      <c r="EI9" s="207"/>
      <c r="EJ9" s="207"/>
      <c r="EK9" s="207"/>
      <c r="EL9" s="207"/>
      <c r="EM9" s="207"/>
      <c r="EN9" s="207"/>
      <c r="EO9" s="207"/>
      <c r="EP9" s="207"/>
      <c r="EQ9" s="207"/>
      <c r="ER9" s="207"/>
      <c r="ES9" s="207"/>
      <c r="ET9" s="207"/>
      <c r="EU9" s="207"/>
      <c r="EV9" s="207"/>
      <c r="EW9" s="207"/>
      <c r="EX9" s="207"/>
      <c r="EY9" s="207"/>
      <c r="EZ9" s="207"/>
      <c r="FA9" s="207"/>
      <c r="FB9" s="207"/>
      <c r="FC9" s="207"/>
      <c r="FD9" s="207"/>
      <c r="FE9" s="207"/>
      <c r="FF9" s="207"/>
      <c r="FG9" s="207"/>
      <c r="FH9" s="207"/>
      <c r="FI9" s="207"/>
      <c r="FJ9" s="207"/>
      <c r="FK9" s="207"/>
      <c r="FL9" s="207"/>
      <c r="FM9" s="207"/>
      <c r="FN9" s="207"/>
      <c r="FO9" s="207"/>
      <c r="FP9" s="207"/>
      <c r="FQ9" s="207"/>
      <c r="FR9" s="207"/>
      <c r="FS9" s="207"/>
      <c r="FT9" s="207"/>
      <c r="FU9" s="207"/>
      <c r="FV9" s="207"/>
      <c r="FW9" s="207"/>
      <c r="FX9" s="207"/>
      <c r="FY9" s="207"/>
      <c r="FZ9" s="207"/>
      <c r="GA9" s="207"/>
      <c r="GB9" s="207"/>
      <c r="GC9" s="207"/>
      <c r="GD9" s="207"/>
      <c r="GE9" s="207"/>
      <c r="GF9" s="207"/>
      <c r="GG9" s="207"/>
      <c r="GH9" s="207"/>
      <c r="GI9" s="207"/>
      <c r="GJ9" s="207"/>
      <c r="GK9" s="207"/>
      <c r="GL9" s="207"/>
      <c r="GM9" s="207"/>
      <c r="GN9" s="207"/>
      <c r="GO9" s="207"/>
      <c r="GP9" s="207"/>
      <c r="GQ9" s="207"/>
      <c r="GR9" s="207"/>
      <c r="GS9" s="207"/>
      <c r="GT9" s="207"/>
      <c r="GU9" s="207"/>
      <c r="GV9" s="207"/>
      <c r="GW9" s="207"/>
      <c r="GX9" s="207"/>
      <c r="GY9" s="207"/>
    </row>
    <row r="10" spans="1:207" x14ac:dyDescent="0.2">
      <c r="A10" s="30">
        <v>25</v>
      </c>
      <c r="B10" s="30">
        <v>25</v>
      </c>
      <c r="C10" s="100">
        <v>85</v>
      </c>
      <c r="D10" s="60">
        <f>'Revised Stratig. - April ''08'!$G$30</f>
        <v>2583</v>
      </c>
      <c r="E10" s="65">
        <v>25</v>
      </c>
      <c r="F10" s="15">
        <v>0</v>
      </c>
      <c r="G10" s="15">
        <v>0</v>
      </c>
      <c r="H10" s="15">
        <v>0</v>
      </c>
      <c r="I10" s="15">
        <v>0</v>
      </c>
      <c r="J10" s="80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80">
        <v>0</v>
      </c>
      <c r="W10" s="15">
        <v>0</v>
      </c>
      <c r="X10" s="15">
        <v>0</v>
      </c>
      <c r="Y10" s="15">
        <v>1</v>
      </c>
      <c r="Z10" s="15">
        <v>0</v>
      </c>
      <c r="AA10" s="15">
        <v>11</v>
      </c>
      <c r="AB10" s="15">
        <v>3</v>
      </c>
      <c r="AC10" s="80">
        <v>14</v>
      </c>
      <c r="AD10" s="15">
        <v>0</v>
      </c>
      <c r="AE10" s="15">
        <v>0</v>
      </c>
      <c r="AF10" s="15">
        <v>0</v>
      </c>
      <c r="AG10" s="80">
        <v>0</v>
      </c>
      <c r="AH10" s="15">
        <v>0</v>
      </c>
      <c r="AI10" s="15">
        <v>134</v>
      </c>
      <c r="AJ10" s="15">
        <v>0</v>
      </c>
      <c r="AK10" s="15">
        <v>0</v>
      </c>
      <c r="AL10" s="15">
        <v>0</v>
      </c>
      <c r="AM10" s="15">
        <v>0</v>
      </c>
      <c r="AN10" s="80">
        <v>0</v>
      </c>
      <c r="AO10" s="15">
        <v>0</v>
      </c>
      <c r="AP10" s="80">
        <v>0</v>
      </c>
      <c r="AQ10" s="15">
        <v>0</v>
      </c>
      <c r="AR10" s="15">
        <v>0</v>
      </c>
      <c r="AS10" s="15">
        <v>0</v>
      </c>
      <c r="AT10" s="80">
        <v>4</v>
      </c>
      <c r="AU10" s="80">
        <v>59</v>
      </c>
      <c r="AV10" s="80">
        <v>0</v>
      </c>
      <c r="AW10" s="80">
        <v>0</v>
      </c>
      <c r="AX10" s="80">
        <v>4</v>
      </c>
      <c r="AY10" s="174">
        <v>125</v>
      </c>
      <c r="AZ10" s="80">
        <v>0</v>
      </c>
      <c r="BA10" s="80">
        <v>0</v>
      </c>
      <c r="BB10" s="80">
        <v>0</v>
      </c>
      <c r="BC10" s="80">
        <v>0</v>
      </c>
      <c r="BD10" s="80">
        <v>0</v>
      </c>
      <c r="BE10" s="80">
        <v>0</v>
      </c>
      <c r="BF10" s="80">
        <v>0</v>
      </c>
      <c r="BG10" s="80">
        <v>126</v>
      </c>
      <c r="BH10" s="15">
        <v>0</v>
      </c>
      <c r="BI10" s="15">
        <v>0</v>
      </c>
      <c r="BJ10" s="15">
        <v>0</v>
      </c>
      <c r="BK10" s="80">
        <v>0</v>
      </c>
      <c r="BL10" s="15">
        <v>0</v>
      </c>
      <c r="BM10" s="15">
        <v>0</v>
      </c>
      <c r="BN10" s="15">
        <v>0</v>
      </c>
      <c r="BO10" s="15">
        <v>0</v>
      </c>
      <c r="BP10" s="15">
        <v>0</v>
      </c>
      <c r="BQ10" s="15">
        <v>0</v>
      </c>
      <c r="BR10" s="80">
        <v>0</v>
      </c>
      <c r="BS10" s="15">
        <v>0</v>
      </c>
      <c r="BT10" s="15">
        <v>0</v>
      </c>
      <c r="BU10" s="80">
        <v>0</v>
      </c>
      <c r="BV10" s="15">
        <v>0</v>
      </c>
      <c r="BW10" s="15">
        <v>0</v>
      </c>
      <c r="BX10" s="15">
        <v>0</v>
      </c>
      <c r="BY10" s="15">
        <v>0</v>
      </c>
      <c r="BZ10" s="80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80">
        <v>17</v>
      </c>
      <c r="CI10" s="80">
        <v>8</v>
      </c>
      <c r="CJ10" s="80">
        <v>3</v>
      </c>
      <c r="CK10" s="80">
        <v>17</v>
      </c>
      <c r="CL10" s="174">
        <v>34</v>
      </c>
      <c r="CM10" s="80">
        <v>6</v>
      </c>
      <c r="CN10" s="80">
        <v>2</v>
      </c>
      <c r="CO10" s="80">
        <v>8</v>
      </c>
      <c r="CP10" s="80">
        <v>5</v>
      </c>
      <c r="CQ10" s="80">
        <v>3</v>
      </c>
      <c r="CR10" s="80">
        <v>0</v>
      </c>
      <c r="CS10" s="80">
        <v>0</v>
      </c>
      <c r="CT10" s="80">
        <v>58</v>
      </c>
      <c r="CU10" s="15">
        <v>0</v>
      </c>
      <c r="CV10" s="15">
        <v>1</v>
      </c>
      <c r="CW10" s="15">
        <v>85</v>
      </c>
      <c r="CX10" s="15"/>
      <c r="CY10" s="15"/>
      <c r="CZ10" s="207"/>
      <c r="DA10" s="207"/>
      <c r="DH10" s="207"/>
      <c r="DI10" s="207"/>
      <c r="DJ10" s="207"/>
      <c r="DK10" s="207"/>
      <c r="DL10" s="207"/>
      <c r="DM10" s="207"/>
      <c r="DN10" s="207"/>
      <c r="DO10" s="207"/>
      <c r="DP10" s="207"/>
      <c r="DQ10" s="207"/>
      <c r="DR10" s="207"/>
      <c r="DS10" s="207"/>
      <c r="DT10" s="207"/>
      <c r="DU10" s="207"/>
      <c r="DV10" s="207"/>
      <c r="DW10" s="207"/>
      <c r="DX10" s="207"/>
      <c r="DY10" s="207"/>
      <c r="DZ10" s="207"/>
      <c r="EA10" s="207"/>
      <c r="EB10" s="207"/>
      <c r="EC10" s="207"/>
      <c r="ED10" s="207"/>
      <c r="EE10" s="207"/>
      <c r="EF10" s="207"/>
      <c r="EG10" s="207"/>
      <c r="EH10" s="207"/>
      <c r="EI10" s="207"/>
      <c r="EJ10" s="207"/>
      <c r="EK10" s="207"/>
      <c r="EL10" s="207"/>
      <c r="EM10" s="207"/>
      <c r="EN10" s="207"/>
      <c r="EO10" s="207"/>
      <c r="EP10" s="207"/>
      <c r="EQ10" s="207"/>
      <c r="ER10" s="207"/>
      <c r="ES10" s="207"/>
      <c r="ET10" s="207"/>
      <c r="EU10" s="207"/>
      <c r="EV10" s="207"/>
      <c r="EW10" s="207"/>
      <c r="EX10" s="207"/>
      <c r="EY10" s="207"/>
      <c r="EZ10" s="207"/>
      <c r="FA10" s="207"/>
      <c r="FB10" s="207"/>
      <c r="FC10" s="207"/>
      <c r="FD10" s="207"/>
      <c r="FE10" s="207"/>
      <c r="FF10" s="207"/>
      <c r="FG10" s="207"/>
      <c r="FH10" s="207"/>
      <c r="FI10" s="207"/>
      <c r="FJ10" s="207"/>
      <c r="FK10" s="207"/>
      <c r="FL10" s="207"/>
      <c r="FM10" s="207"/>
      <c r="FN10" s="207"/>
      <c r="FO10" s="207"/>
      <c r="FP10" s="207"/>
      <c r="FQ10" s="207"/>
      <c r="FR10" s="207"/>
      <c r="FS10" s="207"/>
      <c r="FT10" s="207"/>
      <c r="FU10" s="207"/>
      <c r="FV10" s="207"/>
      <c r="FW10" s="207"/>
      <c r="FX10" s="207"/>
      <c r="FY10" s="207"/>
      <c r="FZ10" s="207"/>
      <c r="GA10" s="207"/>
      <c r="GB10" s="207"/>
      <c r="GC10" s="207"/>
      <c r="GD10" s="207"/>
      <c r="GE10" s="207"/>
      <c r="GF10" s="207"/>
      <c r="GG10" s="207"/>
      <c r="GH10" s="207"/>
      <c r="GI10" s="207"/>
      <c r="GJ10" s="207"/>
      <c r="GK10" s="207"/>
      <c r="GL10" s="207"/>
      <c r="GM10" s="207"/>
      <c r="GN10" s="207"/>
      <c r="GO10" s="207"/>
      <c r="GP10" s="207"/>
      <c r="GQ10" s="207"/>
      <c r="GR10" s="207"/>
      <c r="GS10" s="207"/>
      <c r="GT10" s="207"/>
      <c r="GU10" s="207"/>
      <c r="GV10" s="207"/>
      <c r="GW10" s="207"/>
      <c r="GX10" s="207"/>
      <c r="GY10" s="207"/>
    </row>
    <row r="11" spans="1:207" x14ac:dyDescent="0.2">
      <c r="A11" s="30">
        <v>30</v>
      </c>
      <c r="B11" s="30">
        <v>30</v>
      </c>
      <c r="C11" s="100">
        <v>90</v>
      </c>
      <c r="D11" s="60">
        <f>'Revised Stratig. - April ''08'!$G$35</f>
        <v>2673</v>
      </c>
      <c r="E11" s="65">
        <v>25</v>
      </c>
      <c r="F11" s="15">
        <v>0</v>
      </c>
      <c r="G11" s="15">
        <v>0</v>
      </c>
      <c r="H11" s="15">
        <v>0</v>
      </c>
      <c r="I11" s="15">
        <v>0</v>
      </c>
      <c r="J11" s="80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1</v>
      </c>
      <c r="U11" s="15">
        <v>1</v>
      </c>
      <c r="V11" s="80">
        <v>0</v>
      </c>
      <c r="W11" s="15">
        <v>2</v>
      </c>
      <c r="X11" s="15">
        <v>0</v>
      </c>
      <c r="Y11" s="15">
        <v>2</v>
      </c>
      <c r="Z11" s="15">
        <v>0</v>
      </c>
      <c r="AA11" s="15">
        <v>5</v>
      </c>
      <c r="AB11" s="15">
        <v>0</v>
      </c>
      <c r="AC11" s="80">
        <v>5</v>
      </c>
      <c r="AD11" s="15">
        <v>0</v>
      </c>
      <c r="AE11" s="15">
        <v>0</v>
      </c>
      <c r="AF11" s="15">
        <v>0</v>
      </c>
      <c r="AG11" s="80">
        <v>0</v>
      </c>
      <c r="AH11" s="15">
        <v>0</v>
      </c>
      <c r="AI11" s="15">
        <v>65</v>
      </c>
      <c r="AJ11" s="15">
        <v>0</v>
      </c>
      <c r="AK11" s="15">
        <v>0</v>
      </c>
      <c r="AL11" s="15">
        <v>0</v>
      </c>
      <c r="AM11" s="15">
        <v>0</v>
      </c>
      <c r="AN11" s="80">
        <v>0</v>
      </c>
      <c r="AO11" s="15">
        <v>0</v>
      </c>
      <c r="AP11" s="80">
        <v>0</v>
      </c>
      <c r="AQ11" s="15">
        <v>0</v>
      </c>
      <c r="AR11" s="15">
        <v>0</v>
      </c>
      <c r="AS11" s="15">
        <v>0</v>
      </c>
      <c r="AT11" s="80">
        <v>0</v>
      </c>
      <c r="AU11" s="80">
        <v>43</v>
      </c>
      <c r="AV11" s="80">
        <v>0</v>
      </c>
      <c r="AW11" s="80">
        <v>0</v>
      </c>
      <c r="AX11" s="80">
        <v>1</v>
      </c>
      <c r="AY11" s="174">
        <v>43</v>
      </c>
      <c r="AZ11" s="80">
        <v>0</v>
      </c>
      <c r="BA11" s="80">
        <v>0</v>
      </c>
      <c r="BB11" s="80">
        <v>3</v>
      </c>
      <c r="BC11" s="80">
        <v>0</v>
      </c>
      <c r="BD11" s="80">
        <v>0</v>
      </c>
      <c r="BE11" s="80">
        <v>0</v>
      </c>
      <c r="BF11" s="80">
        <v>0</v>
      </c>
      <c r="BG11" s="80">
        <v>47</v>
      </c>
      <c r="BH11" s="15">
        <v>0</v>
      </c>
      <c r="BI11" s="15">
        <v>0</v>
      </c>
      <c r="BJ11" s="15">
        <v>0</v>
      </c>
      <c r="BK11" s="80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0</v>
      </c>
      <c r="BQ11" s="15">
        <v>0</v>
      </c>
      <c r="BR11" s="80">
        <v>0</v>
      </c>
      <c r="BS11" s="15">
        <v>0</v>
      </c>
      <c r="BT11" s="15">
        <v>0</v>
      </c>
      <c r="BU11" s="80">
        <v>0</v>
      </c>
      <c r="BV11" s="15">
        <v>0</v>
      </c>
      <c r="BW11" s="15">
        <v>0</v>
      </c>
      <c r="BX11" s="15">
        <v>0</v>
      </c>
      <c r="BY11" s="15">
        <v>0</v>
      </c>
      <c r="BZ11" s="80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v>0</v>
      </c>
      <c r="CH11" s="80">
        <v>5</v>
      </c>
      <c r="CI11" s="80">
        <v>3</v>
      </c>
      <c r="CJ11" s="80">
        <v>0</v>
      </c>
      <c r="CK11" s="80">
        <v>8</v>
      </c>
      <c r="CL11" s="174">
        <v>13</v>
      </c>
      <c r="CM11" s="80">
        <v>1</v>
      </c>
      <c r="CN11" s="80">
        <v>0</v>
      </c>
      <c r="CO11" s="80">
        <v>2</v>
      </c>
      <c r="CP11" s="80">
        <v>4</v>
      </c>
      <c r="CQ11" s="80">
        <v>0</v>
      </c>
      <c r="CR11" s="80">
        <v>0</v>
      </c>
      <c r="CS11" s="80">
        <v>0</v>
      </c>
      <c r="CT11" s="80">
        <v>20</v>
      </c>
      <c r="CU11" s="15">
        <v>0</v>
      </c>
      <c r="CV11" s="15">
        <v>1</v>
      </c>
      <c r="CW11" s="15">
        <v>90</v>
      </c>
      <c r="CX11" s="15"/>
      <c r="CY11" s="15"/>
      <c r="CZ11" s="207"/>
      <c r="DA11" s="207"/>
      <c r="DH11" s="207"/>
      <c r="DI11" s="207"/>
      <c r="DJ11" s="207"/>
      <c r="DK11" s="207"/>
      <c r="DL11" s="207"/>
      <c r="DM11" s="207"/>
      <c r="DN11" s="207"/>
      <c r="DO11" s="207"/>
      <c r="DP11" s="207"/>
      <c r="DQ11" s="207"/>
      <c r="DR11" s="207"/>
      <c r="DS11" s="207"/>
      <c r="DT11" s="207"/>
      <c r="DU11" s="207"/>
      <c r="DV11" s="207"/>
      <c r="DW11" s="207"/>
      <c r="DX11" s="207"/>
      <c r="DY11" s="207"/>
      <c r="DZ11" s="207"/>
      <c r="EA11" s="207"/>
      <c r="EB11" s="207"/>
      <c r="EC11" s="207"/>
      <c r="ED11" s="207"/>
      <c r="EE11" s="207"/>
      <c r="EF11" s="207"/>
      <c r="EG11" s="207"/>
      <c r="EH11" s="207"/>
      <c r="EI11" s="207"/>
      <c r="EJ11" s="207"/>
      <c r="EK11" s="207"/>
      <c r="EL11" s="207"/>
      <c r="EM11" s="207"/>
      <c r="EN11" s="207"/>
      <c r="EO11" s="207"/>
      <c r="EP11" s="207"/>
      <c r="EQ11" s="207"/>
      <c r="ER11" s="207"/>
      <c r="ES11" s="207"/>
      <c r="ET11" s="207"/>
      <c r="EU11" s="207"/>
      <c r="EV11" s="207"/>
      <c r="EW11" s="207"/>
      <c r="EX11" s="207"/>
      <c r="EY11" s="207"/>
      <c r="EZ11" s="207"/>
      <c r="FA11" s="207"/>
      <c r="FB11" s="207"/>
      <c r="FC11" s="207"/>
      <c r="FD11" s="207"/>
      <c r="FE11" s="207"/>
      <c r="FF11" s="207"/>
      <c r="FG11" s="207"/>
      <c r="FH11" s="207"/>
      <c r="FI11" s="207"/>
      <c r="FJ11" s="207"/>
      <c r="FK11" s="207"/>
      <c r="FL11" s="207"/>
      <c r="FM11" s="207"/>
      <c r="FN11" s="207"/>
      <c r="FO11" s="207"/>
      <c r="FP11" s="207"/>
      <c r="FQ11" s="207"/>
      <c r="FR11" s="207"/>
      <c r="FS11" s="207"/>
      <c r="FT11" s="207"/>
      <c r="FU11" s="207"/>
      <c r="FV11" s="207"/>
      <c r="FW11" s="207"/>
      <c r="FX11" s="207"/>
      <c r="FY11" s="207"/>
      <c r="FZ11" s="207"/>
      <c r="GA11" s="207"/>
      <c r="GB11" s="207"/>
      <c r="GC11" s="207"/>
      <c r="GD11" s="207"/>
      <c r="GE11" s="207"/>
      <c r="GF11" s="207"/>
      <c r="GG11" s="207"/>
      <c r="GH11" s="207"/>
      <c r="GI11" s="207"/>
      <c r="GJ11" s="207"/>
      <c r="GK11" s="207"/>
      <c r="GL11" s="207"/>
      <c r="GM11" s="207"/>
      <c r="GN11" s="207"/>
      <c r="GO11" s="207"/>
      <c r="GP11" s="207"/>
      <c r="GQ11" s="207"/>
      <c r="GR11" s="207"/>
      <c r="GS11" s="207"/>
      <c r="GT11" s="207"/>
      <c r="GU11" s="207"/>
      <c r="GV11" s="207"/>
      <c r="GW11" s="207"/>
      <c r="GX11" s="207"/>
      <c r="GY11" s="207"/>
    </row>
    <row r="12" spans="1:207" x14ac:dyDescent="0.2">
      <c r="A12" s="30">
        <v>35</v>
      </c>
      <c r="B12" s="30">
        <v>35</v>
      </c>
      <c r="C12" s="100">
        <v>95</v>
      </c>
      <c r="D12" s="60">
        <f>'Revised Stratig. - April ''08'!$G$40</f>
        <v>2764</v>
      </c>
      <c r="E12" s="65">
        <v>23</v>
      </c>
      <c r="F12" s="15">
        <v>0</v>
      </c>
      <c r="G12" s="15">
        <v>0</v>
      </c>
      <c r="H12" s="15">
        <v>0</v>
      </c>
      <c r="I12" s="15">
        <v>0</v>
      </c>
      <c r="J12" s="80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80">
        <v>2</v>
      </c>
      <c r="W12" s="15">
        <v>2</v>
      </c>
      <c r="X12" s="15">
        <v>0</v>
      </c>
      <c r="Y12" s="15">
        <v>2</v>
      </c>
      <c r="Z12" s="15">
        <v>0</v>
      </c>
      <c r="AA12" s="15">
        <v>10</v>
      </c>
      <c r="AB12" s="15">
        <v>0</v>
      </c>
      <c r="AC12" s="80">
        <v>10</v>
      </c>
      <c r="AD12" s="15">
        <v>0</v>
      </c>
      <c r="AE12" s="15">
        <v>0</v>
      </c>
      <c r="AF12" s="15">
        <v>0</v>
      </c>
      <c r="AG12" s="80">
        <v>0</v>
      </c>
      <c r="AH12" s="15">
        <v>0</v>
      </c>
      <c r="AI12" s="15">
        <v>18</v>
      </c>
      <c r="AJ12" s="15">
        <v>0</v>
      </c>
      <c r="AK12" s="15">
        <v>0</v>
      </c>
      <c r="AL12" s="15">
        <v>0</v>
      </c>
      <c r="AM12" s="15">
        <v>0</v>
      </c>
      <c r="AN12" s="80">
        <v>0</v>
      </c>
      <c r="AO12" s="15">
        <v>0</v>
      </c>
      <c r="AP12" s="80">
        <v>0</v>
      </c>
      <c r="AQ12" s="15">
        <v>0</v>
      </c>
      <c r="AR12" s="15">
        <v>0</v>
      </c>
      <c r="AS12" s="15">
        <v>0</v>
      </c>
      <c r="AT12" s="80">
        <v>1</v>
      </c>
      <c r="AU12" s="80">
        <v>80</v>
      </c>
      <c r="AV12" s="80">
        <v>1</v>
      </c>
      <c r="AW12" s="80">
        <v>0</v>
      </c>
      <c r="AX12" s="80">
        <v>1</v>
      </c>
      <c r="AY12" s="174">
        <v>27</v>
      </c>
      <c r="AZ12" s="80">
        <v>0</v>
      </c>
      <c r="BA12" s="80">
        <v>0</v>
      </c>
      <c r="BB12" s="80">
        <v>2</v>
      </c>
      <c r="BC12" s="80">
        <v>0</v>
      </c>
      <c r="BD12" s="80">
        <v>0</v>
      </c>
      <c r="BE12" s="80">
        <v>0</v>
      </c>
      <c r="BF12" s="80">
        <v>0</v>
      </c>
      <c r="BG12" s="80">
        <v>30</v>
      </c>
      <c r="BH12" s="15">
        <v>0</v>
      </c>
      <c r="BI12" s="15">
        <v>0</v>
      </c>
      <c r="BJ12" s="15">
        <v>0</v>
      </c>
      <c r="BK12" s="80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80">
        <v>0</v>
      </c>
      <c r="BS12" s="15">
        <v>0</v>
      </c>
      <c r="BT12" s="15">
        <v>0</v>
      </c>
      <c r="BU12" s="80">
        <v>0</v>
      </c>
      <c r="BV12" s="15">
        <v>0</v>
      </c>
      <c r="BW12" s="15">
        <v>0</v>
      </c>
      <c r="BX12" s="15">
        <v>0</v>
      </c>
      <c r="BY12" s="15">
        <v>0</v>
      </c>
      <c r="BZ12" s="80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80">
        <v>3</v>
      </c>
      <c r="CI12" s="80">
        <v>5</v>
      </c>
      <c r="CJ12" s="80">
        <v>1</v>
      </c>
      <c r="CK12" s="80">
        <v>4</v>
      </c>
      <c r="CL12" s="174">
        <v>7.9580000000000011</v>
      </c>
      <c r="CM12" s="80">
        <v>1</v>
      </c>
      <c r="CN12" s="80">
        <v>0</v>
      </c>
      <c r="CO12" s="80">
        <v>1</v>
      </c>
      <c r="CP12" s="80">
        <v>16</v>
      </c>
      <c r="CQ12" s="80">
        <v>0</v>
      </c>
      <c r="CR12" s="80">
        <v>0</v>
      </c>
      <c r="CS12" s="80">
        <v>0</v>
      </c>
      <c r="CT12" s="80">
        <v>25.958000000000002</v>
      </c>
      <c r="CU12" s="15">
        <v>0</v>
      </c>
      <c r="CV12" s="15">
        <v>1</v>
      </c>
      <c r="CW12" s="15">
        <v>95</v>
      </c>
      <c r="CX12" s="15"/>
      <c r="CY12" s="15"/>
      <c r="CZ12" s="207"/>
      <c r="DA12" s="207"/>
      <c r="DH12" s="207"/>
      <c r="DI12" s="207"/>
      <c r="DJ12" s="207"/>
      <c r="DK12" s="207"/>
      <c r="DL12" s="207"/>
      <c r="DM12" s="207"/>
      <c r="DN12" s="207"/>
      <c r="DO12" s="207"/>
      <c r="DP12" s="207"/>
      <c r="DQ12" s="207"/>
      <c r="DR12" s="207"/>
      <c r="DS12" s="207"/>
      <c r="DT12" s="207"/>
      <c r="DU12" s="207"/>
      <c r="DV12" s="207"/>
      <c r="DW12" s="207"/>
      <c r="DX12" s="207"/>
      <c r="DY12" s="207"/>
      <c r="DZ12" s="207"/>
      <c r="EA12" s="207"/>
      <c r="EB12" s="207"/>
      <c r="EC12" s="207"/>
      <c r="ED12" s="207"/>
      <c r="EE12" s="207"/>
      <c r="EF12" s="207"/>
      <c r="EG12" s="207"/>
      <c r="EH12" s="207"/>
      <c r="EI12" s="207"/>
      <c r="EJ12" s="207"/>
      <c r="EK12" s="207"/>
      <c r="EL12" s="207"/>
      <c r="EM12" s="207"/>
      <c r="EN12" s="207"/>
      <c r="EO12" s="207"/>
      <c r="EP12" s="207"/>
      <c r="EQ12" s="207"/>
      <c r="ER12" s="207"/>
      <c r="ES12" s="207"/>
      <c r="ET12" s="207"/>
      <c r="EU12" s="207"/>
      <c r="EV12" s="207"/>
      <c r="EW12" s="207"/>
      <c r="EX12" s="207"/>
      <c r="EY12" s="207"/>
      <c r="EZ12" s="207"/>
      <c r="FA12" s="207"/>
      <c r="FB12" s="207"/>
      <c r="FC12" s="207"/>
      <c r="FD12" s="207"/>
      <c r="FE12" s="207"/>
      <c r="FF12" s="207"/>
      <c r="FG12" s="207"/>
      <c r="FH12" s="207"/>
      <c r="FI12" s="207"/>
      <c r="FJ12" s="207"/>
      <c r="FK12" s="207"/>
      <c r="FL12" s="207"/>
      <c r="FM12" s="207"/>
      <c r="FN12" s="207"/>
      <c r="FO12" s="207"/>
      <c r="FP12" s="207"/>
      <c r="FQ12" s="207"/>
      <c r="FR12" s="207"/>
      <c r="FS12" s="207"/>
      <c r="FT12" s="207"/>
      <c r="FU12" s="207"/>
      <c r="FV12" s="207"/>
      <c r="FW12" s="207"/>
      <c r="FX12" s="207"/>
      <c r="FY12" s="207"/>
      <c r="FZ12" s="207"/>
      <c r="GA12" s="207"/>
      <c r="GB12" s="207"/>
      <c r="GC12" s="207"/>
      <c r="GD12" s="207"/>
      <c r="GE12" s="207"/>
      <c r="GF12" s="207"/>
      <c r="GG12" s="207"/>
      <c r="GH12" s="207"/>
      <c r="GI12" s="207"/>
      <c r="GJ12" s="207"/>
      <c r="GK12" s="207"/>
      <c r="GL12" s="207"/>
      <c r="GM12" s="207"/>
      <c r="GN12" s="207"/>
      <c r="GO12" s="207"/>
      <c r="GP12" s="207"/>
      <c r="GQ12" s="207"/>
      <c r="GR12" s="207"/>
      <c r="GS12" s="207"/>
      <c r="GT12" s="207"/>
      <c r="GU12" s="207"/>
      <c r="GV12" s="207"/>
      <c r="GW12" s="207"/>
      <c r="GX12" s="207"/>
      <c r="GY12" s="207"/>
    </row>
    <row r="13" spans="1:207" x14ac:dyDescent="0.2">
      <c r="A13" s="30">
        <v>40</v>
      </c>
      <c r="B13" s="30">
        <v>40</v>
      </c>
      <c r="C13" s="100">
        <v>100</v>
      </c>
      <c r="D13" s="60">
        <f>'Revised Stratig. - April ''08'!$G$45</f>
        <v>2774</v>
      </c>
      <c r="E13" s="65">
        <v>25</v>
      </c>
      <c r="F13" s="15">
        <v>1</v>
      </c>
      <c r="G13" s="15">
        <v>0</v>
      </c>
      <c r="H13" s="15">
        <v>0</v>
      </c>
      <c r="I13" s="15">
        <v>0</v>
      </c>
      <c r="J13" s="80">
        <v>1</v>
      </c>
      <c r="K13" s="15">
        <v>1</v>
      </c>
      <c r="L13" s="15">
        <v>0</v>
      </c>
      <c r="M13" s="15">
        <v>0</v>
      </c>
      <c r="N13" s="15">
        <v>0</v>
      </c>
      <c r="O13" s="15">
        <v>0</v>
      </c>
      <c r="P13" s="15">
        <v>2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80">
        <v>0</v>
      </c>
      <c r="W13" s="15">
        <v>0</v>
      </c>
      <c r="X13" s="15">
        <v>0</v>
      </c>
      <c r="Y13" s="15">
        <v>2</v>
      </c>
      <c r="Z13" s="15">
        <v>0</v>
      </c>
      <c r="AA13" s="15">
        <v>9</v>
      </c>
      <c r="AB13" s="15">
        <v>2</v>
      </c>
      <c r="AC13" s="80">
        <v>11</v>
      </c>
      <c r="AD13" s="15">
        <v>0</v>
      </c>
      <c r="AE13" s="15">
        <v>0</v>
      </c>
      <c r="AF13" s="15">
        <v>0</v>
      </c>
      <c r="AG13" s="80">
        <v>0</v>
      </c>
      <c r="AH13" s="15">
        <v>0</v>
      </c>
      <c r="AI13" s="15">
        <v>38</v>
      </c>
      <c r="AJ13" s="15">
        <v>0</v>
      </c>
      <c r="AK13" s="15">
        <v>0</v>
      </c>
      <c r="AL13" s="15">
        <v>0</v>
      </c>
      <c r="AM13" s="15">
        <v>0</v>
      </c>
      <c r="AN13" s="80">
        <v>0</v>
      </c>
      <c r="AO13" s="15">
        <v>0</v>
      </c>
      <c r="AP13" s="80">
        <v>0</v>
      </c>
      <c r="AQ13" s="15">
        <v>0</v>
      </c>
      <c r="AR13" s="15">
        <v>0</v>
      </c>
      <c r="AS13" s="15">
        <v>0</v>
      </c>
      <c r="AT13" s="80">
        <v>0</v>
      </c>
      <c r="AU13" s="80">
        <v>35</v>
      </c>
      <c r="AV13" s="80">
        <v>3</v>
      </c>
      <c r="AW13" s="80">
        <v>0</v>
      </c>
      <c r="AX13" s="80">
        <v>3</v>
      </c>
      <c r="AY13" s="174">
        <v>26</v>
      </c>
      <c r="AZ13" s="80">
        <v>0</v>
      </c>
      <c r="BA13" s="80">
        <v>1</v>
      </c>
      <c r="BB13" s="80">
        <v>54</v>
      </c>
      <c r="BC13" s="80">
        <v>0</v>
      </c>
      <c r="BD13" s="80">
        <v>0</v>
      </c>
      <c r="BE13" s="80">
        <v>0</v>
      </c>
      <c r="BF13" s="80">
        <v>0</v>
      </c>
      <c r="BG13" s="80">
        <v>82</v>
      </c>
      <c r="BH13" s="15">
        <v>0</v>
      </c>
      <c r="BI13" s="15">
        <v>0</v>
      </c>
      <c r="BJ13" s="15">
        <v>0</v>
      </c>
      <c r="BK13" s="80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80">
        <v>0</v>
      </c>
      <c r="BS13" s="15">
        <v>0</v>
      </c>
      <c r="BT13" s="15">
        <v>0</v>
      </c>
      <c r="BU13" s="80">
        <v>0</v>
      </c>
      <c r="BV13" s="15">
        <v>0</v>
      </c>
      <c r="BW13" s="15">
        <v>0</v>
      </c>
      <c r="BX13" s="15">
        <v>0</v>
      </c>
      <c r="BY13" s="15">
        <v>0</v>
      </c>
      <c r="BZ13" s="80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80">
        <v>5</v>
      </c>
      <c r="CI13" s="80">
        <v>1</v>
      </c>
      <c r="CJ13" s="80">
        <v>1</v>
      </c>
      <c r="CK13" s="80">
        <v>12</v>
      </c>
      <c r="CL13" s="174">
        <v>17</v>
      </c>
      <c r="CM13" s="80">
        <v>0</v>
      </c>
      <c r="CN13" s="80">
        <v>1</v>
      </c>
      <c r="CO13" s="80">
        <v>0</v>
      </c>
      <c r="CP13" s="80">
        <v>1</v>
      </c>
      <c r="CQ13" s="80">
        <v>1</v>
      </c>
      <c r="CR13" s="80">
        <v>0</v>
      </c>
      <c r="CS13" s="80">
        <v>0</v>
      </c>
      <c r="CT13" s="80">
        <v>20</v>
      </c>
      <c r="CU13" s="15">
        <v>0</v>
      </c>
      <c r="CV13" s="15">
        <v>1</v>
      </c>
      <c r="CW13" s="15">
        <v>100</v>
      </c>
      <c r="CX13" s="15"/>
      <c r="CY13" s="15"/>
      <c r="CZ13" s="207"/>
      <c r="DA13" s="207"/>
      <c r="DH13" s="207"/>
      <c r="DI13" s="207"/>
      <c r="DJ13" s="207"/>
      <c r="DK13" s="207"/>
      <c r="DL13" s="207"/>
      <c r="DM13" s="207"/>
      <c r="DN13" s="207"/>
      <c r="DO13" s="207"/>
      <c r="DP13" s="207"/>
      <c r="DQ13" s="207"/>
      <c r="DR13" s="207"/>
      <c r="DS13" s="207"/>
      <c r="DT13" s="207"/>
      <c r="DU13" s="207"/>
      <c r="DV13" s="207"/>
      <c r="DW13" s="207"/>
      <c r="DX13" s="207"/>
      <c r="DY13" s="207"/>
      <c r="DZ13" s="207"/>
      <c r="EA13" s="207"/>
      <c r="EB13" s="207"/>
      <c r="EC13" s="207"/>
      <c r="ED13" s="207"/>
      <c r="EE13" s="207"/>
      <c r="EF13" s="207"/>
      <c r="EG13" s="207"/>
      <c r="EH13" s="207"/>
      <c r="EI13" s="207"/>
      <c r="EJ13" s="207"/>
      <c r="EK13" s="207"/>
      <c r="EL13" s="207"/>
      <c r="EM13" s="207"/>
      <c r="EN13" s="207"/>
      <c r="EO13" s="207"/>
      <c r="EP13" s="207"/>
      <c r="EQ13" s="207"/>
      <c r="ER13" s="207"/>
      <c r="ES13" s="207"/>
      <c r="ET13" s="207"/>
      <c r="EU13" s="207"/>
      <c r="EV13" s="207"/>
      <c r="EW13" s="207"/>
      <c r="EX13" s="207"/>
      <c r="EY13" s="207"/>
      <c r="EZ13" s="207"/>
      <c r="FA13" s="207"/>
      <c r="FB13" s="207"/>
      <c r="FC13" s="207"/>
      <c r="FD13" s="207"/>
      <c r="FE13" s="207"/>
      <c r="FF13" s="207"/>
      <c r="FG13" s="207"/>
      <c r="FH13" s="207"/>
      <c r="FI13" s="207"/>
      <c r="FJ13" s="207"/>
      <c r="FK13" s="207"/>
      <c r="FL13" s="207"/>
      <c r="FM13" s="207"/>
      <c r="FN13" s="207"/>
      <c r="FO13" s="207"/>
      <c r="FP13" s="207"/>
      <c r="FQ13" s="207"/>
      <c r="FR13" s="207"/>
      <c r="FS13" s="207"/>
      <c r="FT13" s="207"/>
      <c r="FU13" s="207"/>
      <c r="FV13" s="207"/>
      <c r="FW13" s="207"/>
      <c r="FX13" s="207"/>
      <c r="FY13" s="207"/>
      <c r="FZ13" s="207"/>
      <c r="GA13" s="207"/>
      <c r="GB13" s="207"/>
      <c r="GC13" s="207"/>
      <c r="GD13" s="207"/>
      <c r="GE13" s="207"/>
      <c r="GF13" s="207"/>
      <c r="GG13" s="207"/>
      <c r="GH13" s="207"/>
      <c r="GI13" s="207"/>
      <c r="GJ13" s="207"/>
      <c r="GK13" s="207"/>
      <c r="GL13" s="207"/>
      <c r="GM13" s="207"/>
      <c r="GN13" s="207"/>
      <c r="GO13" s="207"/>
      <c r="GP13" s="207"/>
      <c r="GQ13" s="207"/>
      <c r="GR13" s="207"/>
      <c r="GS13" s="207"/>
      <c r="GT13" s="207"/>
      <c r="GU13" s="207"/>
      <c r="GV13" s="207"/>
      <c r="GW13" s="207"/>
      <c r="GX13" s="207"/>
      <c r="GY13" s="207"/>
    </row>
    <row r="14" spans="1:207" x14ac:dyDescent="0.2">
      <c r="A14" s="30">
        <v>45</v>
      </c>
      <c r="B14" s="30">
        <v>45</v>
      </c>
      <c r="C14" s="100">
        <v>105</v>
      </c>
      <c r="D14" s="60">
        <f>'Revised Stratig. - April ''08'!$G$50</f>
        <v>2829</v>
      </c>
      <c r="E14" s="65">
        <v>27</v>
      </c>
      <c r="F14" s="15">
        <v>0</v>
      </c>
      <c r="G14" s="15">
        <v>0</v>
      </c>
      <c r="H14" s="15">
        <v>0</v>
      </c>
      <c r="I14" s="15">
        <v>0</v>
      </c>
      <c r="J14" s="80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80">
        <v>3.9999999999999996</v>
      </c>
      <c r="W14" s="15">
        <v>3.9999999999999996</v>
      </c>
      <c r="X14" s="15">
        <v>0</v>
      </c>
      <c r="Y14" s="15">
        <v>5</v>
      </c>
      <c r="Z14" s="15">
        <v>0</v>
      </c>
      <c r="AA14" s="15">
        <v>17</v>
      </c>
      <c r="AB14" s="15">
        <v>0</v>
      </c>
      <c r="AC14" s="80">
        <v>17</v>
      </c>
      <c r="AD14" s="15">
        <v>0</v>
      </c>
      <c r="AE14" s="15">
        <v>0</v>
      </c>
      <c r="AF14" s="15">
        <v>0</v>
      </c>
      <c r="AG14" s="80">
        <v>0</v>
      </c>
      <c r="AH14" s="15">
        <v>0</v>
      </c>
      <c r="AI14" s="15">
        <v>56</v>
      </c>
      <c r="AJ14" s="15">
        <v>0</v>
      </c>
      <c r="AK14" s="15">
        <v>0</v>
      </c>
      <c r="AL14" s="15">
        <v>0</v>
      </c>
      <c r="AM14" s="15">
        <v>0</v>
      </c>
      <c r="AN14" s="80">
        <v>0</v>
      </c>
      <c r="AO14" s="15">
        <v>0</v>
      </c>
      <c r="AP14" s="80">
        <v>0</v>
      </c>
      <c r="AQ14" s="15">
        <v>0</v>
      </c>
      <c r="AR14" s="15">
        <v>0</v>
      </c>
      <c r="AS14" s="15">
        <v>0</v>
      </c>
      <c r="AT14" s="80">
        <v>0</v>
      </c>
      <c r="AU14" s="80">
        <v>49</v>
      </c>
      <c r="AV14" s="80">
        <v>0.99999999999999989</v>
      </c>
      <c r="AW14" s="80">
        <v>0</v>
      </c>
      <c r="AX14" s="80">
        <v>0.99999999999999989</v>
      </c>
      <c r="AY14" s="174">
        <v>37</v>
      </c>
      <c r="AZ14" s="80">
        <v>0</v>
      </c>
      <c r="BA14" s="80">
        <v>0</v>
      </c>
      <c r="BB14" s="80">
        <v>47</v>
      </c>
      <c r="BC14" s="80">
        <v>0.99999999999999989</v>
      </c>
      <c r="BD14" s="80">
        <v>0</v>
      </c>
      <c r="BE14" s="80">
        <v>0</v>
      </c>
      <c r="BF14" s="80">
        <v>0</v>
      </c>
      <c r="BG14" s="80">
        <v>86</v>
      </c>
      <c r="BH14" s="15">
        <v>0</v>
      </c>
      <c r="BI14" s="15">
        <v>0</v>
      </c>
      <c r="BJ14" s="15">
        <v>0</v>
      </c>
      <c r="BK14" s="80">
        <v>0</v>
      </c>
      <c r="BL14" s="15">
        <v>0</v>
      </c>
      <c r="BM14" s="15">
        <v>0</v>
      </c>
      <c r="BN14" s="15">
        <v>0</v>
      </c>
      <c r="BO14" s="15">
        <v>0</v>
      </c>
      <c r="BP14" s="15">
        <v>0</v>
      </c>
      <c r="BQ14" s="15">
        <v>0</v>
      </c>
      <c r="BR14" s="80">
        <v>0</v>
      </c>
      <c r="BS14" s="15">
        <v>0</v>
      </c>
      <c r="BT14" s="15">
        <v>0</v>
      </c>
      <c r="BU14" s="80">
        <v>0</v>
      </c>
      <c r="BV14" s="15">
        <v>0</v>
      </c>
      <c r="BW14" s="15">
        <v>0</v>
      </c>
      <c r="BX14" s="15">
        <v>0</v>
      </c>
      <c r="BY14" s="15">
        <v>0</v>
      </c>
      <c r="BZ14" s="80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80">
        <v>10</v>
      </c>
      <c r="CI14" s="80">
        <v>6</v>
      </c>
      <c r="CJ14" s="80">
        <v>0.99999999999999989</v>
      </c>
      <c r="CK14" s="80">
        <v>6</v>
      </c>
      <c r="CL14" s="174">
        <v>15.984000000000002</v>
      </c>
      <c r="CM14" s="80">
        <v>3</v>
      </c>
      <c r="CN14" s="80">
        <v>0</v>
      </c>
      <c r="CO14" s="80">
        <v>0</v>
      </c>
      <c r="CP14" s="80">
        <v>0.99999999999999989</v>
      </c>
      <c r="CQ14" s="80">
        <v>0</v>
      </c>
      <c r="CR14" s="80">
        <v>0</v>
      </c>
      <c r="CS14" s="80">
        <v>0</v>
      </c>
      <c r="CT14" s="80">
        <v>19.984000000000002</v>
      </c>
      <c r="CU14" s="15">
        <v>0</v>
      </c>
      <c r="CV14" s="15">
        <v>1</v>
      </c>
      <c r="CW14" s="15">
        <v>105</v>
      </c>
      <c r="CX14" s="15"/>
      <c r="CY14" s="15"/>
      <c r="CZ14" s="207"/>
      <c r="DA14" s="207"/>
      <c r="DH14" s="207"/>
      <c r="DI14" s="207"/>
      <c r="DJ14" s="207"/>
      <c r="DK14" s="207"/>
      <c r="DL14" s="207"/>
      <c r="DM14" s="207"/>
      <c r="DN14" s="207"/>
      <c r="DO14" s="207"/>
      <c r="DP14" s="207"/>
      <c r="DQ14" s="207"/>
      <c r="DR14" s="207"/>
      <c r="DS14" s="207"/>
      <c r="DT14" s="207"/>
      <c r="DU14" s="207"/>
      <c r="DV14" s="207"/>
      <c r="DW14" s="207"/>
      <c r="DX14" s="207"/>
      <c r="DY14" s="207"/>
      <c r="DZ14" s="207"/>
      <c r="EA14" s="207"/>
      <c r="EB14" s="207"/>
      <c r="EC14" s="207"/>
      <c r="ED14" s="207"/>
      <c r="EE14" s="207"/>
      <c r="EF14" s="207"/>
      <c r="EG14" s="207"/>
      <c r="EH14" s="207"/>
      <c r="EI14" s="207"/>
      <c r="EJ14" s="207"/>
      <c r="EK14" s="207"/>
      <c r="EL14" s="207"/>
      <c r="EM14" s="207"/>
      <c r="EN14" s="207"/>
      <c r="EO14" s="207"/>
      <c r="EP14" s="207"/>
      <c r="EQ14" s="207"/>
      <c r="ER14" s="207"/>
      <c r="ES14" s="207"/>
      <c r="ET14" s="207"/>
      <c r="EU14" s="207"/>
      <c r="EV14" s="207"/>
      <c r="EW14" s="207"/>
      <c r="EX14" s="207"/>
      <c r="EY14" s="207"/>
      <c r="EZ14" s="207"/>
      <c r="FA14" s="207"/>
      <c r="FB14" s="207"/>
      <c r="FC14" s="207"/>
      <c r="FD14" s="207"/>
      <c r="FE14" s="207"/>
      <c r="FF14" s="207"/>
      <c r="FG14" s="207"/>
      <c r="FH14" s="207"/>
      <c r="FI14" s="207"/>
      <c r="FJ14" s="207"/>
      <c r="FK14" s="207"/>
      <c r="FL14" s="207"/>
      <c r="FM14" s="207"/>
      <c r="FN14" s="207"/>
      <c r="FO14" s="207"/>
      <c r="FP14" s="207"/>
      <c r="FQ14" s="207"/>
      <c r="FR14" s="207"/>
      <c r="FS14" s="207"/>
      <c r="FT14" s="207"/>
      <c r="FU14" s="207"/>
      <c r="FV14" s="207"/>
      <c r="FW14" s="207"/>
      <c r="FX14" s="207"/>
      <c r="FY14" s="207"/>
      <c r="FZ14" s="207"/>
      <c r="GA14" s="207"/>
      <c r="GB14" s="207"/>
      <c r="GC14" s="207"/>
      <c r="GD14" s="207"/>
      <c r="GE14" s="207"/>
      <c r="GF14" s="207"/>
      <c r="GG14" s="207"/>
      <c r="GH14" s="207"/>
      <c r="GI14" s="207"/>
      <c r="GJ14" s="207"/>
      <c r="GK14" s="207"/>
      <c r="GL14" s="207"/>
      <c r="GM14" s="207"/>
      <c r="GN14" s="207"/>
      <c r="GO14" s="207"/>
      <c r="GP14" s="207"/>
      <c r="GQ14" s="207"/>
      <c r="GR14" s="207"/>
      <c r="GS14" s="207"/>
      <c r="GT14" s="207"/>
      <c r="GU14" s="207"/>
      <c r="GV14" s="207"/>
      <c r="GW14" s="207"/>
      <c r="GX14" s="207"/>
      <c r="GY14" s="207"/>
    </row>
    <row r="15" spans="1:207" x14ac:dyDescent="0.2">
      <c r="A15" s="30">
        <v>50</v>
      </c>
      <c r="B15" s="30">
        <v>50</v>
      </c>
      <c r="C15" s="100">
        <v>110</v>
      </c>
      <c r="D15" s="60">
        <f>'Revised Stratig. - April ''08'!$G$55</f>
        <v>2889</v>
      </c>
      <c r="E15" s="65">
        <v>25</v>
      </c>
      <c r="F15" s="15">
        <v>0</v>
      </c>
      <c r="G15" s="15">
        <v>1</v>
      </c>
      <c r="H15" s="15">
        <v>0</v>
      </c>
      <c r="I15" s="15">
        <v>0</v>
      </c>
      <c r="J15" s="80">
        <v>1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80">
        <v>0</v>
      </c>
      <c r="W15" s="15">
        <v>0</v>
      </c>
      <c r="X15" s="15">
        <v>0</v>
      </c>
      <c r="Y15" s="15">
        <v>2</v>
      </c>
      <c r="Z15" s="15">
        <v>0</v>
      </c>
      <c r="AA15" s="15">
        <v>10</v>
      </c>
      <c r="AB15" s="15">
        <v>1</v>
      </c>
      <c r="AC15" s="80">
        <v>11</v>
      </c>
      <c r="AD15" s="15">
        <v>0</v>
      </c>
      <c r="AE15" s="15">
        <v>0</v>
      </c>
      <c r="AF15" s="15">
        <v>0</v>
      </c>
      <c r="AG15" s="80">
        <v>0</v>
      </c>
      <c r="AH15" s="15">
        <v>0</v>
      </c>
      <c r="AI15" s="15">
        <v>88</v>
      </c>
      <c r="AJ15" s="15">
        <v>0</v>
      </c>
      <c r="AK15" s="15">
        <v>0</v>
      </c>
      <c r="AL15" s="15">
        <v>0</v>
      </c>
      <c r="AM15" s="15">
        <v>1</v>
      </c>
      <c r="AN15" s="80">
        <v>0</v>
      </c>
      <c r="AO15" s="15">
        <v>0</v>
      </c>
      <c r="AP15" s="80">
        <v>0</v>
      </c>
      <c r="AQ15" s="15">
        <v>0</v>
      </c>
      <c r="AR15" s="15">
        <v>0</v>
      </c>
      <c r="AS15" s="15">
        <v>0</v>
      </c>
      <c r="AT15" s="80">
        <v>1</v>
      </c>
      <c r="AU15" s="80">
        <v>43</v>
      </c>
      <c r="AV15" s="80">
        <v>1</v>
      </c>
      <c r="AW15" s="80">
        <v>0</v>
      </c>
      <c r="AX15" s="80">
        <v>1</v>
      </c>
      <c r="AY15" s="174">
        <v>63</v>
      </c>
      <c r="AZ15" s="80">
        <v>0</v>
      </c>
      <c r="BA15" s="80">
        <v>0</v>
      </c>
      <c r="BB15" s="80">
        <v>1</v>
      </c>
      <c r="BC15" s="80">
        <v>0</v>
      </c>
      <c r="BD15" s="80">
        <v>0</v>
      </c>
      <c r="BE15" s="80">
        <v>0</v>
      </c>
      <c r="BF15" s="80">
        <v>0</v>
      </c>
      <c r="BG15" s="80">
        <v>65</v>
      </c>
      <c r="BH15" s="15">
        <v>0</v>
      </c>
      <c r="BI15" s="15">
        <v>0</v>
      </c>
      <c r="BJ15" s="15">
        <v>0</v>
      </c>
      <c r="BK15" s="80">
        <v>0</v>
      </c>
      <c r="BL15" s="15">
        <v>0</v>
      </c>
      <c r="BM15" s="15">
        <v>0</v>
      </c>
      <c r="BN15" s="15">
        <v>0</v>
      </c>
      <c r="BO15" s="15">
        <v>0</v>
      </c>
      <c r="BP15" s="15">
        <v>0</v>
      </c>
      <c r="BQ15" s="15">
        <v>0</v>
      </c>
      <c r="BR15" s="80">
        <v>0</v>
      </c>
      <c r="BS15" s="15">
        <v>0</v>
      </c>
      <c r="BT15" s="15">
        <v>0</v>
      </c>
      <c r="BU15" s="80">
        <v>0</v>
      </c>
      <c r="BV15" s="15">
        <v>0</v>
      </c>
      <c r="BW15" s="15">
        <v>0</v>
      </c>
      <c r="BX15" s="15">
        <v>0</v>
      </c>
      <c r="BY15" s="15">
        <v>0</v>
      </c>
      <c r="BZ15" s="80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80">
        <v>5</v>
      </c>
      <c r="CI15" s="80">
        <v>8</v>
      </c>
      <c r="CJ15" s="80">
        <v>2</v>
      </c>
      <c r="CK15" s="80">
        <v>7</v>
      </c>
      <c r="CL15" s="174">
        <v>13</v>
      </c>
      <c r="CM15" s="80">
        <v>3</v>
      </c>
      <c r="CN15" s="80">
        <v>0</v>
      </c>
      <c r="CO15" s="80">
        <v>1</v>
      </c>
      <c r="CP15" s="80">
        <v>0</v>
      </c>
      <c r="CQ15" s="80">
        <v>0</v>
      </c>
      <c r="CR15" s="80">
        <v>0</v>
      </c>
      <c r="CS15" s="80">
        <v>0</v>
      </c>
      <c r="CT15" s="80">
        <v>17</v>
      </c>
      <c r="CU15" s="15">
        <v>0</v>
      </c>
      <c r="CV15" s="15">
        <v>1</v>
      </c>
      <c r="CW15" s="15">
        <v>110</v>
      </c>
      <c r="CX15" s="15"/>
      <c r="CY15" s="15"/>
      <c r="CZ15" s="207"/>
      <c r="DA15" s="207"/>
      <c r="DH15" s="207"/>
      <c r="DI15" s="207"/>
      <c r="DJ15" s="207"/>
      <c r="DK15" s="207"/>
      <c r="DL15" s="207"/>
      <c r="DM15" s="207"/>
      <c r="DN15" s="207"/>
      <c r="DO15" s="207"/>
      <c r="DP15" s="207"/>
      <c r="DQ15" s="207"/>
      <c r="DR15" s="207"/>
      <c r="DS15" s="207"/>
      <c r="DT15" s="207"/>
      <c r="DU15" s="207"/>
      <c r="DV15" s="207"/>
      <c r="DW15" s="207"/>
      <c r="DX15" s="207"/>
      <c r="DY15" s="207"/>
      <c r="DZ15" s="207"/>
      <c r="EA15" s="207"/>
      <c r="EB15" s="207"/>
      <c r="EC15" s="207"/>
      <c r="ED15" s="207"/>
      <c r="EE15" s="207"/>
      <c r="EF15" s="207"/>
      <c r="EG15" s="207"/>
      <c r="EH15" s="207"/>
      <c r="EI15" s="207"/>
      <c r="EJ15" s="207"/>
      <c r="EK15" s="207"/>
      <c r="EL15" s="207"/>
      <c r="EM15" s="207"/>
      <c r="EN15" s="207"/>
      <c r="EO15" s="207"/>
      <c r="EP15" s="207"/>
      <c r="EQ15" s="207"/>
      <c r="ER15" s="207"/>
      <c r="ES15" s="207"/>
      <c r="ET15" s="207"/>
      <c r="EU15" s="207"/>
      <c r="EV15" s="207"/>
      <c r="EW15" s="207"/>
      <c r="EX15" s="207"/>
      <c r="EY15" s="207"/>
      <c r="EZ15" s="207"/>
      <c r="FA15" s="207"/>
      <c r="FB15" s="207"/>
      <c r="FC15" s="207"/>
      <c r="FD15" s="207"/>
      <c r="FE15" s="207"/>
      <c r="FF15" s="207"/>
      <c r="FG15" s="207"/>
      <c r="FH15" s="207"/>
      <c r="FI15" s="207"/>
      <c r="FJ15" s="207"/>
      <c r="FK15" s="207"/>
      <c r="FL15" s="207"/>
      <c r="FM15" s="207"/>
      <c r="FN15" s="207"/>
      <c r="FO15" s="207"/>
      <c r="FP15" s="207"/>
      <c r="FQ15" s="207"/>
      <c r="FR15" s="207"/>
      <c r="FS15" s="207"/>
      <c r="FT15" s="207"/>
      <c r="FU15" s="207"/>
      <c r="FV15" s="207"/>
      <c r="FW15" s="207"/>
      <c r="FX15" s="207"/>
      <c r="FY15" s="207"/>
      <c r="FZ15" s="207"/>
      <c r="GA15" s="207"/>
      <c r="GB15" s="207"/>
      <c r="GC15" s="207"/>
      <c r="GD15" s="207"/>
      <c r="GE15" s="207"/>
      <c r="GF15" s="207"/>
      <c r="GG15" s="207"/>
      <c r="GH15" s="207"/>
      <c r="GI15" s="207"/>
      <c r="GJ15" s="207"/>
      <c r="GK15" s="207"/>
      <c r="GL15" s="207"/>
      <c r="GM15" s="207"/>
      <c r="GN15" s="207"/>
      <c r="GO15" s="207"/>
      <c r="GP15" s="207"/>
      <c r="GQ15" s="207"/>
      <c r="GR15" s="207"/>
      <c r="GS15" s="207"/>
      <c r="GT15" s="207"/>
      <c r="GU15" s="207"/>
      <c r="GV15" s="207"/>
      <c r="GW15" s="207"/>
      <c r="GX15" s="207"/>
      <c r="GY15" s="207"/>
    </row>
    <row r="16" spans="1:207" x14ac:dyDescent="0.2">
      <c r="A16" s="30">
        <v>55</v>
      </c>
      <c r="B16" s="30">
        <v>55</v>
      </c>
      <c r="C16" s="100">
        <v>115</v>
      </c>
      <c r="D16" s="60">
        <f>'Revised Stratig. - April ''08'!$G$60</f>
        <v>2922</v>
      </c>
      <c r="E16" s="65">
        <v>30</v>
      </c>
      <c r="F16" s="15">
        <v>0</v>
      </c>
      <c r="G16" s="15">
        <v>0</v>
      </c>
      <c r="H16" s="15">
        <v>2</v>
      </c>
      <c r="I16" s="15">
        <v>0</v>
      </c>
      <c r="J16" s="80">
        <v>1.0002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1.0002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80">
        <v>2</v>
      </c>
      <c r="W16" s="15">
        <v>2</v>
      </c>
      <c r="X16" s="15">
        <v>0</v>
      </c>
      <c r="Y16" s="15">
        <v>0</v>
      </c>
      <c r="Z16" s="15">
        <v>0</v>
      </c>
      <c r="AA16" s="15">
        <v>11</v>
      </c>
      <c r="AB16" s="15">
        <v>0</v>
      </c>
      <c r="AC16" s="80">
        <v>11</v>
      </c>
      <c r="AD16" s="15">
        <v>0</v>
      </c>
      <c r="AE16" s="15">
        <v>0</v>
      </c>
      <c r="AF16" s="15">
        <v>0</v>
      </c>
      <c r="AG16" s="80">
        <v>0</v>
      </c>
      <c r="AH16" s="15">
        <v>0</v>
      </c>
      <c r="AI16" s="15">
        <v>112</v>
      </c>
      <c r="AJ16" s="15">
        <v>0</v>
      </c>
      <c r="AK16" s="15">
        <v>0</v>
      </c>
      <c r="AL16" s="15">
        <v>0</v>
      </c>
      <c r="AM16" s="15">
        <v>0</v>
      </c>
      <c r="AN16" s="80">
        <v>0</v>
      </c>
      <c r="AO16" s="15">
        <v>0</v>
      </c>
      <c r="AP16" s="80">
        <v>0</v>
      </c>
      <c r="AQ16" s="15">
        <v>0</v>
      </c>
      <c r="AR16" s="15">
        <v>0</v>
      </c>
      <c r="AS16" s="15">
        <v>0</v>
      </c>
      <c r="AT16" s="80">
        <v>1</v>
      </c>
      <c r="AU16" s="80">
        <v>44</v>
      </c>
      <c r="AV16" s="80">
        <v>0</v>
      </c>
      <c r="AW16" s="80">
        <v>0</v>
      </c>
      <c r="AX16" s="80">
        <v>1</v>
      </c>
      <c r="AY16" s="174">
        <v>78</v>
      </c>
      <c r="AZ16" s="80">
        <v>0</v>
      </c>
      <c r="BA16" s="80">
        <v>0</v>
      </c>
      <c r="BB16" s="80">
        <v>0</v>
      </c>
      <c r="BC16" s="80">
        <v>0</v>
      </c>
      <c r="BD16" s="80">
        <v>0</v>
      </c>
      <c r="BE16" s="80">
        <v>0</v>
      </c>
      <c r="BF16" s="80">
        <v>0</v>
      </c>
      <c r="BG16" s="80">
        <v>78.999999999999986</v>
      </c>
      <c r="BH16" s="15">
        <v>0</v>
      </c>
      <c r="BI16" s="15">
        <v>0</v>
      </c>
      <c r="BJ16" s="15">
        <v>0</v>
      </c>
      <c r="BK16" s="80">
        <v>0</v>
      </c>
      <c r="BL16" s="15">
        <v>0</v>
      </c>
      <c r="BM16" s="15">
        <v>0</v>
      </c>
      <c r="BN16" s="15">
        <v>0</v>
      </c>
      <c r="BO16" s="15">
        <v>0</v>
      </c>
      <c r="BP16" s="15">
        <v>0</v>
      </c>
      <c r="BQ16" s="15">
        <v>0</v>
      </c>
      <c r="BR16" s="80">
        <v>0</v>
      </c>
      <c r="BS16" s="15">
        <v>0</v>
      </c>
      <c r="BT16" s="15">
        <v>0</v>
      </c>
      <c r="BU16" s="80">
        <v>0</v>
      </c>
      <c r="BV16" s="15">
        <v>0</v>
      </c>
      <c r="BW16" s="15">
        <v>0</v>
      </c>
      <c r="BX16" s="15">
        <v>0</v>
      </c>
      <c r="BY16" s="15">
        <v>0</v>
      </c>
      <c r="BZ16" s="80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80">
        <v>3</v>
      </c>
      <c r="CI16" s="80">
        <v>3</v>
      </c>
      <c r="CJ16" s="80">
        <v>1</v>
      </c>
      <c r="CK16" s="80">
        <v>9</v>
      </c>
      <c r="CL16" s="174">
        <v>12</v>
      </c>
      <c r="CM16" s="80">
        <v>0</v>
      </c>
      <c r="CN16" s="80">
        <v>0</v>
      </c>
      <c r="CO16" s="80">
        <v>1</v>
      </c>
      <c r="CP16" s="80">
        <v>4.9999999999999991</v>
      </c>
      <c r="CQ16" s="80">
        <v>0</v>
      </c>
      <c r="CR16" s="80">
        <v>0</v>
      </c>
      <c r="CS16" s="80">
        <v>0</v>
      </c>
      <c r="CT16" s="80">
        <v>18</v>
      </c>
      <c r="CU16" s="15">
        <v>0</v>
      </c>
      <c r="CV16" s="15">
        <v>1</v>
      </c>
      <c r="CW16" s="15">
        <v>115</v>
      </c>
      <c r="CX16" s="15"/>
      <c r="CY16" s="15"/>
      <c r="CZ16" s="207"/>
      <c r="DA16" s="207"/>
      <c r="DH16" s="207"/>
      <c r="DI16" s="207"/>
      <c r="DJ16" s="207"/>
      <c r="DK16" s="207"/>
      <c r="DL16" s="207"/>
      <c r="DM16" s="207"/>
      <c r="DN16" s="207"/>
      <c r="DO16" s="207"/>
      <c r="DP16" s="207"/>
      <c r="DQ16" s="207"/>
      <c r="DR16" s="207"/>
      <c r="DS16" s="207"/>
      <c r="DT16" s="207"/>
      <c r="DU16" s="207"/>
      <c r="DV16" s="207"/>
      <c r="DW16" s="207"/>
      <c r="DX16" s="207"/>
      <c r="DY16" s="207"/>
      <c r="DZ16" s="207"/>
      <c r="EA16" s="207"/>
      <c r="EB16" s="207"/>
      <c r="EC16" s="207"/>
      <c r="ED16" s="207"/>
      <c r="EE16" s="207"/>
      <c r="EF16" s="207"/>
      <c r="EG16" s="207"/>
      <c r="EH16" s="207"/>
      <c r="EI16" s="207"/>
      <c r="EJ16" s="207"/>
      <c r="EK16" s="207"/>
      <c r="EL16" s="207"/>
      <c r="EM16" s="207"/>
      <c r="EN16" s="207"/>
      <c r="EO16" s="207"/>
      <c r="EP16" s="207"/>
      <c r="EQ16" s="207"/>
      <c r="ER16" s="207"/>
      <c r="ES16" s="207"/>
      <c r="ET16" s="207"/>
      <c r="EU16" s="207"/>
      <c r="EV16" s="207"/>
      <c r="EW16" s="207"/>
      <c r="EX16" s="207"/>
      <c r="EY16" s="207"/>
      <c r="EZ16" s="207"/>
      <c r="FA16" s="207"/>
      <c r="FB16" s="207"/>
      <c r="FC16" s="207"/>
      <c r="FD16" s="207"/>
      <c r="FE16" s="207"/>
      <c r="FF16" s="207"/>
      <c r="FG16" s="207"/>
      <c r="FH16" s="207"/>
      <c r="FI16" s="207"/>
      <c r="FJ16" s="207"/>
      <c r="FK16" s="207"/>
      <c r="FL16" s="207"/>
      <c r="FM16" s="207"/>
      <c r="FN16" s="207"/>
      <c r="FO16" s="207"/>
      <c r="FP16" s="207"/>
      <c r="FQ16" s="207"/>
      <c r="FR16" s="207"/>
      <c r="FS16" s="207"/>
      <c r="FT16" s="207"/>
      <c r="FU16" s="207"/>
      <c r="FV16" s="207"/>
      <c r="FW16" s="207"/>
      <c r="FX16" s="207"/>
      <c r="FY16" s="207"/>
      <c r="FZ16" s="207"/>
      <c r="GA16" s="207"/>
      <c r="GB16" s="207"/>
      <c r="GC16" s="207"/>
      <c r="GD16" s="207"/>
      <c r="GE16" s="207"/>
      <c r="GF16" s="207"/>
      <c r="GG16" s="207"/>
      <c r="GH16" s="207"/>
      <c r="GI16" s="207"/>
      <c r="GJ16" s="207"/>
      <c r="GK16" s="207"/>
      <c r="GL16" s="207"/>
      <c r="GM16" s="207"/>
      <c r="GN16" s="207"/>
      <c r="GO16" s="207"/>
      <c r="GP16" s="207"/>
      <c r="GQ16" s="207"/>
      <c r="GR16" s="207"/>
      <c r="GS16" s="207"/>
      <c r="GT16" s="207"/>
      <c r="GU16" s="207"/>
      <c r="GV16" s="207"/>
      <c r="GW16" s="207"/>
      <c r="GX16" s="207"/>
      <c r="GY16" s="207"/>
    </row>
    <row r="17" spans="1:207" x14ac:dyDescent="0.2">
      <c r="A17" s="30">
        <v>60</v>
      </c>
      <c r="B17" s="30">
        <v>60</v>
      </c>
      <c r="C17" s="100">
        <v>120</v>
      </c>
      <c r="D17" s="60">
        <f>'Revised Stratig. - April ''08'!$G$65</f>
        <v>3020</v>
      </c>
      <c r="E17" s="65">
        <v>25</v>
      </c>
      <c r="F17" s="15">
        <v>0</v>
      </c>
      <c r="G17" s="15">
        <v>0</v>
      </c>
      <c r="H17" s="15">
        <v>0</v>
      </c>
      <c r="I17" s="15">
        <v>0</v>
      </c>
      <c r="J17" s="80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80">
        <v>1</v>
      </c>
      <c r="W17" s="15">
        <v>1</v>
      </c>
      <c r="X17" s="15">
        <v>0</v>
      </c>
      <c r="Y17" s="15">
        <v>0</v>
      </c>
      <c r="Z17" s="15">
        <v>0</v>
      </c>
      <c r="AA17" s="15">
        <v>8</v>
      </c>
      <c r="AB17" s="15">
        <v>0</v>
      </c>
      <c r="AC17" s="80">
        <v>8</v>
      </c>
      <c r="AD17" s="15">
        <v>0</v>
      </c>
      <c r="AE17" s="15">
        <v>0</v>
      </c>
      <c r="AF17" s="15">
        <v>0</v>
      </c>
      <c r="AG17" s="80">
        <v>0</v>
      </c>
      <c r="AH17" s="15">
        <v>0</v>
      </c>
      <c r="AI17" s="15">
        <v>87</v>
      </c>
      <c r="AJ17" s="15">
        <v>0</v>
      </c>
      <c r="AK17" s="15">
        <v>0</v>
      </c>
      <c r="AL17" s="15">
        <v>0</v>
      </c>
      <c r="AM17" s="15">
        <v>0</v>
      </c>
      <c r="AN17" s="80">
        <v>0</v>
      </c>
      <c r="AO17" s="15">
        <v>0</v>
      </c>
      <c r="AP17" s="80">
        <v>0</v>
      </c>
      <c r="AQ17" s="15">
        <v>0</v>
      </c>
      <c r="AR17" s="15">
        <v>0</v>
      </c>
      <c r="AS17" s="15">
        <v>0</v>
      </c>
      <c r="AT17" s="80">
        <v>2</v>
      </c>
      <c r="AU17" s="80">
        <v>51</v>
      </c>
      <c r="AV17" s="80">
        <v>0</v>
      </c>
      <c r="AW17" s="80">
        <v>0</v>
      </c>
      <c r="AX17" s="80">
        <v>2</v>
      </c>
      <c r="AY17" s="174">
        <v>51</v>
      </c>
      <c r="AZ17" s="80">
        <v>0</v>
      </c>
      <c r="BA17" s="80">
        <v>1</v>
      </c>
      <c r="BB17" s="80">
        <v>3</v>
      </c>
      <c r="BC17" s="80">
        <v>0</v>
      </c>
      <c r="BD17" s="80">
        <v>0</v>
      </c>
      <c r="BE17" s="80">
        <v>0</v>
      </c>
      <c r="BF17" s="80">
        <v>0</v>
      </c>
      <c r="BG17" s="80">
        <v>56</v>
      </c>
      <c r="BH17" s="15">
        <v>0</v>
      </c>
      <c r="BI17" s="15">
        <v>0</v>
      </c>
      <c r="BJ17" s="15">
        <v>0</v>
      </c>
      <c r="BK17" s="80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80">
        <v>0</v>
      </c>
      <c r="BS17" s="15">
        <v>0</v>
      </c>
      <c r="BT17" s="15">
        <v>0</v>
      </c>
      <c r="BU17" s="80">
        <v>0</v>
      </c>
      <c r="BV17" s="15">
        <v>0</v>
      </c>
      <c r="BW17" s="15">
        <v>0</v>
      </c>
      <c r="BX17" s="15">
        <v>0</v>
      </c>
      <c r="BY17" s="15">
        <v>0</v>
      </c>
      <c r="BZ17" s="80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80">
        <v>0</v>
      </c>
      <c r="CI17" s="80">
        <v>0</v>
      </c>
      <c r="CJ17" s="80">
        <v>1</v>
      </c>
      <c r="CK17" s="80">
        <v>5</v>
      </c>
      <c r="CL17" s="174">
        <v>5</v>
      </c>
      <c r="CM17" s="80">
        <v>0</v>
      </c>
      <c r="CN17" s="80">
        <v>0</v>
      </c>
      <c r="CO17" s="80">
        <v>3</v>
      </c>
      <c r="CP17" s="80">
        <v>1</v>
      </c>
      <c r="CQ17" s="80">
        <v>0</v>
      </c>
      <c r="CR17" s="80">
        <v>0</v>
      </c>
      <c r="CS17" s="80">
        <v>0</v>
      </c>
      <c r="CT17" s="80">
        <v>9</v>
      </c>
      <c r="CU17" s="15">
        <v>0</v>
      </c>
      <c r="CV17" s="15">
        <v>1</v>
      </c>
      <c r="CW17" s="15">
        <v>120</v>
      </c>
      <c r="CX17" s="15"/>
      <c r="CY17" s="15"/>
      <c r="CZ17" s="207"/>
      <c r="DA17" s="207"/>
      <c r="DH17" s="207"/>
      <c r="DI17" s="207"/>
      <c r="DJ17" s="207"/>
      <c r="DK17" s="207"/>
      <c r="DL17" s="207"/>
      <c r="DM17" s="207"/>
      <c r="DN17" s="207"/>
      <c r="DO17" s="207"/>
      <c r="DP17" s="207"/>
      <c r="DQ17" s="207"/>
      <c r="DR17" s="207"/>
      <c r="DS17" s="207"/>
      <c r="DT17" s="207"/>
      <c r="DU17" s="207"/>
      <c r="DV17" s="207"/>
      <c r="DW17" s="207"/>
      <c r="DX17" s="207"/>
      <c r="DY17" s="207"/>
      <c r="DZ17" s="207"/>
      <c r="EA17" s="207"/>
      <c r="EB17" s="207"/>
      <c r="EC17" s="207"/>
      <c r="ED17" s="207"/>
      <c r="EE17" s="207"/>
      <c r="EF17" s="207"/>
      <c r="EG17" s="207"/>
      <c r="EH17" s="207"/>
      <c r="EI17" s="207"/>
      <c r="EJ17" s="207"/>
      <c r="EK17" s="207"/>
      <c r="EL17" s="207"/>
      <c r="EM17" s="207"/>
      <c r="EN17" s="207"/>
      <c r="EO17" s="207"/>
      <c r="EP17" s="207"/>
      <c r="EQ17" s="207"/>
      <c r="ER17" s="207"/>
      <c r="ES17" s="207"/>
      <c r="ET17" s="207"/>
      <c r="EU17" s="207"/>
      <c r="EV17" s="207"/>
      <c r="EW17" s="207"/>
      <c r="EX17" s="207"/>
      <c r="EY17" s="207"/>
      <c r="EZ17" s="207"/>
      <c r="FA17" s="207"/>
      <c r="FB17" s="207"/>
      <c r="FC17" s="207"/>
      <c r="FD17" s="207"/>
      <c r="FE17" s="207"/>
      <c r="FF17" s="207"/>
      <c r="FG17" s="207"/>
      <c r="FH17" s="207"/>
      <c r="FI17" s="207"/>
      <c r="FJ17" s="207"/>
      <c r="FK17" s="207"/>
      <c r="FL17" s="207"/>
      <c r="FM17" s="207"/>
      <c r="FN17" s="207"/>
      <c r="FO17" s="207"/>
      <c r="FP17" s="207"/>
      <c r="FQ17" s="207"/>
      <c r="FR17" s="207"/>
      <c r="FS17" s="207"/>
      <c r="FT17" s="207"/>
      <c r="FU17" s="207"/>
      <c r="FV17" s="207"/>
      <c r="FW17" s="207"/>
      <c r="FX17" s="207"/>
      <c r="FY17" s="207"/>
      <c r="FZ17" s="207"/>
      <c r="GA17" s="207"/>
      <c r="GB17" s="207"/>
      <c r="GC17" s="207"/>
      <c r="GD17" s="207"/>
      <c r="GE17" s="207"/>
      <c r="GF17" s="207"/>
      <c r="GG17" s="207"/>
      <c r="GH17" s="207"/>
      <c r="GI17" s="207"/>
      <c r="GJ17" s="207"/>
      <c r="GK17" s="207"/>
      <c r="GL17" s="207"/>
      <c r="GM17" s="207"/>
      <c r="GN17" s="207"/>
      <c r="GO17" s="207"/>
      <c r="GP17" s="207"/>
      <c r="GQ17" s="207"/>
      <c r="GR17" s="207"/>
      <c r="GS17" s="207"/>
      <c r="GT17" s="207"/>
      <c r="GU17" s="207"/>
      <c r="GV17" s="207"/>
      <c r="GW17" s="207"/>
      <c r="GX17" s="207"/>
      <c r="GY17" s="207"/>
    </row>
    <row r="18" spans="1:207" x14ac:dyDescent="0.2">
      <c r="A18" s="30">
        <v>65</v>
      </c>
      <c r="B18" s="30">
        <v>65</v>
      </c>
      <c r="C18" s="100">
        <v>125</v>
      </c>
      <c r="D18" s="60">
        <f>'Revised Stratig. - April ''08'!$G$70</f>
        <v>3128</v>
      </c>
      <c r="E18" s="65">
        <v>30</v>
      </c>
      <c r="F18" s="15">
        <v>0</v>
      </c>
      <c r="G18" s="15">
        <v>0</v>
      </c>
      <c r="H18" s="15">
        <v>0</v>
      </c>
      <c r="I18" s="15">
        <v>0</v>
      </c>
      <c r="J18" s="80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1</v>
      </c>
      <c r="S18" s="15">
        <v>1</v>
      </c>
      <c r="T18" s="15">
        <v>1</v>
      </c>
      <c r="U18" s="15">
        <v>0</v>
      </c>
      <c r="V18" s="80">
        <v>0</v>
      </c>
      <c r="W18" s="15">
        <v>1</v>
      </c>
      <c r="X18" s="15">
        <v>0</v>
      </c>
      <c r="Y18" s="15">
        <v>3</v>
      </c>
      <c r="Z18" s="15">
        <v>0</v>
      </c>
      <c r="AA18" s="15">
        <v>17</v>
      </c>
      <c r="AB18" s="15">
        <v>1</v>
      </c>
      <c r="AC18" s="80">
        <v>18</v>
      </c>
      <c r="AD18" s="15">
        <v>0</v>
      </c>
      <c r="AE18" s="15">
        <v>0</v>
      </c>
      <c r="AF18" s="15">
        <v>0</v>
      </c>
      <c r="AG18" s="80">
        <v>0</v>
      </c>
      <c r="AH18" s="15">
        <v>0</v>
      </c>
      <c r="AI18" s="15">
        <v>114</v>
      </c>
      <c r="AJ18" s="15">
        <v>0</v>
      </c>
      <c r="AK18" s="15">
        <v>0</v>
      </c>
      <c r="AL18" s="15">
        <v>0</v>
      </c>
      <c r="AM18" s="15">
        <v>0</v>
      </c>
      <c r="AN18" s="80">
        <v>0</v>
      </c>
      <c r="AO18" s="15">
        <v>0</v>
      </c>
      <c r="AP18" s="80">
        <v>0</v>
      </c>
      <c r="AQ18" s="15">
        <v>1</v>
      </c>
      <c r="AR18" s="15">
        <v>0</v>
      </c>
      <c r="AS18" s="15">
        <v>0</v>
      </c>
      <c r="AT18" s="80">
        <v>0</v>
      </c>
      <c r="AU18" s="80">
        <v>83</v>
      </c>
      <c r="AV18" s="80">
        <v>0</v>
      </c>
      <c r="AW18" s="80">
        <v>0</v>
      </c>
      <c r="AX18" s="80">
        <v>1</v>
      </c>
      <c r="AY18" s="174">
        <v>114</v>
      </c>
      <c r="AZ18" s="80">
        <v>0</v>
      </c>
      <c r="BA18" s="80">
        <v>0</v>
      </c>
      <c r="BB18" s="80">
        <v>3</v>
      </c>
      <c r="BC18" s="80">
        <v>0</v>
      </c>
      <c r="BD18" s="80">
        <v>2</v>
      </c>
      <c r="BE18" s="80">
        <v>3</v>
      </c>
      <c r="BF18" s="80">
        <v>0</v>
      </c>
      <c r="BG18" s="80">
        <v>123</v>
      </c>
      <c r="BH18" s="15">
        <v>0</v>
      </c>
      <c r="BI18" s="15">
        <v>0</v>
      </c>
      <c r="BJ18" s="15">
        <v>0</v>
      </c>
      <c r="BK18" s="80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80">
        <v>0</v>
      </c>
      <c r="BS18" s="15">
        <v>0</v>
      </c>
      <c r="BT18" s="15">
        <v>0</v>
      </c>
      <c r="BU18" s="80">
        <v>0</v>
      </c>
      <c r="BV18" s="15">
        <v>0</v>
      </c>
      <c r="BW18" s="15">
        <v>0</v>
      </c>
      <c r="BX18" s="15">
        <v>0</v>
      </c>
      <c r="BY18" s="15">
        <v>0</v>
      </c>
      <c r="BZ18" s="80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80">
        <v>3</v>
      </c>
      <c r="CI18" s="80">
        <v>1</v>
      </c>
      <c r="CJ18" s="80">
        <v>0</v>
      </c>
      <c r="CK18" s="80">
        <v>3</v>
      </c>
      <c r="CL18" s="174">
        <v>6</v>
      </c>
      <c r="CM18" s="80">
        <v>0</v>
      </c>
      <c r="CN18" s="80">
        <v>0</v>
      </c>
      <c r="CO18" s="80">
        <v>0</v>
      </c>
      <c r="CP18" s="80">
        <v>6</v>
      </c>
      <c r="CQ18" s="80">
        <v>0</v>
      </c>
      <c r="CR18" s="80">
        <v>0</v>
      </c>
      <c r="CS18" s="80">
        <v>0</v>
      </c>
      <c r="CT18" s="80">
        <v>12</v>
      </c>
      <c r="CU18" s="15">
        <v>0</v>
      </c>
      <c r="CV18" s="15">
        <v>1</v>
      </c>
      <c r="CW18" s="15">
        <v>125</v>
      </c>
      <c r="CX18" s="15"/>
      <c r="CY18" s="15"/>
      <c r="CZ18" s="207"/>
      <c r="DA18" s="207"/>
      <c r="DH18" s="207"/>
      <c r="DI18" s="207"/>
      <c r="DJ18" s="207"/>
      <c r="DK18" s="207"/>
      <c r="DL18" s="207"/>
      <c r="DM18" s="207"/>
      <c r="DN18" s="207"/>
      <c r="DO18" s="207"/>
      <c r="DP18" s="207"/>
      <c r="DQ18" s="207"/>
      <c r="DR18" s="207"/>
      <c r="DS18" s="207"/>
      <c r="DT18" s="207"/>
      <c r="DU18" s="207"/>
      <c r="DV18" s="207"/>
      <c r="DW18" s="207"/>
      <c r="DX18" s="207"/>
      <c r="DY18" s="207"/>
      <c r="DZ18" s="207"/>
      <c r="EA18" s="207"/>
      <c r="EB18" s="207"/>
      <c r="EC18" s="207"/>
      <c r="ED18" s="207"/>
      <c r="EE18" s="207"/>
      <c r="EF18" s="207"/>
      <c r="EG18" s="207"/>
      <c r="EH18" s="207"/>
      <c r="EI18" s="207"/>
      <c r="EJ18" s="207"/>
      <c r="EK18" s="207"/>
      <c r="EL18" s="207"/>
      <c r="EM18" s="207"/>
      <c r="EN18" s="207"/>
      <c r="EO18" s="207"/>
      <c r="EP18" s="207"/>
      <c r="EQ18" s="207"/>
      <c r="ER18" s="207"/>
      <c r="ES18" s="207"/>
      <c r="ET18" s="207"/>
      <c r="EU18" s="207"/>
      <c r="EV18" s="207"/>
      <c r="EW18" s="207"/>
      <c r="EX18" s="207"/>
      <c r="EY18" s="207"/>
      <c r="EZ18" s="207"/>
      <c r="FA18" s="207"/>
      <c r="FB18" s="207"/>
      <c r="FC18" s="207"/>
      <c r="FD18" s="207"/>
      <c r="FE18" s="207"/>
      <c r="FF18" s="207"/>
      <c r="FG18" s="207"/>
      <c r="FH18" s="207"/>
      <c r="FI18" s="207"/>
      <c r="FJ18" s="207"/>
      <c r="FK18" s="207"/>
      <c r="FL18" s="207"/>
      <c r="FM18" s="207"/>
      <c r="FN18" s="207"/>
      <c r="FO18" s="207"/>
      <c r="FP18" s="207"/>
      <c r="FQ18" s="207"/>
      <c r="FR18" s="207"/>
      <c r="FS18" s="207"/>
      <c r="FT18" s="207"/>
      <c r="FU18" s="207"/>
      <c r="FV18" s="207"/>
      <c r="FW18" s="207"/>
      <c r="FX18" s="207"/>
      <c r="FY18" s="207"/>
      <c r="FZ18" s="207"/>
      <c r="GA18" s="207"/>
      <c r="GB18" s="207"/>
      <c r="GC18" s="207"/>
      <c r="GD18" s="207"/>
      <c r="GE18" s="207"/>
      <c r="GF18" s="207"/>
      <c r="GG18" s="207"/>
      <c r="GH18" s="207"/>
      <c r="GI18" s="207"/>
      <c r="GJ18" s="207"/>
      <c r="GK18" s="207"/>
      <c r="GL18" s="207"/>
      <c r="GM18" s="207"/>
      <c r="GN18" s="207"/>
      <c r="GO18" s="207"/>
      <c r="GP18" s="207"/>
      <c r="GQ18" s="207"/>
      <c r="GR18" s="207"/>
      <c r="GS18" s="207"/>
      <c r="GT18" s="207"/>
      <c r="GU18" s="207"/>
      <c r="GV18" s="207"/>
      <c r="GW18" s="207"/>
      <c r="GX18" s="207"/>
      <c r="GY18" s="207"/>
    </row>
    <row r="19" spans="1:207" x14ac:dyDescent="0.2">
      <c r="A19" s="30">
        <v>70</v>
      </c>
      <c r="B19" s="30">
        <v>70</v>
      </c>
      <c r="C19" s="100">
        <v>130</v>
      </c>
      <c r="D19" s="60">
        <f>'Revised Stratig. - April ''08'!$G$75</f>
        <v>3182</v>
      </c>
      <c r="E19" s="65">
        <v>25</v>
      </c>
      <c r="F19" s="15">
        <v>2</v>
      </c>
      <c r="G19" s="15">
        <v>1</v>
      </c>
      <c r="H19" s="15">
        <v>1</v>
      </c>
      <c r="I19" s="15">
        <v>0</v>
      </c>
      <c r="J19" s="80">
        <v>3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3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80">
        <v>4</v>
      </c>
      <c r="W19" s="15">
        <v>4</v>
      </c>
      <c r="X19" s="15">
        <v>0</v>
      </c>
      <c r="Y19" s="15">
        <v>0</v>
      </c>
      <c r="Z19" s="15">
        <v>0</v>
      </c>
      <c r="AA19" s="15">
        <v>13</v>
      </c>
      <c r="AB19" s="15">
        <v>2</v>
      </c>
      <c r="AC19" s="80">
        <v>15</v>
      </c>
      <c r="AD19" s="15">
        <v>0</v>
      </c>
      <c r="AE19" s="15">
        <v>0</v>
      </c>
      <c r="AF19" s="15">
        <v>0</v>
      </c>
      <c r="AG19" s="80">
        <v>0</v>
      </c>
      <c r="AH19" s="15">
        <v>0</v>
      </c>
      <c r="AI19" s="15">
        <v>80</v>
      </c>
      <c r="AJ19" s="15">
        <v>0</v>
      </c>
      <c r="AK19" s="15">
        <v>0</v>
      </c>
      <c r="AL19" s="15">
        <v>0</v>
      </c>
      <c r="AM19" s="15">
        <v>0</v>
      </c>
      <c r="AN19" s="80">
        <v>0</v>
      </c>
      <c r="AO19" s="15">
        <v>0</v>
      </c>
      <c r="AP19" s="80">
        <v>0</v>
      </c>
      <c r="AQ19" s="15">
        <v>0</v>
      </c>
      <c r="AR19" s="15">
        <v>0</v>
      </c>
      <c r="AS19" s="15">
        <v>0</v>
      </c>
      <c r="AT19" s="80">
        <v>1</v>
      </c>
      <c r="AU19" s="80">
        <v>42</v>
      </c>
      <c r="AV19" s="80">
        <v>0</v>
      </c>
      <c r="AW19" s="80">
        <v>0</v>
      </c>
      <c r="AX19" s="80">
        <v>1</v>
      </c>
      <c r="AY19" s="174">
        <v>50</v>
      </c>
      <c r="AZ19" s="80">
        <v>1</v>
      </c>
      <c r="BA19" s="80">
        <v>0</v>
      </c>
      <c r="BB19" s="80">
        <v>2</v>
      </c>
      <c r="BC19" s="80">
        <v>1</v>
      </c>
      <c r="BD19" s="80">
        <v>2</v>
      </c>
      <c r="BE19" s="80">
        <v>3</v>
      </c>
      <c r="BF19" s="80">
        <v>0</v>
      </c>
      <c r="BG19" s="80">
        <v>60</v>
      </c>
      <c r="BH19" s="15">
        <v>0</v>
      </c>
      <c r="BI19" s="15">
        <v>0</v>
      </c>
      <c r="BJ19" s="15">
        <v>0</v>
      </c>
      <c r="BK19" s="80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80">
        <v>0</v>
      </c>
      <c r="BS19" s="15">
        <v>0</v>
      </c>
      <c r="BT19" s="15">
        <v>0</v>
      </c>
      <c r="BU19" s="80">
        <v>0</v>
      </c>
      <c r="BV19" s="15">
        <v>0</v>
      </c>
      <c r="BW19" s="15">
        <v>0</v>
      </c>
      <c r="BX19" s="15">
        <v>0</v>
      </c>
      <c r="BY19" s="15">
        <v>0</v>
      </c>
      <c r="BZ19" s="80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80">
        <v>0</v>
      </c>
      <c r="CI19" s="80">
        <v>0</v>
      </c>
      <c r="CJ19" s="80">
        <v>0</v>
      </c>
      <c r="CK19" s="80">
        <v>2</v>
      </c>
      <c r="CL19" s="174">
        <v>2</v>
      </c>
      <c r="CM19" s="80">
        <v>0</v>
      </c>
      <c r="CN19" s="80">
        <v>0</v>
      </c>
      <c r="CO19" s="80">
        <v>1</v>
      </c>
      <c r="CP19" s="80">
        <v>0</v>
      </c>
      <c r="CQ19" s="80">
        <v>0</v>
      </c>
      <c r="CR19" s="80">
        <v>0</v>
      </c>
      <c r="CS19" s="80">
        <v>0</v>
      </c>
      <c r="CT19" s="80">
        <v>3</v>
      </c>
      <c r="CU19" s="15">
        <v>0</v>
      </c>
      <c r="CV19" s="15">
        <v>1</v>
      </c>
      <c r="CW19" s="15">
        <v>130</v>
      </c>
      <c r="CX19" s="15"/>
      <c r="CY19" s="15"/>
      <c r="CZ19" s="207"/>
      <c r="DA19" s="207"/>
      <c r="DH19" s="207"/>
      <c r="DI19" s="207"/>
      <c r="DJ19" s="207"/>
      <c r="DK19" s="207"/>
      <c r="DL19" s="207"/>
      <c r="DM19" s="207"/>
      <c r="DN19" s="207"/>
      <c r="DO19" s="207"/>
      <c r="DP19" s="207"/>
      <c r="DQ19" s="207"/>
      <c r="DR19" s="207"/>
      <c r="DS19" s="207"/>
      <c r="DT19" s="207"/>
      <c r="DU19" s="207"/>
      <c r="DV19" s="207"/>
      <c r="DW19" s="207"/>
      <c r="DX19" s="207"/>
      <c r="DY19" s="207"/>
      <c r="DZ19" s="207"/>
      <c r="EA19" s="207"/>
      <c r="EB19" s="207"/>
      <c r="EC19" s="207"/>
      <c r="ED19" s="207"/>
      <c r="EE19" s="207"/>
      <c r="EF19" s="207"/>
      <c r="EG19" s="207"/>
      <c r="EH19" s="207"/>
      <c r="EI19" s="207"/>
      <c r="EJ19" s="207"/>
      <c r="EK19" s="207"/>
      <c r="EL19" s="207"/>
      <c r="EM19" s="207"/>
      <c r="EN19" s="207"/>
      <c r="EO19" s="207"/>
      <c r="EP19" s="207"/>
      <c r="EQ19" s="207"/>
      <c r="ER19" s="207"/>
      <c r="ES19" s="207"/>
      <c r="ET19" s="207"/>
      <c r="EU19" s="207"/>
      <c r="EV19" s="207"/>
      <c r="EW19" s="207"/>
      <c r="EX19" s="207"/>
      <c r="EY19" s="207"/>
      <c r="EZ19" s="207"/>
      <c r="FA19" s="207"/>
      <c r="FB19" s="207"/>
      <c r="FC19" s="207"/>
      <c r="FD19" s="207"/>
      <c r="FE19" s="207"/>
      <c r="FF19" s="207"/>
      <c r="FG19" s="207"/>
      <c r="FH19" s="207"/>
      <c r="FI19" s="207"/>
      <c r="FJ19" s="207"/>
      <c r="FK19" s="207"/>
      <c r="FL19" s="207"/>
      <c r="FM19" s="207"/>
      <c r="FN19" s="207"/>
      <c r="FO19" s="207"/>
      <c r="FP19" s="207"/>
      <c r="FQ19" s="207"/>
      <c r="FR19" s="207"/>
      <c r="FS19" s="207"/>
      <c r="FT19" s="207"/>
      <c r="FU19" s="207"/>
      <c r="FV19" s="207"/>
      <c r="FW19" s="207"/>
      <c r="FX19" s="207"/>
      <c r="FY19" s="207"/>
      <c r="FZ19" s="207"/>
      <c r="GA19" s="207"/>
      <c r="GB19" s="207"/>
      <c r="GC19" s="207"/>
      <c r="GD19" s="207"/>
      <c r="GE19" s="207"/>
      <c r="GF19" s="207"/>
      <c r="GG19" s="207"/>
      <c r="GH19" s="207"/>
      <c r="GI19" s="207"/>
      <c r="GJ19" s="207"/>
      <c r="GK19" s="207"/>
      <c r="GL19" s="207"/>
      <c r="GM19" s="207"/>
      <c r="GN19" s="207"/>
      <c r="GO19" s="207"/>
      <c r="GP19" s="207"/>
      <c r="GQ19" s="207"/>
      <c r="GR19" s="207"/>
      <c r="GS19" s="207"/>
      <c r="GT19" s="207"/>
      <c r="GU19" s="207"/>
      <c r="GV19" s="207"/>
      <c r="GW19" s="207"/>
      <c r="GX19" s="207"/>
      <c r="GY19" s="207"/>
    </row>
    <row r="20" spans="1:207" x14ac:dyDescent="0.2">
      <c r="A20" s="30">
        <v>75</v>
      </c>
      <c r="B20" s="30">
        <v>75</v>
      </c>
      <c r="C20" s="100">
        <v>135</v>
      </c>
      <c r="D20" s="60">
        <f>'Revised Stratig. - April ''08'!$G$80</f>
        <v>3310</v>
      </c>
      <c r="E20" s="65">
        <v>25</v>
      </c>
      <c r="F20" s="15">
        <v>0</v>
      </c>
      <c r="G20" s="15">
        <v>0</v>
      </c>
      <c r="H20" s="15">
        <v>0</v>
      </c>
      <c r="I20" s="15">
        <v>1</v>
      </c>
      <c r="J20" s="80">
        <v>1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1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80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6</v>
      </c>
      <c r="AB20" s="15">
        <v>1</v>
      </c>
      <c r="AC20" s="80">
        <v>7</v>
      </c>
      <c r="AD20" s="15">
        <v>0</v>
      </c>
      <c r="AE20" s="15">
        <v>0</v>
      </c>
      <c r="AF20" s="15">
        <v>0</v>
      </c>
      <c r="AG20" s="80">
        <v>0</v>
      </c>
      <c r="AH20" s="15">
        <v>0</v>
      </c>
      <c r="AI20" s="15">
        <v>65</v>
      </c>
      <c r="AJ20" s="15">
        <v>0</v>
      </c>
      <c r="AK20" s="15">
        <v>0</v>
      </c>
      <c r="AL20" s="15">
        <v>0</v>
      </c>
      <c r="AM20" s="15">
        <v>0</v>
      </c>
      <c r="AN20" s="80">
        <v>0</v>
      </c>
      <c r="AO20" s="15">
        <v>0</v>
      </c>
      <c r="AP20" s="80">
        <v>0</v>
      </c>
      <c r="AQ20" s="15">
        <v>0</v>
      </c>
      <c r="AR20" s="15">
        <v>0</v>
      </c>
      <c r="AS20" s="15">
        <v>0</v>
      </c>
      <c r="AT20" s="80">
        <v>1</v>
      </c>
      <c r="AU20" s="80">
        <v>54</v>
      </c>
      <c r="AV20" s="80">
        <v>0</v>
      </c>
      <c r="AW20" s="80">
        <v>0</v>
      </c>
      <c r="AX20" s="80">
        <v>1</v>
      </c>
      <c r="AY20" s="174">
        <v>50</v>
      </c>
      <c r="AZ20" s="80">
        <v>0</v>
      </c>
      <c r="BA20" s="80">
        <v>0</v>
      </c>
      <c r="BB20" s="80">
        <v>0</v>
      </c>
      <c r="BC20" s="80">
        <v>6</v>
      </c>
      <c r="BD20" s="80">
        <v>0</v>
      </c>
      <c r="BE20" s="80">
        <v>0</v>
      </c>
      <c r="BF20" s="80">
        <v>0</v>
      </c>
      <c r="BG20" s="80">
        <v>57</v>
      </c>
      <c r="BH20" s="15">
        <v>0</v>
      </c>
      <c r="BI20" s="15">
        <v>0</v>
      </c>
      <c r="BJ20" s="15">
        <v>0</v>
      </c>
      <c r="BK20" s="80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0</v>
      </c>
      <c r="BQ20" s="15">
        <v>0</v>
      </c>
      <c r="BR20" s="80">
        <v>0</v>
      </c>
      <c r="BS20" s="15">
        <v>0</v>
      </c>
      <c r="BT20" s="15">
        <v>0</v>
      </c>
      <c r="BU20" s="80">
        <v>0</v>
      </c>
      <c r="BV20" s="15">
        <v>0</v>
      </c>
      <c r="BW20" s="15">
        <v>0</v>
      </c>
      <c r="BX20" s="15">
        <v>0</v>
      </c>
      <c r="BY20" s="15">
        <v>0</v>
      </c>
      <c r="BZ20" s="80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80">
        <v>0</v>
      </c>
      <c r="CI20" s="80">
        <v>2</v>
      </c>
      <c r="CJ20" s="80">
        <v>1</v>
      </c>
      <c r="CK20" s="80">
        <v>5</v>
      </c>
      <c r="CL20" s="174">
        <v>5</v>
      </c>
      <c r="CM20" s="80">
        <v>0</v>
      </c>
      <c r="CN20" s="80">
        <v>0</v>
      </c>
      <c r="CO20" s="80">
        <v>0</v>
      </c>
      <c r="CP20" s="80">
        <v>0</v>
      </c>
      <c r="CQ20" s="80">
        <v>0</v>
      </c>
      <c r="CR20" s="80">
        <v>0</v>
      </c>
      <c r="CS20" s="80">
        <v>0</v>
      </c>
      <c r="CT20" s="80">
        <v>5</v>
      </c>
      <c r="CU20" s="15">
        <v>0</v>
      </c>
      <c r="CV20" s="15">
        <v>1</v>
      </c>
      <c r="CW20" s="15">
        <v>135</v>
      </c>
      <c r="CX20" s="15"/>
      <c r="CY20" s="15"/>
      <c r="CZ20" s="207"/>
      <c r="DA20" s="207"/>
      <c r="DH20" s="207"/>
      <c r="DI20" s="207"/>
      <c r="DJ20" s="207"/>
      <c r="DK20" s="207"/>
      <c r="DL20" s="207"/>
      <c r="DM20" s="207"/>
      <c r="DN20" s="207"/>
      <c r="DO20" s="207"/>
      <c r="DP20" s="207"/>
      <c r="DQ20" s="207"/>
      <c r="DR20" s="207"/>
      <c r="DS20" s="207"/>
      <c r="DT20" s="207"/>
      <c r="DU20" s="207"/>
      <c r="DV20" s="207"/>
      <c r="DW20" s="207"/>
      <c r="DX20" s="207"/>
      <c r="DY20" s="207"/>
      <c r="DZ20" s="207"/>
      <c r="EA20" s="207"/>
      <c r="EB20" s="207"/>
      <c r="EC20" s="207"/>
      <c r="ED20" s="207"/>
      <c r="EE20" s="207"/>
      <c r="EF20" s="207"/>
      <c r="EG20" s="207"/>
      <c r="EH20" s="207"/>
      <c r="EI20" s="207"/>
      <c r="EJ20" s="207"/>
      <c r="EK20" s="207"/>
      <c r="EL20" s="207"/>
      <c r="EM20" s="207"/>
      <c r="EN20" s="207"/>
      <c r="EO20" s="207"/>
      <c r="EP20" s="207"/>
      <c r="EQ20" s="207"/>
      <c r="ER20" s="207"/>
      <c r="ES20" s="207"/>
      <c r="ET20" s="207"/>
      <c r="EU20" s="207"/>
      <c r="EV20" s="207"/>
      <c r="EW20" s="207"/>
      <c r="EX20" s="207"/>
      <c r="EY20" s="207"/>
      <c r="EZ20" s="207"/>
      <c r="FA20" s="207"/>
      <c r="FB20" s="207"/>
      <c r="FC20" s="207"/>
      <c r="FD20" s="207"/>
      <c r="FE20" s="207"/>
      <c r="FF20" s="207"/>
      <c r="FG20" s="207"/>
      <c r="FH20" s="207"/>
      <c r="FI20" s="207"/>
      <c r="FJ20" s="207"/>
      <c r="FK20" s="207"/>
      <c r="FL20" s="207"/>
      <c r="FM20" s="207"/>
      <c r="FN20" s="207"/>
      <c r="FO20" s="207"/>
      <c r="FP20" s="207"/>
      <c r="FQ20" s="207"/>
      <c r="FR20" s="207"/>
      <c r="FS20" s="207"/>
      <c r="FT20" s="207"/>
      <c r="FU20" s="207"/>
      <c r="FV20" s="207"/>
      <c r="FW20" s="207"/>
      <c r="FX20" s="207"/>
      <c r="FY20" s="207"/>
      <c r="FZ20" s="207"/>
      <c r="GA20" s="207"/>
      <c r="GB20" s="207"/>
      <c r="GC20" s="207"/>
      <c r="GD20" s="207"/>
      <c r="GE20" s="207"/>
      <c r="GF20" s="207"/>
      <c r="GG20" s="207"/>
      <c r="GH20" s="207"/>
      <c r="GI20" s="207"/>
      <c r="GJ20" s="207"/>
      <c r="GK20" s="207"/>
      <c r="GL20" s="207"/>
      <c r="GM20" s="207"/>
      <c r="GN20" s="207"/>
      <c r="GO20" s="207"/>
      <c r="GP20" s="207"/>
      <c r="GQ20" s="207"/>
      <c r="GR20" s="207"/>
      <c r="GS20" s="207"/>
      <c r="GT20" s="207"/>
      <c r="GU20" s="207"/>
      <c r="GV20" s="207"/>
      <c r="GW20" s="207"/>
      <c r="GX20" s="207"/>
      <c r="GY20" s="207"/>
    </row>
    <row r="21" spans="1:207" x14ac:dyDescent="0.2">
      <c r="A21" s="30">
        <v>80</v>
      </c>
      <c r="B21" s="30">
        <v>80</v>
      </c>
      <c r="C21" s="100">
        <v>140</v>
      </c>
      <c r="D21" s="60">
        <f>'Revised Stratig. - April ''08'!$G$85</f>
        <v>3346</v>
      </c>
      <c r="E21" s="65">
        <v>22</v>
      </c>
      <c r="F21" s="15">
        <v>0</v>
      </c>
      <c r="G21" s="15">
        <v>1.0000000000000002</v>
      </c>
      <c r="H21" s="15">
        <v>0</v>
      </c>
      <c r="I21" s="15">
        <v>0</v>
      </c>
      <c r="J21" s="80">
        <v>0.99998799999999999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0.99998799999999999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80">
        <v>0</v>
      </c>
      <c r="W21" s="15">
        <v>0</v>
      </c>
      <c r="X21" s="15">
        <v>0</v>
      </c>
      <c r="Y21" s="15">
        <v>5.9999999999999991</v>
      </c>
      <c r="Z21" s="15">
        <v>2.0000000000000004</v>
      </c>
      <c r="AA21" s="15">
        <v>11.999999999999998</v>
      </c>
      <c r="AB21" s="15">
        <v>5</v>
      </c>
      <c r="AC21" s="80">
        <v>16.999999999999996</v>
      </c>
      <c r="AD21" s="15">
        <v>0</v>
      </c>
      <c r="AE21" s="15">
        <v>1.0000000000000002</v>
      </c>
      <c r="AF21" s="15">
        <v>0</v>
      </c>
      <c r="AG21" s="80">
        <v>1.0000000000000002</v>
      </c>
      <c r="AH21" s="15">
        <v>0</v>
      </c>
      <c r="AI21" s="15">
        <v>103</v>
      </c>
      <c r="AJ21" s="15">
        <v>0</v>
      </c>
      <c r="AK21" s="15">
        <v>0</v>
      </c>
      <c r="AL21" s="15">
        <v>0</v>
      </c>
      <c r="AM21" s="15">
        <v>0</v>
      </c>
      <c r="AN21" s="80">
        <v>0</v>
      </c>
      <c r="AO21" s="15">
        <v>0</v>
      </c>
      <c r="AP21" s="80">
        <v>0</v>
      </c>
      <c r="AQ21" s="15">
        <v>0</v>
      </c>
      <c r="AR21" s="15">
        <v>0</v>
      </c>
      <c r="AS21" s="15">
        <v>0</v>
      </c>
      <c r="AT21" s="80">
        <v>5</v>
      </c>
      <c r="AU21" s="80">
        <v>162</v>
      </c>
      <c r="AV21" s="80">
        <v>2.0000000000000004</v>
      </c>
      <c r="AW21" s="80">
        <v>0</v>
      </c>
      <c r="AX21" s="80">
        <v>4.9984000000000002</v>
      </c>
      <c r="AY21" s="174">
        <v>86</v>
      </c>
      <c r="AZ21" s="80">
        <v>1.0000000000000002</v>
      </c>
      <c r="BA21" s="80">
        <v>5</v>
      </c>
      <c r="BB21" s="80">
        <v>0</v>
      </c>
      <c r="BC21" s="80">
        <v>1.0000000000000002</v>
      </c>
      <c r="BD21" s="80">
        <v>0</v>
      </c>
      <c r="BE21" s="80">
        <v>1.0000000000000002</v>
      </c>
      <c r="BF21" s="80">
        <v>0</v>
      </c>
      <c r="BG21" s="80">
        <v>95.999999999999986</v>
      </c>
      <c r="BH21" s="15">
        <v>0</v>
      </c>
      <c r="BI21" s="15">
        <v>0</v>
      </c>
      <c r="BJ21" s="15">
        <v>0</v>
      </c>
      <c r="BK21" s="80">
        <v>0</v>
      </c>
      <c r="BL21" s="15">
        <v>0</v>
      </c>
      <c r="BM21" s="15">
        <v>0</v>
      </c>
      <c r="BN21" s="15">
        <v>0</v>
      </c>
      <c r="BO21" s="15">
        <v>0</v>
      </c>
      <c r="BP21" s="15">
        <v>0</v>
      </c>
      <c r="BQ21" s="15">
        <v>0</v>
      </c>
      <c r="BR21" s="80">
        <v>0</v>
      </c>
      <c r="BS21" s="15">
        <v>0</v>
      </c>
      <c r="BT21" s="15">
        <v>0</v>
      </c>
      <c r="BU21" s="80">
        <v>0</v>
      </c>
      <c r="BV21" s="15">
        <v>0</v>
      </c>
      <c r="BW21" s="15">
        <v>0</v>
      </c>
      <c r="BX21" s="15">
        <v>0</v>
      </c>
      <c r="BY21" s="15">
        <v>0</v>
      </c>
      <c r="BZ21" s="80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80">
        <v>0</v>
      </c>
      <c r="CI21" s="80">
        <v>0</v>
      </c>
      <c r="CJ21" s="80">
        <v>0</v>
      </c>
      <c r="CK21" s="80">
        <v>0</v>
      </c>
      <c r="CL21" s="174">
        <v>0</v>
      </c>
      <c r="CM21" s="80">
        <v>0</v>
      </c>
      <c r="CN21" s="80">
        <v>0</v>
      </c>
      <c r="CO21" s="80">
        <v>0</v>
      </c>
      <c r="CP21" s="80">
        <v>0</v>
      </c>
      <c r="CQ21" s="80">
        <v>0</v>
      </c>
      <c r="CR21" s="80">
        <v>0</v>
      </c>
      <c r="CS21" s="80">
        <v>0</v>
      </c>
      <c r="CT21" s="80">
        <v>0</v>
      </c>
      <c r="CU21" s="15">
        <v>0</v>
      </c>
      <c r="CV21" s="15">
        <v>1</v>
      </c>
      <c r="CW21" s="15">
        <v>140</v>
      </c>
      <c r="CX21" s="15"/>
      <c r="CY21" s="15"/>
      <c r="CZ21" s="207"/>
      <c r="DA21" s="207"/>
      <c r="DH21" s="207"/>
      <c r="DI21" s="207"/>
      <c r="DJ21" s="207"/>
      <c r="DK21" s="207"/>
      <c r="DL21" s="207"/>
      <c r="DM21" s="207"/>
      <c r="DN21" s="207"/>
      <c r="DO21" s="207"/>
      <c r="DP21" s="207"/>
      <c r="DQ21" s="207"/>
      <c r="DR21" s="207"/>
      <c r="DS21" s="207"/>
      <c r="DT21" s="207"/>
      <c r="DU21" s="207"/>
      <c r="DV21" s="207"/>
      <c r="DW21" s="207"/>
      <c r="DX21" s="207"/>
      <c r="DY21" s="207"/>
      <c r="DZ21" s="207"/>
      <c r="EA21" s="207"/>
      <c r="EB21" s="207"/>
      <c r="EC21" s="207"/>
      <c r="ED21" s="207"/>
      <c r="EE21" s="207"/>
      <c r="EF21" s="207"/>
      <c r="EG21" s="207"/>
      <c r="EH21" s="207"/>
      <c r="EI21" s="207"/>
      <c r="EJ21" s="207"/>
      <c r="EK21" s="207"/>
      <c r="EL21" s="207"/>
      <c r="EM21" s="207"/>
      <c r="EN21" s="207"/>
      <c r="EO21" s="207"/>
      <c r="EP21" s="207"/>
      <c r="EQ21" s="207"/>
      <c r="ER21" s="207"/>
      <c r="ES21" s="207"/>
      <c r="ET21" s="207"/>
      <c r="EU21" s="207"/>
      <c r="EV21" s="207"/>
      <c r="EW21" s="207"/>
      <c r="EX21" s="207"/>
      <c r="EY21" s="207"/>
      <c r="EZ21" s="207"/>
      <c r="FA21" s="207"/>
      <c r="FB21" s="207"/>
      <c r="FC21" s="207"/>
      <c r="FD21" s="207"/>
      <c r="FE21" s="207"/>
      <c r="FF21" s="207"/>
      <c r="FG21" s="207"/>
      <c r="FH21" s="207"/>
      <c r="FI21" s="207"/>
      <c r="FJ21" s="207"/>
      <c r="FK21" s="207"/>
      <c r="FL21" s="207"/>
      <c r="FM21" s="207"/>
      <c r="FN21" s="207"/>
      <c r="FO21" s="207"/>
      <c r="FP21" s="207"/>
      <c r="FQ21" s="207"/>
      <c r="FR21" s="207"/>
      <c r="FS21" s="207"/>
      <c r="FT21" s="207"/>
      <c r="FU21" s="207"/>
      <c r="FV21" s="207"/>
      <c r="FW21" s="207"/>
      <c r="FX21" s="207"/>
      <c r="FY21" s="207"/>
      <c r="FZ21" s="207"/>
      <c r="GA21" s="207"/>
      <c r="GB21" s="207"/>
      <c r="GC21" s="207"/>
      <c r="GD21" s="207"/>
      <c r="GE21" s="207"/>
      <c r="GF21" s="207"/>
      <c r="GG21" s="207"/>
      <c r="GH21" s="207"/>
      <c r="GI21" s="207"/>
      <c r="GJ21" s="207"/>
      <c r="GK21" s="207"/>
      <c r="GL21" s="207"/>
      <c r="GM21" s="207"/>
      <c r="GN21" s="207"/>
      <c r="GO21" s="207"/>
      <c r="GP21" s="207"/>
      <c r="GQ21" s="207"/>
      <c r="GR21" s="207"/>
      <c r="GS21" s="207"/>
      <c r="GT21" s="207"/>
      <c r="GU21" s="207"/>
      <c r="GV21" s="207"/>
      <c r="GW21" s="207"/>
      <c r="GX21" s="207"/>
      <c r="GY21" s="207"/>
    </row>
    <row r="22" spans="1:207" x14ac:dyDescent="0.2">
      <c r="A22" s="30">
        <v>85</v>
      </c>
      <c r="B22" s="30">
        <v>85</v>
      </c>
      <c r="C22" s="100">
        <v>145</v>
      </c>
      <c r="D22" s="60">
        <f>'Revised Stratig. - April ''08'!$G$90</f>
        <v>3405</v>
      </c>
      <c r="E22" s="65">
        <v>25</v>
      </c>
      <c r="F22" s="15">
        <v>0</v>
      </c>
      <c r="G22" s="15">
        <v>1</v>
      </c>
      <c r="H22" s="15">
        <v>1</v>
      </c>
      <c r="I22" s="15">
        <v>0</v>
      </c>
      <c r="J22" s="80">
        <v>1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1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80">
        <v>0</v>
      </c>
      <c r="W22" s="15">
        <v>0</v>
      </c>
      <c r="X22" s="15">
        <v>0</v>
      </c>
      <c r="Y22" s="15">
        <v>0</v>
      </c>
      <c r="Z22" s="15">
        <v>1</v>
      </c>
      <c r="AA22" s="15">
        <v>20</v>
      </c>
      <c r="AB22" s="15">
        <v>1</v>
      </c>
      <c r="AC22" s="80">
        <v>21</v>
      </c>
      <c r="AD22" s="15">
        <v>0</v>
      </c>
      <c r="AE22" s="15">
        <v>2</v>
      </c>
      <c r="AF22" s="15">
        <v>0</v>
      </c>
      <c r="AG22" s="80">
        <v>2</v>
      </c>
      <c r="AH22" s="15">
        <v>0</v>
      </c>
      <c r="AI22" s="15">
        <v>160</v>
      </c>
      <c r="AJ22" s="15">
        <v>0</v>
      </c>
      <c r="AK22" s="15">
        <v>0</v>
      </c>
      <c r="AL22" s="15">
        <v>0</v>
      </c>
      <c r="AM22" s="15">
        <v>1</v>
      </c>
      <c r="AN22" s="80">
        <v>0</v>
      </c>
      <c r="AO22" s="15">
        <v>0</v>
      </c>
      <c r="AP22" s="80">
        <v>0</v>
      </c>
      <c r="AQ22" s="15">
        <v>1</v>
      </c>
      <c r="AR22" s="15">
        <v>0</v>
      </c>
      <c r="AS22" s="15">
        <v>0</v>
      </c>
      <c r="AT22" s="80">
        <v>7</v>
      </c>
      <c r="AU22" s="80">
        <v>96</v>
      </c>
      <c r="AV22" s="80">
        <v>1</v>
      </c>
      <c r="AW22" s="80">
        <v>0</v>
      </c>
      <c r="AX22" s="80">
        <v>7</v>
      </c>
      <c r="AY22" s="174">
        <v>119</v>
      </c>
      <c r="AZ22" s="80">
        <v>0</v>
      </c>
      <c r="BA22" s="80">
        <v>1</v>
      </c>
      <c r="BB22" s="80">
        <v>28</v>
      </c>
      <c r="BC22" s="80">
        <v>0</v>
      </c>
      <c r="BD22" s="80">
        <v>0</v>
      </c>
      <c r="BE22" s="80">
        <v>0</v>
      </c>
      <c r="BF22" s="80">
        <v>0</v>
      </c>
      <c r="BG22" s="80">
        <v>149</v>
      </c>
      <c r="BH22" s="15">
        <v>0</v>
      </c>
      <c r="BI22" s="15">
        <v>0</v>
      </c>
      <c r="BJ22" s="15">
        <v>0</v>
      </c>
      <c r="BK22" s="80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80">
        <v>0</v>
      </c>
      <c r="BS22" s="15">
        <v>0</v>
      </c>
      <c r="BT22" s="15">
        <v>0</v>
      </c>
      <c r="BU22" s="80">
        <v>0</v>
      </c>
      <c r="BV22" s="15">
        <v>0</v>
      </c>
      <c r="BW22" s="15">
        <v>0</v>
      </c>
      <c r="BX22" s="15">
        <v>0</v>
      </c>
      <c r="BY22" s="15">
        <v>0</v>
      </c>
      <c r="BZ22" s="80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80">
        <v>0</v>
      </c>
      <c r="CI22" s="80">
        <v>0</v>
      </c>
      <c r="CJ22" s="80">
        <v>0</v>
      </c>
      <c r="CK22" s="80">
        <v>0</v>
      </c>
      <c r="CL22" s="174">
        <v>0</v>
      </c>
      <c r="CM22" s="80">
        <v>0</v>
      </c>
      <c r="CN22" s="80">
        <v>0</v>
      </c>
      <c r="CO22" s="80">
        <v>0</v>
      </c>
      <c r="CP22" s="80">
        <v>0</v>
      </c>
      <c r="CQ22" s="80">
        <v>0</v>
      </c>
      <c r="CR22" s="80">
        <v>0</v>
      </c>
      <c r="CS22" s="80">
        <v>0</v>
      </c>
      <c r="CT22" s="80">
        <v>0</v>
      </c>
      <c r="CU22" s="15">
        <v>0</v>
      </c>
      <c r="CV22" s="15">
        <v>1</v>
      </c>
      <c r="CW22" s="15">
        <v>145</v>
      </c>
      <c r="CX22" s="15"/>
      <c r="CY22" s="15"/>
      <c r="CZ22" s="207"/>
      <c r="DA22" s="207"/>
      <c r="DH22" s="207"/>
      <c r="DI22" s="207"/>
      <c r="DJ22" s="207"/>
      <c r="DK22" s="207"/>
      <c r="DL22" s="207"/>
      <c r="DM22" s="207"/>
      <c r="DN22" s="207"/>
      <c r="DO22" s="207"/>
      <c r="DP22" s="207"/>
      <c r="DQ22" s="207"/>
      <c r="DR22" s="207"/>
      <c r="DS22" s="207"/>
      <c r="DT22" s="207"/>
      <c r="DU22" s="207"/>
      <c r="DV22" s="207"/>
      <c r="DW22" s="207"/>
      <c r="DX22" s="207"/>
      <c r="DY22" s="207"/>
      <c r="DZ22" s="207"/>
      <c r="EA22" s="207"/>
      <c r="EB22" s="207"/>
      <c r="EC22" s="207"/>
      <c r="ED22" s="207"/>
      <c r="EE22" s="207"/>
      <c r="EF22" s="207"/>
      <c r="EG22" s="207"/>
      <c r="EH22" s="207"/>
      <c r="EI22" s="207"/>
      <c r="EJ22" s="207"/>
      <c r="EK22" s="207"/>
      <c r="EL22" s="207"/>
      <c r="EM22" s="207"/>
      <c r="EN22" s="207"/>
      <c r="EO22" s="207"/>
      <c r="EP22" s="207"/>
      <c r="EQ22" s="207"/>
      <c r="ER22" s="207"/>
      <c r="ES22" s="207"/>
      <c r="ET22" s="207"/>
      <c r="EU22" s="207"/>
      <c r="EV22" s="207"/>
      <c r="EW22" s="207"/>
      <c r="EX22" s="207"/>
      <c r="EY22" s="207"/>
      <c r="EZ22" s="207"/>
      <c r="FA22" s="207"/>
      <c r="FB22" s="207"/>
      <c r="FC22" s="207"/>
      <c r="FD22" s="207"/>
      <c r="FE22" s="207"/>
      <c r="FF22" s="207"/>
      <c r="FG22" s="207"/>
      <c r="FH22" s="207"/>
      <c r="FI22" s="207"/>
      <c r="FJ22" s="207"/>
      <c r="FK22" s="207"/>
      <c r="FL22" s="207"/>
      <c r="FM22" s="207"/>
      <c r="FN22" s="207"/>
      <c r="FO22" s="207"/>
      <c r="FP22" s="207"/>
      <c r="FQ22" s="207"/>
      <c r="FR22" s="207"/>
      <c r="FS22" s="207"/>
      <c r="FT22" s="207"/>
      <c r="FU22" s="207"/>
      <c r="FV22" s="207"/>
      <c r="FW22" s="207"/>
      <c r="FX22" s="207"/>
      <c r="FY22" s="207"/>
      <c r="FZ22" s="207"/>
      <c r="GA22" s="207"/>
      <c r="GB22" s="207"/>
      <c r="GC22" s="207"/>
      <c r="GD22" s="207"/>
      <c r="GE22" s="207"/>
      <c r="GF22" s="207"/>
      <c r="GG22" s="207"/>
      <c r="GH22" s="207"/>
      <c r="GI22" s="207"/>
      <c r="GJ22" s="207"/>
      <c r="GK22" s="207"/>
      <c r="GL22" s="207"/>
      <c r="GM22" s="207"/>
      <c r="GN22" s="207"/>
      <c r="GO22" s="207"/>
      <c r="GP22" s="207"/>
      <c r="GQ22" s="207"/>
      <c r="GR22" s="207"/>
      <c r="GS22" s="207"/>
      <c r="GT22" s="207"/>
      <c r="GU22" s="207"/>
      <c r="GV22" s="207"/>
      <c r="GW22" s="207"/>
      <c r="GX22" s="207"/>
      <c r="GY22" s="207"/>
    </row>
    <row r="23" spans="1:207" x14ac:dyDescent="0.2">
      <c r="A23" s="30">
        <v>90</v>
      </c>
      <c r="B23" s="30">
        <v>90</v>
      </c>
      <c r="C23" s="100">
        <v>150</v>
      </c>
      <c r="D23" s="60">
        <f>'Revised Stratig. - April ''08'!$G$95</f>
        <v>3552</v>
      </c>
      <c r="E23" s="65">
        <v>24</v>
      </c>
      <c r="F23" s="15">
        <v>0</v>
      </c>
      <c r="G23" s="15">
        <v>1.9999999999999998</v>
      </c>
      <c r="H23" s="15">
        <v>0</v>
      </c>
      <c r="I23" s="15">
        <v>0</v>
      </c>
      <c r="J23" s="80">
        <v>2.000016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2.000016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80">
        <v>3.9999999999999996</v>
      </c>
      <c r="W23" s="15">
        <v>3.9999999999999996</v>
      </c>
      <c r="X23" s="15">
        <v>0</v>
      </c>
      <c r="Y23" s="15">
        <v>1.9999999999999998</v>
      </c>
      <c r="Z23" s="15">
        <v>0</v>
      </c>
      <c r="AA23" s="15">
        <v>27</v>
      </c>
      <c r="AB23" s="15">
        <v>1.9999999999999998</v>
      </c>
      <c r="AC23" s="80">
        <v>29</v>
      </c>
      <c r="AD23" s="15">
        <v>0</v>
      </c>
      <c r="AE23" s="15">
        <v>0</v>
      </c>
      <c r="AF23" s="15">
        <v>0</v>
      </c>
      <c r="AG23" s="80">
        <v>0</v>
      </c>
      <c r="AH23" s="15">
        <v>0</v>
      </c>
      <c r="AI23" s="15">
        <v>255.99999999999997</v>
      </c>
      <c r="AJ23" s="15">
        <v>0</v>
      </c>
      <c r="AK23" s="15">
        <v>0</v>
      </c>
      <c r="AL23" s="15">
        <v>1.9999999999999998</v>
      </c>
      <c r="AM23" s="15">
        <v>0.99999999999999989</v>
      </c>
      <c r="AN23" s="80">
        <v>0</v>
      </c>
      <c r="AO23" s="15">
        <v>0</v>
      </c>
      <c r="AP23" s="80">
        <v>0</v>
      </c>
      <c r="AQ23" s="15">
        <v>0.99999999999999989</v>
      </c>
      <c r="AR23" s="15">
        <v>0</v>
      </c>
      <c r="AS23" s="15">
        <v>0</v>
      </c>
      <c r="AT23" s="80">
        <v>5.0000000000000009</v>
      </c>
      <c r="AU23" s="80">
        <v>74.000000000000014</v>
      </c>
      <c r="AV23" s="80">
        <v>0.99999999999999989</v>
      </c>
      <c r="AW23" s="80">
        <v>0</v>
      </c>
      <c r="AX23" s="80">
        <v>5.0015999999999998</v>
      </c>
      <c r="AY23" s="174">
        <v>139.99999999999997</v>
      </c>
      <c r="AZ23" s="80">
        <v>0</v>
      </c>
      <c r="BA23" s="80">
        <v>3</v>
      </c>
      <c r="BB23" s="80">
        <v>10.000000000000002</v>
      </c>
      <c r="BC23" s="80">
        <v>3</v>
      </c>
      <c r="BD23" s="80">
        <v>0</v>
      </c>
      <c r="BE23" s="80">
        <v>0.99999999999999989</v>
      </c>
      <c r="BF23" s="80">
        <v>0</v>
      </c>
      <c r="BG23" s="80">
        <v>157.99999999999997</v>
      </c>
      <c r="BH23" s="15">
        <v>0</v>
      </c>
      <c r="BI23" s="15">
        <v>0</v>
      </c>
      <c r="BJ23" s="15">
        <v>0</v>
      </c>
      <c r="BK23" s="80">
        <v>0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80">
        <v>0</v>
      </c>
      <c r="BS23" s="15">
        <v>0</v>
      </c>
      <c r="BT23" s="15">
        <v>0</v>
      </c>
      <c r="BU23" s="80">
        <v>0</v>
      </c>
      <c r="BV23" s="15">
        <v>0</v>
      </c>
      <c r="BW23" s="15">
        <v>0</v>
      </c>
      <c r="BX23" s="15">
        <v>0</v>
      </c>
      <c r="BY23" s="15">
        <v>0</v>
      </c>
      <c r="BZ23" s="80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80">
        <v>0.99999999999999989</v>
      </c>
      <c r="CI23" s="80">
        <v>3</v>
      </c>
      <c r="CJ23" s="80">
        <v>0</v>
      </c>
      <c r="CK23" s="80">
        <v>5.0000000000000009</v>
      </c>
      <c r="CL23" s="174">
        <v>5.9520000000000008</v>
      </c>
      <c r="CM23" s="80">
        <v>0</v>
      </c>
      <c r="CN23" s="80">
        <v>0</v>
      </c>
      <c r="CO23" s="80">
        <v>0</v>
      </c>
      <c r="CP23" s="80">
        <v>0</v>
      </c>
      <c r="CQ23" s="80">
        <v>0</v>
      </c>
      <c r="CR23" s="80">
        <v>0</v>
      </c>
      <c r="CS23" s="80">
        <v>0</v>
      </c>
      <c r="CT23" s="80">
        <v>5.9520000000000008</v>
      </c>
      <c r="CU23" s="15">
        <v>0</v>
      </c>
      <c r="CV23" s="15">
        <v>1</v>
      </c>
      <c r="CW23" s="15">
        <v>150</v>
      </c>
      <c r="CX23" s="15"/>
      <c r="CY23" s="15"/>
      <c r="CZ23" s="207"/>
      <c r="DA23" s="207"/>
      <c r="DH23" s="207"/>
      <c r="DI23" s="207"/>
      <c r="DJ23" s="207"/>
      <c r="DK23" s="207"/>
      <c r="DL23" s="207"/>
      <c r="DM23" s="207"/>
      <c r="DN23" s="207"/>
      <c r="DO23" s="207"/>
      <c r="DP23" s="207"/>
      <c r="DQ23" s="207"/>
      <c r="DR23" s="207"/>
      <c r="DS23" s="207"/>
      <c r="DT23" s="207"/>
      <c r="DU23" s="207"/>
      <c r="DV23" s="207"/>
      <c r="DW23" s="207"/>
      <c r="DX23" s="207"/>
      <c r="DY23" s="207"/>
      <c r="DZ23" s="207"/>
      <c r="EA23" s="207"/>
      <c r="EB23" s="207"/>
      <c r="EC23" s="207"/>
      <c r="ED23" s="207"/>
      <c r="EE23" s="207"/>
      <c r="EF23" s="207"/>
      <c r="EG23" s="207"/>
      <c r="EH23" s="207"/>
      <c r="EI23" s="207"/>
      <c r="EJ23" s="207"/>
      <c r="EK23" s="207"/>
      <c r="EL23" s="207"/>
      <c r="EM23" s="207"/>
      <c r="EN23" s="207"/>
      <c r="EO23" s="207"/>
      <c r="EP23" s="207"/>
      <c r="EQ23" s="207"/>
      <c r="ER23" s="207"/>
      <c r="ES23" s="207"/>
      <c r="ET23" s="207"/>
      <c r="EU23" s="207"/>
      <c r="EV23" s="207"/>
      <c r="EW23" s="207"/>
      <c r="EX23" s="207"/>
      <c r="EY23" s="207"/>
      <c r="EZ23" s="207"/>
      <c r="FA23" s="207"/>
      <c r="FB23" s="207"/>
      <c r="FC23" s="207"/>
      <c r="FD23" s="207"/>
      <c r="FE23" s="207"/>
      <c r="FF23" s="207"/>
      <c r="FG23" s="207"/>
      <c r="FH23" s="207"/>
      <c r="FI23" s="207"/>
      <c r="FJ23" s="207"/>
      <c r="FK23" s="207"/>
      <c r="FL23" s="207"/>
      <c r="FM23" s="207"/>
      <c r="FN23" s="207"/>
      <c r="FO23" s="207"/>
      <c r="FP23" s="207"/>
      <c r="FQ23" s="207"/>
      <c r="FR23" s="207"/>
      <c r="FS23" s="207"/>
      <c r="FT23" s="207"/>
      <c r="FU23" s="207"/>
      <c r="FV23" s="207"/>
      <c r="FW23" s="207"/>
      <c r="FX23" s="207"/>
      <c r="FY23" s="207"/>
      <c r="FZ23" s="207"/>
      <c r="GA23" s="207"/>
      <c r="GB23" s="207"/>
      <c r="GC23" s="207"/>
      <c r="GD23" s="207"/>
      <c r="GE23" s="207"/>
      <c r="GF23" s="207"/>
      <c r="GG23" s="207"/>
      <c r="GH23" s="207"/>
      <c r="GI23" s="207"/>
      <c r="GJ23" s="207"/>
      <c r="GK23" s="207"/>
      <c r="GL23" s="207"/>
      <c r="GM23" s="207"/>
      <c r="GN23" s="207"/>
      <c r="GO23" s="207"/>
      <c r="GP23" s="207"/>
      <c r="GQ23" s="207"/>
      <c r="GR23" s="207"/>
      <c r="GS23" s="207"/>
      <c r="GT23" s="207"/>
      <c r="GU23" s="207"/>
      <c r="GV23" s="207"/>
      <c r="GW23" s="207"/>
      <c r="GX23" s="207"/>
      <c r="GY23" s="207"/>
    </row>
    <row r="24" spans="1:207" x14ac:dyDescent="0.2">
      <c r="A24" s="30">
        <v>95</v>
      </c>
      <c r="B24" s="30">
        <v>95</v>
      </c>
      <c r="C24" s="100">
        <v>155</v>
      </c>
      <c r="D24" s="60">
        <f>'Revised Stratig. - April ''08'!$G$100</f>
        <v>3597</v>
      </c>
      <c r="E24" s="65">
        <v>20</v>
      </c>
      <c r="F24" s="15">
        <v>0</v>
      </c>
      <c r="G24" s="15">
        <v>1</v>
      </c>
      <c r="H24" s="15">
        <v>1</v>
      </c>
      <c r="I24" s="15">
        <v>0</v>
      </c>
      <c r="J24" s="80">
        <v>1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1</v>
      </c>
      <c r="Q24" s="15">
        <v>0</v>
      </c>
      <c r="R24" s="15">
        <v>1</v>
      </c>
      <c r="S24" s="15">
        <v>1</v>
      </c>
      <c r="T24" s="15">
        <v>0</v>
      </c>
      <c r="U24" s="15">
        <v>0</v>
      </c>
      <c r="V24" s="80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14</v>
      </c>
      <c r="AB24" s="15">
        <v>2</v>
      </c>
      <c r="AC24" s="80">
        <v>16</v>
      </c>
      <c r="AD24" s="15">
        <v>0</v>
      </c>
      <c r="AE24" s="15">
        <v>0</v>
      </c>
      <c r="AF24" s="15">
        <v>0</v>
      </c>
      <c r="AG24" s="80">
        <v>0</v>
      </c>
      <c r="AH24" s="15">
        <v>0</v>
      </c>
      <c r="AI24" s="15">
        <v>53</v>
      </c>
      <c r="AJ24" s="15">
        <v>0</v>
      </c>
      <c r="AK24" s="15">
        <v>0</v>
      </c>
      <c r="AL24" s="15">
        <v>0</v>
      </c>
      <c r="AM24" s="15">
        <v>0</v>
      </c>
      <c r="AN24" s="80">
        <v>0</v>
      </c>
      <c r="AO24" s="15">
        <v>0</v>
      </c>
      <c r="AP24" s="80">
        <v>1</v>
      </c>
      <c r="AQ24" s="15">
        <v>0</v>
      </c>
      <c r="AR24" s="15">
        <v>0</v>
      </c>
      <c r="AS24" s="15">
        <v>0</v>
      </c>
      <c r="AT24" s="80">
        <v>0</v>
      </c>
      <c r="AU24" s="80">
        <v>21</v>
      </c>
      <c r="AV24" s="80">
        <v>0</v>
      </c>
      <c r="AW24" s="80">
        <v>0</v>
      </c>
      <c r="AX24" s="80">
        <v>1</v>
      </c>
      <c r="AY24" s="174">
        <v>46</v>
      </c>
      <c r="AZ24" s="80">
        <v>0</v>
      </c>
      <c r="BA24" s="80">
        <v>0</v>
      </c>
      <c r="BB24" s="80">
        <v>0</v>
      </c>
      <c r="BC24" s="80">
        <v>2</v>
      </c>
      <c r="BD24" s="80">
        <v>0</v>
      </c>
      <c r="BE24" s="80">
        <v>0</v>
      </c>
      <c r="BF24" s="80">
        <v>0</v>
      </c>
      <c r="BG24" s="80">
        <v>49</v>
      </c>
      <c r="BH24" s="15">
        <v>0</v>
      </c>
      <c r="BI24" s="15">
        <v>0</v>
      </c>
      <c r="BJ24" s="15">
        <v>0</v>
      </c>
      <c r="BK24" s="80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0</v>
      </c>
      <c r="BQ24" s="15">
        <v>0</v>
      </c>
      <c r="BR24" s="80">
        <v>0</v>
      </c>
      <c r="BS24" s="15">
        <v>0</v>
      </c>
      <c r="BT24" s="15">
        <v>0</v>
      </c>
      <c r="BU24" s="80">
        <v>0</v>
      </c>
      <c r="BV24" s="15">
        <v>0</v>
      </c>
      <c r="BW24" s="15">
        <v>0</v>
      </c>
      <c r="BX24" s="15">
        <v>0</v>
      </c>
      <c r="BY24" s="15">
        <v>0</v>
      </c>
      <c r="BZ24" s="80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80">
        <v>0</v>
      </c>
      <c r="CI24" s="80">
        <v>0</v>
      </c>
      <c r="CJ24" s="80">
        <v>0</v>
      </c>
      <c r="CK24" s="80">
        <v>2</v>
      </c>
      <c r="CL24" s="174">
        <v>2</v>
      </c>
      <c r="CM24" s="80">
        <v>0</v>
      </c>
      <c r="CN24" s="80">
        <v>0</v>
      </c>
      <c r="CO24" s="80">
        <v>0</v>
      </c>
      <c r="CP24" s="80">
        <v>0</v>
      </c>
      <c r="CQ24" s="80">
        <v>0</v>
      </c>
      <c r="CR24" s="80">
        <v>0</v>
      </c>
      <c r="CS24" s="80">
        <v>0</v>
      </c>
      <c r="CT24" s="80">
        <v>2</v>
      </c>
      <c r="CU24" s="15">
        <v>0</v>
      </c>
      <c r="CV24" s="15">
        <v>1</v>
      </c>
      <c r="CW24" s="15">
        <v>155</v>
      </c>
      <c r="CX24" s="15"/>
      <c r="CY24" s="15"/>
      <c r="CZ24" s="207"/>
      <c r="DA24" s="207"/>
      <c r="DH24" s="207"/>
      <c r="DI24" s="207"/>
      <c r="DJ24" s="207"/>
      <c r="DK24" s="207"/>
      <c r="DL24" s="207"/>
      <c r="DM24" s="207"/>
      <c r="DN24" s="207"/>
      <c r="DO24" s="207"/>
      <c r="DP24" s="207"/>
      <c r="DQ24" s="207"/>
      <c r="DR24" s="207"/>
      <c r="DS24" s="207"/>
      <c r="DT24" s="207"/>
      <c r="DU24" s="207"/>
      <c r="DV24" s="207"/>
      <c r="DW24" s="207"/>
      <c r="DX24" s="207"/>
      <c r="DY24" s="207"/>
      <c r="DZ24" s="207"/>
      <c r="EA24" s="207"/>
      <c r="EB24" s="207"/>
      <c r="EC24" s="207"/>
      <c r="ED24" s="207"/>
      <c r="EE24" s="207"/>
      <c r="EF24" s="207"/>
      <c r="EG24" s="207"/>
      <c r="EH24" s="207"/>
      <c r="EI24" s="207"/>
      <c r="EJ24" s="207"/>
      <c r="EK24" s="207"/>
      <c r="EL24" s="207"/>
      <c r="EM24" s="207"/>
      <c r="EN24" s="207"/>
      <c r="EO24" s="207"/>
      <c r="EP24" s="207"/>
      <c r="EQ24" s="207"/>
      <c r="ER24" s="207"/>
      <c r="ES24" s="207"/>
      <c r="ET24" s="207"/>
      <c r="EU24" s="207"/>
      <c r="EV24" s="207"/>
      <c r="EW24" s="207"/>
      <c r="EX24" s="207"/>
      <c r="EY24" s="207"/>
      <c r="EZ24" s="207"/>
      <c r="FA24" s="207"/>
      <c r="FB24" s="207"/>
      <c r="FC24" s="207"/>
      <c r="FD24" s="207"/>
      <c r="FE24" s="207"/>
      <c r="FF24" s="207"/>
      <c r="FG24" s="207"/>
      <c r="FH24" s="207"/>
      <c r="FI24" s="207"/>
      <c r="FJ24" s="207"/>
      <c r="FK24" s="207"/>
      <c r="FL24" s="207"/>
      <c r="FM24" s="207"/>
      <c r="FN24" s="207"/>
      <c r="FO24" s="207"/>
      <c r="FP24" s="207"/>
      <c r="FQ24" s="207"/>
      <c r="FR24" s="207"/>
      <c r="FS24" s="207"/>
      <c r="FT24" s="207"/>
      <c r="FU24" s="207"/>
      <c r="FV24" s="207"/>
      <c r="FW24" s="207"/>
      <c r="FX24" s="207"/>
      <c r="FY24" s="207"/>
      <c r="FZ24" s="207"/>
      <c r="GA24" s="207"/>
      <c r="GB24" s="207"/>
      <c r="GC24" s="207"/>
      <c r="GD24" s="207"/>
      <c r="GE24" s="207"/>
      <c r="GF24" s="207"/>
      <c r="GG24" s="207"/>
      <c r="GH24" s="207"/>
      <c r="GI24" s="207"/>
      <c r="GJ24" s="207"/>
      <c r="GK24" s="207"/>
      <c r="GL24" s="207"/>
      <c r="GM24" s="207"/>
      <c r="GN24" s="207"/>
      <c r="GO24" s="207"/>
      <c r="GP24" s="207"/>
      <c r="GQ24" s="207"/>
      <c r="GR24" s="207"/>
      <c r="GS24" s="207"/>
      <c r="GT24" s="207"/>
      <c r="GU24" s="207"/>
      <c r="GV24" s="207"/>
      <c r="GW24" s="207"/>
      <c r="GX24" s="207"/>
      <c r="GY24" s="207"/>
    </row>
    <row r="25" spans="1:207" x14ac:dyDescent="0.2">
      <c r="A25" s="61" t="s">
        <v>197</v>
      </c>
      <c r="B25" s="43"/>
      <c r="C25" s="43"/>
      <c r="D25" s="60"/>
      <c r="E25" s="66"/>
      <c r="F25" s="15"/>
      <c r="G25" s="15"/>
      <c r="H25" s="15"/>
      <c r="I25" s="15"/>
      <c r="J25" s="80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80"/>
      <c r="W25" s="15"/>
      <c r="X25" s="15"/>
      <c r="Y25" s="15"/>
      <c r="Z25" s="15"/>
      <c r="AA25" s="15"/>
      <c r="AB25" s="15"/>
      <c r="AC25" s="80"/>
      <c r="AD25" s="15"/>
      <c r="AE25" s="15"/>
      <c r="AF25" s="15"/>
      <c r="AG25" s="80"/>
      <c r="AH25" s="15"/>
      <c r="AI25" s="15"/>
      <c r="AJ25" s="15"/>
      <c r="AK25" s="15"/>
      <c r="AL25" s="15"/>
      <c r="AM25" s="15"/>
      <c r="AN25" s="80"/>
      <c r="AO25" s="15"/>
      <c r="AP25" s="80"/>
      <c r="AQ25" s="15"/>
      <c r="AR25" s="15"/>
      <c r="AS25" s="15"/>
      <c r="AT25" s="80"/>
      <c r="AU25" s="80"/>
      <c r="AV25" s="80"/>
      <c r="AW25" s="80"/>
      <c r="AX25" s="80"/>
      <c r="AY25" s="174"/>
      <c r="AZ25" s="80"/>
      <c r="BA25" s="80"/>
      <c r="BB25" s="80"/>
      <c r="BC25" s="80"/>
      <c r="BD25" s="80"/>
      <c r="BE25" s="80"/>
      <c r="BF25" s="80"/>
      <c r="BG25" s="80"/>
      <c r="BH25" s="15"/>
      <c r="BI25" s="15"/>
      <c r="BJ25" s="15"/>
      <c r="BK25" s="80"/>
      <c r="BL25" s="15"/>
      <c r="BM25" s="15"/>
      <c r="BN25" s="15"/>
      <c r="BO25" s="15"/>
      <c r="BP25" s="15"/>
      <c r="BQ25" s="15"/>
      <c r="BR25" s="80"/>
      <c r="BS25" s="15"/>
      <c r="BT25" s="15"/>
      <c r="BU25" s="80"/>
      <c r="BV25" s="15"/>
      <c r="BW25" s="15"/>
      <c r="BX25" s="15"/>
      <c r="BY25" s="15"/>
      <c r="BZ25" s="80"/>
      <c r="CA25" s="15"/>
      <c r="CB25" s="15"/>
      <c r="CC25" s="15"/>
      <c r="CD25" s="15"/>
      <c r="CE25" s="15"/>
      <c r="CF25" s="15"/>
      <c r="CG25" s="15"/>
      <c r="CH25" s="80"/>
      <c r="CI25" s="80"/>
      <c r="CJ25" s="80"/>
      <c r="CK25" s="80"/>
      <c r="CL25" s="174"/>
      <c r="CM25" s="80"/>
      <c r="CN25" s="80"/>
      <c r="CO25" s="80"/>
      <c r="CP25" s="80"/>
      <c r="CQ25" s="80"/>
      <c r="CR25" s="80"/>
      <c r="CS25" s="80"/>
      <c r="CT25" s="80"/>
      <c r="CU25" s="15"/>
      <c r="CV25" s="15"/>
      <c r="CW25" s="15"/>
      <c r="CX25" s="15"/>
      <c r="CY25" s="15"/>
      <c r="CZ25" s="207"/>
      <c r="DA25" s="207"/>
      <c r="DE25" s="208"/>
      <c r="DH25" s="207"/>
      <c r="DI25" s="207"/>
      <c r="DJ25" s="207"/>
      <c r="DK25" s="207"/>
      <c r="DL25" s="207"/>
      <c r="DM25" s="207"/>
      <c r="DN25" s="207"/>
      <c r="DO25" s="207"/>
      <c r="DP25" s="207"/>
      <c r="DQ25" s="207"/>
      <c r="DR25" s="207"/>
      <c r="DS25" s="207"/>
      <c r="DT25" s="207"/>
      <c r="DU25" s="207"/>
      <c r="DV25" s="207"/>
      <c r="DW25" s="207"/>
      <c r="DX25" s="207"/>
      <c r="DY25" s="207"/>
      <c r="DZ25" s="207"/>
      <c r="EA25" s="207"/>
      <c r="EB25" s="207"/>
      <c r="EC25" s="207"/>
      <c r="ED25" s="207"/>
      <c r="EE25" s="207"/>
      <c r="EF25" s="207"/>
      <c r="EG25" s="207"/>
      <c r="EH25" s="207"/>
      <c r="EI25" s="207"/>
      <c r="EJ25" s="207"/>
      <c r="EK25" s="207"/>
      <c r="EL25" s="207"/>
      <c r="EM25" s="207"/>
      <c r="EN25" s="207"/>
      <c r="EO25" s="207"/>
      <c r="EP25" s="207"/>
      <c r="EQ25" s="207"/>
      <c r="ER25" s="207"/>
      <c r="ES25" s="207"/>
      <c r="ET25" s="207"/>
      <c r="EU25" s="207"/>
      <c r="EV25" s="207"/>
      <c r="EW25" s="207"/>
      <c r="EX25" s="207"/>
      <c r="EY25" s="207"/>
      <c r="EZ25" s="207"/>
      <c r="FA25" s="207"/>
      <c r="FB25" s="207"/>
      <c r="FC25" s="207"/>
      <c r="FD25" s="207"/>
      <c r="FE25" s="207"/>
      <c r="FF25" s="207"/>
      <c r="FG25" s="207"/>
      <c r="FH25" s="207"/>
      <c r="FI25" s="207"/>
      <c r="FJ25" s="207"/>
      <c r="FK25" s="207"/>
      <c r="FL25" s="207"/>
      <c r="FM25" s="207"/>
      <c r="FN25" s="207"/>
      <c r="FO25" s="207"/>
      <c r="FP25" s="207"/>
      <c r="FQ25" s="207"/>
      <c r="FR25" s="207"/>
      <c r="FS25" s="207"/>
      <c r="FT25" s="207"/>
      <c r="FU25" s="207"/>
      <c r="FV25" s="207"/>
      <c r="FW25" s="207"/>
      <c r="FX25" s="207"/>
      <c r="FY25" s="207"/>
      <c r="FZ25" s="207"/>
      <c r="GA25" s="207"/>
      <c r="GB25" s="207"/>
      <c r="GC25" s="207"/>
      <c r="GD25" s="207"/>
      <c r="GE25" s="207"/>
      <c r="GF25" s="207"/>
      <c r="GG25" s="207"/>
      <c r="GH25" s="207"/>
      <c r="GI25" s="207"/>
      <c r="GJ25" s="207"/>
      <c r="GK25" s="207"/>
      <c r="GL25" s="207"/>
      <c r="GM25" s="207"/>
      <c r="GN25" s="207"/>
      <c r="GO25" s="207"/>
      <c r="GP25" s="207"/>
      <c r="GQ25" s="207"/>
      <c r="GR25" s="207"/>
      <c r="GS25" s="207"/>
      <c r="GT25" s="207"/>
      <c r="GU25" s="207"/>
      <c r="GV25" s="207"/>
      <c r="GW25" s="207"/>
      <c r="GX25" s="207"/>
      <c r="GY25" s="207"/>
    </row>
    <row r="26" spans="1:207" x14ac:dyDescent="0.2">
      <c r="A26" s="43">
        <v>4</v>
      </c>
      <c r="B26" s="43">
        <v>104</v>
      </c>
      <c r="C26" s="100">
        <v>164</v>
      </c>
      <c r="D26" s="60">
        <f>'Revised Stratig. - April ''08'!$G$109</f>
        <v>3704</v>
      </c>
      <c r="E26" s="66">
        <v>20</v>
      </c>
      <c r="F26" s="15">
        <v>0</v>
      </c>
      <c r="G26" s="15">
        <v>0</v>
      </c>
      <c r="H26" s="15">
        <v>0</v>
      </c>
      <c r="I26" s="15">
        <v>0</v>
      </c>
      <c r="J26" s="80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80">
        <v>0</v>
      </c>
      <c r="W26" s="15">
        <v>0</v>
      </c>
      <c r="X26" s="15">
        <v>0</v>
      </c>
      <c r="Y26" s="15">
        <v>3</v>
      </c>
      <c r="Z26" s="15">
        <v>1</v>
      </c>
      <c r="AA26" s="15">
        <v>9</v>
      </c>
      <c r="AB26" s="15">
        <v>2</v>
      </c>
      <c r="AC26" s="80">
        <v>11</v>
      </c>
      <c r="AD26" s="15">
        <v>0</v>
      </c>
      <c r="AE26" s="15">
        <v>0</v>
      </c>
      <c r="AF26" s="15">
        <v>0</v>
      </c>
      <c r="AG26" s="80">
        <v>0</v>
      </c>
      <c r="AH26" s="15">
        <v>0</v>
      </c>
      <c r="AI26" s="15">
        <v>84</v>
      </c>
      <c r="AJ26" s="15">
        <v>0</v>
      </c>
      <c r="AK26" s="15">
        <v>0</v>
      </c>
      <c r="AL26" s="15">
        <v>0</v>
      </c>
      <c r="AM26" s="15">
        <v>0</v>
      </c>
      <c r="AN26" s="80">
        <v>0</v>
      </c>
      <c r="AO26" s="15">
        <v>0</v>
      </c>
      <c r="AP26" s="80">
        <v>0</v>
      </c>
      <c r="AQ26" s="15">
        <v>2</v>
      </c>
      <c r="AR26" s="15">
        <v>0</v>
      </c>
      <c r="AS26" s="15">
        <v>0</v>
      </c>
      <c r="AT26" s="80">
        <v>3</v>
      </c>
      <c r="AU26" s="80">
        <v>40</v>
      </c>
      <c r="AV26" s="80">
        <v>1</v>
      </c>
      <c r="AW26" s="80">
        <v>0</v>
      </c>
      <c r="AX26" s="80">
        <v>3</v>
      </c>
      <c r="AY26" s="174">
        <v>44</v>
      </c>
      <c r="AZ26" s="80">
        <v>0</v>
      </c>
      <c r="BA26" s="80">
        <v>0</v>
      </c>
      <c r="BB26" s="80">
        <v>54</v>
      </c>
      <c r="BC26" s="80">
        <v>0</v>
      </c>
      <c r="BD26" s="80">
        <v>0</v>
      </c>
      <c r="BE26" s="80">
        <v>0</v>
      </c>
      <c r="BF26" s="80">
        <v>0</v>
      </c>
      <c r="BG26" s="80">
        <v>99</v>
      </c>
      <c r="BH26" s="15">
        <v>0</v>
      </c>
      <c r="BI26" s="15">
        <v>0</v>
      </c>
      <c r="BJ26" s="15">
        <v>0</v>
      </c>
      <c r="BK26" s="80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80">
        <v>0</v>
      </c>
      <c r="BS26" s="15">
        <v>0</v>
      </c>
      <c r="BT26" s="15">
        <v>0</v>
      </c>
      <c r="BU26" s="80">
        <v>0</v>
      </c>
      <c r="BV26" s="15">
        <v>0</v>
      </c>
      <c r="BW26" s="15">
        <v>0</v>
      </c>
      <c r="BX26" s="15">
        <v>0</v>
      </c>
      <c r="BY26" s="15">
        <v>0</v>
      </c>
      <c r="BZ26" s="80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80">
        <v>1</v>
      </c>
      <c r="CI26" s="80">
        <v>0</v>
      </c>
      <c r="CJ26" s="80">
        <v>0</v>
      </c>
      <c r="CK26" s="80">
        <v>2</v>
      </c>
      <c r="CL26" s="174">
        <v>3</v>
      </c>
      <c r="CM26" s="80">
        <v>1</v>
      </c>
      <c r="CN26" s="80">
        <v>0</v>
      </c>
      <c r="CO26" s="80">
        <v>0</v>
      </c>
      <c r="CP26" s="80">
        <v>0</v>
      </c>
      <c r="CQ26" s="80">
        <v>1</v>
      </c>
      <c r="CR26" s="80">
        <v>0</v>
      </c>
      <c r="CS26" s="80">
        <v>1</v>
      </c>
      <c r="CT26" s="80">
        <v>6</v>
      </c>
      <c r="CU26" s="15">
        <v>0</v>
      </c>
      <c r="CV26" s="15">
        <v>1</v>
      </c>
      <c r="CW26" s="15">
        <v>164</v>
      </c>
      <c r="CX26" s="15"/>
      <c r="CY26" s="15"/>
      <c r="CZ26" s="207"/>
      <c r="DA26" s="207"/>
      <c r="DH26" s="207"/>
      <c r="DI26" s="207"/>
      <c r="DJ26" s="207"/>
      <c r="DK26" s="207"/>
      <c r="DL26" s="207"/>
      <c r="DM26" s="207"/>
      <c r="DN26" s="207"/>
      <c r="DO26" s="207"/>
      <c r="DP26" s="207"/>
      <c r="DQ26" s="207"/>
      <c r="DR26" s="207"/>
      <c r="DS26" s="207"/>
      <c r="DT26" s="207"/>
      <c r="DU26" s="207"/>
      <c r="DV26" s="207"/>
      <c r="DW26" s="207"/>
      <c r="DX26" s="207"/>
      <c r="DY26" s="207"/>
      <c r="DZ26" s="207"/>
      <c r="EA26" s="207"/>
      <c r="EB26" s="207"/>
      <c r="EC26" s="207"/>
      <c r="ED26" s="207"/>
      <c r="EE26" s="207"/>
      <c r="EF26" s="207"/>
      <c r="EG26" s="207"/>
      <c r="EH26" s="207"/>
      <c r="EI26" s="207"/>
      <c r="EJ26" s="207"/>
      <c r="EK26" s="207"/>
      <c r="EL26" s="207"/>
      <c r="EM26" s="207"/>
      <c r="EN26" s="207"/>
      <c r="EO26" s="207"/>
      <c r="EP26" s="207"/>
      <c r="EQ26" s="207"/>
      <c r="ER26" s="207"/>
      <c r="ES26" s="207"/>
      <c r="ET26" s="207"/>
      <c r="EU26" s="207"/>
      <c r="EV26" s="207"/>
      <c r="EW26" s="207"/>
      <c r="EX26" s="207"/>
      <c r="EY26" s="207"/>
      <c r="EZ26" s="207"/>
      <c r="FA26" s="207"/>
      <c r="FB26" s="207"/>
      <c r="FC26" s="207"/>
      <c r="FD26" s="207"/>
      <c r="FE26" s="207"/>
      <c r="FF26" s="207"/>
      <c r="FG26" s="207"/>
      <c r="FH26" s="207"/>
      <c r="FI26" s="207"/>
      <c r="FJ26" s="207"/>
      <c r="FK26" s="207"/>
      <c r="FL26" s="207"/>
      <c r="FM26" s="207"/>
      <c r="FN26" s="207"/>
      <c r="FO26" s="207"/>
      <c r="FP26" s="207"/>
      <c r="FQ26" s="207"/>
      <c r="FR26" s="207"/>
      <c r="FS26" s="207"/>
      <c r="FT26" s="207"/>
      <c r="FU26" s="207"/>
      <c r="FV26" s="207"/>
      <c r="FW26" s="207"/>
      <c r="FX26" s="207"/>
      <c r="FY26" s="207"/>
      <c r="FZ26" s="207"/>
      <c r="GA26" s="207"/>
      <c r="GB26" s="207"/>
      <c r="GC26" s="207"/>
      <c r="GD26" s="207"/>
      <c r="GE26" s="207"/>
      <c r="GF26" s="207"/>
      <c r="GG26" s="207"/>
      <c r="GH26" s="207"/>
      <c r="GI26" s="207"/>
      <c r="GJ26" s="207"/>
      <c r="GK26" s="207"/>
      <c r="GL26" s="207"/>
      <c r="GM26" s="207"/>
      <c r="GN26" s="207"/>
      <c r="GO26" s="207"/>
      <c r="GP26" s="207"/>
      <c r="GQ26" s="207"/>
      <c r="GR26" s="207"/>
      <c r="GS26" s="207"/>
      <c r="GT26" s="207"/>
      <c r="GU26" s="207"/>
      <c r="GV26" s="207"/>
      <c r="GW26" s="207"/>
      <c r="GX26" s="207"/>
      <c r="GY26" s="207"/>
    </row>
    <row r="27" spans="1:207" x14ac:dyDescent="0.2">
      <c r="A27" s="43">
        <v>9</v>
      </c>
      <c r="B27" s="43">
        <v>109</v>
      </c>
      <c r="C27" s="100">
        <v>169</v>
      </c>
      <c r="D27" s="60">
        <f>'Revised Stratig. - April ''08'!$G$114</f>
        <v>3756</v>
      </c>
      <c r="E27" s="66">
        <v>25</v>
      </c>
      <c r="F27" s="15">
        <v>0</v>
      </c>
      <c r="G27" s="15">
        <v>0</v>
      </c>
      <c r="H27" s="15">
        <v>5</v>
      </c>
      <c r="I27" s="15">
        <v>0</v>
      </c>
      <c r="J27" s="80">
        <v>1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1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80">
        <v>1</v>
      </c>
      <c r="W27" s="15">
        <v>1</v>
      </c>
      <c r="X27" s="15">
        <v>0</v>
      </c>
      <c r="Y27" s="15">
        <v>1</v>
      </c>
      <c r="Z27" s="15">
        <v>0</v>
      </c>
      <c r="AA27" s="15">
        <v>3</v>
      </c>
      <c r="AB27" s="15">
        <v>0</v>
      </c>
      <c r="AC27" s="80">
        <v>3</v>
      </c>
      <c r="AD27" s="15">
        <v>0</v>
      </c>
      <c r="AE27" s="15">
        <v>0</v>
      </c>
      <c r="AF27" s="15">
        <v>0</v>
      </c>
      <c r="AG27" s="80">
        <v>0</v>
      </c>
      <c r="AH27" s="15">
        <v>0</v>
      </c>
      <c r="AI27" s="15">
        <v>46</v>
      </c>
      <c r="AJ27" s="15">
        <v>0</v>
      </c>
      <c r="AK27" s="15">
        <v>0</v>
      </c>
      <c r="AL27" s="15">
        <v>0</v>
      </c>
      <c r="AM27" s="15">
        <v>1</v>
      </c>
      <c r="AN27" s="80">
        <v>0</v>
      </c>
      <c r="AO27" s="15">
        <v>0</v>
      </c>
      <c r="AP27" s="80">
        <v>0</v>
      </c>
      <c r="AQ27" s="15">
        <v>0</v>
      </c>
      <c r="AR27" s="15">
        <v>0</v>
      </c>
      <c r="AS27" s="15">
        <v>0</v>
      </c>
      <c r="AT27" s="80">
        <v>2</v>
      </c>
      <c r="AU27" s="80">
        <v>59</v>
      </c>
      <c r="AV27" s="80">
        <v>1</v>
      </c>
      <c r="AW27" s="80">
        <v>0</v>
      </c>
      <c r="AX27" s="80">
        <v>2</v>
      </c>
      <c r="AY27" s="174">
        <v>39</v>
      </c>
      <c r="AZ27" s="80">
        <v>1</v>
      </c>
      <c r="BA27" s="80">
        <v>0</v>
      </c>
      <c r="BB27" s="80">
        <v>11</v>
      </c>
      <c r="BC27" s="80">
        <v>0</v>
      </c>
      <c r="BD27" s="80">
        <v>0</v>
      </c>
      <c r="BE27" s="80">
        <v>1</v>
      </c>
      <c r="BF27" s="80">
        <v>0</v>
      </c>
      <c r="BG27" s="80">
        <v>53</v>
      </c>
      <c r="BH27" s="15">
        <v>0</v>
      </c>
      <c r="BI27" s="15">
        <v>0</v>
      </c>
      <c r="BJ27" s="15">
        <v>0</v>
      </c>
      <c r="BK27" s="80">
        <v>0</v>
      </c>
      <c r="BL27" s="15">
        <v>0</v>
      </c>
      <c r="BM27" s="15">
        <v>0</v>
      </c>
      <c r="BN27" s="15">
        <v>0</v>
      </c>
      <c r="BO27" s="15">
        <v>0</v>
      </c>
      <c r="BP27" s="15">
        <v>0</v>
      </c>
      <c r="BQ27" s="15">
        <v>0</v>
      </c>
      <c r="BR27" s="80">
        <v>0</v>
      </c>
      <c r="BS27" s="15">
        <v>0</v>
      </c>
      <c r="BT27" s="15">
        <v>0</v>
      </c>
      <c r="BU27" s="80">
        <v>0</v>
      </c>
      <c r="BV27" s="15">
        <v>0</v>
      </c>
      <c r="BW27" s="15">
        <v>0</v>
      </c>
      <c r="BX27" s="15">
        <v>0</v>
      </c>
      <c r="BY27" s="15">
        <v>0</v>
      </c>
      <c r="BZ27" s="80">
        <v>0</v>
      </c>
      <c r="CA27" s="15">
        <v>0</v>
      </c>
      <c r="CB27" s="15">
        <v>0</v>
      </c>
      <c r="CC27" s="15">
        <v>0</v>
      </c>
      <c r="CD27" s="15">
        <v>0</v>
      </c>
      <c r="CE27" s="15">
        <v>0</v>
      </c>
      <c r="CF27" s="15">
        <v>0</v>
      </c>
      <c r="CG27" s="15">
        <v>0</v>
      </c>
      <c r="CH27" s="80">
        <v>0</v>
      </c>
      <c r="CI27" s="80">
        <v>1</v>
      </c>
      <c r="CJ27" s="80">
        <v>0</v>
      </c>
      <c r="CK27" s="80">
        <v>0</v>
      </c>
      <c r="CL27" s="174">
        <v>1</v>
      </c>
      <c r="CM27" s="80">
        <v>0</v>
      </c>
      <c r="CN27" s="80">
        <v>0</v>
      </c>
      <c r="CO27" s="80">
        <v>0</v>
      </c>
      <c r="CP27" s="80">
        <v>3</v>
      </c>
      <c r="CQ27" s="80">
        <v>0</v>
      </c>
      <c r="CR27" s="80">
        <v>0</v>
      </c>
      <c r="CS27" s="80">
        <v>0</v>
      </c>
      <c r="CT27" s="80">
        <v>4</v>
      </c>
      <c r="CU27" s="15">
        <v>0</v>
      </c>
      <c r="CV27" s="15">
        <v>1</v>
      </c>
      <c r="CW27" s="15">
        <v>169</v>
      </c>
      <c r="CX27" s="15"/>
      <c r="CY27" s="15"/>
      <c r="CZ27" s="207"/>
      <c r="DA27" s="207"/>
      <c r="DH27" s="207"/>
      <c r="DI27" s="207"/>
      <c r="DJ27" s="207"/>
      <c r="DK27" s="207"/>
      <c r="DL27" s="207"/>
      <c r="DM27" s="207"/>
      <c r="DN27" s="207"/>
      <c r="DO27" s="207"/>
      <c r="DP27" s="207"/>
      <c r="DQ27" s="207"/>
      <c r="DR27" s="207"/>
      <c r="DS27" s="207"/>
      <c r="DT27" s="207"/>
      <c r="DU27" s="207"/>
      <c r="DV27" s="207"/>
      <c r="DW27" s="207"/>
      <c r="DX27" s="207"/>
      <c r="DY27" s="207"/>
      <c r="DZ27" s="207"/>
      <c r="EA27" s="207"/>
      <c r="EB27" s="207"/>
      <c r="EC27" s="207"/>
      <c r="ED27" s="207"/>
      <c r="EE27" s="207"/>
      <c r="EF27" s="207"/>
      <c r="EG27" s="207"/>
      <c r="EH27" s="207"/>
      <c r="EI27" s="207"/>
      <c r="EJ27" s="207"/>
      <c r="EK27" s="207"/>
      <c r="EL27" s="207"/>
      <c r="EM27" s="207"/>
      <c r="EN27" s="207"/>
      <c r="EO27" s="207"/>
      <c r="EP27" s="207"/>
      <c r="EQ27" s="207"/>
      <c r="ER27" s="207"/>
      <c r="ES27" s="207"/>
      <c r="ET27" s="207"/>
      <c r="EU27" s="207"/>
      <c r="EV27" s="207"/>
      <c r="EW27" s="207"/>
      <c r="EX27" s="207"/>
      <c r="EY27" s="207"/>
      <c r="EZ27" s="207"/>
      <c r="FA27" s="207"/>
      <c r="FB27" s="207"/>
      <c r="FC27" s="207"/>
      <c r="FD27" s="207"/>
      <c r="FE27" s="207"/>
      <c r="FF27" s="207"/>
      <c r="FG27" s="207"/>
      <c r="FH27" s="207"/>
      <c r="FI27" s="207"/>
      <c r="FJ27" s="207"/>
      <c r="FK27" s="207"/>
      <c r="FL27" s="207"/>
      <c r="FM27" s="207"/>
      <c r="FN27" s="207"/>
      <c r="FO27" s="207"/>
      <c r="FP27" s="207"/>
      <c r="FQ27" s="207"/>
      <c r="FR27" s="207"/>
      <c r="FS27" s="207"/>
      <c r="FT27" s="207"/>
      <c r="FU27" s="207"/>
      <c r="FV27" s="207"/>
      <c r="FW27" s="207"/>
      <c r="FX27" s="207"/>
      <c r="FY27" s="207"/>
      <c r="FZ27" s="207"/>
      <c r="GA27" s="207"/>
      <c r="GB27" s="207"/>
      <c r="GC27" s="207"/>
      <c r="GD27" s="207"/>
      <c r="GE27" s="207"/>
      <c r="GF27" s="207"/>
      <c r="GG27" s="207"/>
      <c r="GH27" s="207"/>
      <c r="GI27" s="207"/>
      <c r="GJ27" s="207"/>
      <c r="GK27" s="207"/>
      <c r="GL27" s="207"/>
      <c r="GM27" s="207"/>
      <c r="GN27" s="207"/>
      <c r="GO27" s="207"/>
      <c r="GP27" s="207"/>
      <c r="GQ27" s="207"/>
      <c r="GR27" s="207"/>
      <c r="GS27" s="207"/>
      <c r="GT27" s="207"/>
      <c r="GU27" s="207"/>
      <c r="GV27" s="207"/>
      <c r="GW27" s="207"/>
      <c r="GX27" s="207"/>
      <c r="GY27" s="207"/>
    </row>
    <row r="28" spans="1:207" x14ac:dyDescent="0.2">
      <c r="A28" s="43">
        <v>14</v>
      </c>
      <c r="B28" s="43">
        <v>114</v>
      </c>
      <c r="C28" s="100">
        <v>174</v>
      </c>
      <c r="D28" s="60">
        <f>'Revised Stratig. - April ''08'!$G$119</f>
        <v>3792</v>
      </c>
      <c r="E28" s="66">
        <v>25</v>
      </c>
      <c r="F28" s="15">
        <v>0</v>
      </c>
      <c r="G28" s="15">
        <v>0</v>
      </c>
      <c r="H28" s="15">
        <v>0</v>
      </c>
      <c r="I28" s="15">
        <v>0</v>
      </c>
      <c r="J28" s="80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80">
        <v>3</v>
      </c>
      <c r="W28" s="15">
        <v>3</v>
      </c>
      <c r="X28" s="15">
        <v>0</v>
      </c>
      <c r="Y28" s="15">
        <v>1</v>
      </c>
      <c r="Z28" s="15">
        <v>0</v>
      </c>
      <c r="AA28" s="15">
        <v>6</v>
      </c>
      <c r="AB28" s="15">
        <v>2</v>
      </c>
      <c r="AC28" s="80">
        <v>8</v>
      </c>
      <c r="AD28" s="15">
        <v>0</v>
      </c>
      <c r="AE28" s="15">
        <v>0</v>
      </c>
      <c r="AF28" s="15">
        <v>0</v>
      </c>
      <c r="AG28" s="80">
        <v>0</v>
      </c>
      <c r="AH28" s="15">
        <v>0</v>
      </c>
      <c r="AI28" s="15">
        <v>76</v>
      </c>
      <c r="AJ28" s="15">
        <v>0</v>
      </c>
      <c r="AK28" s="15">
        <v>0</v>
      </c>
      <c r="AL28" s="15">
        <v>0</v>
      </c>
      <c r="AM28" s="15">
        <v>0</v>
      </c>
      <c r="AN28" s="80">
        <v>0</v>
      </c>
      <c r="AO28" s="15">
        <v>0</v>
      </c>
      <c r="AP28" s="80">
        <v>0</v>
      </c>
      <c r="AQ28" s="15">
        <v>0</v>
      </c>
      <c r="AR28" s="15">
        <v>0</v>
      </c>
      <c r="AS28" s="15">
        <v>0</v>
      </c>
      <c r="AT28" s="80">
        <v>1</v>
      </c>
      <c r="AU28" s="80">
        <v>77</v>
      </c>
      <c r="AV28" s="80">
        <v>0</v>
      </c>
      <c r="AW28" s="80">
        <v>0</v>
      </c>
      <c r="AX28" s="80">
        <v>1</v>
      </c>
      <c r="AY28" s="174">
        <v>43</v>
      </c>
      <c r="AZ28" s="80">
        <v>0</v>
      </c>
      <c r="BA28" s="80">
        <v>0</v>
      </c>
      <c r="BB28" s="80">
        <v>6</v>
      </c>
      <c r="BC28" s="80">
        <v>0</v>
      </c>
      <c r="BD28" s="80">
        <v>0</v>
      </c>
      <c r="BE28" s="80">
        <v>0</v>
      </c>
      <c r="BF28" s="80">
        <v>0</v>
      </c>
      <c r="BG28" s="80">
        <v>50</v>
      </c>
      <c r="BH28" s="15">
        <v>0</v>
      </c>
      <c r="BI28" s="15">
        <v>0</v>
      </c>
      <c r="BJ28" s="15">
        <v>0</v>
      </c>
      <c r="BK28" s="80">
        <v>0</v>
      </c>
      <c r="BL28" s="15">
        <v>0</v>
      </c>
      <c r="BM28" s="15">
        <v>0</v>
      </c>
      <c r="BN28" s="15">
        <v>0</v>
      </c>
      <c r="BO28" s="15">
        <v>0</v>
      </c>
      <c r="BP28" s="15">
        <v>0</v>
      </c>
      <c r="BQ28" s="15">
        <v>0</v>
      </c>
      <c r="BR28" s="80">
        <v>0</v>
      </c>
      <c r="BS28" s="15">
        <v>0</v>
      </c>
      <c r="BT28" s="15">
        <v>0</v>
      </c>
      <c r="BU28" s="80">
        <v>0</v>
      </c>
      <c r="BV28" s="15">
        <v>0</v>
      </c>
      <c r="BW28" s="15">
        <v>0</v>
      </c>
      <c r="BX28" s="15">
        <v>0</v>
      </c>
      <c r="BY28" s="15">
        <v>0</v>
      </c>
      <c r="BZ28" s="80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v>0</v>
      </c>
      <c r="CH28" s="80">
        <v>0</v>
      </c>
      <c r="CI28" s="80">
        <v>2</v>
      </c>
      <c r="CJ28" s="80">
        <v>0</v>
      </c>
      <c r="CK28" s="80">
        <v>0</v>
      </c>
      <c r="CL28" s="174">
        <v>2</v>
      </c>
      <c r="CM28" s="80">
        <v>0</v>
      </c>
      <c r="CN28" s="80">
        <v>0</v>
      </c>
      <c r="CO28" s="80">
        <v>0</v>
      </c>
      <c r="CP28" s="80">
        <v>0</v>
      </c>
      <c r="CQ28" s="80">
        <v>0</v>
      </c>
      <c r="CR28" s="80">
        <v>0</v>
      </c>
      <c r="CS28" s="80">
        <v>0</v>
      </c>
      <c r="CT28" s="80">
        <v>2</v>
      </c>
      <c r="CU28" s="15">
        <v>0</v>
      </c>
      <c r="CV28" s="15">
        <v>1</v>
      </c>
      <c r="CW28" s="15">
        <v>174</v>
      </c>
      <c r="CX28" s="15"/>
      <c r="CY28" s="15"/>
      <c r="CZ28" s="207"/>
      <c r="DA28" s="207"/>
      <c r="DH28" s="207"/>
      <c r="DI28" s="207"/>
      <c r="DJ28" s="207"/>
      <c r="DK28" s="207"/>
      <c r="DL28" s="207"/>
      <c r="DM28" s="207"/>
      <c r="DN28" s="207"/>
      <c r="DO28" s="207"/>
      <c r="DP28" s="207"/>
      <c r="DQ28" s="207"/>
      <c r="DR28" s="207"/>
      <c r="DS28" s="207"/>
      <c r="DT28" s="207"/>
      <c r="DU28" s="207"/>
      <c r="DV28" s="207"/>
      <c r="DW28" s="207"/>
      <c r="DX28" s="207"/>
      <c r="DY28" s="207"/>
      <c r="DZ28" s="207"/>
      <c r="EA28" s="207"/>
      <c r="EB28" s="207"/>
      <c r="EC28" s="207"/>
      <c r="ED28" s="207"/>
      <c r="EE28" s="207"/>
      <c r="EF28" s="207"/>
      <c r="EG28" s="207"/>
      <c r="EH28" s="207"/>
      <c r="EI28" s="207"/>
      <c r="EJ28" s="207"/>
      <c r="EK28" s="207"/>
      <c r="EL28" s="207"/>
      <c r="EM28" s="207"/>
      <c r="EN28" s="207"/>
      <c r="EO28" s="207"/>
      <c r="EP28" s="207"/>
      <c r="EQ28" s="207"/>
      <c r="ER28" s="207"/>
      <c r="ES28" s="207"/>
      <c r="ET28" s="207"/>
      <c r="EU28" s="207"/>
      <c r="EV28" s="207"/>
      <c r="EW28" s="207"/>
      <c r="EX28" s="207"/>
      <c r="EY28" s="207"/>
      <c r="EZ28" s="207"/>
      <c r="FA28" s="207"/>
      <c r="FB28" s="207"/>
      <c r="FC28" s="207"/>
      <c r="FD28" s="207"/>
      <c r="FE28" s="207"/>
      <c r="FF28" s="207"/>
      <c r="FG28" s="207"/>
      <c r="FH28" s="207"/>
      <c r="FI28" s="207"/>
      <c r="FJ28" s="207"/>
      <c r="FK28" s="207"/>
      <c r="FL28" s="207"/>
      <c r="FM28" s="207"/>
      <c r="FN28" s="207"/>
      <c r="FO28" s="207"/>
      <c r="FP28" s="207"/>
      <c r="FQ28" s="207"/>
      <c r="FR28" s="207"/>
      <c r="FS28" s="207"/>
      <c r="FT28" s="207"/>
      <c r="FU28" s="207"/>
      <c r="FV28" s="207"/>
      <c r="FW28" s="207"/>
      <c r="FX28" s="207"/>
      <c r="FY28" s="207"/>
      <c r="FZ28" s="207"/>
      <c r="GA28" s="207"/>
      <c r="GB28" s="207"/>
      <c r="GC28" s="207"/>
      <c r="GD28" s="207"/>
      <c r="GE28" s="207"/>
      <c r="GF28" s="207"/>
      <c r="GG28" s="207"/>
      <c r="GH28" s="207"/>
      <c r="GI28" s="207"/>
      <c r="GJ28" s="207"/>
      <c r="GK28" s="207"/>
      <c r="GL28" s="207"/>
      <c r="GM28" s="207"/>
      <c r="GN28" s="207"/>
      <c r="GO28" s="207"/>
      <c r="GP28" s="207"/>
      <c r="GQ28" s="207"/>
      <c r="GR28" s="207"/>
      <c r="GS28" s="207"/>
      <c r="GT28" s="207"/>
      <c r="GU28" s="207"/>
      <c r="GV28" s="207"/>
      <c r="GW28" s="207"/>
      <c r="GX28" s="207"/>
      <c r="GY28" s="207"/>
    </row>
    <row r="29" spans="1:207" x14ac:dyDescent="0.2">
      <c r="A29" s="43">
        <v>19</v>
      </c>
      <c r="B29" s="43">
        <v>119</v>
      </c>
      <c r="C29" s="100">
        <v>179</v>
      </c>
      <c r="D29" s="60">
        <f>'Revised Stratig. - April ''08'!$G$124</f>
        <v>3839</v>
      </c>
      <c r="E29" s="66">
        <v>25</v>
      </c>
      <c r="F29" s="15">
        <v>0</v>
      </c>
      <c r="G29" s="15">
        <v>0</v>
      </c>
      <c r="H29" s="15">
        <v>0</v>
      </c>
      <c r="I29" s="15">
        <v>0</v>
      </c>
      <c r="J29" s="80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80">
        <v>0</v>
      </c>
      <c r="W29" s="15">
        <v>0</v>
      </c>
      <c r="X29" s="15">
        <v>0</v>
      </c>
      <c r="Y29" s="15">
        <v>1</v>
      </c>
      <c r="Z29" s="15">
        <v>0</v>
      </c>
      <c r="AA29" s="15">
        <v>5</v>
      </c>
      <c r="AB29" s="15">
        <v>1</v>
      </c>
      <c r="AC29" s="80">
        <v>6</v>
      </c>
      <c r="AD29" s="15">
        <v>0</v>
      </c>
      <c r="AE29" s="15">
        <v>0</v>
      </c>
      <c r="AF29" s="15">
        <v>0</v>
      </c>
      <c r="AG29" s="80">
        <v>0</v>
      </c>
      <c r="AH29" s="15">
        <v>0</v>
      </c>
      <c r="AI29" s="15">
        <v>86</v>
      </c>
      <c r="AJ29" s="15">
        <v>0</v>
      </c>
      <c r="AK29" s="15">
        <v>0</v>
      </c>
      <c r="AL29" s="15">
        <v>0</v>
      </c>
      <c r="AM29" s="15">
        <v>0</v>
      </c>
      <c r="AN29" s="80">
        <v>0</v>
      </c>
      <c r="AO29" s="15">
        <v>0</v>
      </c>
      <c r="AP29" s="80">
        <v>2</v>
      </c>
      <c r="AQ29" s="15">
        <v>0</v>
      </c>
      <c r="AR29" s="15">
        <v>0</v>
      </c>
      <c r="AS29" s="15">
        <v>0</v>
      </c>
      <c r="AT29" s="80">
        <v>4</v>
      </c>
      <c r="AU29" s="80">
        <v>41</v>
      </c>
      <c r="AV29" s="80">
        <v>0</v>
      </c>
      <c r="AW29" s="80">
        <v>0</v>
      </c>
      <c r="AX29" s="80">
        <v>4</v>
      </c>
      <c r="AY29" s="174">
        <v>59</v>
      </c>
      <c r="AZ29" s="80">
        <v>0</v>
      </c>
      <c r="BA29" s="80">
        <v>2</v>
      </c>
      <c r="BB29" s="80">
        <v>26</v>
      </c>
      <c r="BC29" s="80">
        <v>0</v>
      </c>
      <c r="BD29" s="80">
        <v>0</v>
      </c>
      <c r="BE29" s="80">
        <v>0</v>
      </c>
      <c r="BF29" s="80">
        <v>0</v>
      </c>
      <c r="BG29" s="80">
        <v>88</v>
      </c>
      <c r="BH29" s="15">
        <v>0</v>
      </c>
      <c r="BI29" s="15">
        <v>0</v>
      </c>
      <c r="BJ29" s="15">
        <v>0</v>
      </c>
      <c r="BK29" s="80">
        <v>0</v>
      </c>
      <c r="BL29" s="15">
        <v>0</v>
      </c>
      <c r="BM29" s="15">
        <v>0</v>
      </c>
      <c r="BN29" s="15">
        <v>0</v>
      </c>
      <c r="BO29" s="15">
        <v>0</v>
      </c>
      <c r="BP29" s="15">
        <v>0</v>
      </c>
      <c r="BQ29" s="15">
        <v>0</v>
      </c>
      <c r="BR29" s="80">
        <v>0</v>
      </c>
      <c r="BS29" s="15">
        <v>0</v>
      </c>
      <c r="BT29" s="15">
        <v>0</v>
      </c>
      <c r="BU29" s="80">
        <v>0</v>
      </c>
      <c r="BV29" s="15">
        <v>0</v>
      </c>
      <c r="BW29" s="15">
        <v>0</v>
      </c>
      <c r="BX29" s="15">
        <v>0</v>
      </c>
      <c r="BY29" s="15">
        <v>0</v>
      </c>
      <c r="BZ29" s="80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v>0</v>
      </c>
      <c r="CH29" s="80">
        <v>1</v>
      </c>
      <c r="CI29" s="80">
        <v>1</v>
      </c>
      <c r="CJ29" s="80">
        <v>0</v>
      </c>
      <c r="CK29" s="80">
        <v>2</v>
      </c>
      <c r="CL29" s="174">
        <v>3</v>
      </c>
      <c r="CM29" s="80">
        <v>1</v>
      </c>
      <c r="CN29" s="80">
        <v>0</v>
      </c>
      <c r="CO29" s="80">
        <v>2</v>
      </c>
      <c r="CP29" s="80">
        <v>26</v>
      </c>
      <c r="CQ29" s="80">
        <v>0</v>
      </c>
      <c r="CR29" s="80">
        <v>0</v>
      </c>
      <c r="CS29" s="80">
        <v>0</v>
      </c>
      <c r="CT29" s="80">
        <v>32</v>
      </c>
      <c r="CU29" s="15">
        <v>0</v>
      </c>
      <c r="CV29" s="15">
        <v>1</v>
      </c>
      <c r="CW29" s="15">
        <v>179</v>
      </c>
      <c r="CX29" s="15"/>
      <c r="CY29" s="15"/>
      <c r="CZ29" s="207"/>
      <c r="DA29" s="207"/>
      <c r="DH29" s="207"/>
      <c r="DI29" s="207"/>
      <c r="DJ29" s="207"/>
      <c r="DK29" s="207"/>
      <c r="DL29" s="207"/>
      <c r="DM29" s="207"/>
      <c r="DN29" s="207"/>
      <c r="DO29" s="207"/>
      <c r="DP29" s="207"/>
      <c r="DQ29" s="207"/>
      <c r="DR29" s="207"/>
      <c r="DS29" s="207"/>
      <c r="DT29" s="207"/>
      <c r="DU29" s="207"/>
      <c r="DV29" s="207"/>
      <c r="DW29" s="207"/>
      <c r="DX29" s="207"/>
      <c r="DY29" s="207"/>
      <c r="DZ29" s="207"/>
      <c r="EA29" s="207"/>
      <c r="EB29" s="207"/>
      <c r="EC29" s="207"/>
      <c r="ED29" s="207"/>
      <c r="EE29" s="207"/>
      <c r="EF29" s="207"/>
      <c r="EG29" s="207"/>
      <c r="EH29" s="207"/>
      <c r="EI29" s="207"/>
      <c r="EJ29" s="207"/>
      <c r="EK29" s="207"/>
      <c r="EL29" s="207"/>
      <c r="EM29" s="207"/>
      <c r="EN29" s="207"/>
      <c r="EO29" s="207"/>
      <c r="EP29" s="207"/>
      <c r="EQ29" s="207"/>
      <c r="ER29" s="207"/>
      <c r="ES29" s="207"/>
      <c r="ET29" s="207"/>
      <c r="EU29" s="207"/>
      <c r="EV29" s="207"/>
      <c r="EW29" s="207"/>
      <c r="EX29" s="207"/>
      <c r="EY29" s="207"/>
      <c r="EZ29" s="207"/>
      <c r="FA29" s="207"/>
      <c r="FB29" s="207"/>
      <c r="FC29" s="207"/>
      <c r="FD29" s="207"/>
      <c r="FE29" s="207"/>
      <c r="FF29" s="207"/>
      <c r="FG29" s="207"/>
      <c r="FH29" s="207"/>
      <c r="FI29" s="207"/>
      <c r="FJ29" s="207"/>
      <c r="FK29" s="207"/>
      <c r="FL29" s="207"/>
      <c r="FM29" s="207"/>
      <c r="FN29" s="207"/>
      <c r="FO29" s="207"/>
      <c r="FP29" s="207"/>
      <c r="FQ29" s="207"/>
      <c r="FR29" s="207"/>
      <c r="FS29" s="207"/>
      <c r="FT29" s="207"/>
      <c r="FU29" s="207"/>
      <c r="FV29" s="207"/>
      <c r="FW29" s="207"/>
      <c r="FX29" s="207"/>
      <c r="FY29" s="207"/>
      <c r="FZ29" s="207"/>
      <c r="GA29" s="207"/>
      <c r="GB29" s="207"/>
      <c r="GC29" s="207"/>
      <c r="GD29" s="207"/>
      <c r="GE29" s="207"/>
      <c r="GF29" s="207"/>
      <c r="GG29" s="207"/>
      <c r="GH29" s="207"/>
      <c r="GI29" s="207"/>
      <c r="GJ29" s="207"/>
      <c r="GK29" s="207"/>
      <c r="GL29" s="207"/>
      <c r="GM29" s="207"/>
      <c r="GN29" s="207"/>
      <c r="GO29" s="207"/>
      <c r="GP29" s="207"/>
      <c r="GQ29" s="207"/>
      <c r="GR29" s="207"/>
      <c r="GS29" s="207"/>
      <c r="GT29" s="207"/>
      <c r="GU29" s="207"/>
      <c r="GV29" s="207"/>
      <c r="GW29" s="207"/>
      <c r="GX29" s="207"/>
      <c r="GY29" s="207"/>
    </row>
    <row r="30" spans="1:207" x14ac:dyDescent="0.2">
      <c r="A30" s="43">
        <v>24</v>
      </c>
      <c r="B30" s="43">
        <v>124</v>
      </c>
      <c r="C30" s="100">
        <v>184</v>
      </c>
      <c r="D30" s="60">
        <f>'Revised Stratig. - April ''08'!$G$129</f>
        <v>3876</v>
      </c>
      <c r="E30" s="66">
        <v>30</v>
      </c>
      <c r="F30" s="15">
        <v>0</v>
      </c>
      <c r="G30" s="15">
        <v>1</v>
      </c>
      <c r="H30" s="15">
        <v>0</v>
      </c>
      <c r="I30" s="15">
        <v>1</v>
      </c>
      <c r="J30" s="80">
        <v>1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1</v>
      </c>
      <c r="Q30" s="15">
        <v>0</v>
      </c>
      <c r="R30" s="15">
        <v>1</v>
      </c>
      <c r="S30" s="15">
        <v>1</v>
      </c>
      <c r="T30" s="15">
        <v>0</v>
      </c>
      <c r="U30" s="15">
        <v>0</v>
      </c>
      <c r="V30" s="80">
        <v>2</v>
      </c>
      <c r="W30" s="15">
        <v>2</v>
      </c>
      <c r="X30" s="15">
        <v>0</v>
      </c>
      <c r="Y30" s="15">
        <v>1</v>
      </c>
      <c r="Z30" s="15">
        <v>0</v>
      </c>
      <c r="AA30" s="15">
        <v>4.9999999999999991</v>
      </c>
      <c r="AB30" s="15">
        <v>1</v>
      </c>
      <c r="AC30" s="80">
        <v>6</v>
      </c>
      <c r="AD30" s="15">
        <v>0</v>
      </c>
      <c r="AE30" s="15">
        <v>1</v>
      </c>
      <c r="AF30" s="15">
        <v>0</v>
      </c>
      <c r="AG30" s="80">
        <v>1</v>
      </c>
      <c r="AH30" s="15">
        <v>0</v>
      </c>
      <c r="AI30" s="15">
        <v>130.99999999999997</v>
      </c>
      <c r="AJ30" s="15">
        <v>0</v>
      </c>
      <c r="AK30" s="15">
        <v>0</v>
      </c>
      <c r="AL30" s="15">
        <v>0</v>
      </c>
      <c r="AM30" s="15">
        <v>1</v>
      </c>
      <c r="AN30" s="80">
        <v>0</v>
      </c>
      <c r="AO30" s="15">
        <v>0</v>
      </c>
      <c r="AP30" s="80">
        <v>1</v>
      </c>
      <c r="AQ30" s="15">
        <v>0</v>
      </c>
      <c r="AR30" s="15">
        <v>0</v>
      </c>
      <c r="AS30" s="15">
        <v>0</v>
      </c>
      <c r="AT30" s="80">
        <v>2</v>
      </c>
      <c r="AU30" s="80">
        <v>127</v>
      </c>
      <c r="AV30" s="80">
        <v>0</v>
      </c>
      <c r="AW30" s="80">
        <v>0</v>
      </c>
      <c r="AX30" s="80">
        <v>1.9980000000000002</v>
      </c>
      <c r="AY30" s="174">
        <v>98</v>
      </c>
      <c r="AZ30" s="80">
        <v>1</v>
      </c>
      <c r="BA30" s="80">
        <v>0</v>
      </c>
      <c r="BB30" s="80">
        <v>13</v>
      </c>
      <c r="BC30" s="80">
        <v>1</v>
      </c>
      <c r="BD30" s="80">
        <v>1</v>
      </c>
      <c r="BE30" s="80">
        <v>3</v>
      </c>
      <c r="BF30" s="80">
        <v>0</v>
      </c>
      <c r="BG30" s="80">
        <v>118</v>
      </c>
      <c r="BH30" s="15">
        <v>0</v>
      </c>
      <c r="BI30" s="15">
        <v>0</v>
      </c>
      <c r="BJ30" s="15">
        <v>0</v>
      </c>
      <c r="BK30" s="80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80">
        <v>0</v>
      </c>
      <c r="BS30" s="15">
        <v>0</v>
      </c>
      <c r="BT30" s="15">
        <v>0</v>
      </c>
      <c r="BU30" s="80">
        <v>0</v>
      </c>
      <c r="BV30" s="15">
        <v>0</v>
      </c>
      <c r="BW30" s="15">
        <v>0</v>
      </c>
      <c r="BX30" s="15">
        <v>0</v>
      </c>
      <c r="BY30" s="15">
        <v>0</v>
      </c>
      <c r="BZ30" s="80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v>0</v>
      </c>
      <c r="CH30" s="80">
        <v>0</v>
      </c>
      <c r="CI30" s="80">
        <v>0</v>
      </c>
      <c r="CJ30" s="80">
        <v>1</v>
      </c>
      <c r="CK30" s="80">
        <v>1</v>
      </c>
      <c r="CL30" s="174">
        <v>1.0002</v>
      </c>
      <c r="CM30" s="80">
        <v>0</v>
      </c>
      <c r="CN30" s="80">
        <v>0</v>
      </c>
      <c r="CO30" s="80">
        <v>0</v>
      </c>
      <c r="CP30" s="80">
        <v>0</v>
      </c>
      <c r="CQ30" s="80">
        <v>0</v>
      </c>
      <c r="CR30" s="80">
        <v>0</v>
      </c>
      <c r="CS30" s="80">
        <v>0</v>
      </c>
      <c r="CT30" s="80">
        <v>1.0002</v>
      </c>
      <c r="CU30" s="15">
        <v>0</v>
      </c>
      <c r="CV30" s="15">
        <v>1</v>
      </c>
      <c r="CW30" s="15">
        <v>184</v>
      </c>
      <c r="CX30" s="15"/>
      <c r="CY30" s="15"/>
      <c r="CZ30" s="207"/>
      <c r="DA30" s="207"/>
      <c r="DH30" s="207"/>
      <c r="DI30" s="207"/>
      <c r="DJ30" s="207"/>
      <c r="DK30" s="207"/>
      <c r="DL30" s="207"/>
      <c r="DM30" s="207"/>
      <c r="DN30" s="207"/>
      <c r="DO30" s="207"/>
      <c r="DP30" s="207"/>
      <c r="DQ30" s="207"/>
      <c r="DR30" s="207"/>
      <c r="DS30" s="207"/>
      <c r="DT30" s="207"/>
      <c r="DU30" s="207"/>
      <c r="DV30" s="207"/>
      <c r="DW30" s="207"/>
      <c r="DX30" s="207"/>
      <c r="DY30" s="207"/>
      <c r="DZ30" s="207"/>
      <c r="EA30" s="207"/>
      <c r="EB30" s="207"/>
      <c r="EC30" s="207"/>
      <c r="ED30" s="207"/>
      <c r="EE30" s="207"/>
      <c r="EF30" s="207"/>
      <c r="EG30" s="207"/>
      <c r="EH30" s="207"/>
      <c r="EI30" s="207"/>
      <c r="EJ30" s="207"/>
      <c r="EK30" s="207"/>
      <c r="EL30" s="207"/>
      <c r="EM30" s="207"/>
      <c r="EN30" s="207"/>
      <c r="EO30" s="207"/>
      <c r="EP30" s="207"/>
      <c r="EQ30" s="207"/>
      <c r="ER30" s="207"/>
      <c r="ES30" s="207"/>
      <c r="ET30" s="207"/>
      <c r="EU30" s="207"/>
      <c r="EV30" s="207"/>
      <c r="EW30" s="207"/>
      <c r="EX30" s="207"/>
      <c r="EY30" s="207"/>
      <c r="EZ30" s="207"/>
      <c r="FA30" s="207"/>
      <c r="FB30" s="207"/>
      <c r="FC30" s="207"/>
      <c r="FD30" s="207"/>
      <c r="FE30" s="207"/>
      <c r="FF30" s="207"/>
      <c r="FG30" s="207"/>
      <c r="FH30" s="207"/>
      <c r="FI30" s="207"/>
      <c r="FJ30" s="207"/>
      <c r="FK30" s="207"/>
      <c r="FL30" s="207"/>
      <c r="FM30" s="207"/>
      <c r="FN30" s="207"/>
      <c r="FO30" s="207"/>
      <c r="FP30" s="207"/>
      <c r="FQ30" s="207"/>
      <c r="FR30" s="207"/>
      <c r="FS30" s="207"/>
      <c r="FT30" s="207"/>
      <c r="FU30" s="207"/>
      <c r="FV30" s="207"/>
      <c r="FW30" s="207"/>
      <c r="FX30" s="207"/>
      <c r="FY30" s="207"/>
      <c r="FZ30" s="207"/>
      <c r="GA30" s="207"/>
      <c r="GB30" s="207"/>
      <c r="GC30" s="207"/>
      <c r="GD30" s="207"/>
      <c r="GE30" s="207"/>
      <c r="GF30" s="207"/>
      <c r="GG30" s="207"/>
      <c r="GH30" s="207"/>
      <c r="GI30" s="207"/>
      <c r="GJ30" s="207"/>
      <c r="GK30" s="207"/>
      <c r="GL30" s="207"/>
      <c r="GM30" s="207"/>
      <c r="GN30" s="207"/>
      <c r="GO30" s="207"/>
      <c r="GP30" s="207"/>
      <c r="GQ30" s="207"/>
      <c r="GR30" s="207"/>
      <c r="GS30" s="207"/>
      <c r="GT30" s="207"/>
      <c r="GU30" s="207"/>
      <c r="GV30" s="207"/>
      <c r="GW30" s="207"/>
      <c r="GX30" s="207"/>
      <c r="GY30" s="207"/>
    </row>
    <row r="31" spans="1:207" x14ac:dyDescent="0.2">
      <c r="A31" s="43">
        <v>29</v>
      </c>
      <c r="B31" s="43">
        <v>129</v>
      </c>
      <c r="C31" s="100">
        <v>189</v>
      </c>
      <c r="D31" s="60">
        <f>'Revised Stratig. - April ''08'!$G$134</f>
        <v>3929</v>
      </c>
      <c r="E31" s="66">
        <v>30</v>
      </c>
      <c r="F31" s="15">
        <v>0</v>
      </c>
      <c r="G31" s="15">
        <v>2</v>
      </c>
      <c r="H31" s="15">
        <v>0</v>
      </c>
      <c r="I31" s="15">
        <v>0</v>
      </c>
      <c r="J31" s="80">
        <v>1.9980000000000002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1.9980000000000002</v>
      </c>
      <c r="Q31" s="15">
        <v>0</v>
      </c>
      <c r="R31" s="15">
        <v>0</v>
      </c>
      <c r="S31" s="15">
        <v>0</v>
      </c>
      <c r="T31" s="15">
        <v>0</v>
      </c>
      <c r="U31" s="15">
        <v>4</v>
      </c>
      <c r="V31" s="80">
        <v>6</v>
      </c>
      <c r="W31" s="15">
        <v>9.9999999999999982</v>
      </c>
      <c r="X31" s="15">
        <v>1</v>
      </c>
      <c r="Y31" s="15">
        <v>1</v>
      </c>
      <c r="Z31" s="15">
        <v>0</v>
      </c>
      <c r="AA31" s="15">
        <v>3</v>
      </c>
      <c r="AB31" s="15">
        <v>4</v>
      </c>
      <c r="AC31" s="80">
        <v>7</v>
      </c>
      <c r="AD31" s="15">
        <v>0</v>
      </c>
      <c r="AE31" s="15">
        <v>0</v>
      </c>
      <c r="AF31" s="15">
        <v>1</v>
      </c>
      <c r="AG31" s="80">
        <v>1</v>
      </c>
      <c r="AH31" s="15">
        <v>0</v>
      </c>
      <c r="AI31" s="15">
        <v>107</v>
      </c>
      <c r="AJ31" s="15">
        <v>1</v>
      </c>
      <c r="AK31" s="15">
        <v>0</v>
      </c>
      <c r="AL31" s="15">
        <v>0</v>
      </c>
      <c r="AM31" s="15">
        <v>0</v>
      </c>
      <c r="AN31" s="80">
        <v>0</v>
      </c>
      <c r="AO31" s="15">
        <v>0</v>
      </c>
      <c r="AP31" s="80">
        <v>1</v>
      </c>
      <c r="AQ31" s="15">
        <v>0</v>
      </c>
      <c r="AR31" s="15">
        <v>0</v>
      </c>
      <c r="AS31" s="15">
        <v>0</v>
      </c>
      <c r="AT31" s="80">
        <v>1</v>
      </c>
      <c r="AU31" s="80">
        <v>74.000000000000014</v>
      </c>
      <c r="AV31" s="80">
        <v>1</v>
      </c>
      <c r="AW31" s="80">
        <v>0</v>
      </c>
      <c r="AX31" s="80">
        <v>1</v>
      </c>
      <c r="AY31" s="174">
        <v>67</v>
      </c>
      <c r="AZ31" s="80">
        <v>2</v>
      </c>
      <c r="BA31" s="80">
        <v>3</v>
      </c>
      <c r="BB31" s="80">
        <v>14</v>
      </c>
      <c r="BC31" s="80">
        <v>1</v>
      </c>
      <c r="BD31" s="80">
        <v>0</v>
      </c>
      <c r="BE31" s="80">
        <v>1</v>
      </c>
      <c r="BF31" s="80">
        <v>0</v>
      </c>
      <c r="BG31" s="80">
        <v>89</v>
      </c>
      <c r="BH31" s="15">
        <v>0</v>
      </c>
      <c r="BI31" s="15">
        <v>0</v>
      </c>
      <c r="BJ31" s="15">
        <v>0</v>
      </c>
      <c r="BK31" s="80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80">
        <v>0</v>
      </c>
      <c r="BS31" s="15">
        <v>0</v>
      </c>
      <c r="BT31" s="15">
        <v>0</v>
      </c>
      <c r="BU31" s="80">
        <v>0</v>
      </c>
      <c r="BV31" s="15">
        <v>0</v>
      </c>
      <c r="BW31" s="15">
        <v>0</v>
      </c>
      <c r="BX31" s="15">
        <v>0</v>
      </c>
      <c r="BY31" s="15">
        <v>0</v>
      </c>
      <c r="BZ31" s="80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80">
        <v>0</v>
      </c>
      <c r="CI31" s="80">
        <v>0</v>
      </c>
      <c r="CJ31" s="80">
        <v>0</v>
      </c>
      <c r="CK31" s="80">
        <v>0</v>
      </c>
      <c r="CL31" s="174">
        <v>0</v>
      </c>
      <c r="CM31" s="80">
        <v>0</v>
      </c>
      <c r="CN31" s="80">
        <v>0</v>
      </c>
      <c r="CO31" s="80">
        <v>1</v>
      </c>
      <c r="CP31" s="80">
        <v>0</v>
      </c>
      <c r="CQ31" s="80">
        <v>1</v>
      </c>
      <c r="CR31" s="80">
        <v>0</v>
      </c>
      <c r="CS31" s="80">
        <v>0</v>
      </c>
      <c r="CT31" s="80">
        <v>2</v>
      </c>
      <c r="CU31" s="15">
        <v>0</v>
      </c>
      <c r="CV31" s="15">
        <v>1</v>
      </c>
      <c r="CW31" s="15">
        <v>189</v>
      </c>
      <c r="CX31" s="15"/>
      <c r="CY31" s="15"/>
      <c r="CZ31" s="207"/>
      <c r="DA31" s="207"/>
      <c r="DH31" s="207"/>
      <c r="DI31" s="207"/>
      <c r="DJ31" s="207"/>
      <c r="DK31" s="207"/>
      <c r="DL31" s="207"/>
      <c r="DM31" s="207"/>
      <c r="DN31" s="207"/>
      <c r="DO31" s="207"/>
      <c r="DP31" s="207"/>
      <c r="DQ31" s="207"/>
      <c r="DR31" s="207"/>
      <c r="DS31" s="207"/>
      <c r="DT31" s="207"/>
      <c r="DU31" s="207"/>
      <c r="DV31" s="207"/>
      <c r="DW31" s="207"/>
      <c r="DX31" s="207"/>
      <c r="DY31" s="207"/>
      <c r="DZ31" s="207"/>
      <c r="EA31" s="207"/>
      <c r="EB31" s="207"/>
      <c r="EC31" s="207"/>
      <c r="ED31" s="207"/>
      <c r="EE31" s="207"/>
      <c r="EF31" s="207"/>
      <c r="EG31" s="207"/>
      <c r="EH31" s="207"/>
      <c r="EI31" s="207"/>
      <c r="EJ31" s="207"/>
      <c r="EK31" s="207"/>
      <c r="EL31" s="207"/>
      <c r="EM31" s="207"/>
      <c r="EN31" s="207"/>
      <c r="EO31" s="207"/>
      <c r="EP31" s="207"/>
      <c r="EQ31" s="207"/>
      <c r="ER31" s="207"/>
      <c r="ES31" s="207"/>
      <c r="ET31" s="207"/>
      <c r="EU31" s="207"/>
      <c r="EV31" s="207"/>
      <c r="EW31" s="207"/>
      <c r="EX31" s="207"/>
      <c r="EY31" s="207"/>
      <c r="EZ31" s="207"/>
      <c r="FA31" s="207"/>
      <c r="FB31" s="207"/>
      <c r="FC31" s="207"/>
      <c r="FD31" s="207"/>
      <c r="FE31" s="207"/>
      <c r="FF31" s="207"/>
      <c r="FG31" s="207"/>
      <c r="FH31" s="207"/>
      <c r="FI31" s="207"/>
      <c r="FJ31" s="207"/>
      <c r="FK31" s="207"/>
      <c r="FL31" s="207"/>
      <c r="FM31" s="207"/>
      <c r="FN31" s="207"/>
      <c r="FO31" s="207"/>
      <c r="FP31" s="207"/>
      <c r="FQ31" s="207"/>
      <c r="FR31" s="207"/>
      <c r="FS31" s="207"/>
      <c r="FT31" s="207"/>
      <c r="FU31" s="207"/>
      <c r="FV31" s="207"/>
      <c r="FW31" s="207"/>
      <c r="FX31" s="207"/>
      <c r="FY31" s="207"/>
      <c r="FZ31" s="207"/>
      <c r="GA31" s="207"/>
      <c r="GB31" s="207"/>
      <c r="GC31" s="207"/>
      <c r="GD31" s="207"/>
      <c r="GE31" s="207"/>
      <c r="GF31" s="207"/>
      <c r="GG31" s="207"/>
      <c r="GH31" s="207"/>
      <c r="GI31" s="207"/>
      <c r="GJ31" s="207"/>
      <c r="GK31" s="207"/>
      <c r="GL31" s="207"/>
      <c r="GM31" s="207"/>
      <c r="GN31" s="207"/>
      <c r="GO31" s="207"/>
      <c r="GP31" s="207"/>
      <c r="GQ31" s="207"/>
      <c r="GR31" s="207"/>
      <c r="GS31" s="207"/>
      <c r="GT31" s="207"/>
      <c r="GU31" s="207"/>
      <c r="GV31" s="207"/>
      <c r="GW31" s="207"/>
      <c r="GX31" s="207"/>
      <c r="GY31" s="207"/>
    </row>
    <row r="32" spans="1:207" x14ac:dyDescent="0.2">
      <c r="A32" s="43">
        <v>34</v>
      </c>
      <c r="B32" s="43">
        <v>134</v>
      </c>
      <c r="C32" s="100">
        <v>194</v>
      </c>
      <c r="D32" s="60">
        <f>'Revised Stratig. - April ''08'!$G$139</f>
        <v>3982</v>
      </c>
      <c r="E32" s="66">
        <v>30</v>
      </c>
      <c r="F32" s="15">
        <v>0</v>
      </c>
      <c r="G32" s="15">
        <v>1</v>
      </c>
      <c r="H32" s="15">
        <v>2</v>
      </c>
      <c r="I32" s="15">
        <v>0</v>
      </c>
      <c r="J32" s="80">
        <v>1.0000200000000001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1.0000200000000001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80">
        <v>2</v>
      </c>
      <c r="W32" s="15">
        <v>2</v>
      </c>
      <c r="X32" s="15">
        <v>0</v>
      </c>
      <c r="Y32" s="15">
        <v>0</v>
      </c>
      <c r="Z32" s="15">
        <v>0</v>
      </c>
      <c r="AA32" s="15">
        <v>3</v>
      </c>
      <c r="AB32" s="15">
        <v>0</v>
      </c>
      <c r="AC32" s="80">
        <v>3</v>
      </c>
      <c r="AD32" s="15">
        <v>0</v>
      </c>
      <c r="AE32" s="15">
        <v>1</v>
      </c>
      <c r="AF32" s="15">
        <v>0</v>
      </c>
      <c r="AG32" s="80">
        <v>1</v>
      </c>
      <c r="AH32" s="15">
        <v>0</v>
      </c>
      <c r="AI32" s="15">
        <v>177</v>
      </c>
      <c r="AJ32" s="15">
        <v>0</v>
      </c>
      <c r="AK32" s="15">
        <v>0</v>
      </c>
      <c r="AL32" s="15">
        <v>0</v>
      </c>
      <c r="AM32" s="15">
        <v>0</v>
      </c>
      <c r="AN32" s="80">
        <v>0</v>
      </c>
      <c r="AO32" s="15">
        <v>0</v>
      </c>
      <c r="AP32" s="80">
        <v>0</v>
      </c>
      <c r="AQ32" s="15">
        <v>0</v>
      </c>
      <c r="AR32" s="15">
        <v>0</v>
      </c>
      <c r="AS32" s="15">
        <v>0</v>
      </c>
      <c r="AT32" s="80">
        <v>1</v>
      </c>
      <c r="AU32" s="80">
        <v>58</v>
      </c>
      <c r="AV32" s="80">
        <v>1</v>
      </c>
      <c r="AW32" s="80">
        <v>0</v>
      </c>
      <c r="AX32" s="80">
        <v>1</v>
      </c>
      <c r="AY32" s="174">
        <v>148.00000000000003</v>
      </c>
      <c r="AZ32" s="80">
        <v>0</v>
      </c>
      <c r="BA32" s="80">
        <v>0</v>
      </c>
      <c r="BB32" s="80">
        <v>8</v>
      </c>
      <c r="BC32" s="80">
        <v>1</v>
      </c>
      <c r="BD32" s="80">
        <v>0</v>
      </c>
      <c r="BE32" s="80">
        <v>2</v>
      </c>
      <c r="BF32" s="80">
        <v>0</v>
      </c>
      <c r="BG32" s="80">
        <v>159.99999999999997</v>
      </c>
      <c r="BH32" s="15">
        <v>0</v>
      </c>
      <c r="BI32" s="15">
        <v>0</v>
      </c>
      <c r="BJ32" s="15">
        <v>0</v>
      </c>
      <c r="BK32" s="80">
        <v>0</v>
      </c>
      <c r="BL32" s="15">
        <v>0</v>
      </c>
      <c r="BM32" s="15">
        <v>0</v>
      </c>
      <c r="BN32" s="15">
        <v>0</v>
      </c>
      <c r="BO32" s="15">
        <v>0</v>
      </c>
      <c r="BP32" s="15">
        <v>0</v>
      </c>
      <c r="BQ32" s="15">
        <v>0</v>
      </c>
      <c r="BR32" s="80">
        <v>0</v>
      </c>
      <c r="BS32" s="15">
        <v>0</v>
      </c>
      <c r="BT32" s="15">
        <v>0</v>
      </c>
      <c r="BU32" s="80">
        <v>0</v>
      </c>
      <c r="BV32" s="15">
        <v>0</v>
      </c>
      <c r="BW32" s="15">
        <v>0</v>
      </c>
      <c r="BX32" s="15">
        <v>0</v>
      </c>
      <c r="BY32" s="15">
        <v>0</v>
      </c>
      <c r="BZ32" s="80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80">
        <v>0</v>
      </c>
      <c r="CI32" s="80">
        <v>0</v>
      </c>
      <c r="CJ32" s="80">
        <v>0</v>
      </c>
      <c r="CK32" s="80">
        <v>2</v>
      </c>
      <c r="CL32" s="174">
        <v>1.9980000000000002</v>
      </c>
      <c r="CM32" s="80">
        <v>0</v>
      </c>
      <c r="CN32" s="80">
        <v>0</v>
      </c>
      <c r="CO32" s="80">
        <v>0</v>
      </c>
      <c r="CP32" s="80">
        <v>0</v>
      </c>
      <c r="CQ32" s="80">
        <v>0</v>
      </c>
      <c r="CR32" s="80">
        <v>0</v>
      </c>
      <c r="CS32" s="80">
        <v>0</v>
      </c>
      <c r="CT32" s="80">
        <v>1.9980000000000002</v>
      </c>
      <c r="CU32" s="15">
        <v>0</v>
      </c>
      <c r="CV32" s="15">
        <v>1</v>
      </c>
      <c r="CW32" s="15">
        <v>194</v>
      </c>
      <c r="CX32" s="15"/>
      <c r="CY32" s="15"/>
      <c r="CZ32" s="207"/>
      <c r="DA32" s="207"/>
      <c r="DH32" s="207"/>
      <c r="DI32" s="207"/>
      <c r="DJ32" s="207"/>
      <c r="DK32" s="207"/>
      <c r="DL32" s="207"/>
      <c r="DM32" s="207"/>
      <c r="DN32" s="207"/>
      <c r="DO32" s="207"/>
      <c r="DP32" s="207"/>
      <c r="DQ32" s="207"/>
      <c r="DR32" s="207"/>
      <c r="DS32" s="207"/>
      <c r="DT32" s="207"/>
      <c r="DU32" s="207"/>
      <c r="DV32" s="207"/>
      <c r="DW32" s="207"/>
      <c r="DX32" s="207"/>
      <c r="DY32" s="207"/>
      <c r="DZ32" s="207"/>
      <c r="EA32" s="207"/>
      <c r="EB32" s="207"/>
      <c r="EC32" s="207"/>
      <c r="ED32" s="207"/>
      <c r="EE32" s="207"/>
      <c r="EF32" s="207"/>
      <c r="EG32" s="207"/>
      <c r="EH32" s="207"/>
      <c r="EI32" s="207"/>
      <c r="EJ32" s="207"/>
      <c r="EK32" s="207"/>
      <c r="EL32" s="207"/>
      <c r="EM32" s="207"/>
      <c r="EN32" s="207"/>
      <c r="EO32" s="207"/>
      <c r="EP32" s="207"/>
      <c r="EQ32" s="207"/>
      <c r="ER32" s="207"/>
      <c r="ES32" s="207"/>
      <c r="ET32" s="207"/>
      <c r="EU32" s="207"/>
      <c r="EV32" s="207"/>
      <c r="EW32" s="207"/>
      <c r="EX32" s="207"/>
      <c r="EY32" s="207"/>
      <c r="EZ32" s="207"/>
      <c r="FA32" s="207"/>
      <c r="FB32" s="207"/>
      <c r="FC32" s="207"/>
      <c r="FD32" s="207"/>
      <c r="FE32" s="207"/>
      <c r="FF32" s="207"/>
      <c r="FG32" s="207"/>
      <c r="FH32" s="207"/>
      <c r="FI32" s="207"/>
      <c r="FJ32" s="207"/>
      <c r="FK32" s="207"/>
      <c r="FL32" s="207"/>
      <c r="FM32" s="207"/>
      <c r="FN32" s="207"/>
      <c r="FO32" s="207"/>
      <c r="FP32" s="207"/>
      <c r="FQ32" s="207"/>
      <c r="FR32" s="207"/>
      <c r="FS32" s="207"/>
      <c r="FT32" s="207"/>
      <c r="FU32" s="207"/>
      <c r="FV32" s="207"/>
      <c r="FW32" s="207"/>
      <c r="FX32" s="207"/>
      <c r="FY32" s="207"/>
      <c r="FZ32" s="207"/>
      <c r="GA32" s="207"/>
      <c r="GB32" s="207"/>
      <c r="GC32" s="207"/>
      <c r="GD32" s="207"/>
      <c r="GE32" s="207"/>
      <c r="GF32" s="207"/>
      <c r="GG32" s="207"/>
      <c r="GH32" s="207"/>
      <c r="GI32" s="207"/>
      <c r="GJ32" s="207"/>
      <c r="GK32" s="207"/>
      <c r="GL32" s="207"/>
      <c r="GM32" s="207"/>
      <c r="GN32" s="207"/>
      <c r="GO32" s="207"/>
      <c r="GP32" s="207"/>
      <c r="GQ32" s="207"/>
      <c r="GR32" s="207"/>
      <c r="GS32" s="207"/>
      <c r="GT32" s="207"/>
      <c r="GU32" s="207"/>
      <c r="GV32" s="207"/>
      <c r="GW32" s="207"/>
      <c r="GX32" s="207"/>
      <c r="GY32" s="207"/>
    </row>
    <row r="33" spans="1:207" x14ac:dyDescent="0.2">
      <c r="A33" s="43">
        <v>39</v>
      </c>
      <c r="B33" s="43">
        <v>139</v>
      </c>
      <c r="C33" s="100">
        <v>199</v>
      </c>
      <c r="D33" s="60">
        <f>'Revised Stratig. - April ''08'!$G$144</f>
        <v>4022</v>
      </c>
      <c r="E33" s="66">
        <v>30</v>
      </c>
      <c r="F33" s="15">
        <v>0</v>
      </c>
      <c r="G33" s="15">
        <v>0</v>
      </c>
      <c r="H33" s="15">
        <v>2</v>
      </c>
      <c r="I33" s="15">
        <v>0</v>
      </c>
      <c r="J33" s="80">
        <v>1.0002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1.0002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80">
        <v>2</v>
      </c>
      <c r="W33" s="15">
        <v>2</v>
      </c>
      <c r="X33" s="15">
        <v>0</v>
      </c>
      <c r="Y33" s="15">
        <v>1</v>
      </c>
      <c r="Z33" s="15">
        <v>0</v>
      </c>
      <c r="AA33" s="15">
        <v>1</v>
      </c>
      <c r="AB33" s="15">
        <v>0</v>
      </c>
      <c r="AC33" s="80">
        <v>1</v>
      </c>
      <c r="AD33" s="15">
        <v>0</v>
      </c>
      <c r="AE33" s="15">
        <v>1</v>
      </c>
      <c r="AF33" s="15">
        <v>0</v>
      </c>
      <c r="AG33" s="80">
        <v>1</v>
      </c>
      <c r="AH33" s="15">
        <v>0</v>
      </c>
      <c r="AI33" s="15">
        <v>183</v>
      </c>
      <c r="AJ33" s="15">
        <v>0</v>
      </c>
      <c r="AK33" s="15">
        <v>0</v>
      </c>
      <c r="AL33" s="15">
        <v>0</v>
      </c>
      <c r="AM33" s="15">
        <v>4.9999999999999991</v>
      </c>
      <c r="AN33" s="80">
        <v>0</v>
      </c>
      <c r="AO33" s="15">
        <v>0</v>
      </c>
      <c r="AP33" s="80">
        <v>0</v>
      </c>
      <c r="AQ33" s="15">
        <v>0</v>
      </c>
      <c r="AR33" s="15">
        <v>0</v>
      </c>
      <c r="AS33" s="15">
        <v>0</v>
      </c>
      <c r="AT33" s="80">
        <v>11</v>
      </c>
      <c r="AU33" s="80">
        <v>184</v>
      </c>
      <c r="AV33" s="80">
        <v>3</v>
      </c>
      <c r="AW33" s="80">
        <v>0</v>
      </c>
      <c r="AX33" s="80">
        <v>10.997999999999999</v>
      </c>
      <c r="AY33" s="174">
        <v>139.00000000000003</v>
      </c>
      <c r="AZ33" s="80">
        <v>0</v>
      </c>
      <c r="BA33" s="80">
        <v>3</v>
      </c>
      <c r="BB33" s="80">
        <v>24</v>
      </c>
      <c r="BC33" s="80">
        <v>0</v>
      </c>
      <c r="BD33" s="80">
        <v>0</v>
      </c>
      <c r="BE33" s="80">
        <v>3</v>
      </c>
      <c r="BF33" s="80">
        <v>0</v>
      </c>
      <c r="BG33" s="80">
        <v>172</v>
      </c>
      <c r="BH33" s="15">
        <v>0</v>
      </c>
      <c r="BI33" s="15">
        <v>0</v>
      </c>
      <c r="BJ33" s="15">
        <v>0</v>
      </c>
      <c r="BK33" s="80">
        <v>0</v>
      </c>
      <c r="BL33" s="15">
        <v>0</v>
      </c>
      <c r="BM33" s="15">
        <v>0</v>
      </c>
      <c r="BN33" s="15">
        <v>0</v>
      </c>
      <c r="BO33" s="15">
        <v>0</v>
      </c>
      <c r="BP33" s="15">
        <v>0</v>
      </c>
      <c r="BQ33" s="15">
        <v>0</v>
      </c>
      <c r="BR33" s="80">
        <v>0</v>
      </c>
      <c r="BS33" s="15">
        <v>0</v>
      </c>
      <c r="BT33" s="15">
        <v>0</v>
      </c>
      <c r="BU33" s="80">
        <v>0</v>
      </c>
      <c r="BV33" s="15">
        <v>0</v>
      </c>
      <c r="BW33" s="15">
        <v>0</v>
      </c>
      <c r="BX33" s="15">
        <v>0</v>
      </c>
      <c r="BY33" s="15">
        <v>0</v>
      </c>
      <c r="BZ33" s="80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v>0</v>
      </c>
      <c r="CH33" s="80">
        <v>2</v>
      </c>
      <c r="CI33" s="80">
        <v>0</v>
      </c>
      <c r="CJ33" s="80">
        <v>1</v>
      </c>
      <c r="CK33" s="80">
        <v>1</v>
      </c>
      <c r="CL33" s="174">
        <v>3</v>
      </c>
      <c r="CM33" s="80">
        <v>0</v>
      </c>
      <c r="CN33" s="80">
        <v>0</v>
      </c>
      <c r="CO33" s="80">
        <v>0</v>
      </c>
      <c r="CP33" s="80">
        <v>0</v>
      </c>
      <c r="CQ33" s="80">
        <v>0</v>
      </c>
      <c r="CR33" s="80">
        <v>0</v>
      </c>
      <c r="CS33" s="80">
        <v>0</v>
      </c>
      <c r="CT33" s="80">
        <v>3</v>
      </c>
      <c r="CU33" s="15">
        <v>0</v>
      </c>
      <c r="CV33" s="15">
        <v>1</v>
      </c>
      <c r="CW33" s="15">
        <v>199</v>
      </c>
      <c r="CX33" s="15"/>
      <c r="CY33" s="15"/>
      <c r="CZ33" s="207"/>
      <c r="DA33" s="207"/>
      <c r="DH33" s="207"/>
      <c r="DI33" s="207"/>
      <c r="DJ33" s="207"/>
      <c r="DK33" s="207"/>
      <c r="DL33" s="207"/>
      <c r="DM33" s="207"/>
      <c r="DN33" s="207"/>
      <c r="DO33" s="207"/>
      <c r="DP33" s="207"/>
      <c r="DQ33" s="207"/>
      <c r="DR33" s="207"/>
      <c r="DS33" s="207"/>
      <c r="DT33" s="207"/>
      <c r="DU33" s="207"/>
      <c r="DV33" s="207"/>
      <c r="DW33" s="207"/>
      <c r="DX33" s="207"/>
      <c r="DY33" s="207"/>
      <c r="DZ33" s="207"/>
      <c r="EA33" s="207"/>
      <c r="EB33" s="207"/>
      <c r="EC33" s="207"/>
      <c r="ED33" s="207"/>
      <c r="EE33" s="207"/>
      <c r="EF33" s="207"/>
      <c r="EG33" s="207"/>
      <c r="EH33" s="207"/>
      <c r="EI33" s="207"/>
      <c r="EJ33" s="207"/>
      <c r="EK33" s="207"/>
      <c r="EL33" s="207"/>
      <c r="EM33" s="207"/>
      <c r="EN33" s="207"/>
      <c r="EO33" s="207"/>
      <c r="EP33" s="207"/>
      <c r="EQ33" s="207"/>
      <c r="ER33" s="207"/>
      <c r="ES33" s="207"/>
      <c r="ET33" s="207"/>
      <c r="EU33" s="207"/>
      <c r="EV33" s="207"/>
      <c r="EW33" s="207"/>
      <c r="EX33" s="207"/>
      <c r="EY33" s="207"/>
      <c r="EZ33" s="207"/>
      <c r="FA33" s="207"/>
      <c r="FB33" s="207"/>
      <c r="FC33" s="207"/>
      <c r="FD33" s="207"/>
      <c r="FE33" s="207"/>
      <c r="FF33" s="207"/>
      <c r="FG33" s="207"/>
      <c r="FH33" s="207"/>
      <c r="FI33" s="207"/>
      <c r="FJ33" s="207"/>
      <c r="FK33" s="207"/>
      <c r="FL33" s="207"/>
      <c r="FM33" s="207"/>
      <c r="FN33" s="207"/>
      <c r="FO33" s="207"/>
      <c r="FP33" s="207"/>
      <c r="FQ33" s="207"/>
      <c r="FR33" s="207"/>
      <c r="FS33" s="207"/>
      <c r="FT33" s="207"/>
      <c r="FU33" s="207"/>
      <c r="FV33" s="207"/>
      <c r="FW33" s="207"/>
      <c r="FX33" s="207"/>
      <c r="FY33" s="207"/>
      <c r="FZ33" s="207"/>
      <c r="GA33" s="207"/>
      <c r="GB33" s="207"/>
      <c r="GC33" s="207"/>
      <c r="GD33" s="207"/>
      <c r="GE33" s="207"/>
      <c r="GF33" s="207"/>
      <c r="GG33" s="207"/>
      <c r="GH33" s="207"/>
      <c r="GI33" s="207"/>
      <c r="GJ33" s="207"/>
      <c r="GK33" s="207"/>
      <c r="GL33" s="207"/>
      <c r="GM33" s="207"/>
      <c r="GN33" s="207"/>
      <c r="GO33" s="207"/>
      <c r="GP33" s="207"/>
      <c r="GQ33" s="207"/>
      <c r="GR33" s="207"/>
      <c r="GS33" s="207"/>
      <c r="GT33" s="207"/>
      <c r="GU33" s="207"/>
      <c r="GV33" s="207"/>
      <c r="GW33" s="207"/>
      <c r="GX33" s="207"/>
      <c r="GY33" s="207"/>
    </row>
    <row r="34" spans="1:207" x14ac:dyDescent="0.2">
      <c r="A34" s="43">
        <v>44</v>
      </c>
      <c r="B34" s="43">
        <v>144</v>
      </c>
      <c r="C34" s="100">
        <v>204</v>
      </c>
      <c r="D34" s="60">
        <f>'Revised Stratig. - April ''08'!$G$149</f>
        <v>4048</v>
      </c>
      <c r="E34" s="66">
        <v>30</v>
      </c>
      <c r="F34" s="15">
        <v>0</v>
      </c>
      <c r="G34" s="15">
        <v>0</v>
      </c>
      <c r="H34" s="15">
        <v>0</v>
      </c>
      <c r="I34" s="15">
        <v>0</v>
      </c>
      <c r="J34" s="80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80">
        <v>2</v>
      </c>
      <c r="W34" s="15">
        <v>2</v>
      </c>
      <c r="X34" s="15">
        <v>1</v>
      </c>
      <c r="Y34" s="15">
        <v>1</v>
      </c>
      <c r="Z34" s="15">
        <v>0</v>
      </c>
      <c r="AA34" s="15">
        <v>3</v>
      </c>
      <c r="AB34" s="15">
        <v>0</v>
      </c>
      <c r="AC34" s="80">
        <v>3</v>
      </c>
      <c r="AD34" s="15">
        <v>0</v>
      </c>
      <c r="AE34" s="15">
        <v>1</v>
      </c>
      <c r="AF34" s="15">
        <v>0</v>
      </c>
      <c r="AG34" s="80">
        <v>1</v>
      </c>
      <c r="AH34" s="15">
        <v>0</v>
      </c>
      <c r="AI34" s="15">
        <v>230.00000000000003</v>
      </c>
      <c r="AJ34" s="15">
        <v>0</v>
      </c>
      <c r="AK34" s="15">
        <v>1</v>
      </c>
      <c r="AL34" s="15">
        <v>0</v>
      </c>
      <c r="AM34" s="15">
        <v>0</v>
      </c>
      <c r="AN34" s="80">
        <v>0</v>
      </c>
      <c r="AO34" s="15">
        <v>0</v>
      </c>
      <c r="AP34" s="80">
        <v>0</v>
      </c>
      <c r="AQ34" s="15">
        <v>1</v>
      </c>
      <c r="AR34" s="15">
        <v>0</v>
      </c>
      <c r="AS34" s="15">
        <v>0</v>
      </c>
      <c r="AT34" s="80">
        <v>8</v>
      </c>
      <c r="AU34" s="80">
        <v>168</v>
      </c>
      <c r="AV34" s="80">
        <v>11</v>
      </c>
      <c r="AW34" s="80">
        <v>0</v>
      </c>
      <c r="AX34" s="80">
        <v>10.997999999999999</v>
      </c>
      <c r="AY34" s="174">
        <v>121</v>
      </c>
      <c r="AZ34" s="80">
        <v>0</v>
      </c>
      <c r="BA34" s="80">
        <v>2</v>
      </c>
      <c r="BB34" s="80">
        <v>43</v>
      </c>
      <c r="BC34" s="80">
        <v>0</v>
      </c>
      <c r="BD34" s="80">
        <v>0</v>
      </c>
      <c r="BE34" s="80">
        <v>4</v>
      </c>
      <c r="BF34" s="80">
        <v>0</v>
      </c>
      <c r="BG34" s="80">
        <v>178</v>
      </c>
      <c r="BH34" s="15">
        <v>0</v>
      </c>
      <c r="BI34" s="15">
        <v>0</v>
      </c>
      <c r="BJ34" s="15">
        <v>0</v>
      </c>
      <c r="BK34" s="80">
        <v>0</v>
      </c>
      <c r="BL34" s="15">
        <v>0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80">
        <v>0</v>
      </c>
      <c r="BS34" s="15">
        <v>0</v>
      </c>
      <c r="BT34" s="15">
        <v>0</v>
      </c>
      <c r="BU34" s="80">
        <v>0</v>
      </c>
      <c r="BV34" s="15">
        <v>0</v>
      </c>
      <c r="BW34" s="15">
        <v>0</v>
      </c>
      <c r="BX34" s="15">
        <v>0</v>
      </c>
      <c r="BY34" s="15">
        <v>0</v>
      </c>
      <c r="BZ34" s="80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80">
        <v>0</v>
      </c>
      <c r="CI34" s="80">
        <v>0</v>
      </c>
      <c r="CJ34" s="80">
        <v>0</v>
      </c>
      <c r="CK34" s="80">
        <v>2</v>
      </c>
      <c r="CL34" s="174">
        <v>1.9980000000000002</v>
      </c>
      <c r="CM34" s="80">
        <v>0</v>
      </c>
      <c r="CN34" s="80">
        <v>0</v>
      </c>
      <c r="CO34" s="80">
        <v>0</v>
      </c>
      <c r="CP34" s="80">
        <v>0</v>
      </c>
      <c r="CQ34" s="80">
        <v>0</v>
      </c>
      <c r="CR34" s="80">
        <v>0</v>
      </c>
      <c r="CS34" s="80">
        <v>0</v>
      </c>
      <c r="CT34" s="80">
        <v>1.9980000000000002</v>
      </c>
      <c r="CU34" s="15">
        <v>0</v>
      </c>
      <c r="CV34" s="15">
        <v>1</v>
      </c>
      <c r="CW34" s="15">
        <v>204</v>
      </c>
      <c r="CX34" s="15"/>
      <c r="CY34" s="15"/>
      <c r="CZ34" s="207"/>
      <c r="DA34" s="207"/>
      <c r="DH34" s="207"/>
      <c r="DI34" s="207"/>
      <c r="DJ34" s="207"/>
      <c r="DK34" s="207"/>
      <c r="DL34" s="207"/>
      <c r="DM34" s="207"/>
      <c r="DN34" s="207"/>
      <c r="DO34" s="207"/>
      <c r="DP34" s="207"/>
      <c r="DQ34" s="207"/>
      <c r="DR34" s="207"/>
      <c r="DS34" s="207"/>
      <c r="DT34" s="207"/>
      <c r="DU34" s="207"/>
      <c r="DV34" s="207"/>
      <c r="DW34" s="207"/>
      <c r="DX34" s="207"/>
      <c r="DY34" s="207"/>
      <c r="DZ34" s="207"/>
      <c r="EA34" s="207"/>
      <c r="EB34" s="207"/>
      <c r="EC34" s="207"/>
      <c r="ED34" s="207"/>
      <c r="EE34" s="207"/>
      <c r="EF34" s="207"/>
      <c r="EG34" s="207"/>
      <c r="EH34" s="207"/>
      <c r="EI34" s="207"/>
      <c r="EJ34" s="207"/>
      <c r="EK34" s="207"/>
      <c r="EL34" s="207"/>
      <c r="EM34" s="207"/>
      <c r="EN34" s="207"/>
      <c r="EO34" s="207"/>
      <c r="EP34" s="207"/>
      <c r="EQ34" s="207"/>
      <c r="ER34" s="207"/>
      <c r="ES34" s="207"/>
      <c r="ET34" s="207"/>
      <c r="EU34" s="207"/>
      <c r="EV34" s="207"/>
      <c r="EW34" s="207"/>
      <c r="EX34" s="207"/>
      <c r="EY34" s="207"/>
      <c r="EZ34" s="207"/>
      <c r="FA34" s="207"/>
      <c r="FB34" s="207"/>
      <c r="FC34" s="207"/>
      <c r="FD34" s="207"/>
      <c r="FE34" s="207"/>
      <c r="FF34" s="207"/>
      <c r="FG34" s="207"/>
      <c r="FH34" s="207"/>
      <c r="FI34" s="207"/>
      <c r="FJ34" s="207"/>
      <c r="FK34" s="207"/>
      <c r="FL34" s="207"/>
      <c r="FM34" s="207"/>
      <c r="FN34" s="207"/>
      <c r="FO34" s="207"/>
      <c r="FP34" s="207"/>
      <c r="FQ34" s="207"/>
      <c r="FR34" s="207"/>
      <c r="FS34" s="207"/>
      <c r="FT34" s="207"/>
      <c r="FU34" s="207"/>
      <c r="FV34" s="207"/>
      <c r="FW34" s="207"/>
      <c r="FX34" s="207"/>
      <c r="FY34" s="207"/>
      <c r="FZ34" s="207"/>
      <c r="GA34" s="207"/>
      <c r="GB34" s="207"/>
      <c r="GC34" s="207"/>
      <c r="GD34" s="207"/>
      <c r="GE34" s="207"/>
      <c r="GF34" s="207"/>
      <c r="GG34" s="207"/>
      <c r="GH34" s="207"/>
      <c r="GI34" s="207"/>
      <c r="GJ34" s="207"/>
      <c r="GK34" s="207"/>
      <c r="GL34" s="207"/>
      <c r="GM34" s="207"/>
      <c r="GN34" s="207"/>
      <c r="GO34" s="207"/>
      <c r="GP34" s="207"/>
      <c r="GQ34" s="207"/>
      <c r="GR34" s="207"/>
      <c r="GS34" s="207"/>
      <c r="GT34" s="207"/>
      <c r="GU34" s="207"/>
      <c r="GV34" s="207"/>
      <c r="GW34" s="207"/>
      <c r="GX34" s="207"/>
      <c r="GY34" s="207"/>
    </row>
    <row r="35" spans="1:207" x14ac:dyDescent="0.2">
      <c r="A35" s="43">
        <v>49</v>
      </c>
      <c r="B35" s="43">
        <v>149</v>
      </c>
      <c r="C35" s="100">
        <v>209</v>
      </c>
      <c r="D35" s="60">
        <f>'Revised Stratig. - April ''08'!$G$154</f>
        <v>4182</v>
      </c>
      <c r="E35" s="66">
        <v>30</v>
      </c>
      <c r="F35" s="15">
        <v>0</v>
      </c>
      <c r="G35" s="15">
        <v>0</v>
      </c>
      <c r="H35" s="15">
        <v>1</v>
      </c>
      <c r="I35" s="15">
        <v>0</v>
      </c>
      <c r="J35" s="80">
        <v>1.0002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1.0002</v>
      </c>
      <c r="Q35" s="15">
        <v>0</v>
      </c>
      <c r="R35" s="15">
        <v>0</v>
      </c>
      <c r="S35" s="15">
        <v>0</v>
      </c>
      <c r="T35" s="15">
        <v>3</v>
      </c>
      <c r="U35" s="15">
        <v>1</v>
      </c>
      <c r="V35" s="80">
        <v>3</v>
      </c>
      <c r="W35" s="15">
        <v>7</v>
      </c>
      <c r="X35" s="15">
        <v>0</v>
      </c>
      <c r="Y35" s="15">
        <v>0</v>
      </c>
      <c r="Z35" s="15">
        <v>1</v>
      </c>
      <c r="AA35" s="15">
        <v>0</v>
      </c>
      <c r="AB35" s="15">
        <v>0</v>
      </c>
      <c r="AC35" s="80">
        <v>0</v>
      </c>
      <c r="AD35" s="15">
        <v>0</v>
      </c>
      <c r="AE35" s="15">
        <v>4</v>
      </c>
      <c r="AF35" s="15">
        <v>0</v>
      </c>
      <c r="AG35" s="80">
        <v>4</v>
      </c>
      <c r="AH35" s="15">
        <v>0</v>
      </c>
      <c r="AI35" s="15">
        <v>319.99999999999994</v>
      </c>
      <c r="AJ35" s="15">
        <v>0</v>
      </c>
      <c r="AK35" s="15">
        <v>0</v>
      </c>
      <c r="AL35" s="15">
        <v>1</v>
      </c>
      <c r="AM35" s="15">
        <v>3</v>
      </c>
      <c r="AN35" s="80">
        <v>0</v>
      </c>
      <c r="AO35" s="15">
        <v>0</v>
      </c>
      <c r="AP35" s="80">
        <v>0</v>
      </c>
      <c r="AQ35" s="15">
        <v>0</v>
      </c>
      <c r="AR35" s="15">
        <v>0</v>
      </c>
      <c r="AS35" s="15">
        <v>0</v>
      </c>
      <c r="AT35" s="80">
        <v>1</v>
      </c>
      <c r="AU35" s="80">
        <v>217</v>
      </c>
      <c r="AV35" s="80">
        <v>3</v>
      </c>
      <c r="AW35" s="80">
        <v>0</v>
      </c>
      <c r="AX35" s="80">
        <v>3</v>
      </c>
      <c r="AY35" s="174">
        <v>169</v>
      </c>
      <c r="AZ35" s="80">
        <v>2</v>
      </c>
      <c r="BA35" s="80">
        <v>2</v>
      </c>
      <c r="BB35" s="80">
        <v>18.999999999999996</v>
      </c>
      <c r="BC35" s="80">
        <v>4.9999999999999991</v>
      </c>
      <c r="BD35" s="80">
        <v>4.9999999999999991</v>
      </c>
      <c r="BE35" s="80">
        <v>4</v>
      </c>
      <c r="BF35" s="80">
        <v>0</v>
      </c>
      <c r="BG35" s="80">
        <v>207</v>
      </c>
      <c r="BH35" s="15">
        <v>0</v>
      </c>
      <c r="BI35" s="15">
        <v>0</v>
      </c>
      <c r="BJ35" s="15">
        <v>0</v>
      </c>
      <c r="BK35" s="80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80">
        <v>0</v>
      </c>
      <c r="BS35" s="15">
        <v>0</v>
      </c>
      <c r="BT35" s="15">
        <v>0</v>
      </c>
      <c r="BU35" s="80">
        <v>0</v>
      </c>
      <c r="BV35" s="15">
        <v>0</v>
      </c>
      <c r="BW35" s="15">
        <v>0</v>
      </c>
      <c r="BX35" s="15">
        <v>0</v>
      </c>
      <c r="BY35" s="15">
        <v>0</v>
      </c>
      <c r="BZ35" s="80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80">
        <v>0</v>
      </c>
      <c r="CI35" s="80">
        <v>0</v>
      </c>
      <c r="CJ35" s="80">
        <v>0</v>
      </c>
      <c r="CK35" s="80">
        <v>0</v>
      </c>
      <c r="CL35" s="174">
        <v>0</v>
      </c>
      <c r="CM35" s="80">
        <v>0</v>
      </c>
      <c r="CN35" s="80">
        <v>0</v>
      </c>
      <c r="CO35" s="80">
        <v>0</v>
      </c>
      <c r="CP35" s="80">
        <v>0</v>
      </c>
      <c r="CQ35" s="80">
        <v>1</v>
      </c>
      <c r="CR35" s="80">
        <v>0</v>
      </c>
      <c r="CS35" s="80">
        <v>0</v>
      </c>
      <c r="CT35" s="80">
        <v>1</v>
      </c>
      <c r="CU35" s="15">
        <v>0</v>
      </c>
      <c r="CV35" s="15">
        <v>1</v>
      </c>
      <c r="CW35" s="15">
        <v>209</v>
      </c>
      <c r="CX35" s="15"/>
      <c r="CY35" s="15"/>
      <c r="CZ35" s="207"/>
      <c r="DA35" s="207"/>
      <c r="DH35" s="207"/>
      <c r="DI35" s="207"/>
      <c r="DJ35" s="207"/>
      <c r="DK35" s="207"/>
      <c r="DL35" s="207"/>
      <c r="DM35" s="207"/>
      <c r="DN35" s="207"/>
      <c r="DO35" s="207"/>
      <c r="DP35" s="207"/>
      <c r="DQ35" s="207"/>
      <c r="DR35" s="207"/>
      <c r="DS35" s="207"/>
      <c r="DT35" s="207"/>
      <c r="DU35" s="207"/>
      <c r="DV35" s="207"/>
      <c r="DW35" s="207"/>
      <c r="DX35" s="207"/>
      <c r="DY35" s="207"/>
      <c r="DZ35" s="207"/>
      <c r="EA35" s="207"/>
      <c r="EB35" s="207"/>
      <c r="EC35" s="207"/>
      <c r="ED35" s="207"/>
      <c r="EE35" s="207"/>
      <c r="EF35" s="207"/>
      <c r="EG35" s="207"/>
      <c r="EH35" s="207"/>
      <c r="EI35" s="207"/>
      <c r="EJ35" s="207"/>
      <c r="EK35" s="207"/>
      <c r="EL35" s="207"/>
      <c r="EM35" s="207"/>
      <c r="EN35" s="207"/>
      <c r="EO35" s="207"/>
      <c r="EP35" s="207"/>
      <c r="EQ35" s="207"/>
      <c r="ER35" s="207"/>
      <c r="ES35" s="207"/>
      <c r="ET35" s="207"/>
      <c r="EU35" s="207"/>
      <c r="EV35" s="207"/>
      <c r="EW35" s="207"/>
      <c r="EX35" s="207"/>
      <c r="EY35" s="207"/>
      <c r="EZ35" s="207"/>
      <c r="FA35" s="207"/>
      <c r="FB35" s="207"/>
      <c r="FC35" s="207"/>
      <c r="FD35" s="207"/>
      <c r="FE35" s="207"/>
      <c r="FF35" s="207"/>
      <c r="FG35" s="207"/>
      <c r="FH35" s="207"/>
      <c r="FI35" s="207"/>
      <c r="FJ35" s="207"/>
      <c r="FK35" s="207"/>
      <c r="FL35" s="207"/>
      <c r="FM35" s="207"/>
      <c r="FN35" s="207"/>
      <c r="FO35" s="207"/>
      <c r="FP35" s="207"/>
      <c r="FQ35" s="207"/>
      <c r="FR35" s="207"/>
      <c r="FS35" s="207"/>
      <c r="FT35" s="207"/>
      <c r="FU35" s="207"/>
      <c r="FV35" s="207"/>
      <c r="FW35" s="207"/>
      <c r="FX35" s="207"/>
      <c r="FY35" s="207"/>
      <c r="FZ35" s="207"/>
      <c r="GA35" s="207"/>
      <c r="GB35" s="207"/>
      <c r="GC35" s="207"/>
      <c r="GD35" s="207"/>
      <c r="GE35" s="207"/>
      <c r="GF35" s="207"/>
      <c r="GG35" s="207"/>
      <c r="GH35" s="207"/>
      <c r="GI35" s="207"/>
      <c r="GJ35" s="207"/>
      <c r="GK35" s="207"/>
      <c r="GL35" s="207"/>
      <c r="GM35" s="207"/>
      <c r="GN35" s="207"/>
      <c r="GO35" s="207"/>
      <c r="GP35" s="207"/>
      <c r="GQ35" s="207"/>
      <c r="GR35" s="207"/>
      <c r="GS35" s="207"/>
      <c r="GT35" s="207"/>
      <c r="GU35" s="207"/>
      <c r="GV35" s="207"/>
      <c r="GW35" s="207"/>
      <c r="GX35" s="207"/>
      <c r="GY35" s="207"/>
    </row>
    <row r="36" spans="1:207" x14ac:dyDescent="0.2">
      <c r="A36" s="43">
        <v>54</v>
      </c>
      <c r="B36" s="43">
        <v>154</v>
      </c>
      <c r="C36" s="100">
        <v>214</v>
      </c>
      <c r="D36" s="60">
        <f>'Revised Stratig. - April ''08'!$G$159</f>
        <v>4245</v>
      </c>
      <c r="E36" s="66">
        <v>30</v>
      </c>
      <c r="F36" s="15">
        <v>0</v>
      </c>
      <c r="G36" s="15">
        <v>0</v>
      </c>
      <c r="H36" s="15">
        <v>0</v>
      </c>
      <c r="I36" s="15">
        <v>1</v>
      </c>
      <c r="J36" s="80">
        <v>1.0002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1.0002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80">
        <v>4</v>
      </c>
      <c r="W36" s="15">
        <v>4</v>
      </c>
      <c r="X36" s="15">
        <v>0</v>
      </c>
      <c r="Y36" s="15">
        <v>2</v>
      </c>
      <c r="Z36" s="15">
        <v>0</v>
      </c>
      <c r="AA36" s="15">
        <v>0</v>
      </c>
      <c r="AB36" s="15">
        <v>0</v>
      </c>
      <c r="AC36" s="80">
        <v>0</v>
      </c>
      <c r="AD36" s="15">
        <v>0</v>
      </c>
      <c r="AE36" s="15">
        <v>4.9999999999999991</v>
      </c>
      <c r="AF36" s="15">
        <v>0</v>
      </c>
      <c r="AG36" s="80">
        <v>4.9999999999999991</v>
      </c>
      <c r="AH36" s="15">
        <v>0</v>
      </c>
      <c r="AI36" s="15">
        <v>100.00000000000001</v>
      </c>
      <c r="AJ36" s="15">
        <v>0</v>
      </c>
      <c r="AK36" s="15">
        <v>0</v>
      </c>
      <c r="AL36" s="15">
        <v>0</v>
      </c>
      <c r="AM36" s="15">
        <v>0</v>
      </c>
      <c r="AN36" s="80">
        <v>0</v>
      </c>
      <c r="AO36" s="15">
        <v>0</v>
      </c>
      <c r="AP36" s="80">
        <v>0</v>
      </c>
      <c r="AQ36" s="15">
        <v>1</v>
      </c>
      <c r="AR36" s="15">
        <v>0</v>
      </c>
      <c r="AS36" s="15">
        <v>0</v>
      </c>
      <c r="AT36" s="80">
        <v>2</v>
      </c>
      <c r="AU36" s="80">
        <v>52</v>
      </c>
      <c r="AV36" s="80">
        <v>3</v>
      </c>
      <c r="AW36" s="80">
        <v>0</v>
      </c>
      <c r="AX36" s="80">
        <v>3</v>
      </c>
      <c r="AY36" s="174">
        <v>68</v>
      </c>
      <c r="AZ36" s="80">
        <v>0</v>
      </c>
      <c r="BA36" s="80">
        <v>1</v>
      </c>
      <c r="BB36" s="80">
        <v>7</v>
      </c>
      <c r="BC36" s="80">
        <v>0</v>
      </c>
      <c r="BD36" s="80">
        <v>0</v>
      </c>
      <c r="BE36" s="80">
        <v>0</v>
      </c>
      <c r="BF36" s="80">
        <v>0</v>
      </c>
      <c r="BG36" s="80">
        <v>78</v>
      </c>
      <c r="BH36" s="15">
        <v>0</v>
      </c>
      <c r="BI36" s="15">
        <v>0</v>
      </c>
      <c r="BJ36" s="15">
        <v>0</v>
      </c>
      <c r="BK36" s="80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80">
        <v>0</v>
      </c>
      <c r="BS36" s="15">
        <v>0</v>
      </c>
      <c r="BT36" s="15">
        <v>0</v>
      </c>
      <c r="BU36" s="80">
        <v>0</v>
      </c>
      <c r="BV36" s="15">
        <v>0</v>
      </c>
      <c r="BW36" s="15">
        <v>0</v>
      </c>
      <c r="BX36" s="15">
        <v>0</v>
      </c>
      <c r="BY36" s="15">
        <v>0</v>
      </c>
      <c r="BZ36" s="80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80">
        <v>0</v>
      </c>
      <c r="CI36" s="80">
        <v>0</v>
      </c>
      <c r="CJ36" s="80">
        <v>0</v>
      </c>
      <c r="CK36" s="80">
        <v>1</v>
      </c>
      <c r="CL36" s="174">
        <v>1</v>
      </c>
      <c r="CM36" s="80">
        <v>0</v>
      </c>
      <c r="CN36" s="80">
        <v>0</v>
      </c>
      <c r="CO36" s="80">
        <v>0</v>
      </c>
      <c r="CP36" s="80">
        <v>0</v>
      </c>
      <c r="CQ36" s="80">
        <v>0</v>
      </c>
      <c r="CR36" s="80">
        <v>0</v>
      </c>
      <c r="CS36" s="80">
        <v>0</v>
      </c>
      <c r="CT36" s="80">
        <v>1</v>
      </c>
      <c r="CU36" s="15">
        <v>0</v>
      </c>
      <c r="CV36" s="15">
        <v>1</v>
      </c>
      <c r="CW36" s="15">
        <v>214</v>
      </c>
      <c r="CX36" s="15"/>
      <c r="CY36" s="15"/>
      <c r="CZ36" s="207"/>
      <c r="DA36" s="207"/>
      <c r="DH36" s="207"/>
      <c r="DI36" s="207"/>
      <c r="DJ36" s="207"/>
      <c r="DK36" s="207"/>
      <c r="DL36" s="207"/>
      <c r="DM36" s="207"/>
      <c r="DN36" s="207"/>
      <c r="DO36" s="207"/>
      <c r="DP36" s="207"/>
      <c r="DQ36" s="207"/>
      <c r="DR36" s="207"/>
      <c r="DS36" s="207"/>
      <c r="DT36" s="207"/>
      <c r="DU36" s="207"/>
      <c r="DV36" s="207"/>
      <c r="DW36" s="207"/>
      <c r="DX36" s="207"/>
      <c r="DY36" s="207"/>
      <c r="DZ36" s="207"/>
      <c r="EA36" s="207"/>
      <c r="EB36" s="207"/>
      <c r="EC36" s="207"/>
      <c r="ED36" s="207"/>
      <c r="EE36" s="207"/>
      <c r="EF36" s="207"/>
      <c r="EG36" s="207"/>
      <c r="EH36" s="207"/>
      <c r="EI36" s="207"/>
      <c r="EJ36" s="207"/>
      <c r="EK36" s="207"/>
      <c r="EL36" s="207"/>
      <c r="EM36" s="207"/>
      <c r="EN36" s="207"/>
      <c r="EO36" s="207"/>
      <c r="EP36" s="207"/>
      <c r="EQ36" s="207"/>
      <c r="ER36" s="207"/>
      <c r="ES36" s="207"/>
      <c r="ET36" s="207"/>
      <c r="EU36" s="207"/>
      <c r="EV36" s="207"/>
      <c r="EW36" s="207"/>
      <c r="EX36" s="207"/>
      <c r="EY36" s="207"/>
      <c r="EZ36" s="207"/>
      <c r="FA36" s="207"/>
      <c r="FB36" s="207"/>
      <c r="FC36" s="207"/>
      <c r="FD36" s="207"/>
      <c r="FE36" s="207"/>
      <c r="FF36" s="207"/>
      <c r="FG36" s="207"/>
      <c r="FH36" s="207"/>
      <c r="FI36" s="207"/>
      <c r="FJ36" s="207"/>
      <c r="FK36" s="207"/>
      <c r="FL36" s="207"/>
      <c r="FM36" s="207"/>
      <c r="FN36" s="207"/>
      <c r="FO36" s="207"/>
      <c r="FP36" s="207"/>
      <c r="FQ36" s="207"/>
      <c r="FR36" s="207"/>
      <c r="FS36" s="207"/>
      <c r="FT36" s="207"/>
      <c r="FU36" s="207"/>
      <c r="FV36" s="207"/>
      <c r="FW36" s="207"/>
      <c r="FX36" s="207"/>
      <c r="FY36" s="207"/>
      <c r="FZ36" s="207"/>
      <c r="GA36" s="207"/>
      <c r="GB36" s="207"/>
      <c r="GC36" s="207"/>
      <c r="GD36" s="207"/>
      <c r="GE36" s="207"/>
      <c r="GF36" s="207"/>
      <c r="GG36" s="207"/>
      <c r="GH36" s="207"/>
      <c r="GI36" s="207"/>
      <c r="GJ36" s="207"/>
      <c r="GK36" s="207"/>
      <c r="GL36" s="207"/>
      <c r="GM36" s="207"/>
      <c r="GN36" s="207"/>
      <c r="GO36" s="207"/>
      <c r="GP36" s="207"/>
      <c r="GQ36" s="207"/>
      <c r="GR36" s="207"/>
      <c r="GS36" s="207"/>
      <c r="GT36" s="207"/>
      <c r="GU36" s="207"/>
      <c r="GV36" s="207"/>
      <c r="GW36" s="207"/>
      <c r="GX36" s="207"/>
      <c r="GY36" s="207"/>
    </row>
    <row r="37" spans="1:207" x14ac:dyDescent="0.2">
      <c r="A37" s="43">
        <v>59</v>
      </c>
      <c r="B37" s="43">
        <v>159</v>
      </c>
      <c r="C37" s="100">
        <v>219</v>
      </c>
      <c r="D37" s="60">
        <f>'Revised Stratig. - April ''08'!$G$164</f>
        <v>4305</v>
      </c>
      <c r="E37" s="66">
        <v>20</v>
      </c>
      <c r="F37" s="15">
        <v>0</v>
      </c>
      <c r="G37" s="15">
        <v>0</v>
      </c>
      <c r="H37" s="15">
        <v>1</v>
      </c>
      <c r="I37" s="15">
        <v>0</v>
      </c>
      <c r="J37" s="80">
        <v>1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1</v>
      </c>
      <c r="Q37" s="15">
        <v>0</v>
      </c>
      <c r="R37" s="15">
        <v>0</v>
      </c>
      <c r="S37" s="15">
        <v>0</v>
      </c>
      <c r="T37" s="15">
        <v>0</v>
      </c>
      <c r="U37" s="15">
        <v>1</v>
      </c>
      <c r="V37" s="80">
        <v>7</v>
      </c>
      <c r="W37" s="15">
        <v>8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80">
        <v>0</v>
      </c>
      <c r="AD37" s="15">
        <v>0</v>
      </c>
      <c r="AE37" s="15">
        <v>0</v>
      </c>
      <c r="AF37" s="15">
        <v>0</v>
      </c>
      <c r="AG37" s="80">
        <v>0</v>
      </c>
      <c r="AH37" s="15">
        <v>0</v>
      </c>
      <c r="AI37" s="15">
        <v>48</v>
      </c>
      <c r="AJ37" s="15">
        <v>0</v>
      </c>
      <c r="AK37" s="15">
        <v>0</v>
      </c>
      <c r="AL37" s="15">
        <v>0</v>
      </c>
      <c r="AM37" s="15">
        <v>0</v>
      </c>
      <c r="AN37" s="80">
        <v>0</v>
      </c>
      <c r="AO37" s="15">
        <v>0</v>
      </c>
      <c r="AP37" s="80">
        <v>0</v>
      </c>
      <c r="AQ37" s="15">
        <v>0</v>
      </c>
      <c r="AR37" s="15">
        <v>0</v>
      </c>
      <c r="AS37" s="15">
        <v>0</v>
      </c>
      <c r="AT37" s="80">
        <v>4</v>
      </c>
      <c r="AU37" s="80">
        <v>52</v>
      </c>
      <c r="AV37" s="80">
        <v>1</v>
      </c>
      <c r="AW37" s="80">
        <v>0</v>
      </c>
      <c r="AX37" s="80">
        <v>4</v>
      </c>
      <c r="AY37" s="174">
        <v>45</v>
      </c>
      <c r="AZ37" s="80">
        <v>0</v>
      </c>
      <c r="BA37" s="80">
        <v>0</v>
      </c>
      <c r="BB37" s="80">
        <v>5</v>
      </c>
      <c r="BC37" s="80">
        <v>0</v>
      </c>
      <c r="BD37" s="80">
        <v>0</v>
      </c>
      <c r="BE37" s="80">
        <v>1</v>
      </c>
      <c r="BF37" s="80">
        <v>0</v>
      </c>
      <c r="BG37" s="80">
        <v>52</v>
      </c>
      <c r="BH37" s="15">
        <v>0</v>
      </c>
      <c r="BI37" s="15">
        <v>0</v>
      </c>
      <c r="BJ37" s="15">
        <v>0</v>
      </c>
      <c r="BK37" s="80">
        <v>0</v>
      </c>
      <c r="BL37" s="15">
        <v>0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80">
        <v>0</v>
      </c>
      <c r="BS37" s="15">
        <v>0</v>
      </c>
      <c r="BT37" s="15">
        <v>0</v>
      </c>
      <c r="BU37" s="80">
        <v>0</v>
      </c>
      <c r="BV37" s="15">
        <v>0</v>
      </c>
      <c r="BW37" s="15">
        <v>0</v>
      </c>
      <c r="BX37" s="15">
        <v>0</v>
      </c>
      <c r="BY37" s="15">
        <v>0</v>
      </c>
      <c r="BZ37" s="80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80">
        <v>0</v>
      </c>
      <c r="CI37" s="80">
        <v>0</v>
      </c>
      <c r="CJ37" s="80">
        <v>0</v>
      </c>
      <c r="CK37" s="80">
        <v>0</v>
      </c>
      <c r="CL37" s="174">
        <v>0</v>
      </c>
      <c r="CM37" s="80">
        <v>1</v>
      </c>
      <c r="CN37" s="80">
        <v>0</v>
      </c>
      <c r="CO37" s="80">
        <v>0</v>
      </c>
      <c r="CP37" s="80">
        <v>0</v>
      </c>
      <c r="CQ37" s="80">
        <v>0</v>
      </c>
      <c r="CR37" s="80">
        <v>0</v>
      </c>
      <c r="CS37" s="80">
        <v>0</v>
      </c>
      <c r="CT37" s="80">
        <v>1</v>
      </c>
      <c r="CU37" s="15">
        <v>0</v>
      </c>
      <c r="CV37" s="15">
        <v>1</v>
      </c>
      <c r="CW37" s="15">
        <v>219</v>
      </c>
      <c r="CX37" s="15"/>
      <c r="CY37" s="15"/>
      <c r="CZ37" s="207"/>
      <c r="DA37" s="207"/>
      <c r="DH37" s="207"/>
      <c r="DI37" s="207"/>
      <c r="DJ37" s="207"/>
      <c r="DK37" s="207"/>
      <c r="DL37" s="207"/>
      <c r="DM37" s="207"/>
      <c r="DN37" s="207"/>
      <c r="DO37" s="207"/>
      <c r="DP37" s="207"/>
      <c r="DQ37" s="207"/>
      <c r="DR37" s="207"/>
      <c r="DS37" s="207"/>
      <c r="DT37" s="207"/>
      <c r="DU37" s="207"/>
      <c r="DV37" s="207"/>
      <c r="DW37" s="207"/>
      <c r="DX37" s="207"/>
      <c r="DY37" s="207"/>
      <c r="DZ37" s="207"/>
      <c r="EA37" s="207"/>
      <c r="EB37" s="207"/>
      <c r="EC37" s="207"/>
      <c r="ED37" s="207"/>
      <c r="EE37" s="207"/>
      <c r="EF37" s="207"/>
      <c r="EG37" s="207"/>
      <c r="EH37" s="207"/>
      <c r="EI37" s="207"/>
      <c r="EJ37" s="207"/>
      <c r="EK37" s="207"/>
      <c r="EL37" s="207"/>
      <c r="EM37" s="207"/>
      <c r="EN37" s="207"/>
      <c r="EO37" s="207"/>
      <c r="EP37" s="207"/>
      <c r="EQ37" s="207"/>
      <c r="ER37" s="207"/>
      <c r="ES37" s="207"/>
      <c r="ET37" s="207"/>
      <c r="EU37" s="207"/>
      <c r="EV37" s="207"/>
      <c r="EW37" s="207"/>
      <c r="EX37" s="207"/>
      <c r="EY37" s="207"/>
      <c r="EZ37" s="207"/>
      <c r="FA37" s="207"/>
      <c r="FB37" s="207"/>
      <c r="FC37" s="207"/>
      <c r="FD37" s="207"/>
      <c r="FE37" s="207"/>
      <c r="FF37" s="207"/>
      <c r="FG37" s="207"/>
      <c r="FH37" s="207"/>
      <c r="FI37" s="207"/>
      <c r="FJ37" s="207"/>
      <c r="FK37" s="207"/>
      <c r="FL37" s="207"/>
      <c r="FM37" s="207"/>
      <c r="FN37" s="207"/>
      <c r="FO37" s="207"/>
      <c r="FP37" s="207"/>
      <c r="FQ37" s="207"/>
      <c r="FR37" s="207"/>
      <c r="FS37" s="207"/>
      <c r="FT37" s="207"/>
      <c r="FU37" s="207"/>
      <c r="FV37" s="207"/>
      <c r="FW37" s="207"/>
      <c r="FX37" s="207"/>
      <c r="FY37" s="207"/>
      <c r="FZ37" s="207"/>
      <c r="GA37" s="207"/>
      <c r="GB37" s="207"/>
      <c r="GC37" s="207"/>
      <c r="GD37" s="207"/>
      <c r="GE37" s="207"/>
      <c r="GF37" s="207"/>
      <c r="GG37" s="207"/>
      <c r="GH37" s="207"/>
      <c r="GI37" s="207"/>
      <c r="GJ37" s="207"/>
      <c r="GK37" s="207"/>
      <c r="GL37" s="207"/>
      <c r="GM37" s="207"/>
      <c r="GN37" s="207"/>
      <c r="GO37" s="207"/>
      <c r="GP37" s="207"/>
      <c r="GQ37" s="207"/>
      <c r="GR37" s="207"/>
      <c r="GS37" s="207"/>
      <c r="GT37" s="207"/>
      <c r="GU37" s="207"/>
      <c r="GV37" s="207"/>
      <c r="GW37" s="207"/>
      <c r="GX37" s="207"/>
      <c r="GY37" s="207"/>
    </row>
    <row r="38" spans="1:207" x14ac:dyDescent="0.2">
      <c r="A38" s="43">
        <v>64</v>
      </c>
      <c r="B38" s="43">
        <v>164</v>
      </c>
      <c r="C38" s="100">
        <v>224</v>
      </c>
      <c r="D38" s="60">
        <f>'Revised Stratig. - April ''08'!$G$169</f>
        <v>4365</v>
      </c>
      <c r="E38" s="66">
        <v>25</v>
      </c>
      <c r="F38" s="15">
        <v>0</v>
      </c>
      <c r="G38" s="15">
        <v>0</v>
      </c>
      <c r="H38" s="15">
        <v>0</v>
      </c>
      <c r="I38" s="15">
        <v>0</v>
      </c>
      <c r="J38" s="80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80">
        <v>1</v>
      </c>
      <c r="W38" s="15">
        <v>1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80">
        <v>0</v>
      </c>
      <c r="AD38" s="15">
        <v>0</v>
      </c>
      <c r="AE38" s="15">
        <v>0</v>
      </c>
      <c r="AF38" s="15">
        <v>0</v>
      </c>
      <c r="AG38" s="80">
        <v>0</v>
      </c>
      <c r="AH38" s="15">
        <v>0</v>
      </c>
      <c r="AI38" s="15">
        <v>132</v>
      </c>
      <c r="AJ38" s="15">
        <v>0</v>
      </c>
      <c r="AK38" s="15">
        <v>0</v>
      </c>
      <c r="AL38" s="15">
        <v>0</v>
      </c>
      <c r="AM38" s="15">
        <v>0</v>
      </c>
      <c r="AN38" s="80">
        <v>0</v>
      </c>
      <c r="AO38" s="15">
        <v>0</v>
      </c>
      <c r="AP38" s="80">
        <v>0</v>
      </c>
      <c r="AQ38" s="15">
        <v>0</v>
      </c>
      <c r="AR38" s="15">
        <v>0</v>
      </c>
      <c r="AS38" s="15">
        <v>0</v>
      </c>
      <c r="AT38" s="80">
        <v>14</v>
      </c>
      <c r="AU38" s="80">
        <v>151</v>
      </c>
      <c r="AV38" s="80">
        <v>4</v>
      </c>
      <c r="AW38" s="80">
        <v>0</v>
      </c>
      <c r="AX38" s="80">
        <v>14</v>
      </c>
      <c r="AY38" s="174">
        <v>103</v>
      </c>
      <c r="AZ38" s="80">
        <v>1</v>
      </c>
      <c r="BA38" s="80">
        <v>0</v>
      </c>
      <c r="BB38" s="80">
        <v>10</v>
      </c>
      <c r="BC38" s="80">
        <v>5</v>
      </c>
      <c r="BD38" s="80">
        <v>1</v>
      </c>
      <c r="BE38" s="80">
        <v>2</v>
      </c>
      <c r="BF38" s="80">
        <v>0</v>
      </c>
      <c r="BG38" s="80">
        <v>126</v>
      </c>
      <c r="BH38" s="15">
        <v>0</v>
      </c>
      <c r="BI38" s="15">
        <v>0</v>
      </c>
      <c r="BJ38" s="15">
        <v>0</v>
      </c>
      <c r="BK38" s="80">
        <v>0</v>
      </c>
      <c r="BL38" s="15">
        <v>0</v>
      </c>
      <c r="BM38" s="15">
        <v>0</v>
      </c>
      <c r="BN38" s="15">
        <v>0</v>
      </c>
      <c r="BO38" s="15">
        <v>0</v>
      </c>
      <c r="BP38" s="15">
        <v>0</v>
      </c>
      <c r="BQ38" s="15">
        <v>0</v>
      </c>
      <c r="BR38" s="80">
        <v>0</v>
      </c>
      <c r="BS38" s="15">
        <v>0</v>
      </c>
      <c r="BT38" s="15">
        <v>0</v>
      </c>
      <c r="BU38" s="80">
        <v>0</v>
      </c>
      <c r="BV38" s="15">
        <v>0</v>
      </c>
      <c r="BW38" s="15">
        <v>0</v>
      </c>
      <c r="BX38" s="15">
        <v>0</v>
      </c>
      <c r="BY38" s="15">
        <v>0</v>
      </c>
      <c r="BZ38" s="80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v>0</v>
      </c>
      <c r="CH38" s="80">
        <v>2</v>
      </c>
      <c r="CI38" s="80">
        <v>1</v>
      </c>
      <c r="CJ38" s="80">
        <v>0</v>
      </c>
      <c r="CK38" s="80">
        <v>1</v>
      </c>
      <c r="CL38" s="174">
        <v>3</v>
      </c>
      <c r="CM38" s="80">
        <v>0</v>
      </c>
      <c r="CN38" s="80">
        <v>0</v>
      </c>
      <c r="CO38" s="80">
        <v>0</v>
      </c>
      <c r="CP38" s="80">
        <v>0</v>
      </c>
      <c r="CQ38" s="80">
        <v>0</v>
      </c>
      <c r="CR38" s="80">
        <v>0</v>
      </c>
      <c r="CS38" s="80">
        <v>0</v>
      </c>
      <c r="CT38" s="80">
        <v>3</v>
      </c>
      <c r="CU38" s="15">
        <v>0</v>
      </c>
      <c r="CV38" s="15">
        <v>1</v>
      </c>
      <c r="CW38" s="15">
        <v>224</v>
      </c>
      <c r="CX38" s="15"/>
      <c r="CY38" s="15"/>
      <c r="CZ38" s="207"/>
      <c r="DA38" s="207"/>
      <c r="DH38" s="207"/>
      <c r="DI38" s="207"/>
      <c r="DJ38" s="207"/>
      <c r="DK38" s="207"/>
      <c r="DL38" s="207"/>
      <c r="DM38" s="207"/>
      <c r="DN38" s="207"/>
      <c r="DO38" s="207"/>
      <c r="DP38" s="207"/>
      <c r="DQ38" s="207"/>
      <c r="DR38" s="207"/>
      <c r="DS38" s="207"/>
      <c r="DT38" s="207"/>
      <c r="DU38" s="207"/>
      <c r="DV38" s="207"/>
      <c r="DW38" s="207"/>
      <c r="DX38" s="207"/>
      <c r="DY38" s="207"/>
      <c r="DZ38" s="207"/>
      <c r="EA38" s="207"/>
      <c r="EB38" s="207"/>
      <c r="EC38" s="207"/>
      <c r="ED38" s="207"/>
      <c r="EE38" s="207"/>
      <c r="EF38" s="207"/>
      <c r="EG38" s="207"/>
      <c r="EH38" s="207"/>
      <c r="EI38" s="207"/>
      <c r="EJ38" s="207"/>
      <c r="EK38" s="207"/>
      <c r="EL38" s="207"/>
      <c r="EM38" s="207"/>
      <c r="EN38" s="207"/>
      <c r="EO38" s="207"/>
      <c r="EP38" s="207"/>
      <c r="EQ38" s="207"/>
      <c r="ER38" s="207"/>
      <c r="ES38" s="207"/>
      <c r="ET38" s="207"/>
      <c r="EU38" s="207"/>
      <c r="EV38" s="207"/>
      <c r="EW38" s="207"/>
      <c r="EX38" s="207"/>
      <c r="EY38" s="207"/>
      <c r="EZ38" s="207"/>
      <c r="FA38" s="207"/>
      <c r="FB38" s="207"/>
      <c r="FC38" s="207"/>
      <c r="FD38" s="207"/>
      <c r="FE38" s="207"/>
      <c r="FF38" s="207"/>
      <c r="FG38" s="207"/>
      <c r="FH38" s="207"/>
      <c r="FI38" s="207"/>
      <c r="FJ38" s="207"/>
      <c r="FK38" s="207"/>
      <c r="FL38" s="207"/>
      <c r="FM38" s="207"/>
      <c r="FN38" s="207"/>
      <c r="FO38" s="207"/>
      <c r="FP38" s="207"/>
      <c r="FQ38" s="207"/>
      <c r="FR38" s="207"/>
      <c r="FS38" s="207"/>
      <c r="FT38" s="207"/>
      <c r="FU38" s="207"/>
      <c r="FV38" s="207"/>
      <c r="FW38" s="207"/>
      <c r="FX38" s="207"/>
      <c r="FY38" s="207"/>
      <c r="FZ38" s="207"/>
      <c r="GA38" s="207"/>
      <c r="GB38" s="207"/>
      <c r="GC38" s="207"/>
      <c r="GD38" s="207"/>
      <c r="GE38" s="207"/>
      <c r="GF38" s="207"/>
      <c r="GG38" s="207"/>
      <c r="GH38" s="207"/>
      <c r="GI38" s="207"/>
      <c r="GJ38" s="207"/>
      <c r="GK38" s="207"/>
      <c r="GL38" s="207"/>
      <c r="GM38" s="207"/>
      <c r="GN38" s="207"/>
      <c r="GO38" s="207"/>
      <c r="GP38" s="207"/>
      <c r="GQ38" s="207"/>
      <c r="GR38" s="207"/>
      <c r="GS38" s="207"/>
      <c r="GT38" s="207"/>
      <c r="GU38" s="207"/>
      <c r="GV38" s="207"/>
      <c r="GW38" s="207"/>
      <c r="GX38" s="207"/>
      <c r="GY38" s="207"/>
    </row>
    <row r="39" spans="1:207" x14ac:dyDescent="0.2">
      <c r="A39" s="43">
        <v>69</v>
      </c>
      <c r="B39" s="43">
        <v>169</v>
      </c>
      <c r="C39" s="100">
        <v>229</v>
      </c>
      <c r="D39" s="60">
        <f>'Revised Stratig. - April ''08'!$G$174</f>
        <v>4443</v>
      </c>
      <c r="E39" s="66">
        <v>25</v>
      </c>
      <c r="F39" s="15">
        <v>0</v>
      </c>
      <c r="G39" s="15">
        <v>0</v>
      </c>
      <c r="H39" s="15">
        <v>0</v>
      </c>
      <c r="I39" s="15">
        <v>0</v>
      </c>
      <c r="J39" s="80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2</v>
      </c>
      <c r="U39" s="15">
        <v>3</v>
      </c>
      <c r="V39" s="80">
        <v>1</v>
      </c>
      <c r="W39" s="15">
        <v>6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80">
        <v>0</v>
      </c>
      <c r="AD39" s="15">
        <v>0</v>
      </c>
      <c r="AE39" s="15">
        <v>0</v>
      </c>
      <c r="AF39" s="15">
        <v>0</v>
      </c>
      <c r="AG39" s="80">
        <v>0</v>
      </c>
      <c r="AH39" s="15">
        <v>0</v>
      </c>
      <c r="AI39" s="15">
        <v>297</v>
      </c>
      <c r="AJ39" s="15">
        <v>0</v>
      </c>
      <c r="AK39" s="15">
        <v>0</v>
      </c>
      <c r="AL39" s="15">
        <v>0</v>
      </c>
      <c r="AM39" s="15">
        <v>0</v>
      </c>
      <c r="AN39" s="80">
        <v>0</v>
      </c>
      <c r="AO39" s="15">
        <v>0</v>
      </c>
      <c r="AP39" s="80">
        <v>0</v>
      </c>
      <c r="AQ39" s="15">
        <v>0</v>
      </c>
      <c r="AR39" s="15">
        <v>0</v>
      </c>
      <c r="AS39" s="15">
        <v>0</v>
      </c>
      <c r="AT39" s="80">
        <v>20</v>
      </c>
      <c r="AU39" s="80">
        <v>280</v>
      </c>
      <c r="AV39" s="80">
        <v>3</v>
      </c>
      <c r="AW39" s="80">
        <v>0</v>
      </c>
      <c r="AX39" s="80">
        <v>20</v>
      </c>
      <c r="AY39" s="174">
        <v>423</v>
      </c>
      <c r="AZ39" s="80">
        <v>0</v>
      </c>
      <c r="BA39" s="80">
        <v>7</v>
      </c>
      <c r="BB39" s="80">
        <v>132</v>
      </c>
      <c r="BC39" s="80">
        <v>3</v>
      </c>
      <c r="BD39" s="80">
        <v>7</v>
      </c>
      <c r="BE39" s="80">
        <v>16</v>
      </c>
      <c r="BF39" s="80">
        <v>0</v>
      </c>
      <c r="BG39" s="80">
        <v>591</v>
      </c>
      <c r="BH39" s="15">
        <v>0</v>
      </c>
      <c r="BI39" s="15">
        <v>0</v>
      </c>
      <c r="BJ39" s="15">
        <v>0</v>
      </c>
      <c r="BK39" s="80">
        <v>0</v>
      </c>
      <c r="BL39" s="15">
        <v>0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80">
        <v>0</v>
      </c>
      <c r="BS39" s="15">
        <v>0</v>
      </c>
      <c r="BT39" s="15">
        <v>0</v>
      </c>
      <c r="BU39" s="80">
        <v>0</v>
      </c>
      <c r="BV39" s="15">
        <v>0</v>
      </c>
      <c r="BW39" s="15">
        <v>0</v>
      </c>
      <c r="BX39" s="15">
        <v>0</v>
      </c>
      <c r="BY39" s="15">
        <v>0</v>
      </c>
      <c r="BZ39" s="80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80">
        <v>5</v>
      </c>
      <c r="CI39" s="80">
        <v>3</v>
      </c>
      <c r="CJ39" s="80">
        <v>4</v>
      </c>
      <c r="CK39" s="80">
        <v>4</v>
      </c>
      <c r="CL39" s="174">
        <v>9</v>
      </c>
      <c r="CM39" s="80">
        <v>0</v>
      </c>
      <c r="CN39" s="80">
        <v>0</v>
      </c>
      <c r="CO39" s="80">
        <v>0</v>
      </c>
      <c r="CP39" s="80">
        <v>0</v>
      </c>
      <c r="CQ39" s="80">
        <v>0</v>
      </c>
      <c r="CR39" s="80">
        <v>0</v>
      </c>
      <c r="CS39" s="80">
        <v>0</v>
      </c>
      <c r="CT39" s="80">
        <v>9</v>
      </c>
      <c r="CU39" s="15">
        <v>0</v>
      </c>
      <c r="CV39" s="15">
        <v>1</v>
      </c>
      <c r="CW39" s="15">
        <v>229</v>
      </c>
      <c r="CX39" s="15"/>
      <c r="CY39" s="15"/>
      <c r="CZ39" s="207"/>
      <c r="DA39" s="207"/>
      <c r="DH39" s="207"/>
      <c r="DI39" s="207"/>
      <c r="DJ39" s="207"/>
      <c r="DK39" s="207"/>
      <c r="DL39" s="207"/>
      <c r="DM39" s="207"/>
      <c r="DN39" s="207"/>
      <c r="DO39" s="207"/>
      <c r="DP39" s="207"/>
      <c r="DQ39" s="207"/>
      <c r="DR39" s="207"/>
      <c r="DS39" s="207"/>
      <c r="DT39" s="207"/>
      <c r="DU39" s="207"/>
      <c r="DV39" s="207"/>
      <c r="DW39" s="207"/>
      <c r="DX39" s="207"/>
      <c r="DY39" s="207"/>
      <c r="DZ39" s="207"/>
      <c r="EA39" s="207"/>
      <c r="EB39" s="207"/>
      <c r="EC39" s="207"/>
      <c r="ED39" s="207"/>
      <c r="EE39" s="207"/>
      <c r="EF39" s="207"/>
      <c r="EG39" s="207"/>
      <c r="EH39" s="207"/>
      <c r="EI39" s="207"/>
      <c r="EJ39" s="207"/>
      <c r="EK39" s="207"/>
      <c r="EL39" s="207"/>
      <c r="EM39" s="207"/>
      <c r="EN39" s="207"/>
      <c r="EO39" s="207"/>
      <c r="EP39" s="207"/>
      <c r="EQ39" s="207"/>
      <c r="ER39" s="207"/>
      <c r="ES39" s="207"/>
      <c r="ET39" s="207"/>
      <c r="EU39" s="207"/>
      <c r="EV39" s="207"/>
      <c r="EW39" s="207"/>
      <c r="EX39" s="207"/>
      <c r="EY39" s="207"/>
      <c r="EZ39" s="207"/>
      <c r="FA39" s="207"/>
      <c r="FB39" s="207"/>
      <c r="FC39" s="207"/>
      <c r="FD39" s="207"/>
      <c r="FE39" s="207"/>
      <c r="FF39" s="207"/>
      <c r="FG39" s="207"/>
      <c r="FH39" s="207"/>
      <c r="FI39" s="207"/>
      <c r="FJ39" s="207"/>
      <c r="FK39" s="207"/>
      <c r="FL39" s="207"/>
      <c r="FM39" s="207"/>
      <c r="FN39" s="207"/>
      <c r="FO39" s="207"/>
      <c r="FP39" s="207"/>
      <c r="FQ39" s="207"/>
      <c r="FR39" s="207"/>
      <c r="FS39" s="207"/>
      <c r="FT39" s="207"/>
      <c r="FU39" s="207"/>
      <c r="FV39" s="207"/>
      <c r="FW39" s="207"/>
      <c r="FX39" s="207"/>
      <c r="FY39" s="207"/>
      <c r="FZ39" s="207"/>
      <c r="GA39" s="207"/>
      <c r="GB39" s="207"/>
      <c r="GC39" s="207"/>
      <c r="GD39" s="207"/>
      <c r="GE39" s="207"/>
      <c r="GF39" s="207"/>
      <c r="GG39" s="207"/>
      <c r="GH39" s="207"/>
      <c r="GI39" s="207"/>
      <c r="GJ39" s="207"/>
      <c r="GK39" s="207"/>
      <c r="GL39" s="207"/>
      <c r="GM39" s="207"/>
      <c r="GN39" s="207"/>
      <c r="GO39" s="207"/>
      <c r="GP39" s="207"/>
      <c r="GQ39" s="207"/>
      <c r="GR39" s="207"/>
      <c r="GS39" s="207"/>
      <c r="GT39" s="207"/>
      <c r="GU39" s="207"/>
      <c r="GV39" s="207"/>
      <c r="GW39" s="207"/>
      <c r="GX39" s="207"/>
      <c r="GY39" s="207"/>
    </row>
    <row r="40" spans="1:207" x14ac:dyDescent="0.2">
      <c r="A40" s="43">
        <v>74</v>
      </c>
      <c r="B40" s="43">
        <v>174</v>
      </c>
      <c r="C40" s="100">
        <v>234</v>
      </c>
      <c r="D40" s="60">
        <f>'Revised Stratig. - April ''08'!$G$179</f>
        <v>4542</v>
      </c>
      <c r="E40" s="66">
        <v>25</v>
      </c>
      <c r="F40" s="15">
        <v>0</v>
      </c>
      <c r="G40" s="15">
        <v>0</v>
      </c>
      <c r="H40" s="15">
        <v>0</v>
      </c>
      <c r="I40" s="15">
        <v>0</v>
      </c>
      <c r="J40" s="80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1</v>
      </c>
      <c r="U40" s="15">
        <v>1</v>
      </c>
      <c r="V40" s="80">
        <v>3</v>
      </c>
      <c r="W40" s="15">
        <v>5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80">
        <v>0</v>
      </c>
      <c r="AD40" s="15">
        <v>0</v>
      </c>
      <c r="AE40" s="15">
        <v>0</v>
      </c>
      <c r="AF40" s="15">
        <v>0</v>
      </c>
      <c r="AG40" s="80">
        <v>0</v>
      </c>
      <c r="AH40" s="15">
        <v>1</v>
      </c>
      <c r="AI40" s="15">
        <v>168</v>
      </c>
      <c r="AJ40" s="15">
        <v>0</v>
      </c>
      <c r="AK40" s="15">
        <v>0</v>
      </c>
      <c r="AL40" s="15">
        <v>0</v>
      </c>
      <c r="AM40" s="15">
        <v>1</v>
      </c>
      <c r="AN40" s="80">
        <v>0</v>
      </c>
      <c r="AO40" s="15">
        <v>0</v>
      </c>
      <c r="AP40" s="80">
        <v>1</v>
      </c>
      <c r="AQ40" s="15">
        <v>0</v>
      </c>
      <c r="AR40" s="15">
        <v>0</v>
      </c>
      <c r="AS40" s="15">
        <v>0</v>
      </c>
      <c r="AT40" s="80">
        <v>3</v>
      </c>
      <c r="AU40" s="80">
        <v>207</v>
      </c>
      <c r="AV40" s="80">
        <v>0</v>
      </c>
      <c r="AW40" s="80">
        <v>0</v>
      </c>
      <c r="AX40" s="80">
        <v>3</v>
      </c>
      <c r="AY40" s="174">
        <v>156</v>
      </c>
      <c r="AZ40" s="80">
        <v>0</v>
      </c>
      <c r="BA40" s="80">
        <v>3</v>
      </c>
      <c r="BB40" s="80">
        <v>33</v>
      </c>
      <c r="BC40" s="80">
        <v>0</v>
      </c>
      <c r="BD40" s="80">
        <v>3</v>
      </c>
      <c r="BE40" s="80">
        <v>0</v>
      </c>
      <c r="BF40" s="80">
        <v>0</v>
      </c>
      <c r="BG40" s="80">
        <v>196</v>
      </c>
      <c r="BH40" s="15">
        <v>0</v>
      </c>
      <c r="BI40" s="15">
        <v>0</v>
      </c>
      <c r="BJ40" s="15">
        <v>0</v>
      </c>
      <c r="BK40" s="80">
        <v>0</v>
      </c>
      <c r="BL40" s="15">
        <v>0</v>
      </c>
      <c r="BM40" s="15">
        <v>0</v>
      </c>
      <c r="BN40" s="15">
        <v>0</v>
      </c>
      <c r="BO40" s="15">
        <v>0</v>
      </c>
      <c r="BP40" s="15">
        <v>0</v>
      </c>
      <c r="BQ40" s="15">
        <v>0</v>
      </c>
      <c r="BR40" s="80">
        <v>0</v>
      </c>
      <c r="BS40" s="15">
        <v>0</v>
      </c>
      <c r="BT40" s="15">
        <v>0</v>
      </c>
      <c r="BU40" s="80">
        <v>0</v>
      </c>
      <c r="BV40" s="15">
        <v>0</v>
      </c>
      <c r="BW40" s="15">
        <v>0</v>
      </c>
      <c r="BX40" s="15">
        <v>0</v>
      </c>
      <c r="BY40" s="15">
        <v>0</v>
      </c>
      <c r="BZ40" s="80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</v>
      </c>
      <c r="CF40" s="15">
        <v>0</v>
      </c>
      <c r="CG40" s="15">
        <v>0</v>
      </c>
      <c r="CH40" s="80">
        <v>1</v>
      </c>
      <c r="CI40" s="80">
        <v>0</v>
      </c>
      <c r="CJ40" s="80">
        <v>0</v>
      </c>
      <c r="CK40" s="80">
        <v>2</v>
      </c>
      <c r="CL40" s="174">
        <v>3</v>
      </c>
      <c r="CM40" s="80">
        <v>0</v>
      </c>
      <c r="CN40" s="80">
        <v>0</v>
      </c>
      <c r="CO40" s="80">
        <v>0</v>
      </c>
      <c r="CP40" s="80">
        <v>0</v>
      </c>
      <c r="CQ40" s="80">
        <v>1</v>
      </c>
      <c r="CR40" s="80">
        <v>0</v>
      </c>
      <c r="CS40" s="80">
        <v>0</v>
      </c>
      <c r="CT40" s="80">
        <v>4</v>
      </c>
      <c r="CU40" s="15">
        <v>0</v>
      </c>
      <c r="CV40" s="15">
        <v>1</v>
      </c>
      <c r="CW40" s="15">
        <v>234</v>
      </c>
      <c r="CX40" s="15"/>
      <c r="CY40" s="15"/>
      <c r="CZ40" s="207"/>
      <c r="DA40" s="207"/>
      <c r="DH40" s="207"/>
      <c r="DI40" s="207"/>
      <c r="DJ40" s="207"/>
      <c r="DK40" s="207"/>
      <c r="DL40" s="207"/>
      <c r="DM40" s="207"/>
      <c r="DN40" s="207"/>
      <c r="DO40" s="207"/>
      <c r="DP40" s="207"/>
      <c r="DQ40" s="207"/>
      <c r="DR40" s="207"/>
      <c r="DS40" s="207"/>
      <c r="DT40" s="207"/>
      <c r="DU40" s="207"/>
      <c r="DV40" s="207"/>
      <c r="DW40" s="207"/>
      <c r="DX40" s="207"/>
      <c r="DY40" s="207"/>
      <c r="DZ40" s="207"/>
      <c r="EA40" s="207"/>
      <c r="EB40" s="207"/>
      <c r="EC40" s="207"/>
      <c r="ED40" s="207"/>
      <c r="EE40" s="207"/>
      <c r="EF40" s="207"/>
      <c r="EG40" s="207"/>
      <c r="EH40" s="207"/>
      <c r="EI40" s="207"/>
      <c r="EJ40" s="207"/>
      <c r="EK40" s="207"/>
      <c r="EL40" s="207"/>
      <c r="EM40" s="207"/>
      <c r="EN40" s="207"/>
      <c r="EO40" s="207"/>
      <c r="EP40" s="207"/>
      <c r="EQ40" s="207"/>
      <c r="ER40" s="207"/>
      <c r="ES40" s="207"/>
      <c r="ET40" s="207"/>
      <c r="EU40" s="207"/>
      <c r="EV40" s="207"/>
      <c r="EW40" s="207"/>
      <c r="EX40" s="207"/>
      <c r="EY40" s="207"/>
      <c r="EZ40" s="207"/>
      <c r="FA40" s="207"/>
      <c r="FB40" s="207"/>
      <c r="FC40" s="207"/>
      <c r="FD40" s="207"/>
      <c r="FE40" s="207"/>
      <c r="FF40" s="207"/>
      <c r="FG40" s="207"/>
      <c r="FH40" s="207"/>
      <c r="FI40" s="207"/>
      <c r="FJ40" s="207"/>
      <c r="FK40" s="207"/>
      <c r="FL40" s="207"/>
      <c r="FM40" s="207"/>
      <c r="FN40" s="207"/>
      <c r="FO40" s="207"/>
      <c r="FP40" s="207"/>
      <c r="FQ40" s="207"/>
      <c r="FR40" s="207"/>
      <c r="FS40" s="207"/>
      <c r="FT40" s="207"/>
      <c r="FU40" s="207"/>
      <c r="FV40" s="207"/>
      <c r="FW40" s="207"/>
      <c r="FX40" s="207"/>
      <c r="FY40" s="207"/>
      <c r="FZ40" s="207"/>
      <c r="GA40" s="207"/>
      <c r="GB40" s="207"/>
      <c r="GC40" s="207"/>
      <c r="GD40" s="207"/>
      <c r="GE40" s="207"/>
      <c r="GF40" s="207"/>
      <c r="GG40" s="207"/>
      <c r="GH40" s="207"/>
      <c r="GI40" s="207"/>
      <c r="GJ40" s="207"/>
      <c r="GK40" s="207"/>
      <c r="GL40" s="207"/>
      <c r="GM40" s="207"/>
      <c r="GN40" s="207"/>
      <c r="GO40" s="207"/>
      <c r="GP40" s="207"/>
      <c r="GQ40" s="207"/>
      <c r="GR40" s="207"/>
      <c r="GS40" s="207"/>
      <c r="GT40" s="207"/>
      <c r="GU40" s="207"/>
      <c r="GV40" s="207"/>
      <c r="GW40" s="207"/>
      <c r="GX40" s="207"/>
      <c r="GY40" s="207"/>
    </row>
    <row r="41" spans="1:207" x14ac:dyDescent="0.2">
      <c r="A41" s="43">
        <v>79</v>
      </c>
      <c r="B41" s="43">
        <v>179</v>
      </c>
      <c r="C41" s="100">
        <v>239</v>
      </c>
      <c r="D41" s="60">
        <f>'Revised Stratig. - April ''08'!$G$184</f>
        <v>4598</v>
      </c>
      <c r="E41" s="66">
        <v>25</v>
      </c>
      <c r="F41" s="15">
        <v>0</v>
      </c>
      <c r="G41" s="15">
        <v>0</v>
      </c>
      <c r="H41" s="15">
        <v>0</v>
      </c>
      <c r="I41" s="15">
        <v>0</v>
      </c>
      <c r="J41" s="80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1</v>
      </c>
      <c r="U41" s="15">
        <v>1</v>
      </c>
      <c r="V41" s="80">
        <v>1</v>
      </c>
      <c r="W41" s="15">
        <v>3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80">
        <v>0</v>
      </c>
      <c r="AD41" s="15">
        <v>0</v>
      </c>
      <c r="AE41" s="15">
        <v>1</v>
      </c>
      <c r="AF41" s="15">
        <v>0</v>
      </c>
      <c r="AG41" s="80">
        <v>1</v>
      </c>
      <c r="AH41" s="15">
        <v>0</v>
      </c>
      <c r="AI41" s="15">
        <v>126</v>
      </c>
      <c r="AJ41" s="15">
        <v>0</v>
      </c>
      <c r="AK41" s="15">
        <v>0</v>
      </c>
      <c r="AL41" s="15">
        <v>0</v>
      </c>
      <c r="AM41" s="15">
        <v>1</v>
      </c>
      <c r="AN41" s="80">
        <v>0</v>
      </c>
      <c r="AO41" s="15">
        <v>0</v>
      </c>
      <c r="AP41" s="80">
        <v>2</v>
      </c>
      <c r="AQ41" s="15">
        <v>0</v>
      </c>
      <c r="AR41" s="15">
        <v>0</v>
      </c>
      <c r="AS41" s="15">
        <v>0</v>
      </c>
      <c r="AT41" s="80">
        <v>4</v>
      </c>
      <c r="AU41" s="80">
        <v>123</v>
      </c>
      <c r="AV41" s="80">
        <v>2</v>
      </c>
      <c r="AW41" s="80">
        <v>0</v>
      </c>
      <c r="AX41" s="80">
        <v>4</v>
      </c>
      <c r="AY41" s="174">
        <v>99</v>
      </c>
      <c r="AZ41" s="80">
        <v>0</v>
      </c>
      <c r="BA41" s="80">
        <v>3</v>
      </c>
      <c r="BB41" s="80">
        <v>56</v>
      </c>
      <c r="BC41" s="80">
        <v>0</v>
      </c>
      <c r="BD41" s="80">
        <v>1</v>
      </c>
      <c r="BE41" s="80">
        <v>4</v>
      </c>
      <c r="BF41" s="80">
        <v>0</v>
      </c>
      <c r="BG41" s="80">
        <v>165</v>
      </c>
      <c r="BH41" s="15">
        <v>0</v>
      </c>
      <c r="BI41" s="15">
        <v>0</v>
      </c>
      <c r="BJ41" s="15">
        <v>0</v>
      </c>
      <c r="BK41" s="80">
        <v>0</v>
      </c>
      <c r="BL41" s="15">
        <v>0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80">
        <v>0</v>
      </c>
      <c r="BS41" s="15">
        <v>0</v>
      </c>
      <c r="BT41" s="15">
        <v>0</v>
      </c>
      <c r="BU41" s="80">
        <v>0</v>
      </c>
      <c r="BV41" s="15">
        <v>0</v>
      </c>
      <c r="BW41" s="15">
        <v>0</v>
      </c>
      <c r="BX41" s="15">
        <v>0</v>
      </c>
      <c r="BY41" s="15">
        <v>0</v>
      </c>
      <c r="BZ41" s="80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80">
        <v>1</v>
      </c>
      <c r="CI41" s="80">
        <v>1</v>
      </c>
      <c r="CJ41" s="80">
        <v>2</v>
      </c>
      <c r="CK41" s="80">
        <v>1</v>
      </c>
      <c r="CL41" s="174">
        <v>2</v>
      </c>
      <c r="CM41" s="80">
        <v>0</v>
      </c>
      <c r="CN41" s="80">
        <v>0</v>
      </c>
      <c r="CO41" s="80">
        <v>0</v>
      </c>
      <c r="CP41" s="80">
        <v>0</v>
      </c>
      <c r="CQ41" s="80">
        <v>0</v>
      </c>
      <c r="CR41" s="80">
        <v>0</v>
      </c>
      <c r="CS41" s="80">
        <v>0</v>
      </c>
      <c r="CT41" s="80">
        <v>2</v>
      </c>
      <c r="CU41" s="15">
        <v>0</v>
      </c>
      <c r="CV41" s="15">
        <v>1</v>
      </c>
      <c r="CW41" s="15">
        <v>239</v>
      </c>
      <c r="CX41" s="15"/>
      <c r="CY41" s="15"/>
      <c r="CZ41" s="207"/>
      <c r="DA41" s="207"/>
      <c r="DH41" s="207"/>
      <c r="DI41" s="207"/>
      <c r="DJ41" s="207"/>
      <c r="DK41" s="207"/>
      <c r="DL41" s="207"/>
      <c r="DM41" s="207"/>
      <c r="DN41" s="207"/>
      <c r="DO41" s="207"/>
      <c r="DP41" s="207"/>
      <c r="DQ41" s="207"/>
      <c r="DR41" s="207"/>
      <c r="DS41" s="207"/>
      <c r="DT41" s="207"/>
      <c r="DU41" s="207"/>
      <c r="DV41" s="207"/>
      <c r="DW41" s="207"/>
      <c r="DX41" s="207"/>
      <c r="DY41" s="207"/>
      <c r="DZ41" s="207"/>
      <c r="EA41" s="207"/>
      <c r="EB41" s="207"/>
      <c r="EC41" s="207"/>
      <c r="ED41" s="207"/>
      <c r="EE41" s="207"/>
      <c r="EF41" s="207"/>
      <c r="EG41" s="207"/>
      <c r="EH41" s="207"/>
      <c r="EI41" s="207"/>
      <c r="EJ41" s="207"/>
      <c r="EK41" s="207"/>
      <c r="EL41" s="207"/>
      <c r="EM41" s="207"/>
      <c r="EN41" s="207"/>
      <c r="EO41" s="207"/>
      <c r="EP41" s="207"/>
      <c r="EQ41" s="207"/>
      <c r="ER41" s="207"/>
      <c r="ES41" s="207"/>
      <c r="ET41" s="207"/>
      <c r="EU41" s="207"/>
      <c r="EV41" s="207"/>
      <c r="EW41" s="207"/>
      <c r="EX41" s="207"/>
      <c r="EY41" s="207"/>
      <c r="EZ41" s="207"/>
      <c r="FA41" s="207"/>
      <c r="FB41" s="207"/>
      <c r="FC41" s="207"/>
      <c r="FD41" s="207"/>
      <c r="FE41" s="207"/>
      <c r="FF41" s="207"/>
      <c r="FG41" s="207"/>
      <c r="FH41" s="207"/>
      <c r="FI41" s="207"/>
      <c r="FJ41" s="207"/>
      <c r="FK41" s="207"/>
      <c r="FL41" s="207"/>
      <c r="FM41" s="207"/>
      <c r="FN41" s="207"/>
      <c r="FO41" s="207"/>
      <c r="FP41" s="207"/>
      <c r="FQ41" s="207"/>
      <c r="FR41" s="207"/>
      <c r="FS41" s="207"/>
      <c r="FT41" s="207"/>
      <c r="FU41" s="207"/>
      <c r="FV41" s="207"/>
      <c r="FW41" s="207"/>
      <c r="FX41" s="207"/>
      <c r="FY41" s="207"/>
      <c r="FZ41" s="207"/>
      <c r="GA41" s="207"/>
      <c r="GB41" s="207"/>
      <c r="GC41" s="207"/>
      <c r="GD41" s="207"/>
      <c r="GE41" s="207"/>
      <c r="GF41" s="207"/>
      <c r="GG41" s="207"/>
      <c r="GH41" s="207"/>
      <c r="GI41" s="207"/>
      <c r="GJ41" s="207"/>
      <c r="GK41" s="207"/>
      <c r="GL41" s="207"/>
      <c r="GM41" s="207"/>
      <c r="GN41" s="207"/>
      <c r="GO41" s="207"/>
      <c r="GP41" s="207"/>
      <c r="GQ41" s="207"/>
      <c r="GR41" s="207"/>
      <c r="GS41" s="207"/>
      <c r="GT41" s="207"/>
      <c r="GU41" s="207"/>
      <c r="GV41" s="207"/>
      <c r="GW41" s="207"/>
      <c r="GX41" s="207"/>
      <c r="GY41" s="207"/>
    </row>
    <row r="42" spans="1:207" x14ac:dyDescent="0.2">
      <c r="A42" s="182">
        <v>80</v>
      </c>
      <c r="B42" s="182">
        <v>180</v>
      </c>
      <c r="C42" s="112">
        <v>240</v>
      </c>
      <c r="D42" s="183">
        <f>'Revised Stratig. - April ''08'!$G$185</f>
        <v>4607</v>
      </c>
      <c r="E42" s="66">
        <v>20</v>
      </c>
      <c r="F42" s="15">
        <v>0</v>
      </c>
      <c r="G42" s="15">
        <v>0</v>
      </c>
      <c r="H42" s="15">
        <v>0</v>
      </c>
      <c r="I42" s="15">
        <v>0</v>
      </c>
      <c r="J42" s="80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80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80">
        <v>0</v>
      </c>
      <c r="AD42" s="15">
        <v>0</v>
      </c>
      <c r="AE42" s="15">
        <v>1</v>
      </c>
      <c r="AF42" s="15">
        <v>0</v>
      </c>
      <c r="AG42" s="80">
        <v>1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80">
        <v>0</v>
      </c>
      <c r="AO42" s="15">
        <v>0</v>
      </c>
      <c r="AP42" s="80">
        <v>0</v>
      </c>
      <c r="AQ42" s="15">
        <v>0</v>
      </c>
      <c r="AR42" s="15">
        <v>0</v>
      </c>
      <c r="AS42" s="15">
        <v>0</v>
      </c>
      <c r="AT42" s="80">
        <v>1</v>
      </c>
      <c r="AU42" s="80">
        <v>123</v>
      </c>
      <c r="AV42" s="80"/>
      <c r="AW42" s="80"/>
      <c r="AX42" s="80">
        <v>1</v>
      </c>
      <c r="AY42" s="174">
        <v>28</v>
      </c>
      <c r="AZ42" s="80"/>
      <c r="BA42" s="80"/>
      <c r="BB42" s="80"/>
      <c r="BC42" s="80"/>
      <c r="BD42" s="80">
        <v>1</v>
      </c>
      <c r="BE42" s="80"/>
      <c r="BF42" s="80"/>
      <c r="BG42" s="80">
        <v>30</v>
      </c>
      <c r="BH42" s="15">
        <v>0</v>
      </c>
      <c r="BI42" s="15">
        <v>0</v>
      </c>
      <c r="BJ42" s="15">
        <v>0</v>
      </c>
      <c r="BK42" s="80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80">
        <v>0</v>
      </c>
      <c r="BS42" s="15">
        <v>0</v>
      </c>
      <c r="BT42" s="15">
        <v>0</v>
      </c>
      <c r="BU42" s="80">
        <v>0</v>
      </c>
      <c r="BV42" s="15">
        <v>0</v>
      </c>
      <c r="BW42" s="15">
        <v>0</v>
      </c>
      <c r="BX42" s="15">
        <v>0</v>
      </c>
      <c r="BY42" s="15">
        <v>0</v>
      </c>
      <c r="BZ42" s="80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80"/>
      <c r="CI42" s="80"/>
      <c r="CJ42" s="80"/>
      <c r="CK42" s="80"/>
      <c r="CL42" s="174">
        <v>0</v>
      </c>
      <c r="CM42" s="80"/>
      <c r="CN42" s="80"/>
      <c r="CO42" s="80"/>
      <c r="CP42" s="80"/>
      <c r="CQ42" s="80"/>
      <c r="CR42" s="80"/>
      <c r="CS42" s="80"/>
      <c r="CT42" s="80">
        <v>0</v>
      </c>
      <c r="CU42" s="15">
        <v>0</v>
      </c>
      <c r="CV42" s="15">
        <v>1</v>
      </c>
      <c r="CW42" s="15">
        <v>240</v>
      </c>
      <c r="CX42" s="15"/>
      <c r="CY42" s="15"/>
      <c r="CZ42" s="207"/>
      <c r="DA42" s="207"/>
      <c r="DH42" s="207"/>
      <c r="DI42" s="207"/>
      <c r="DJ42" s="207"/>
      <c r="DK42" s="207"/>
      <c r="DL42" s="207"/>
      <c r="DM42" s="207"/>
      <c r="DN42" s="207"/>
      <c r="DO42" s="207"/>
      <c r="DP42" s="207"/>
      <c r="DQ42" s="207"/>
      <c r="DR42" s="207"/>
      <c r="DS42" s="207"/>
      <c r="DT42" s="207"/>
      <c r="DU42" s="207"/>
      <c r="DV42" s="207"/>
      <c r="DW42" s="207"/>
      <c r="DX42" s="207"/>
      <c r="DY42" s="207"/>
      <c r="DZ42" s="207"/>
      <c r="EA42" s="207"/>
      <c r="EB42" s="207"/>
      <c r="EC42" s="207"/>
      <c r="ED42" s="207"/>
      <c r="EE42" s="207"/>
      <c r="EF42" s="207"/>
      <c r="EG42" s="207"/>
      <c r="EH42" s="207"/>
      <c r="EI42" s="207"/>
      <c r="EJ42" s="207"/>
      <c r="EK42" s="207"/>
      <c r="EL42" s="207"/>
      <c r="EM42" s="207"/>
      <c r="EN42" s="207"/>
      <c r="EO42" s="207"/>
      <c r="EP42" s="207"/>
      <c r="EQ42" s="207"/>
      <c r="ER42" s="207"/>
      <c r="ES42" s="207"/>
      <c r="ET42" s="207"/>
      <c r="EU42" s="207"/>
      <c r="EV42" s="207"/>
      <c r="EW42" s="207"/>
      <c r="EX42" s="207"/>
      <c r="EY42" s="207"/>
      <c r="EZ42" s="207"/>
      <c r="FA42" s="207"/>
      <c r="FB42" s="207"/>
      <c r="FC42" s="207"/>
      <c r="FD42" s="207"/>
      <c r="FE42" s="207"/>
      <c r="FF42" s="207"/>
      <c r="FG42" s="207"/>
      <c r="FH42" s="207"/>
      <c r="FI42" s="207"/>
      <c r="FJ42" s="207"/>
      <c r="FK42" s="207"/>
      <c r="FL42" s="207"/>
      <c r="FM42" s="207"/>
      <c r="FN42" s="207"/>
      <c r="FO42" s="207"/>
      <c r="FP42" s="207"/>
      <c r="FQ42" s="207"/>
      <c r="FR42" s="207"/>
      <c r="FS42" s="207"/>
      <c r="FT42" s="207"/>
      <c r="FU42" s="207"/>
      <c r="FV42" s="207"/>
      <c r="FW42" s="207"/>
      <c r="FX42" s="207"/>
      <c r="FY42" s="207"/>
      <c r="FZ42" s="207"/>
      <c r="GA42" s="207"/>
      <c r="GB42" s="207"/>
      <c r="GC42" s="207"/>
      <c r="GD42" s="207"/>
      <c r="GE42" s="207"/>
      <c r="GF42" s="207"/>
      <c r="GG42" s="207"/>
      <c r="GH42" s="207"/>
      <c r="GI42" s="207"/>
      <c r="GJ42" s="207"/>
      <c r="GK42" s="207"/>
      <c r="GL42" s="207"/>
      <c r="GM42" s="207"/>
      <c r="GN42" s="207"/>
      <c r="GO42" s="207"/>
      <c r="GP42" s="207"/>
      <c r="GQ42" s="207"/>
      <c r="GR42" s="207"/>
      <c r="GS42" s="207"/>
      <c r="GT42" s="207"/>
      <c r="GU42" s="207"/>
      <c r="GV42" s="207"/>
      <c r="GW42" s="207"/>
      <c r="GX42" s="207"/>
      <c r="GY42" s="207"/>
    </row>
    <row r="43" spans="1:207" x14ac:dyDescent="0.2">
      <c r="A43" s="182">
        <v>81</v>
      </c>
      <c r="B43" s="182">
        <v>181</v>
      </c>
      <c r="C43" s="112">
        <v>241</v>
      </c>
      <c r="D43" s="183">
        <f>'Revised Stratig. - April ''08'!$G$186</f>
        <v>4617</v>
      </c>
      <c r="E43" s="66">
        <v>20</v>
      </c>
      <c r="F43" s="15">
        <v>0</v>
      </c>
      <c r="G43" s="15">
        <v>0</v>
      </c>
      <c r="H43" s="15">
        <v>0</v>
      </c>
      <c r="I43" s="15">
        <v>0</v>
      </c>
      <c r="J43" s="80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80">
        <v>0</v>
      </c>
      <c r="W43" s="15">
        <v>0</v>
      </c>
      <c r="X43" s="15">
        <v>0</v>
      </c>
      <c r="Y43" s="15">
        <v>1</v>
      </c>
      <c r="Z43" s="15">
        <v>0</v>
      </c>
      <c r="AA43" s="15">
        <v>0</v>
      </c>
      <c r="AB43" s="15">
        <v>1</v>
      </c>
      <c r="AC43" s="80">
        <v>1</v>
      </c>
      <c r="AD43" s="15">
        <v>0</v>
      </c>
      <c r="AE43" s="15">
        <v>2</v>
      </c>
      <c r="AF43" s="15">
        <v>0</v>
      </c>
      <c r="AG43" s="80">
        <v>2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80">
        <v>0</v>
      </c>
      <c r="AO43" s="15">
        <v>0</v>
      </c>
      <c r="AP43" s="80">
        <v>0</v>
      </c>
      <c r="AQ43" s="15">
        <v>0</v>
      </c>
      <c r="AR43" s="15">
        <v>0</v>
      </c>
      <c r="AS43" s="15">
        <v>0</v>
      </c>
      <c r="AT43" s="80">
        <v>7</v>
      </c>
      <c r="AU43" s="80">
        <v>48</v>
      </c>
      <c r="AV43" s="80">
        <v>4</v>
      </c>
      <c r="AW43" s="80"/>
      <c r="AX43" s="80">
        <v>7</v>
      </c>
      <c r="AY43" s="174">
        <v>63</v>
      </c>
      <c r="AZ43" s="80"/>
      <c r="BA43" s="80"/>
      <c r="BB43" s="80"/>
      <c r="BC43" s="80"/>
      <c r="BD43" s="80"/>
      <c r="BE43" s="80"/>
      <c r="BF43" s="80"/>
      <c r="BG43" s="80"/>
      <c r="BH43" s="15">
        <v>0</v>
      </c>
      <c r="BI43" s="15">
        <v>0</v>
      </c>
      <c r="BJ43" s="15">
        <v>0</v>
      </c>
      <c r="BK43" s="80">
        <v>0</v>
      </c>
      <c r="BL43" s="15">
        <v>0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80">
        <v>0</v>
      </c>
      <c r="BS43" s="15">
        <v>0</v>
      </c>
      <c r="BT43" s="15">
        <v>0</v>
      </c>
      <c r="BU43" s="80">
        <v>0</v>
      </c>
      <c r="BV43" s="15">
        <v>0</v>
      </c>
      <c r="BW43" s="15">
        <v>0</v>
      </c>
      <c r="BX43" s="15">
        <v>0</v>
      </c>
      <c r="BY43" s="15">
        <v>0</v>
      </c>
      <c r="BZ43" s="80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80"/>
      <c r="CI43" s="80"/>
      <c r="CJ43" s="80"/>
      <c r="CK43" s="80"/>
      <c r="CL43" s="174">
        <v>0</v>
      </c>
      <c r="CM43" s="80"/>
      <c r="CN43" s="80"/>
      <c r="CO43" s="80"/>
      <c r="CP43" s="80"/>
      <c r="CQ43" s="80"/>
      <c r="CR43" s="80"/>
      <c r="CS43" s="80"/>
      <c r="CT43" s="80">
        <v>0</v>
      </c>
      <c r="CU43" s="15">
        <v>0</v>
      </c>
      <c r="CV43" s="15">
        <v>1</v>
      </c>
      <c r="CW43" s="15">
        <v>241</v>
      </c>
      <c r="CX43" s="15"/>
      <c r="CY43" s="15"/>
      <c r="CZ43" s="207"/>
      <c r="DA43" s="207"/>
      <c r="DH43" s="207"/>
      <c r="DI43" s="207"/>
      <c r="DJ43" s="207"/>
      <c r="DK43" s="207"/>
      <c r="DL43" s="207"/>
      <c r="DM43" s="207"/>
      <c r="DN43" s="207"/>
      <c r="DO43" s="207"/>
      <c r="DP43" s="207"/>
      <c r="DQ43" s="207"/>
      <c r="DR43" s="207"/>
      <c r="DS43" s="207"/>
      <c r="DT43" s="207"/>
      <c r="DU43" s="207"/>
      <c r="DV43" s="207"/>
      <c r="DW43" s="207"/>
      <c r="DX43" s="207"/>
      <c r="DY43" s="207"/>
      <c r="DZ43" s="207"/>
      <c r="EA43" s="207"/>
      <c r="EB43" s="207"/>
      <c r="EC43" s="207"/>
      <c r="ED43" s="207"/>
      <c r="EE43" s="207"/>
      <c r="EF43" s="207"/>
      <c r="EG43" s="207"/>
      <c r="EH43" s="207"/>
      <c r="EI43" s="207"/>
      <c r="EJ43" s="207"/>
      <c r="EK43" s="207"/>
      <c r="EL43" s="207"/>
      <c r="EM43" s="207"/>
      <c r="EN43" s="207"/>
      <c r="EO43" s="207"/>
      <c r="EP43" s="207"/>
      <c r="EQ43" s="207"/>
      <c r="ER43" s="207"/>
      <c r="ES43" s="207"/>
      <c r="ET43" s="207"/>
      <c r="EU43" s="207"/>
      <c r="EV43" s="207"/>
      <c r="EW43" s="207"/>
      <c r="EX43" s="207"/>
      <c r="EY43" s="207"/>
      <c r="EZ43" s="207"/>
      <c r="FA43" s="207"/>
      <c r="FB43" s="207"/>
      <c r="FC43" s="207"/>
      <c r="FD43" s="207"/>
      <c r="FE43" s="207"/>
      <c r="FF43" s="207"/>
      <c r="FG43" s="207"/>
      <c r="FH43" s="207"/>
      <c r="FI43" s="207"/>
      <c r="FJ43" s="207"/>
      <c r="FK43" s="207"/>
      <c r="FL43" s="207"/>
      <c r="FM43" s="207"/>
      <c r="FN43" s="207"/>
      <c r="FO43" s="207"/>
      <c r="FP43" s="207"/>
      <c r="FQ43" s="207"/>
      <c r="FR43" s="207"/>
      <c r="FS43" s="207"/>
      <c r="FT43" s="207"/>
      <c r="FU43" s="207"/>
      <c r="FV43" s="207"/>
      <c r="FW43" s="207"/>
      <c r="FX43" s="207"/>
      <c r="FY43" s="207"/>
      <c r="FZ43" s="207"/>
      <c r="GA43" s="207"/>
      <c r="GB43" s="207"/>
      <c r="GC43" s="207"/>
      <c r="GD43" s="207"/>
      <c r="GE43" s="207"/>
      <c r="GF43" s="207"/>
      <c r="GG43" s="207"/>
      <c r="GH43" s="207"/>
      <c r="GI43" s="207"/>
      <c r="GJ43" s="207"/>
      <c r="GK43" s="207"/>
      <c r="GL43" s="207"/>
      <c r="GM43" s="207"/>
      <c r="GN43" s="207"/>
      <c r="GO43" s="207"/>
      <c r="GP43" s="207"/>
      <c r="GQ43" s="207"/>
      <c r="GR43" s="207"/>
      <c r="GS43" s="207"/>
      <c r="GT43" s="207"/>
      <c r="GU43" s="207"/>
      <c r="GV43" s="207"/>
      <c r="GW43" s="207"/>
      <c r="GX43" s="207"/>
      <c r="GY43" s="207"/>
    </row>
    <row r="44" spans="1:207" x14ac:dyDescent="0.2">
      <c r="A44" s="182">
        <v>82</v>
      </c>
      <c r="B44" s="182">
        <v>182</v>
      </c>
      <c r="C44" s="112">
        <v>242</v>
      </c>
      <c r="D44" s="183">
        <f>'Revised Stratig. - April ''08'!$G$187</f>
        <v>4628</v>
      </c>
      <c r="E44" s="66">
        <v>20</v>
      </c>
      <c r="F44" s="15">
        <v>0</v>
      </c>
      <c r="G44" s="15">
        <v>0</v>
      </c>
      <c r="H44" s="15">
        <v>0</v>
      </c>
      <c r="I44" s="15">
        <v>0</v>
      </c>
      <c r="J44" s="80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80">
        <v>0</v>
      </c>
      <c r="W44" s="15">
        <v>0</v>
      </c>
      <c r="X44" s="15">
        <v>0</v>
      </c>
      <c r="Y44" s="15">
        <v>1</v>
      </c>
      <c r="Z44" s="15">
        <v>0</v>
      </c>
      <c r="AA44" s="15">
        <v>0</v>
      </c>
      <c r="AB44" s="15">
        <v>0</v>
      </c>
      <c r="AC44" s="80">
        <v>0</v>
      </c>
      <c r="AD44" s="15">
        <v>0</v>
      </c>
      <c r="AE44" s="15">
        <v>1</v>
      </c>
      <c r="AF44" s="15">
        <v>0</v>
      </c>
      <c r="AG44" s="80">
        <v>1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80">
        <v>0</v>
      </c>
      <c r="AO44" s="15">
        <v>0</v>
      </c>
      <c r="AP44" s="80">
        <v>0</v>
      </c>
      <c r="AQ44" s="15">
        <v>0</v>
      </c>
      <c r="AR44" s="15">
        <v>0</v>
      </c>
      <c r="AS44" s="15">
        <v>0</v>
      </c>
      <c r="AT44" s="80"/>
      <c r="AU44" s="80">
        <v>54</v>
      </c>
      <c r="AV44" s="80">
        <v>8</v>
      </c>
      <c r="AW44" s="80"/>
      <c r="AX44" s="80">
        <v>8</v>
      </c>
      <c r="AY44" s="174">
        <v>47</v>
      </c>
      <c r="AZ44" s="80"/>
      <c r="BA44" s="80"/>
      <c r="BB44" s="80"/>
      <c r="BC44" s="80"/>
      <c r="BD44" s="80"/>
      <c r="BE44" s="80"/>
      <c r="BF44" s="80"/>
      <c r="BG44" s="80"/>
      <c r="BH44" s="15">
        <v>0</v>
      </c>
      <c r="BI44" s="15">
        <v>0</v>
      </c>
      <c r="BJ44" s="15">
        <v>0</v>
      </c>
      <c r="BK44" s="80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80">
        <v>0</v>
      </c>
      <c r="BS44" s="15">
        <v>0</v>
      </c>
      <c r="BT44" s="15">
        <v>0</v>
      </c>
      <c r="BU44" s="80">
        <v>0</v>
      </c>
      <c r="BV44" s="15">
        <v>0</v>
      </c>
      <c r="BW44" s="15">
        <v>0</v>
      </c>
      <c r="BX44" s="15">
        <v>0</v>
      </c>
      <c r="BY44" s="15">
        <v>0</v>
      </c>
      <c r="BZ44" s="80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80">
        <v>1</v>
      </c>
      <c r="CI44" s="80"/>
      <c r="CJ44" s="80"/>
      <c r="CK44" s="80">
        <v>2</v>
      </c>
      <c r="CL44" s="174">
        <v>3</v>
      </c>
      <c r="CM44" s="80"/>
      <c r="CN44" s="80"/>
      <c r="CO44" s="80"/>
      <c r="CP44" s="80"/>
      <c r="CQ44" s="80"/>
      <c r="CR44" s="80"/>
      <c r="CS44" s="80"/>
      <c r="CT44" s="80">
        <v>3</v>
      </c>
      <c r="CU44" s="15">
        <v>0</v>
      </c>
      <c r="CV44" s="15">
        <v>1</v>
      </c>
      <c r="CW44" s="15">
        <v>242</v>
      </c>
      <c r="CX44" s="15"/>
      <c r="CY44" s="15"/>
      <c r="CZ44" s="207"/>
      <c r="DA44" s="207"/>
      <c r="DH44" s="207"/>
      <c r="DI44" s="207"/>
      <c r="DJ44" s="207"/>
      <c r="DK44" s="207"/>
      <c r="DL44" s="207"/>
      <c r="DM44" s="207"/>
      <c r="DN44" s="207"/>
      <c r="DO44" s="207"/>
      <c r="DP44" s="207"/>
      <c r="DQ44" s="207"/>
      <c r="DR44" s="207"/>
      <c r="DS44" s="207"/>
      <c r="DT44" s="207"/>
      <c r="DU44" s="207"/>
      <c r="DV44" s="207"/>
      <c r="DW44" s="207"/>
      <c r="DX44" s="207"/>
      <c r="DY44" s="207"/>
      <c r="DZ44" s="207"/>
      <c r="EA44" s="207"/>
      <c r="EB44" s="207"/>
      <c r="EC44" s="207"/>
      <c r="ED44" s="207"/>
      <c r="EE44" s="207"/>
      <c r="EF44" s="207"/>
      <c r="EG44" s="207"/>
      <c r="EH44" s="207"/>
      <c r="EI44" s="207"/>
      <c r="EJ44" s="207"/>
      <c r="EK44" s="207"/>
      <c r="EL44" s="207"/>
      <c r="EM44" s="207"/>
      <c r="EN44" s="207"/>
      <c r="EO44" s="207"/>
      <c r="EP44" s="207"/>
      <c r="EQ44" s="207"/>
      <c r="ER44" s="207"/>
      <c r="ES44" s="207"/>
      <c r="ET44" s="207"/>
      <c r="EU44" s="207"/>
      <c r="EV44" s="207"/>
      <c r="EW44" s="207"/>
      <c r="EX44" s="207"/>
      <c r="EY44" s="207"/>
      <c r="EZ44" s="207"/>
      <c r="FA44" s="207"/>
      <c r="FB44" s="207"/>
      <c r="FC44" s="207"/>
      <c r="FD44" s="207"/>
      <c r="FE44" s="207"/>
      <c r="FF44" s="207"/>
      <c r="FG44" s="207"/>
      <c r="FH44" s="207"/>
      <c r="FI44" s="207"/>
      <c r="FJ44" s="207"/>
      <c r="FK44" s="207"/>
      <c r="FL44" s="207"/>
      <c r="FM44" s="207"/>
      <c r="FN44" s="207"/>
      <c r="FO44" s="207"/>
      <c r="FP44" s="207"/>
      <c r="FQ44" s="207"/>
      <c r="FR44" s="207"/>
      <c r="FS44" s="207"/>
      <c r="FT44" s="207"/>
      <c r="FU44" s="207"/>
      <c r="FV44" s="207"/>
      <c r="FW44" s="207"/>
      <c r="FX44" s="207"/>
      <c r="FY44" s="207"/>
      <c r="FZ44" s="207"/>
      <c r="GA44" s="207"/>
      <c r="GB44" s="207"/>
      <c r="GC44" s="207"/>
      <c r="GD44" s="207"/>
      <c r="GE44" s="207"/>
      <c r="GF44" s="207"/>
      <c r="GG44" s="207"/>
      <c r="GH44" s="207"/>
      <c r="GI44" s="207"/>
      <c r="GJ44" s="207"/>
      <c r="GK44" s="207"/>
      <c r="GL44" s="207"/>
      <c r="GM44" s="207"/>
      <c r="GN44" s="207"/>
      <c r="GO44" s="207"/>
      <c r="GP44" s="207"/>
      <c r="GQ44" s="207"/>
      <c r="GR44" s="207"/>
      <c r="GS44" s="207"/>
      <c r="GT44" s="207"/>
      <c r="GU44" s="207"/>
      <c r="GV44" s="207"/>
      <c r="GW44" s="207"/>
      <c r="GX44" s="207"/>
      <c r="GY44" s="207"/>
    </row>
    <row r="45" spans="1:207" x14ac:dyDescent="0.2">
      <c r="A45" s="182">
        <v>83</v>
      </c>
      <c r="B45" s="182">
        <v>183</v>
      </c>
      <c r="C45" s="112">
        <v>243</v>
      </c>
      <c r="D45" s="183">
        <f>'Revised Stratig. - April ''08'!$G$188</f>
        <v>4638</v>
      </c>
      <c r="E45" s="66">
        <v>20</v>
      </c>
      <c r="F45" s="15">
        <v>0</v>
      </c>
      <c r="G45" s="15">
        <v>0</v>
      </c>
      <c r="H45" s="15">
        <v>0</v>
      </c>
      <c r="I45" s="15">
        <v>0</v>
      </c>
      <c r="J45" s="80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80">
        <v>0</v>
      </c>
      <c r="W45" s="15">
        <v>0</v>
      </c>
      <c r="X45" s="15">
        <v>0</v>
      </c>
      <c r="Y45" s="15">
        <v>1</v>
      </c>
      <c r="Z45" s="15">
        <v>0</v>
      </c>
      <c r="AA45" s="15">
        <v>0</v>
      </c>
      <c r="AB45" s="15">
        <v>0</v>
      </c>
      <c r="AC45" s="80">
        <v>0</v>
      </c>
      <c r="AD45" s="15">
        <v>0</v>
      </c>
      <c r="AE45" s="15">
        <v>0</v>
      </c>
      <c r="AF45" s="15">
        <v>0</v>
      </c>
      <c r="AG45" s="80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80">
        <v>0</v>
      </c>
      <c r="AO45" s="15">
        <v>0</v>
      </c>
      <c r="AP45" s="80">
        <v>0</v>
      </c>
      <c r="AQ45" s="15">
        <v>0</v>
      </c>
      <c r="AR45" s="15">
        <v>0</v>
      </c>
      <c r="AS45" s="15">
        <v>0</v>
      </c>
      <c r="AT45" s="80">
        <v>1</v>
      </c>
      <c r="AU45" s="80">
        <v>22</v>
      </c>
      <c r="AV45" s="80">
        <v>9</v>
      </c>
      <c r="AW45" s="80"/>
      <c r="AX45" s="80">
        <v>9</v>
      </c>
      <c r="AY45" s="174">
        <v>82</v>
      </c>
      <c r="AZ45" s="80"/>
      <c r="BA45" s="80"/>
      <c r="BB45" s="80"/>
      <c r="BC45" s="80"/>
      <c r="BD45" s="80"/>
      <c r="BE45" s="80"/>
      <c r="BF45" s="80"/>
      <c r="BG45" s="80"/>
      <c r="BH45" s="15">
        <v>0</v>
      </c>
      <c r="BI45" s="15">
        <v>0</v>
      </c>
      <c r="BJ45" s="15">
        <v>0</v>
      </c>
      <c r="BK45" s="80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80">
        <v>0</v>
      </c>
      <c r="BS45" s="15">
        <v>0</v>
      </c>
      <c r="BT45" s="15">
        <v>0</v>
      </c>
      <c r="BU45" s="80">
        <v>0</v>
      </c>
      <c r="BV45" s="15">
        <v>0</v>
      </c>
      <c r="BW45" s="15">
        <v>0</v>
      </c>
      <c r="BX45" s="15">
        <v>0</v>
      </c>
      <c r="BY45" s="15">
        <v>0</v>
      </c>
      <c r="BZ45" s="80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80"/>
      <c r="CI45" s="80"/>
      <c r="CJ45" s="80"/>
      <c r="CK45" s="80">
        <v>2</v>
      </c>
      <c r="CL45" s="174">
        <v>2</v>
      </c>
      <c r="CM45" s="80"/>
      <c r="CN45" s="80"/>
      <c r="CO45" s="80"/>
      <c r="CP45" s="80"/>
      <c r="CQ45" s="80"/>
      <c r="CR45" s="80"/>
      <c r="CS45" s="80"/>
      <c r="CT45" s="80">
        <v>2</v>
      </c>
      <c r="CU45" s="15">
        <v>0</v>
      </c>
      <c r="CV45" s="15">
        <v>1</v>
      </c>
      <c r="CW45" s="15">
        <v>243</v>
      </c>
      <c r="CX45" s="15"/>
      <c r="CY45" s="15"/>
      <c r="CZ45" s="207"/>
      <c r="DA45" s="207"/>
      <c r="DH45" s="207"/>
      <c r="DI45" s="207"/>
      <c r="DJ45" s="207"/>
      <c r="DK45" s="207"/>
      <c r="DL45" s="207"/>
      <c r="DM45" s="207"/>
      <c r="DN45" s="207"/>
      <c r="DO45" s="207"/>
      <c r="DP45" s="207"/>
      <c r="DQ45" s="207"/>
      <c r="DR45" s="207"/>
      <c r="DS45" s="207"/>
      <c r="DT45" s="207"/>
      <c r="DU45" s="207"/>
      <c r="DV45" s="207"/>
      <c r="DW45" s="207"/>
      <c r="DX45" s="207"/>
      <c r="DY45" s="207"/>
      <c r="DZ45" s="207"/>
      <c r="EA45" s="207"/>
      <c r="EB45" s="207"/>
      <c r="EC45" s="207"/>
      <c r="ED45" s="207"/>
      <c r="EE45" s="207"/>
      <c r="EF45" s="207"/>
      <c r="EG45" s="207"/>
      <c r="EH45" s="207"/>
      <c r="EI45" s="207"/>
      <c r="EJ45" s="207"/>
      <c r="EK45" s="207"/>
      <c r="EL45" s="207"/>
      <c r="EM45" s="207"/>
      <c r="EN45" s="207"/>
      <c r="EO45" s="207"/>
      <c r="EP45" s="207"/>
      <c r="EQ45" s="207"/>
      <c r="ER45" s="207"/>
      <c r="ES45" s="207"/>
      <c r="ET45" s="207"/>
      <c r="EU45" s="207"/>
      <c r="EV45" s="207"/>
      <c r="EW45" s="207"/>
      <c r="EX45" s="207"/>
      <c r="EY45" s="207"/>
      <c r="EZ45" s="207"/>
      <c r="FA45" s="207"/>
      <c r="FB45" s="207"/>
      <c r="FC45" s="207"/>
      <c r="FD45" s="207"/>
      <c r="FE45" s="207"/>
      <c r="FF45" s="207"/>
      <c r="FG45" s="207"/>
      <c r="FH45" s="207"/>
      <c r="FI45" s="207"/>
      <c r="FJ45" s="207"/>
      <c r="FK45" s="207"/>
      <c r="FL45" s="207"/>
      <c r="FM45" s="207"/>
      <c r="FN45" s="207"/>
      <c r="FO45" s="207"/>
      <c r="FP45" s="207"/>
      <c r="FQ45" s="207"/>
      <c r="FR45" s="207"/>
      <c r="FS45" s="207"/>
      <c r="FT45" s="207"/>
      <c r="FU45" s="207"/>
      <c r="FV45" s="207"/>
      <c r="FW45" s="207"/>
      <c r="FX45" s="207"/>
      <c r="FY45" s="207"/>
      <c r="FZ45" s="207"/>
      <c r="GA45" s="207"/>
      <c r="GB45" s="207"/>
      <c r="GC45" s="207"/>
      <c r="GD45" s="207"/>
      <c r="GE45" s="207"/>
      <c r="GF45" s="207"/>
      <c r="GG45" s="207"/>
      <c r="GH45" s="207"/>
      <c r="GI45" s="207"/>
      <c r="GJ45" s="207"/>
      <c r="GK45" s="207"/>
      <c r="GL45" s="207"/>
      <c r="GM45" s="207"/>
      <c r="GN45" s="207"/>
      <c r="GO45" s="207"/>
      <c r="GP45" s="207"/>
      <c r="GQ45" s="207"/>
      <c r="GR45" s="207"/>
      <c r="GS45" s="207"/>
      <c r="GT45" s="207"/>
      <c r="GU45" s="207"/>
      <c r="GV45" s="207"/>
      <c r="GW45" s="207"/>
      <c r="GX45" s="207"/>
      <c r="GY45" s="207"/>
    </row>
    <row r="46" spans="1:207" x14ac:dyDescent="0.2">
      <c r="A46" s="43">
        <v>84</v>
      </c>
      <c r="B46" s="43">
        <v>184</v>
      </c>
      <c r="C46" s="100">
        <v>244</v>
      </c>
      <c r="D46" s="60">
        <f>'Revised Stratig. - April ''08'!$G$189</f>
        <v>4648</v>
      </c>
      <c r="E46" s="66">
        <v>25</v>
      </c>
      <c r="F46" s="15">
        <v>0</v>
      </c>
      <c r="G46" s="15">
        <v>0</v>
      </c>
      <c r="H46" s="15">
        <v>0</v>
      </c>
      <c r="I46" s="15">
        <v>0</v>
      </c>
      <c r="J46" s="80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1</v>
      </c>
      <c r="U46" s="15">
        <v>4</v>
      </c>
      <c r="V46" s="80">
        <v>3</v>
      </c>
      <c r="W46" s="15">
        <v>8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80">
        <v>0</v>
      </c>
      <c r="AD46" s="15">
        <v>0</v>
      </c>
      <c r="AE46" s="15">
        <v>0</v>
      </c>
      <c r="AF46" s="15">
        <v>0</v>
      </c>
      <c r="AG46" s="80">
        <v>0</v>
      </c>
      <c r="AH46" s="15">
        <v>0</v>
      </c>
      <c r="AI46" s="15">
        <v>220</v>
      </c>
      <c r="AJ46" s="15">
        <v>0</v>
      </c>
      <c r="AK46" s="15">
        <v>0</v>
      </c>
      <c r="AL46" s="15">
        <v>0</v>
      </c>
      <c r="AM46" s="15">
        <v>0</v>
      </c>
      <c r="AN46" s="80">
        <v>0</v>
      </c>
      <c r="AO46" s="15">
        <v>0</v>
      </c>
      <c r="AP46" s="80">
        <v>1</v>
      </c>
      <c r="AQ46" s="15">
        <v>0</v>
      </c>
      <c r="AR46" s="15">
        <v>0</v>
      </c>
      <c r="AS46" s="15">
        <v>0</v>
      </c>
      <c r="AT46" s="80">
        <v>8</v>
      </c>
      <c r="AU46" s="80">
        <v>140</v>
      </c>
      <c r="AV46" s="80">
        <v>1</v>
      </c>
      <c r="AW46" s="80">
        <v>0</v>
      </c>
      <c r="AX46" s="80">
        <v>8</v>
      </c>
      <c r="AY46" s="174">
        <v>193</v>
      </c>
      <c r="AZ46" s="80">
        <v>0</v>
      </c>
      <c r="BA46" s="80">
        <v>5</v>
      </c>
      <c r="BB46" s="80">
        <v>56</v>
      </c>
      <c r="BC46" s="80">
        <v>2</v>
      </c>
      <c r="BD46" s="80">
        <v>0</v>
      </c>
      <c r="BE46" s="80">
        <v>2</v>
      </c>
      <c r="BF46" s="80">
        <v>0</v>
      </c>
      <c r="BG46" s="80">
        <v>259</v>
      </c>
      <c r="BH46" s="15">
        <v>0</v>
      </c>
      <c r="BI46" s="15">
        <v>0</v>
      </c>
      <c r="BJ46" s="15">
        <v>0</v>
      </c>
      <c r="BK46" s="80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80">
        <v>0</v>
      </c>
      <c r="BS46" s="15">
        <v>0</v>
      </c>
      <c r="BT46" s="15">
        <v>0</v>
      </c>
      <c r="BU46" s="80">
        <v>0</v>
      </c>
      <c r="BV46" s="15">
        <v>0</v>
      </c>
      <c r="BW46" s="15">
        <v>0</v>
      </c>
      <c r="BX46" s="15">
        <v>0</v>
      </c>
      <c r="BY46" s="15">
        <v>0</v>
      </c>
      <c r="BZ46" s="80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80">
        <v>2</v>
      </c>
      <c r="CI46" s="80">
        <v>0</v>
      </c>
      <c r="CJ46" s="80">
        <v>0</v>
      </c>
      <c r="CK46" s="80">
        <v>3</v>
      </c>
      <c r="CL46" s="174">
        <v>5</v>
      </c>
      <c r="CM46" s="80">
        <v>1</v>
      </c>
      <c r="CN46" s="80">
        <v>1</v>
      </c>
      <c r="CO46" s="80">
        <v>0</v>
      </c>
      <c r="CP46" s="80">
        <v>0</v>
      </c>
      <c r="CQ46" s="80">
        <v>0</v>
      </c>
      <c r="CR46" s="80">
        <v>0</v>
      </c>
      <c r="CS46" s="80">
        <v>0</v>
      </c>
      <c r="CT46" s="80">
        <v>7</v>
      </c>
      <c r="CU46" s="15">
        <v>0</v>
      </c>
      <c r="CV46" s="15">
        <v>1</v>
      </c>
      <c r="CW46" s="15">
        <v>244</v>
      </c>
      <c r="CX46" s="15"/>
      <c r="CY46" s="15"/>
      <c r="CZ46" s="207"/>
      <c r="DA46" s="207"/>
      <c r="DH46" s="207"/>
      <c r="DI46" s="207"/>
      <c r="DJ46" s="207"/>
      <c r="DK46" s="207"/>
      <c r="DL46" s="207"/>
      <c r="DM46" s="207"/>
      <c r="DN46" s="207"/>
      <c r="DO46" s="207"/>
      <c r="DP46" s="207"/>
      <c r="DQ46" s="207"/>
      <c r="DR46" s="207"/>
      <c r="DS46" s="207"/>
      <c r="DT46" s="207"/>
      <c r="DU46" s="207"/>
      <c r="DV46" s="207"/>
      <c r="DW46" s="207"/>
      <c r="DX46" s="207"/>
      <c r="DY46" s="207"/>
      <c r="DZ46" s="207"/>
      <c r="EA46" s="207"/>
      <c r="EB46" s="207"/>
      <c r="EC46" s="207"/>
      <c r="ED46" s="207"/>
      <c r="EE46" s="207"/>
      <c r="EF46" s="207"/>
      <c r="EG46" s="207"/>
      <c r="EH46" s="207"/>
      <c r="EI46" s="207"/>
      <c r="EJ46" s="207"/>
      <c r="EK46" s="207"/>
      <c r="EL46" s="207"/>
      <c r="EM46" s="207"/>
      <c r="EN46" s="207"/>
      <c r="EO46" s="207"/>
      <c r="EP46" s="207"/>
      <c r="EQ46" s="207"/>
      <c r="ER46" s="207"/>
      <c r="ES46" s="207"/>
      <c r="ET46" s="207"/>
      <c r="EU46" s="207"/>
      <c r="EV46" s="207"/>
      <c r="EW46" s="207"/>
      <c r="EX46" s="207"/>
      <c r="EY46" s="207"/>
      <c r="EZ46" s="207"/>
      <c r="FA46" s="207"/>
      <c r="FB46" s="207"/>
      <c r="FC46" s="207"/>
      <c r="FD46" s="207"/>
      <c r="FE46" s="207"/>
      <c r="FF46" s="207"/>
      <c r="FG46" s="207"/>
      <c r="FH46" s="207"/>
      <c r="FI46" s="207"/>
      <c r="FJ46" s="207"/>
      <c r="FK46" s="207"/>
      <c r="FL46" s="207"/>
      <c r="FM46" s="207"/>
      <c r="FN46" s="207"/>
      <c r="FO46" s="207"/>
      <c r="FP46" s="207"/>
      <c r="FQ46" s="207"/>
      <c r="FR46" s="207"/>
      <c r="FS46" s="207"/>
      <c r="FT46" s="207"/>
      <c r="FU46" s="207"/>
      <c r="FV46" s="207"/>
      <c r="FW46" s="207"/>
      <c r="FX46" s="207"/>
      <c r="FY46" s="207"/>
      <c r="FZ46" s="207"/>
      <c r="GA46" s="207"/>
      <c r="GB46" s="207"/>
      <c r="GC46" s="207"/>
      <c r="GD46" s="207"/>
      <c r="GE46" s="207"/>
      <c r="GF46" s="207"/>
      <c r="GG46" s="207"/>
      <c r="GH46" s="207"/>
      <c r="GI46" s="207"/>
      <c r="GJ46" s="207"/>
      <c r="GK46" s="207"/>
      <c r="GL46" s="207"/>
      <c r="GM46" s="207"/>
      <c r="GN46" s="207"/>
      <c r="GO46" s="207"/>
      <c r="GP46" s="207"/>
      <c r="GQ46" s="207"/>
      <c r="GR46" s="207"/>
      <c r="GS46" s="207"/>
      <c r="GT46" s="207"/>
      <c r="GU46" s="207"/>
      <c r="GV46" s="207"/>
      <c r="GW46" s="207"/>
      <c r="GX46" s="207"/>
      <c r="GY46" s="207"/>
    </row>
    <row r="47" spans="1:207" x14ac:dyDescent="0.2">
      <c r="A47" s="43">
        <v>85</v>
      </c>
      <c r="B47" s="43">
        <v>185</v>
      </c>
      <c r="C47" s="100">
        <v>246</v>
      </c>
      <c r="D47" s="60">
        <f>'Revised Stratig. - April ''08'!$G$190</f>
        <v>4659</v>
      </c>
      <c r="E47" s="66">
        <v>20</v>
      </c>
      <c r="F47" s="15">
        <v>0</v>
      </c>
      <c r="G47" s="15">
        <v>0</v>
      </c>
      <c r="H47" s="15">
        <v>0</v>
      </c>
      <c r="I47" s="15">
        <v>0</v>
      </c>
      <c r="J47" s="80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80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80">
        <v>0</v>
      </c>
      <c r="AD47" s="15">
        <v>0</v>
      </c>
      <c r="AE47" s="15">
        <v>0.4</v>
      </c>
      <c r="AF47" s="15">
        <v>0</v>
      </c>
      <c r="AG47" s="80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80">
        <v>0</v>
      </c>
      <c r="AO47" s="15">
        <v>0</v>
      </c>
      <c r="AP47" s="80">
        <v>0</v>
      </c>
      <c r="AQ47" s="15">
        <v>0</v>
      </c>
      <c r="AR47" s="15">
        <v>0</v>
      </c>
      <c r="AS47" s="15">
        <v>0</v>
      </c>
      <c r="AT47" s="80">
        <v>2.4</v>
      </c>
      <c r="AU47" s="80">
        <v>22.4</v>
      </c>
      <c r="AV47" s="80">
        <v>2.4</v>
      </c>
      <c r="AW47" s="80">
        <v>0</v>
      </c>
      <c r="AX47" s="80">
        <v>0</v>
      </c>
      <c r="AY47" s="174">
        <v>51.6</v>
      </c>
      <c r="AZ47" s="80">
        <v>0</v>
      </c>
      <c r="BA47" s="80">
        <v>0</v>
      </c>
      <c r="BB47" s="80">
        <v>0</v>
      </c>
      <c r="BC47" s="80">
        <v>0</v>
      </c>
      <c r="BD47" s="80">
        <v>0</v>
      </c>
      <c r="BE47" s="80">
        <v>0</v>
      </c>
      <c r="BF47" s="80">
        <v>0</v>
      </c>
      <c r="BG47" s="80">
        <v>0</v>
      </c>
      <c r="BH47" s="15">
        <v>0</v>
      </c>
      <c r="BI47" s="15">
        <v>0</v>
      </c>
      <c r="BJ47" s="15">
        <v>0</v>
      </c>
      <c r="BK47" s="80">
        <v>0</v>
      </c>
      <c r="BL47" s="15">
        <v>0</v>
      </c>
      <c r="BM47" s="15">
        <v>0</v>
      </c>
      <c r="BN47" s="15">
        <v>0</v>
      </c>
      <c r="BO47" s="15">
        <v>0</v>
      </c>
      <c r="BP47" s="15">
        <v>0</v>
      </c>
      <c r="BQ47" s="15">
        <v>0</v>
      </c>
      <c r="BR47" s="80">
        <v>0</v>
      </c>
      <c r="BS47" s="15">
        <v>0</v>
      </c>
      <c r="BT47" s="15">
        <v>0</v>
      </c>
      <c r="BU47" s="80">
        <v>0</v>
      </c>
      <c r="BV47" s="15">
        <v>0</v>
      </c>
      <c r="BW47" s="15">
        <v>0</v>
      </c>
      <c r="BX47" s="15">
        <v>0</v>
      </c>
      <c r="BY47" s="15">
        <v>0</v>
      </c>
      <c r="BZ47" s="80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80">
        <v>0</v>
      </c>
      <c r="CI47" s="80">
        <v>0</v>
      </c>
      <c r="CJ47" s="80">
        <v>0</v>
      </c>
      <c r="CK47" s="80">
        <v>0.4</v>
      </c>
      <c r="CL47" s="174">
        <v>0</v>
      </c>
      <c r="CM47" s="80">
        <v>0</v>
      </c>
      <c r="CN47" s="80">
        <v>0</v>
      </c>
      <c r="CO47" s="80">
        <v>0</v>
      </c>
      <c r="CP47" s="80">
        <v>0</v>
      </c>
      <c r="CQ47" s="80">
        <v>0</v>
      </c>
      <c r="CR47" s="80">
        <v>0</v>
      </c>
      <c r="CS47" s="80">
        <v>0</v>
      </c>
      <c r="CT47" s="80">
        <v>0</v>
      </c>
      <c r="CU47" s="15">
        <v>0</v>
      </c>
      <c r="CV47" s="15">
        <v>1</v>
      </c>
      <c r="CW47" s="15">
        <v>246</v>
      </c>
      <c r="CX47" s="15"/>
      <c r="CY47" s="15"/>
      <c r="CZ47" s="207"/>
      <c r="DA47" s="207"/>
      <c r="DH47" s="207"/>
      <c r="DI47" s="207"/>
      <c r="DJ47" s="207"/>
      <c r="DK47" s="207"/>
      <c r="DL47" s="207"/>
      <c r="DM47" s="207"/>
      <c r="DN47" s="207"/>
      <c r="DO47" s="207"/>
      <c r="DP47" s="207"/>
      <c r="DQ47" s="207"/>
      <c r="DR47" s="207"/>
      <c r="DS47" s="207"/>
      <c r="DT47" s="207"/>
      <c r="DU47" s="207"/>
      <c r="DV47" s="207"/>
      <c r="DW47" s="207"/>
      <c r="DX47" s="207"/>
      <c r="DY47" s="207"/>
      <c r="DZ47" s="207"/>
      <c r="EA47" s="207"/>
      <c r="EB47" s="207"/>
      <c r="EC47" s="207"/>
      <c r="ED47" s="207"/>
      <c r="EE47" s="207"/>
      <c r="EF47" s="207"/>
      <c r="EG47" s="207"/>
      <c r="EH47" s="207"/>
      <c r="EI47" s="207"/>
      <c r="EJ47" s="207"/>
      <c r="EK47" s="207"/>
      <c r="EL47" s="207"/>
      <c r="EM47" s="207"/>
      <c r="EN47" s="207"/>
      <c r="EO47" s="207"/>
      <c r="EP47" s="207"/>
      <c r="EQ47" s="207"/>
      <c r="ER47" s="207"/>
      <c r="ES47" s="207"/>
      <c r="ET47" s="207"/>
      <c r="EU47" s="207"/>
      <c r="EV47" s="207"/>
      <c r="EW47" s="207"/>
      <c r="EX47" s="207"/>
      <c r="EY47" s="207"/>
      <c r="EZ47" s="207"/>
      <c r="FA47" s="207"/>
      <c r="FB47" s="207"/>
      <c r="FC47" s="207"/>
      <c r="FD47" s="207"/>
      <c r="FE47" s="207"/>
      <c r="FF47" s="207"/>
      <c r="FG47" s="207"/>
      <c r="FH47" s="207"/>
      <c r="FI47" s="207"/>
      <c r="FJ47" s="207"/>
      <c r="FK47" s="207"/>
      <c r="FL47" s="207"/>
      <c r="FM47" s="207"/>
      <c r="FN47" s="207"/>
      <c r="FO47" s="207"/>
      <c r="FP47" s="207"/>
      <c r="FQ47" s="207"/>
      <c r="FR47" s="207"/>
      <c r="FS47" s="207"/>
      <c r="FT47" s="207"/>
      <c r="FU47" s="207"/>
      <c r="FV47" s="207"/>
      <c r="FW47" s="207"/>
      <c r="FX47" s="207"/>
      <c r="FY47" s="207"/>
      <c r="FZ47" s="207"/>
      <c r="GA47" s="207"/>
      <c r="GB47" s="207"/>
      <c r="GC47" s="207"/>
      <c r="GD47" s="207"/>
      <c r="GE47" s="207"/>
      <c r="GF47" s="207"/>
      <c r="GG47" s="207"/>
      <c r="GH47" s="207"/>
      <c r="GI47" s="207"/>
      <c r="GJ47" s="207"/>
      <c r="GK47" s="207"/>
      <c r="GL47" s="207"/>
      <c r="GM47" s="207"/>
      <c r="GN47" s="207"/>
      <c r="GO47" s="207"/>
      <c r="GP47" s="207"/>
      <c r="GQ47" s="207"/>
      <c r="GR47" s="207"/>
      <c r="GS47" s="207"/>
      <c r="GT47" s="207"/>
      <c r="GU47" s="207"/>
      <c r="GV47" s="207"/>
      <c r="GW47" s="207"/>
      <c r="GX47" s="207"/>
      <c r="GY47" s="207"/>
    </row>
    <row r="48" spans="1:207" x14ac:dyDescent="0.2">
      <c r="A48" s="182">
        <v>86</v>
      </c>
      <c r="B48" s="182">
        <v>186</v>
      </c>
      <c r="C48" s="112">
        <v>246</v>
      </c>
      <c r="D48" s="183">
        <f>'Revised Stratig. - April ''08'!$G$191</f>
        <v>4667</v>
      </c>
      <c r="E48" s="66">
        <v>20</v>
      </c>
      <c r="F48" s="15">
        <v>0</v>
      </c>
      <c r="G48" s="15">
        <v>0</v>
      </c>
      <c r="H48" s="15">
        <v>0</v>
      </c>
      <c r="I48" s="15">
        <v>0</v>
      </c>
      <c r="J48" s="80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80">
        <v>0</v>
      </c>
      <c r="W48" s="15">
        <v>0</v>
      </c>
      <c r="X48" s="15">
        <v>0</v>
      </c>
      <c r="Y48" s="15">
        <v>1</v>
      </c>
      <c r="Z48" s="15">
        <v>0</v>
      </c>
      <c r="AA48" s="15">
        <v>0</v>
      </c>
      <c r="AB48" s="15">
        <v>0</v>
      </c>
      <c r="AC48" s="80">
        <v>0</v>
      </c>
      <c r="AD48" s="15">
        <v>0</v>
      </c>
      <c r="AE48" s="15">
        <v>2</v>
      </c>
      <c r="AF48" s="15">
        <v>0</v>
      </c>
      <c r="AG48" s="80">
        <v>2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80">
        <v>0</v>
      </c>
      <c r="AO48" s="15">
        <v>0</v>
      </c>
      <c r="AP48" s="80">
        <v>0</v>
      </c>
      <c r="AQ48" s="15">
        <v>0</v>
      </c>
      <c r="AR48" s="15">
        <v>0</v>
      </c>
      <c r="AS48" s="15">
        <v>0</v>
      </c>
      <c r="AT48" s="80"/>
      <c r="AU48" s="80">
        <v>28</v>
      </c>
      <c r="AV48" s="80">
        <v>3</v>
      </c>
      <c r="AW48" s="80"/>
      <c r="AX48" s="80">
        <v>3</v>
      </c>
      <c r="AY48" s="174">
        <v>153</v>
      </c>
      <c r="AZ48" s="80"/>
      <c r="BA48" s="80"/>
      <c r="BB48" s="80"/>
      <c r="BC48" s="80"/>
      <c r="BD48" s="80"/>
      <c r="BE48" s="80"/>
      <c r="BF48" s="80"/>
      <c r="BG48" s="80"/>
      <c r="BH48" s="15">
        <v>0</v>
      </c>
      <c r="BI48" s="15">
        <v>0</v>
      </c>
      <c r="BJ48" s="15">
        <v>0</v>
      </c>
      <c r="BK48" s="80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80">
        <v>0</v>
      </c>
      <c r="BS48" s="15">
        <v>0</v>
      </c>
      <c r="BT48" s="15">
        <v>0</v>
      </c>
      <c r="BU48" s="80">
        <v>0</v>
      </c>
      <c r="BV48" s="15">
        <v>0</v>
      </c>
      <c r="BW48" s="15">
        <v>0</v>
      </c>
      <c r="BX48" s="15">
        <v>0</v>
      </c>
      <c r="BY48" s="15">
        <v>0</v>
      </c>
      <c r="BZ48" s="80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80"/>
      <c r="CI48" s="80"/>
      <c r="CJ48" s="80"/>
      <c r="CK48" s="80">
        <v>2</v>
      </c>
      <c r="CL48" s="174">
        <v>2</v>
      </c>
      <c r="CM48" s="80"/>
      <c r="CN48" s="80"/>
      <c r="CO48" s="80"/>
      <c r="CP48" s="80"/>
      <c r="CQ48" s="80"/>
      <c r="CR48" s="80"/>
      <c r="CS48" s="80"/>
      <c r="CT48" s="80">
        <v>2</v>
      </c>
      <c r="CU48" s="15">
        <v>0</v>
      </c>
      <c r="CV48" s="15">
        <v>1</v>
      </c>
      <c r="CW48" s="15">
        <v>246</v>
      </c>
      <c r="CX48" s="15"/>
      <c r="CY48" s="15"/>
      <c r="CZ48" s="207"/>
      <c r="DA48" s="207"/>
      <c r="DH48" s="207"/>
      <c r="DI48" s="207"/>
      <c r="DJ48" s="207"/>
      <c r="DK48" s="207"/>
      <c r="DL48" s="207"/>
      <c r="DM48" s="207"/>
      <c r="DN48" s="207"/>
      <c r="DO48" s="207"/>
      <c r="DP48" s="207"/>
      <c r="DQ48" s="207"/>
      <c r="DR48" s="207"/>
      <c r="DS48" s="207"/>
      <c r="DT48" s="207"/>
      <c r="DU48" s="207"/>
      <c r="DV48" s="207"/>
      <c r="DW48" s="207"/>
      <c r="DX48" s="207"/>
      <c r="DY48" s="207"/>
      <c r="DZ48" s="207"/>
      <c r="EA48" s="207"/>
      <c r="EB48" s="207"/>
      <c r="EC48" s="207"/>
      <c r="ED48" s="207"/>
      <c r="EE48" s="207"/>
      <c r="EF48" s="207"/>
      <c r="EG48" s="207"/>
      <c r="EH48" s="207"/>
      <c r="EI48" s="207"/>
      <c r="EJ48" s="207"/>
      <c r="EK48" s="207"/>
      <c r="EL48" s="207"/>
      <c r="EM48" s="207"/>
      <c r="EN48" s="207"/>
      <c r="EO48" s="207"/>
      <c r="EP48" s="207"/>
      <c r="EQ48" s="207"/>
      <c r="ER48" s="207"/>
      <c r="ES48" s="207"/>
      <c r="ET48" s="207"/>
      <c r="EU48" s="207"/>
      <c r="EV48" s="207"/>
      <c r="EW48" s="207"/>
      <c r="EX48" s="207"/>
      <c r="EY48" s="207"/>
      <c r="EZ48" s="207"/>
      <c r="FA48" s="207"/>
      <c r="FB48" s="207"/>
      <c r="FC48" s="207"/>
      <c r="FD48" s="207"/>
      <c r="FE48" s="207"/>
      <c r="FF48" s="207"/>
      <c r="FG48" s="207"/>
      <c r="FH48" s="207"/>
      <c r="FI48" s="207"/>
      <c r="FJ48" s="207"/>
      <c r="FK48" s="207"/>
      <c r="FL48" s="207"/>
      <c r="FM48" s="207"/>
      <c r="FN48" s="207"/>
      <c r="FO48" s="207"/>
      <c r="FP48" s="207"/>
      <c r="FQ48" s="207"/>
      <c r="FR48" s="207"/>
      <c r="FS48" s="207"/>
      <c r="FT48" s="207"/>
      <c r="FU48" s="207"/>
      <c r="FV48" s="207"/>
      <c r="FW48" s="207"/>
      <c r="FX48" s="207"/>
      <c r="FY48" s="207"/>
      <c r="FZ48" s="207"/>
      <c r="GA48" s="207"/>
      <c r="GB48" s="207"/>
      <c r="GC48" s="207"/>
      <c r="GD48" s="207"/>
      <c r="GE48" s="207"/>
      <c r="GF48" s="207"/>
      <c r="GG48" s="207"/>
      <c r="GH48" s="207"/>
      <c r="GI48" s="207"/>
      <c r="GJ48" s="207"/>
      <c r="GK48" s="207"/>
      <c r="GL48" s="207"/>
      <c r="GM48" s="207"/>
      <c r="GN48" s="207"/>
      <c r="GO48" s="207"/>
      <c r="GP48" s="207"/>
      <c r="GQ48" s="207"/>
      <c r="GR48" s="207"/>
      <c r="GS48" s="207"/>
      <c r="GT48" s="207"/>
      <c r="GU48" s="207"/>
      <c r="GV48" s="207"/>
      <c r="GW48" s="207"/>
      <c r="GX48" s="207"/>
      <c r="GY48" s="207"/>
    </row>
    <row r="49" spans="1:207" x14ac:dyDescent="0.2">
      <c r="A49" s="182">
        <v>87</v>
      </c>
      <c r="B49" s="182">
        <v>187</v>
      </c>
      <c r="C49" s="112">
        <v>247</v>
      </c>
      <c r="D49" s="183">
        <f>'Revised Stratig. - April ''08'!$G$192</f>
        <v>4675</v>
      </c>
      <c r="E49" s="66">
        <v>20</v>
      </c>
      <c r="F49" s="15">
        <v>0</v>
      </c>
      <c r="G49" s="15">
        <v>0</v>
      </c>
      <c r="H49" s="15">
        <v>0</v>
      </c>
      <c r="I49" s="15">
        <v>0</v>
      </c>
      <c r="J49" s="80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80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80">
        <v>0</v>
      </c>
      <c r="AD49" s="15">
        <v>0</v>
      </c>
      <c r="AE49" s="15">
        <v>1</v>
      </c>
      <c r="AF49" s="15">
        <v>0</v>
      </c>
      <c r="AG49" s="80">
        <v>1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80">
        <v>0</v>
      </c>
      <c r="AO49" s="15">
        <v>0</v>
      </c>
      <c r="AP49" s="80">
        <v>0</v>
      </c>
      <c r="AQ49" s="15">
        <v>0</v>
      </c>
      <c r="AR49" s="15">
        <v>0</v>
      </c>
      <c r="AS49" s="15">
        <v>0</v>
      </c>
      <c r="AT49" s="80">
        <v>1</v>
      </c>
      <c r="AU49" s="80">
        <v>7</v>
      </c>
      <c r="AV49" s="80">
        <v>8</v>
      </c>
      <c r="AW49" s="80"/>
      <c r="AX49" s="80">
        <v>8</v>
      </c>
      <c r="AY49" s="174">
        <v>94</v>
      </c>
      <c r="AZ49" s="80"/>
      <c r="BA49" s="80"/>
      <c r="BB49" s="80"/>
      <c r="BC49" s="80"/>
      <c r="BD49" s="80"/>
      <c r="BE49" s="80"/>
      <c r="BF49" s="80"/>
      <c r="BG49" s="80"/>
      <c r="BH49" s="15">
        <v>0</v>
      </c>
      <c r="BI49" s="15">
        <v>0</v>
      </c>
      <c r="BJ49" s="15">
        <v>0</v>
      </c>
      <c r="BK49" s="80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80">
        <v>0</v>
      </c>
      <c r="BS49" s="15">
        <v>0</v>
      </c>
      <c r="BT49" s="15">
        <v>0</v>
      </c>
      <c r="BU49" s="80">
        <v>0</v>
      </c>
      <c r="BV49" s="15">
        <v>0</v>
      </c>
      <c r="BW49" s="15">
        <v>0</v>
      </c>
      <c r="BX49" s="15">
        <v>0</v>
      </c>
      <c r="BY49" s="15">
        <v>0</v>
      </c>
      <c r="BZ49" s="80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80"/>
      <c r="CI49" s="80"/>
      <c r="CJ49" s="80"/>
      <c r="CK49" s="80">
        <v>1</v>
      </c>
      <c r="CL49" s="174">
        <v>1</v>
      </c>
      <c r="CM49" s="80"/>
      <c r="CN49" s="80"/>
      <c r="CO49" s="80"/>
      <c r="CP49" s="80"/>
      <c r="CQ49" s="80"/>
      <c r="CR49" s="80"/>
      <c r="CS49" s="80"/>
      <c r="CT49" s="80">
        <v>1</v>
      </c>
      <c r="CU49" s="15">
        <v>0</v>
      </c>
      <c r="CV49" s="15">
        <v>1</v>
      </c>
      <c r="CW49" s="15">
        <v>247</v>
      </c>
      <c r="CX49" s="15"/>
      <c r="CY49" s="15"/>
      <c r="CZ49" s="207"/>
      <c r="DA49" s="207"/>
      <c r="DH49" s="207"/>
      <c r="DI49" s="207"/>
      <c r="DJ49" s="207"/>
      <c r="DK49" s="207"/>
      <c r="DL49" s="207"/>
      <c r="DM49" s="207"/>
      <c r="DN49" s="207"/>
      <c r="DO49" s="207"/>
      <c r="DP49" s="207"/>
      <c r="DQ49" s="207"/>
      <c r="DR49" s="207"/>
      <c r="DS49" s="207"/>
      <c r="DT49" s="207"/>
      <c r="DU49" s="207"/>
      <c r="DV49" s="207"/>
      <c r="DW49" s="207"/>
      <c r="DX49" s="207"/>
      <c r="DY49" s="207"/>
      <c r="DZ49" s="207"/>
      <c r="EA49" s="207"/>
      <c r="EB49" s="207"/>
      <c r="EC49" s="207"/>
      <c r="ED49" s="207"/>
      <c r="EE49" s="207"/>
      <c r="EF49" s="207"/>
      <c r="EG49" s="207"/>
      <c r="EH49" s="207"/>
      <c r="EI49" s="207"/>
      <c r="EJ49" s="207"/>
      <c r="EK49" s="207"/>
      <c r="EL49" s="207"/>
      <c r="EM49" s="207"/>
      <c r="EN49" s="207"/>
      <c r="EO49" s="207"/>
      <c r="EP49" s="207"/>
      <c r="EQ49" s="207"/>
      <c r="ER49" s="207"/>
      <c r="ES49" s="207"/>
      <c r="ET49" s="207"/>
      <c r="EU49" s="207"/>
      <c r="EV49" s="207"/>
      <c r="EW49" s="207"/>
      <c r="EX49" s="207"/>
      <c r="EY49" s="207"/>
      <c r="EZ49" s="207"/>
      <c r="FA49" s="207"/>
      <c r="FB49" s="207"/>
      <c r="FC49" s="207"/>
      <c r="FD49" s="207"/>
      <c r="FE49" s="207"/>
      <c r="FF49" s="207"/>
      <c r="FG49" s="207"/>
      <c r="FH49" s="207"/>
      <c r="FI49" s="207"/>
      <c r="FJ49" s="207"/>
      <c r="FK49" s="207"/>
      <c r="FL49" s="207"/>
      <c r="FM49" s="207"/>
      <c r="FN49" s="207"/>
      <c r="FO49" s="207"/>
      <c r="FP49" s="207"/>
      <c r="FQ49" s="207"/>
      <c r="FR49" s="207"/>
      <c r="FS49" s="207"/>
      <c r="FT49" s="207"/>
      <c r="FU49" s="207"/>
      <c r="FV49" s="207"/>
      <c r="FW49" s="207"/>
      <c r="FX49" s="207"/>
      <c r="FY49" s="207"/>
      <c r="FZ49" s="207"/>
      <c r="GA49" s="207"/>
      <c r="GB49" s="207"/>
      <c r="GC49" s="207"/>
      <c r="GD49" s="207"/>
      <c r="GE49" s="207"/>
      <c r="GF49" s="207"/>
      <c r="GG49" s="207"/>
      <c r="GH49" s="207"/>
      <c r="GI49" s="207"/>
      <c r="GJ49" s="207"/>
      <c r="GK49" s="207"/>
      <c r="GL49" s="207"/>
      <c r="GM49" s="207"/>
      <c r="GN49" s="207"/>
      <c r="GO49" s="207"/>
      <c r="GP49" s="207"/>
      <c r="GQ49" s="207"/>
      <c r="GR49" s="207"/>
      <c r="GS49" s="207"/>
      <c r="GT49" s="207"/>
      <c r="GU49" s="207"/>
      <c r="GV49" s="207"/>
      <c r="GW49" s="207"/>
      <c r="GX49" s="207"/>
      <c r="GY49" s="207"/>
    </row>
    <row r="50" spans="1:207" x14ac:dyDescent="0.2">
      <c r="A50" s="182">
        <v>88</v>
      </c>
      <c r="B50" s="182">
        <v>188</v>
      </c>
      <c r="C50" s="112">
        <v>248</v>
      </c>
      <c r="D50" s="183">
        <f>'Revised Stratig. - April ''08'!$G$193</f>
        <v>4683</v>
      </c>
      <c r="E50" s="66">
        <v>20</v>
      </c>
      <c r="F50" s="15">
        <v>0</v>
      </c>
      <c r="G50" s="15">
        <v>0</v>
      </c>
      <c r="H50" s="15">
        <v>0</v>
      </c>
      <c r="I50" s="15">
        <v>0</v>
      </c>
      <c r="J50" s="80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80">
        <v>0</v>
      </c>
      <c r="W50" s="15">
        <v>0</v>
      </c>
      <c r="X50" s="15">
        <v>0</v>
      </c>
      <c r="Y50" s="15">
        <v>1</v>
      </c>
      <c r="Z50" s="15">
        <v>0</v>
      </c>
      <c r="AA50" s="15">
        <v>0</v>
      </c>
      <c r="AB50" s="15">
        <v>0</v>
      </c>
      <c r="AC50" s="80">
        <v>0</v>
      </c>
      <c r="AD50" s="15">
        <v>0</v>
      </c>
      <c r="AE50" s="15">
        <v>2</v>
      </c>
      <c r="AF50" s="15">
        <v>0</v>
      </c>
      <c r="AG50" s="80">
        <v>2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80">
        <v>0</v>
      </c>
      <c r="AO50" s="15">
        <v>0</v>
      </c>
      <c r="AP50" s="80">
        <v>0</v>
      </c>
      <c r="AQ50" s="15">
        <v>0</v>
      </c>
      <c r="AR50" s="15">
        <v>0</v>
      </c>
      <c r="AS50" s="15">
        <v>0</v>
      </c>
      <c r="AT50" s="80">
        <v>2</v>
      </c>
      <c r="AU50" s="80">
        <v>30</v>
      </c>
      <c r="AV50" s="80">
        <v>11</v>
      </c>
      <c r="AW50" s="80"/>
      <c r="AX50" s="80">
        <v>11</v>
      </c>
      <c r="AY50" s="174">
        <v>90</v>
      </c>
      <c r="AZ50" s="80"/>
      <c r="BA50" s="80"/>
      <c r="BB50" s="80"/>
      <c r="BC50" s="80"/>
      <c r="BD50" s="80"/>
      <c r="BE50" s="80"/>
      <c r="BF50" s="80"/>
      <c r="BG50" s="80"/>
      <c r="BH50" s="15">
        <v>0</v>
      </c>
      <c r="BI50" s="15">
        <v>0</v>
      </c>
      <c r="BJ50" s="15">
        <v>0</v>
      </c>
      <c r="BK50" s="80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0</v>
      </c>
      <c r="BR50" s="80">
        <v>0</v>
      </c>
      <c r="BS50" s="15">
        <v>0</v>
      </c>
      <c r="BT50" s="15">
        <v>0</v>
      </c>
      <c r="BU50" s="80">
        <v>0</v>
      </c>
      <c r="BV50" s="15">
        <v>0</v>
      </c>
      <c r="BW50" s="15">
        <v>0</v>
      </c>
      <c r="BX50" s="15">
        <v>0</v>
      </c>
      <c r="BY50" s="15">
        <v>0</v>
      </c>
      <c r="BZ50" s="80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80"/>
      <c r="CI50" s="80"/>
      <c r="CJ50" s="80"/>
      <c r="CK50" s="80">
        <v>3</v>
      </c>
      <c r="CL50" s="174">
        <v>3</v>
      </c>
      <c r="CM50" s="80"/>
      <c r="CN50" s="80"/>
      <c r="CO50" s="80"/>
      <c r="CP50" s="80"/>
      <c r="CQ50" s="80"/>
      <c r="CR50" s="80"/>
      <c r="CS50" s="80"/>
      <c r="CT50" s="80">
        <v>3</v>
      </c>
      <c r="CU50" s="15">
        <v>0</v>
      </c>
      <c r="CV50" s="15">
        <v>1</v>
      </c>
      <c r="CW50" s="15">
        <v>248</v>
      </c>
      <c r="CX50" s="15"/>
      <c r="CY50" s="15"/>
      <c r="CZ50" s="207"/>
      <c r="DA50" s="207"/>
      <c r="DH50" s="207"/>
      <c r="DI50" s="207"/>
      <c r="DJ50" s="207"/>
      <c r="DK50" s="207"/>
      <c r="DL50" s="207"/>
      <c r="DM50" s="207"/>
      <c r="DN50" s="207"/>
      <c r="DO50" s="207"/>
      <c r="DP50" s="207"/>
      <c r="DQ50" s="207"/>
      <c r="DR50" s="207"/>
      <c r="DS50" s="207"/>
      <c r="DT50" s="207"/>
      <c r="DU50" s="207"/>
      <c r="DV50" s="207"/>
      <c r="DW50" s="207"/>
      <c r="DX50" s="207"/>
      <c r="DY50" s="207"/>
      <c r="DZ50" s="207"/>
      <c r="EA50" s="207"/>
      <c r="EB50" s="207"/>
      <c r="EC50" s="207"/>
      <c r="ED50" s="207"/>
      <c r="EE50" s="207"/>
      <c r="EF50" s="207"/>
      <c r="EG50" s="207"/>
      <c r="EH50" s="207"/>
      <c r="EI50" s="207"/>
      <c r="EJ50" s="207"/>
      <c r="EK50" s="207"/>
      <c r="EL50" s="207"/>
      <c r="EM50" s="207"/>
      <c r="EN50" s="207"/>
      <c r="EO50" s="207"/>
      <c r="EP50" s="207"/>
      <c r="EQ50" s="207"/>
      <c r="ER50" s="207"/>
      <c r="ES50" s="207"/>
      <c r="ET50" s="207"/>
      <c r="EU50" s="207"/>
      <c r="EV50" s="207"/>
      <c r="EW50" s="207"/>
      <c r="EX50" s="207"/>
      <c r="EY50" s="207"/>
      <c r="EZ50" s="207"/>
      <c r="FA50" s="207"/>
      <c r="FB50" s="207"/>
      <c r="FC50" s="207"/>
      <c r="FD50" s="207"/>
      <c r="FE50" s="207"/>
      <c r="FF50" s="207"/>
      <c r="FG50" s="207"/>
      <c r="FH50" s="207"/>
      <c r="FI50" s="207"/>
      <c r="FJ50" s="207"/>
      <c r="FK50" s="207"/>
      <c r="FL50" s="207"/>
      <c r="FM50" s="207"/>
      <c r="FN50" s="207"/>
      <c r="FO50" s="207"/>
      <c r="FP50" s="207"/>
      <c r="FQ50" s="207"/>
      <c r="FR50" s="207"/>
      <c r="FS50" s="207"/>
      <c r="FT50" s="207"/>
      <c r="FU50" s="207"/>
      <c r="FV50" s="207"/>
      <c r="FW50" s="207"/>
      <c r="FX50" s="207"/>
      <c r="FY50" s="207"/>
      <c r="FZ50" s="207"/>
      <c r="GA50" s="207"/>
      <c r="GB50" s="207"/>
      <c r="GC50" s="207"/>
      <c r="GD50" s="207"/>
      <c r="GE50" s="207"/>
      <c r="GF50" s="207"/>
      <c r="GG50" s="207"/>
      <c r="GH50" s="207"/>
      <c r="GI50" s="207"/>
      <c r="GJ50" s="207"/>
      <c r="GK50" s="207"/>
      <c r="GL50" s="207"/>
      <c r="GM50" s="207"/>
      <c r="GN50" s="207"/>
      <c r="GO50" s="207"/>
      <c r="GP50" s="207"/>
      <c r="GQ50" s="207"/>
      <c r="GR50" s="207"/>
      <c r="GS50" s="207"/>
      <c r="GT50" s="207"/>
      <c r="GU50" s="207"/>
      <c r="GV50" s="207"/>
      <c r="GW50" s="207"/>
      <c r="GX50" s="207"/>
      <c r="GY50" s="207"/>
    </row>
    <row r="51" spans="1:207" x14ac:dyDescent="0.2">
      <c r="A51" s="43">
        <v>89</v>
      </c>
      <c r="B51" s="43">
        <v>189</v>
      </c>
      <c r="C51" s="100">
        <v>249</v>
      </c>
      <c r="D51" s="60">
        <f>'Revised Stratig. - April ''08'!$G$194</f>
        <v>4691</v>
      </c>
      <c r="E51" s="66">
        <v>22</v>
      </c>
      <c r="F51" s="15">
        <v>0</v>
      </c>
      <c r="G51" s="15">
        <v>0</v>
      </c>
      <c r="H51" s="15">
        <v>0</v>
      </c>
      <c r="I51" s="15">
        <v>0</v>
      </c>
      <c r="J51" s="80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0.88</v>
      </c>
      <c r="V51" s="80">
        <v>0</v>
      </c>
      <c r="W51" s="15">
        <v>0.88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80">
        <v>0</v>
      </c>
      <c r="AD51" s="15">
        <v>0</v>
      </c>
      <c r="AE51" s="15">
        <v>0</v>
      </c>
      <c r="AF51" s="15">
        <v>0</v>
      </c>
      <c r="AG51" s="80">
        <v>0</v>
      </c>
      <c r="AH51" s="15">
        <v>0</v>
      </c>
      <c r="AI51" s="15">
        <v>66</v>
      </c>
      <c r="AJ51" s="15">
        <v>0</v>
      </c>
      <c r="AK51" s="15">
        <v>0</v>
      </c>
      <c r="AL51" s="15">
        <v>0</v>
      </c>
      <c r="AM51" s="15">
        <v>0.88</v>
      </c>
      <c r="AN51" s="80">
        <v>0</v>
      </c>
      <c r="AO51" s="15">
        <v>0</v>
      </c>
      <c r="AP51" s="80">
        <v>0</v>
      </c>
      <c r="AQ51" s="15">
        <v>0</v>
      </c>
      <c r="AR51" s="15">
        <v>0</v>
      </c>
      <c r="AS51" s="15">
        <v>0</v>
      </c>
      <c r="AT51" s="80">
        <v>0.88</v>
      </c>
      <c r="AU51" s="80">
        <v>52.8</v>
      </c>
      <c r="AV51" s="80">
        <v>0.88</v>
      </c>
      <c r="AW51" s="80">
        <v>0</v>
      </c>
      <c r="AX51" s="80">
        <v>0.88</v>
      </c>
      <c r="AY51" s="174">
        <v>41.36</v>
      </c>
      <c r="AZ51" s="80">
        <v>0</v>
      </c>
      <c r="BA51" s="80">
        <v>0</v>
      </c>
      <c r="BB51" s="80">
        <v>2.64</v>
      </c>
      <c r="BC51" s="80">
        <v>0</v>
      </c>
      <c r="BD51" s="80">
        <v>0</v>
      </c>
      <c r="BE51" s="80">
        <v>0</v>
      </c>
      <c r="BF51" s="80">
        <v>0</v>
      </c>
      <c r="BG51" s="80">
        <v>44.88</v>
      </c>
      <c r="BH51" s="15">
        <v>0</v>
      </c>
      <c r="BI51" s="15">
        <v>0</v>
      </c>
      <c r="BJ51" s="15">
        <v>0</v>
      </c>
      <c r="BK51" s="80">
        <v>0</v>
      </c>
      <c r="BL51" s="15">
        <v>0</v>
      </c>
      <c r="BM51" s="15">
        <v>0</v>
      </c>
      <c r="BN51" s="15">
        <v>0</v>
      </c>
      <c r="BO51" s="15">
        <v>0</v>
      </c>
      <c r="BP51" s="15">
        <v>0</v>
      </c>
      <c r="BQ51" s="15">
        <v>0</v>
      </c>
      <c r="BR51" s="80">
        <v>0</v>
      </c>
      <c r="BS51" s="15">
        <v>0</v>
      </c>
      <c r="BT51" s="15">
        <v>0</v>
      </c>
      <c r="BU51" s="80">
        <v>0</v>
      </c>
      <c r="BV51" s="15">
        <v>0</v>
      </c>
      <c r="BW51" s="15">
        <v>0</v>
      </c>
      <c r="BX51" s="15">
        <v>0</v>
      </c>
      <c r="BY51" s="15">
        <v>0</v>
      </c>
      <c r="BZ51" s="80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80">
        <v>0</v>
      </c>
      <c r="CI51" s="80">
        <v>0</v>
      </c>
      <c r="CJ51" s="80">
        <v>0</v>
      </c>
      <c r="CK51" s="80">
        <v>2.64</v>
      </c>
      <c r="CL51" s="174">
        <v>2.64</v>
      </c>
      <c r="CM51" s="80">
        <v>0</v>
      </c>
      <c r="CN51" s="80">
        <v>0</v>
      </c>
      <c r="CO51" s="80">
        <v>0</v>
      </c>
      <c r="CP51" s="80">
        <v>0.88</v>
      </c>
      <c r="CQ51" s="80">
        <v>0</v>
      </c>
      <c r="CR51" s="80">
        <v>0</v>
      </c>
      <c r="CS51" s="80">
        <v>0</v>
      </c>
      <c r="CT51" s="80">
        <v>3.52</v>
      </c>
      <c r="CU51" s="15">
        <v>0</v>
      </c>
      <c r="CV51" s="15">
        <v>1</v>
      </c>
      <c r="CW51" s="15">
        <v>249</v>
      </c>
      <c r="CX51" s="15"/>
      <c r="CY51" s="15"/>
      <c r="CZ51" s="207"/>
      <c r="DA51" s="207"/>
      <c r="DH51" s="207"/>
      <c r="DI51" s="207"/>
      <c r="DJ51" s="207"/>
      <c r="DK51" s="207"/>
      <c r="DL51" s="207"/>
      <c r="DM51" s="207"/>
      <c r="DN51" s="207"/>
      <c r="DO51" s="207"/>
      <c r="DP51" s="207"/>
      <c r="DQ51" s="207"/>
      <c r="DR51" s="207"/>
      <c r="DS51" s="207"/>
      <c r="DT51" s="207"/>
      <c r="DU51" s="207"/>
      <c r="DV51" s="207"/>
      <c r="DW51" s="207"/>
      <c r="DX51" s="207"/>
      <c r="DY51" s="207"/>
      <c r="DZ51" s="207"/>
      <c r="EA51" s="207"/>
      <c r="EB51" s="207"/>
      <c r="EC51" s="207"/>
      <c r="ED51" s="207"/>
      <c r="EE51" s="207"/>
      <c r="EF51" s="207"/>
      <c r="EG51" s="207"/>
      <c r="EH51" s="207"/>
      <c r="EI51" s="207"/>
      <c r="EJ51" s="207"/>
      <c r="EK51" s="207"/>
      <c r="EL51" s="207"/>
      <c r="EM51" s="207"/>
      <c r="EN51" s="207"/>
      <c r="EO51" s="207"/>
      <c r="EP51" s="207"/>
      <c r="EQ51" s="207"/>
      <c r="ER51" s="207"/>
      <c r="ES51" s="207"/>
      <c r="ET51" s="207"/>
      <c r="EU51" s="207"/>
      <c r="EV51" s="207"/>
      <c r="EW51" s="207"/>
      <c r="EX51" s="207"/>
      <c r="EY51" s="207"/>
      <c r="EZ51" s="207"/>
      <c r="FA51" s="207"/>
      <c r="FB51" s="207"/>
      <c r="FC51" s="207"/>
      <c r="FD51" s="207"/>
      <c r="FE51" s="207"/>
      <c r="FF51" s="207"/>
      <c r="FG51" s="207"/>
      <c r="FH51" s="207"/>
      <c r="FI51" s="207"/>
      <c r="FJ51" s="207"/>
      <c r="FK51" s="207"/>
      <c r="FL51" s="207"/>
      <c r="FM51" s="207"/>
      <c r="FN51" s="207"/>
      <c r="FO51" s="207"/>
      <c r="FP51" s="207"/>
      <c r="FQ51" s="207"/>
      <c r="FR51" s="207"/>
      <c r="FS51" s="207"/>
      <c r="FT51" s="207"/>
      <c r="FU51" s="207"/>
      <c r="FV51" s="207"/>
      <c r="FW51" s="207"/>
      <c r="FX51" s="207"/>
      <c r="FY51" s="207"/>
      <c r="FZ51" s="207"/>
      <c r="GA51" s="207"/>
      <c r="GB51" s="207"/>
      <c r="GC51" s="207"/>
      <c r="GD51" s="207"/>
      <c r="GE51" s="207"/>
      <c r="GF51" s="207"/>
      <c r="GG51" s="207"/>
      <c r="GH51" s="207"/>
      <c r="GI51" s="207"/>
      <c r="GJ51" s="207"/>
      <c r="GK51" s="207"/>
      <c r="GL51" s="207"/>
      <c r="GM51" s="207"/>
      <c r="GN51" s="207"/>
      <c r="GO51" s="207"/>
      <c r="GP51" s="207"/>
      <c r="GQ51" s="207"/>
      <c r="GR51" s="207"/>
      <c r="GS51" s="207"/>
      <c r="GT51" s="207"/>
      <c r="GU51" s="207"/>
      <c r="GV51" s="207"/>
      <c r="GW51" s="207"/>
      <c r="GX51" s="207"/>
      <c r="GY51" s="207"/>
    </row>
    <row r="52" spans="1:207" x14ac:dyDescent="0.2">
      <c r="A52" s="182">
        <v>90</v>
      </c>
      <c r="B52" s="182">
        <v>190</v>
      </c>
      <c r="C52" s="112">
        <v>250</v>
      </c>
      <c r="D52" s="183">
        <f>'Revised Stratig. - April ''08'!$G$195</f>
        <v>4699</v>
      </c>
      <c r="E52" s="66">
        <v>25</v>
      </c>
      <c r="F52" s="15">
        <v>0</v>
      </c>
      <c r="G52" s="15">
        <v>0</v>
      </c>
      <c r="H52" s="15">
        <v>0</v>
      </c>
      <c r="I52" s="15">
        <v>0</v>
      </c>
      <c r="J52" s="80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80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80">
        <v>0</v>
      </c>
      <c r="AD52" s="15">
        <v>0</v>
      </c>
      <c r="AE52" s="15">
        <v>3</v>
      </c>
      <c r="AF52" s="15">
        <v>0</v>
      </c>
      <c r="AG52" s="80">
        <v>3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80">
        <v>0</v>
      </c>
      <c r="AO52" s="15">
        <v>0</v>
      </c>
      <c r="AP52" s="80">
        <v>0</v>
      </c>
      <c r="AQ52" s="15">
        <v>0</v>
      </c>
      <c r="AR52" s="15">
        <v>0</v>
      </c>
      <c r="AS52" s="15">
        <v>0</v>
      </c>
      <c r="AT52" s="80">
        <v>3</v>
      </c>
      <c r="AU52" s="80">
        <v>28</v>
      </c>
      <c r="AV52" s="80"/>
      <c r="AW52" s="80"/>
      <c r="AX52" s="80">
        <v>3</v>
      </c>
      <c r="AY52" s="174">
        <v>32</v>
      </c>
      <c r="AZ52" s="80"/>
      <c r="BA52" s="80"/>
      <c r="BB52" s="80"/>
      <c r="BC52" s="80"/>
      <c r="BD52" s="80"/>
      <c r="BE52" s="80"/>
      <c r="BF52" s="80"/>
      <c r="BG52" s="80"/>
      <c r="BH52" s="15">
        <v>0</v>
      </c>
      <c r="BI52" s="15">
        <v>0</v>
      </c>
      <c r="BJ52" s="15">
        <v>0</v>
      </c>
      <c r="BK52" s="80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80">
        <v>0</v>
      </c>
      <c r="BS52" s="15">
        <v>0</v>
      </c>
      <c r="BT52" s="15">
        <v>0</v>
      </c>
      <c r="BU52" s="80">
        <v>0</v>
      </c>
      <c r="BV52" s="15">
        <v>0</v>
      </c>
      <c r="BW52" s="15">
        <v>0</v>
      </c>
      <c r="BX52" s="15">
        <v>0</v>
      </c>
      <c r="BY52" s="15">
        <v>0</v>
      </c>
      <c r="BZ52" s="80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80"/>
      <c r="CI52" s="80"/>
      <c r="CJ52" s="80"/>
      <c r="CK52" s="80">
        <v>1</v>
      </c>
      <c r="CL52" s="174">
        <v>1</v>
      </c>
      <c r="CM52" s="80"/>
      <c r="CN52" s="80"/>
      <c r="CO52" s="80"/>
      <c r="CP52" s="80"/>
      <c r="CQ52" s="80"/>
      <c r="CR52" s="80"/>
      <c r="CS52" s="80"/>
      <c r="CT52" s="80">
        <v>1</v>
      </c>
      <c r="CU52" s="15">
        <v>0</v>
      </c>
      <c r="CV52" s="15">
        <v>1</v>
      </c>
      <c r="CW52" s="15">
        <v>250</v>
      </c>
      <c r="CX52" s="15"/>
      <c r="CY52" s="15"/>
      <c r="CZ52" s="207"/>
      <c r="DA52" s="207"/>
      <c r="DH52" s="207"/>
      <c r="DI52" s="207"/>
      <c r="DJ52" s="207"/>
      <c r="DK52" s="207"/>
      <c r="DL52" s="207"/>
      <c r="DM52" s="207"/>
      <c r="DN52" s="207"/>
      <c r="DO52" s="207"/>
      <c r="DP52" s="207"/>
      <c r="DQ52" s="207"/>
      <c r="DR52" s="207"/>
      <c r="DS52" s="207"/>
      <c r="DT52" s="207"/>
      <c r="DU52" s="207"/>
      <c r="DV52" s="207"/>
      <c r="DW52" s="207"/>
      <c r="DX52" s="207"/>
      <c r="DY52" s="207"/>
      <c r="DZ52" s="207"/>
      <c r="EA52" s="207"/>
      <c r="EB52" s="207"/>
      <c r="EC52" s="207"/>
      <c r="ED52" s="207"/>
      <c r="EE52" s="207"/>
      <c r="EF52" s="207"/>
      <c r="EG52" s="207"/>
      <c r="EH52" s="207"/>
      <c r="EI52" s="207"/>
      <c r="EJ52" s="207"/>
      <c r="EK52" s="207"/>
      <c r="EL52" s="207"/>
      <c r="EM52" s="207"/>
      <c r="EN52" s="207"/>
      <c r="EO52" s="207"/>
      <c r="EP52" s="207"/>
      <c r="EQ52" s="207"/>
      <c r="ER52" s="207"/>
      <c r="ES52" s="207"/>
      <c r="ET52" s="207"/>
      <c r="EU52" s="207"/>
      <c r="EV52" s="207"/>
      <c r="EW52" s="207"/>
      <c r="EX52" s="207"/>
      <c r="EY52" s="207"/>
      <c r="EZ52" s="207"/>
      <c r="FA52" s="207"/>
      <c r="FB52" s="207"/>
      <c r="FC52" s="207"/>
      <c r="FD52" s="207"/>
      <c r="FE52" s="207"/>
      <c r="FF52" s="207"/>
      <c r="FG52" s="207"/>
      <c r="FH52" s="207"/>
      <c r="FI52" s="207"/>
      <c r="FJ52" s="207"/>
      <c r="FK52" s="207"/>
      <c r="FL52" s="207"/>
      <c r="FM52" s="207"/>
      <c r="FN52" s="207"/>
      <c r="FO52" s="207"/>
      <c r="FP52" s="207"/>
      <c r="FQ52" s="207"/>
      <c r="FR52" s="207"/>
      <c r="FS52" s="207"/>
      <c r="FT52" s="207"/>
      <c r="FU52" s="207"/>
      <c r="FV52" s="207"/>
      <c r="FW52" s="207"/>
      <c r="FX52" s="207"/>
      <c r="FY52" s="207"/>
      <c r="FZ52" s="207"/>
      <c r="GA52" s="207"/>
      <c r="GB52" s="207"/>
      <c r="GC52" s="207"/>
      <c r="GD52" s="207"/>
      <c r="GE52" s="207"/>
      <c r="GF52" s="207"/>
      <c r="GG52" s="207"/>
      <c r="GH52" s="207"/>
      <c r="GI52" s="207"/>
      <c r="GJ52" s="207"/>
      <c r="GK52" s="207"/>
      <c r="GL52" s="207"/>
      <c r="GM52" s="207"/>
      <c r="GN52" s="207"/>
      <c r="GO52" s="207"/>
      <c r="GP52" s="207"/>
      <c r="GQ52" s="207"/>
      <c r="GR52" s="207"/>
      <c r="GS52" s="207"/>
      <c r="GT52" s="207"/>
      <c r="GU52" s="207"/>
      <c r="GV52" s="207"/>
      <c r="GW52" s="207"/>
      <c r="GX52" s="207"/>
      <c r="GY52" s="207"/>
    </row>
    <row r="53" spans="1:207" x14ac:dyDescent="0.2">
      <c r="A53" s="119" t="s">
        <v>199</v>
      </c>
      <c r="B53" s="182"/>
      <c r="C53" s="182"/>
      <c r="D53" s="184"/>
      <c r="E53" s="66"/>
      <c r="F53" s="15"/>
      <c r="G53" s="15"/>
      <c r="H53" s="15"/>
      <c r="I53" s="15"/>
      <c r="J53" s="80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80"/>
      <c r="W53" s="15"/>
      <c r="X53" s="15"/>
      <c r="Y53" s="15"/>
      <c r="Z53" s="15"/>
      <c r="AA53" s="15"/>
      <c r="AB53" s="15"/>
      <c r="AC53" s="80"/>
      <c r="AD53" s="15"/>
      <c r="AE53" s="15"/>
      <c r="AF53" s="15"/>
      <c r="AG53" s="80"/>
      <c r="AH53" s="15"/>
      <c r="AI53" s="15"/>
      <c r="AJ53" s="15"/>
      <c r="AK53" s="15"/>
      <c r="AL53" s="15"/>
      <c r="AM53" s="15"/>
      <c r="AN53" s="80"/>
      <c r="AO53" s="15"/>
      <c r="AP53" s="80"/>
      <c r="AQ53" s="15"/>
      <c r="AR53" s="15"/>
      <c r="AS53" s="15"/>
      <c r="AT53" s="80"/>
      <c r="AU53" s="80"/>
      <c r="AV53" s="80"/>
      <c r="AW53" s="80"/>
      <c r="AX53" s="80"/>
      <c r="AY53" s="174"/>
      <c r="AZ53" s="80"/>
      <c r="BA53" s="80"/>
      <c r="BB53" s="80"/>
      <c r="BC53" s="80"/>
      <c r="BD53" s="80"/>
      <c r="BE53" s="80"/>
      <c r="BF53" s="80"/>
      <c r="BG53" s="80"/>
      <c r="BH53" s="15"/>
      <c r="BI53" s="15"/>
      <c r="BJ53" s="15"/>
      <c r="BK53" s="80"/>
      <c r="BL53" s="15"/>
      <c r="BM53" s="15"/>
      <c r="BN53" s="15"/>
      <c r="BO53" s="15"/>
      <c r="BP53" s="15"/>
      <c r="BQ53" s="15"/>
      <c r="BR53" s="80"/>
      <c r="BS53" s="15"/>
      <c r="BT53" s="15"/>
      <c r="BU53" s="80"/>
      <c r="BV53" s="15"/>
      <c r="BW53" s="15"/>
      <c r="BX53" s="15"/>
      <c r="BY53" s="15"/>
      <c r="BZ53" s="80"/>
      <c r="CA53" s="15"/>
      <c r="CB53" s="15"/>
      <c r="CC53" s="15"/>
      <c r="CD53" s="15"/>
      <c r="CE53" s="15"/>
      <c r="CF53" s="15"/>
      <c r="CG53" s="15"/>
      <c r="CH53" s="80"/>
      <c r="CI53" s="80"/>
      <c r="CJ53" s="80"/>
      <c r="CK53" s="80"/>
      <c r="CL53" s="174"/>
      <c r="CM53" s="80"/>
      <c r="CN53" s="80"/>
      <c r="CO53" s="80"/>
      <c r="CP53" s="80"/>
      <c r="CQ53" s="80"/>
      <c r="CR53" s="80"/>
      <c r="CS53" s="80"/>
      <c r="CT53" s="80"/>
      <c r="CU53" s="15"/>
      <c r="CV53" s="15"/>
      <c r="CW53" s="15"/>
      <c r="CX53" s="15"/>
      <c r="CY53" s="15"/>
      <c r="CZ53" s="207"/>
      <c r="DA53" s="207"/>
      <c r="DE53" s="208"/>
      <c r="DH53" s="207"/>
      <c r="DI53" s="207"/>
      <c r="DJ53" s="207"/>
      <c r="DK53" s="207"/>
      <c r="DL53" s="207"/>
      <c r="DM53" s="207"/>
      <c r="DN53" s="207"/>
      <c r="DO53" s="207"/>
      <c r="DP53" s="207"/>
      <c r="DQ53" s="207"/>
      <c r="DR53" s="207"/>
      <c r="DS53" s="207"/>
      <c r="DT53" s="207"/>
      <c r="DU53" s="207"/>
      <c r="DV53" s="207"/>
      <c r="DW53" s="207"/>
      <c r="DX53" s="207"/>
      <c r="DY53" s="207"/>
      <c r="DZ53" s="207"/>
      <c r="EA53" s="207"/>
      <c r="EB53" s="207"/>
      <c r="EC53" s="207"/>
      <c r="ED53" s="207"/>
      <c r="EE53" s="207"/>
      <c r="EF53" s="207"/>
      <c r="EG53" s="207"/>
      <c r="EH53" s="207"/>
      <c r="EI53" s="207"/>
      <c r="EJ53" s="207"/>
      <c r="EK53" s="207"/>
      <c r="EL53" s="207"/>
      <c r="EM53" s="207"/>
      <c r="EN53" s="207"/>
      <c r="EO53" s="207"/>
      <c r="EP53" s="207"/>
      <c r="EQ53" s="207"/>
      <c r="ER53" s="207"/>
      <c r="ES53" s="207"/>
      <c r="ET53" s="207"/>
      <c r="EU53" s="207"/>
      <c r="EV53" s="207"/>
      <c r="EW53" s="207"/>
      <c r="EX53" s="207"/>
      <c r="EY53" s="207"/>
      <c r="EZ53" s="207"/>
      <c r="FA53" s="207"/>
      <c r="FB53" s="207"/>
      <c r="FC53" s="207"/>
      <c r="FD53" s="207"/>
      <c r="FE53" s="207"/>
      <c r="FF53" s="207"/>
      <c r="FG53" s="207"/>
      <c r="FH53" s="207"/>
      <c r="FI53" s="207"/>
      <c r="FJ53" s="207"/>
      <c r="FK53" s="207"/>
      <c r="FL53" s="207"/>
      <c r="FM53" s="207"/>
      <c r="FN53" s="207"/>
      <c r="FO53" s="207"/>
      <c r="FP53" s="207"/>
      <c r="FQ53" s="207"/>
      <c r="FR53" s="207"/>
      <c r="FS53" s="207"/>
      <c r="FT53" s="207"/>
      <c r="FU53" s="207"/>
      <c r="FV53" s="207"/>
      <c r="FW53" s="207"/>
      <c r="FX53" s="207"/>
      <c r="FY53" s="207"/>
      <c r="FZ53" s="207"/>
      <c r="GA53" s="207"/>
      <c r="GB53" s="207"/>
      <c r="GC53" s="207"/>
      <c r="GD53" s="207"/>
      <c r="GE53" s="207"/>
      <c r="GF53" s="207"/>
      <c r="GG53" s="207"/>
      <c r="GH53" s="207"/>
      <c r="GI53" s="207"/>
      <c r="GJ53" s="207"/>
      <c r="GK53" s="207"/>
      <c r="GL53" s="207"/>
      <c r="GM53" s="207"/>
      <c r="GN53" s="207"/>
      <c r="GO53" s="207"/>
      <c r="GP53" s="207"/>
      <c r="GQ53" s="207"/>
      <c r="GR53" s="207"/>
      <c r="GS53" s="207"/>
      <c r="GT53" s="207"/>
      <c r="GU53" s="207"/>
      <c r="GV53" s="207"/>
      <c r="GW53" s="207"/>
      <c r="GX53" s="207"/>
      <c r="GY53" s="207"/>
    </row>
    <row r="54" spans="1:207" x14ac:dyDescent="0.2">
      <c r="A54" s="182">
        <v>2</v>
      </c>
      <c r="B54" s="182">
        <v>194</v>
      </c>
      <c r="C54" s="112">
        <v>254</v>
      </c>
      <c r="D54" s="183">
        <f>'Revised Stratig. - April ''08'!$G$199</f>
        <v>4811</v>
      </c>
      <c r="E54" s="66">
        <v>20</v>
      </c>
      <c r="F54" s="15">
        <v>0</v>
      </c>
      <c r="G54" s="15">
        <v>0</v>
      </c>
      <c r="H54" s="15">
        <v>0</v>
      </c>
      <c r="I54" s="15">
        <v>0</v>
      </c>
      <c r="J54" s="80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80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80">
        <v>0</v>
      </c>
      <c r="AD54" s="15">
        <v>0</v>
      </c>
      <c r="AE54" s="15">
        <v>0</v>
      </c>
      <c r="AF54" s="15">
        <v>1</v>
      </c>
      <c r="AG54" s="80">
        <v>1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80">
        <v>0</v>
      </c>
      <c r="AO54" s="15">
        <v>0</v>
      </c>
      <c r="AP54" s="80">
        <v>0</v>
      </c>
      <c r="AQ54" s="15">
        <v>0</v>
      </c>
      <c r="AR54" s="15">
        <v>0</v>
      </c>
      <c r="AS54" s="15">
        <v>0</v>
      </c>
      <c r="AT54" s="80">
        <v>3</v>
      </c>
      <c r="AU54" s="80">
        <v>14</v>
      </c>
      <c r="AV54" s="80">
        <v>5</v>
      </c>
      <c r="AW54" s="80"/>
      <c r="AX54" s="80">
        <v>5</v>
      </c>
      <c r="AY54" s="174">
        <v>32</v>
      </c>
      <c r="AZ54" s="80"/>
      <c r="BA54" s="80"/>
      <c r="BB54" s="80"/>
      <c r="BC54" s="80"/>
      <c r="BD54" s="80"/>
      <c r="BE54" s="80"/>
      <c r="BF54" s="80"/>
      <c r="BG54" s="80"/>
      <c r="BH54" s="15">
        <v>0</v>
      </c>
      <c r="BI54" s="15">
        <v>0</v>
      </c>
      <c r="BJ54" s="15">
        <v>0</v>
      </c>
      <c r="BK54" s="80">
        <v>0</v>
      </c>
      <c r="BL54" s="15">
        <v>0</v>
      </c>
      <c r="BM54" s="15">
        <v>0</v>
      </c>
      <c r="BN54" s="15">
        <v>0</v>
      </c>
      <c r="BO54" s="15">
        <v>0</v>
      </c>
      <c r="BP54" s="15">
        <v>0</v>
      </c>
      <c r="BQ54" s="15">
        <v>0</v>
      </c>
      <c r="BR54" s="80">
        <v>0</v>
      </c>
      <c r="BS54" s="15">
        <v>0</v>
      </c>
      <c r="BT54" s="15">
        <v>0</v>
      </c>
      <c r="BU54" s="80">
        <v>0</v>
      </c>
      <c r="BV54" s="15">
        <v>0</v>
      </c>
      <c r="BW54" s="15">
        <v>0</v>
      </c>
      <c r="BX54" s="15">
        <v>0</v>
      </c>
      <c r="BY54" s="15">
        <v>0</v>
      </c>
      <c r="BZ54" s="80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80"/>
      <c r="CI54" s="80"/>
      <c r="CJ54" s="80"/>
      <c r="CK54" s="80"/>
      <c r="CL54" s="174">
        <v>0</v>
      </c>
      <c r="CM54" s="80"/>
      <c r="CN54" s="80"/>
      <c r="CO54" s="80"/>
      <c r="CP54" s="80"/>
      <c r="CQ54" s="80"/>
      <c r="CR54" s="80"/>
      <c r="CS54" s="80"/>
      <c r="CT54" s="80">
        <v>0</v>
      </c>
      <c r="CU54" s="15">
        <v>0</v>
      </c>
      <c r="CV54" s="15">
        <v>1</v>
      </c>
      <c r="CW54" s="15">
        <v>254</v>
      </c>
      <c r="CX54" s="15"/>
      <c r="CY54" s="15"/>
      <c r="CZ54" s="207"/>
      <c r="DA54" s="207"/>
      <c r="DH54" s="207"/>
      <c r="DI54" s="207"/>
      <c r="DJ54" s="207"/>
      <c r="DK54" s="207"/>
      <c r="DL54" s="207"/>
      <c r="DM54" s="207"/>
      <c r="DN54" s="207"/>
      <c r="DO54" s="207"/>
      <c r="DP54" s="207"/>
      <c r="DQ54" s="207"/>
      <c r="DR54" s="207"/>
      <c r="DS54" s="207"/>
      <c r="DT54" s="207"/>
      <c r="DU54" s="207"/>
      <c r="DV54" s="207"/>
      <c r="DW54" s="207"/>
      <c r="DX54" s="207"/>
      <c r="DY54" s="207"/>
      <c r="DZ54" s="207"/>
      <c r="EA54" s="207"/>
      <c r="EB54" s="207"/>
      <c r="EC54" s="207"/>
      <c r="ED54" s="207"/>
      <c r="EE54" s="207"/>
      <c r="EF54" s="207"/>
      <c r="EG54" s="207"/>
      <c r="EH54" s="207"/>
      <c r="EI54" s="207"/>
      <c r="EJ54" s="207"/>
      <c r="EK54" s="207"/>
      <c r="EL54" s="207"/>
      <c r="EM54" s="207"/>
      <c r="EN54" s="207"/>
      <c r="EO54" s="207"/>
      <c r="EP54" s="207"/>
      <c r="EQ54" s="207"/>
      <c r="ER54" s="207"/>
      <c r="ES54" s="207"/>
      <c r="ET54" s="207"/>
      <c r="EU54" s="207"/>
      <c r="EV54" s="207"/>
      <c r="EW54" s="207"/>
      <c r="EX54" s="207"/>
      <c r="EY54" s="207"/>
      <c r="EZ54" s="207"/>
      <c r="FA54" s="207"/>
      <c r="FB54" s="207"/>
      <c r="FC54" s="207"/>
      <c r="FD54" s="207"/>
      <c r="FE54" s="207"/>
      <c r="FF54" s="207"/>
      <c r="FG54" s="207"/>
      <c r="FH54" s="207"/>
      <c r="FI54" s="207"/>
      <c r="FJ54" s="207"/>
      <c r="FK54" s="207"/>
      <c r="FL54" s="207"/>
      <c r="FM54" s="207"/>
      <c r="FN54" s="207"/>
      <c r="FO54" s="207"/>
      <c r="FP54" s="207"/>
      <c r="FQ54" s="207"/>
      <c r="FR54" s="207"/>
      <c r="FS54" s="207"/>
      <c r="FT54" s="207"/>
      <c r="FU54" s="207"/>
      <c r="FV54" s="207"/>
      <c r="FW54" s="207"/>
      <c r="FX54" s="207"/>
      <c r="FY54" s="207"/>
      <c r="FZ54" s="207"/>
      <c r="GA54" s="207"/>
      <c r="GB54" s="207"/>
      <c r="GC54" s="207"/>
      <c r="GD54" s="207"/>
      <c r="GE54" s="207"/>
      <c r="GF54" s="207"/>
      <c r="GG54" s="207"/>
      <c r="GH54" s="207"/>
      <c r="GI54" s="207"/>
      <c r="GJ54" s="207"/>
      <c r="GK54" s="207"/>
      <c r="GL54" s="207"/>
      <c r="GM54" s="207"/>
      <c r="GN54" s="207"/>
      <c r="GO54" s="207"/>
      <c r="GP54" s="207"/>
      <c r="GQ54" s="207"/>
      <c r="GR54" s="207"/>
      <c r="GS54" s="207"/>
      <c r="GT54" s="207"/>
      <c r="GU54" s="207"/>
      <c r="GV54" s="207"/>
      <c r="GW54" s="207"/>
      <c r="GX54" s="207"/>
      <c r="GY54" s="207"/>
    </row>
    <row r="55" spans="1:207" x14ac:dyDescent="0.2">
      <c r="A55" s="182">
        <v>3</v>
      </c>
      <c r="B55" s="182">
        <v>195</v>
      </c>
      <c r="C55" s="112">
        <v>255</v>
      </c>
      <c r="D55" s="183">
        <f>'Revised Stratig. - April ''08'!$G$200</f>
        <v>4839</v>
      </c>
      <c r="E55" s="66">
        <v>22</v>
      </c>
      <c r="F55" s="15">
        <v>0</v>
      </c>
      <c r="G55" s="15">
        <v>0</v>
      </c>
      <c r="H55" s="15">
        <v>0</v>
      </c>
      <c r="I55" s="15">
        <v>0</v>
      </c>
      <c r="J55" s="80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80">
        <v>0</v>
      </c>
      <c r="W55" s="15">
        <v>0</v>
      </c>
      <c r="X55" s="15">
        <v>0</v>
      </c>
      <c r="Y55" s="15">
        <v>1.0031999999999999</v>
      </c>
      <c r="Z55" s="15">
        <v>0</v>
      </c>
      <c r="AA55" s="15">
        <v>0</v>
      </c>
      <c r="AB55" s="15">
        <v>0</v>
      </c>
      <c r="AC55" s="80">
        <v>0</v>
      </c>
      <c r="AD55" s="15">
        <v>0</v>
      </c>
      <c r="AE55" s="15">
        <v>5.1040000000000001</v>
      </c>
      <c r="AF55" s="15">
        <v>0</v>
      </c>
      <c r="AG55" s="80">
        <v>5.1040000000000001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80">
        <v>0</v>
      </c>
      <c r="AO55" s="15">
        <v>0</v>
      </c>
      <c r="AP55" s="80">
        <v>0</v>
      </c>
      <c r="AQ55" s="15">
        <v>0</v>
      </c>
      <c r="AR55" s="15">
        <v>0</v>
      </c>
      <c r="AS55" s="15">
        <v>0</v>
      </c>
      <c r="AT55" s="80">
        <v>1</v>
      </c>
      <c r="AU55" s="80">
        <v>49</v>
      </c>
      <c r="AV55" s="80"/>
      <c r="AW55" s="80"/>
      <c r="AX55" s="80">
        <v>1</v>
      </c>
      <c r="AY55" s="174">
        <v>61.000000000000007</v>
      </c>
      <c r="AZ55" s="80"/>
      <c r="BA55" s="80"/>
      <c r="BB55" s="80"/>
      <c r="BC55" s="80"/>
      <c r="BD55" s="80"/>
      <c r="BE55" s="80"/>
      <c r="BF55" s="80"/>
      <c r="BG55" s="80"/>
      <c r="BH55" s="15">
        <v>0</v>
      </c>
      <c r="BI55" s="15">
        <v>0</v>
      </c>
      <c r="BJ55" s="15">
        <v>0</v>
      </c>
      <c r="BK55" s="80">
        <v>0</v>
      </c>
      <c r="BL55" s="15">
        <v>0</v>
      </c>
      <c r="BM55" s="15">
        <v>0</v>
      </c>
      <c r="BN55" s="15">
        <v>0</v>
      </c>
      <c r="BO55" s="15">
        <v>0</v>
      </c>
      <c r="BP55" s="15">
        <v>0</v>
      </c>
      <c r="BQ55" s="15">
        <v>0</v>
      </c>
      <c r="BR55" s="80">
        <v>0</v>
      </c>
      <c r="BS55" s="15">
        <v>0</v>
      </c>
      <c r="BT55" s="15">
        <v>0</v>
      </c>
      <c r="BU55" s="80">
        <v>0</v>
      </c>
      <c r="BV55" s="15">
        <v>0</v>
      </c>
      <c r="BW55" s="15">
        <v>0</v>
      </c>
      <c r="BX55" s="15">
        <v>0</v>
      </c>
      <c r="BY55" s="15">
        <v>0</v>
      </c>
      <c r="BZ55" s="80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80"/>
      <c r="CI55" s="80"/>
      <c r="CJ55" s="80"/>
      <c r="CK55" s="80"/>
      <c r="CL55" s="174">
        <v>0</v>
      </c>
      <c r="CM55" s="80"/>
      <c r="CN55" s="80">
        <v>6</v>
      </c>
      <c r="CO55" s="80"/>
      <c r="CP55" s="80"/>
      <c r="CQ55" s="80"/>
      <c r="CR55" s="80"/>
      <c r="CS55" s="80"/>
      <c r="CT55" s="80">
        <v>6</v>
      </c>
      <c r="CU55" s="15">
        <v>0</v>
      </c>
      <c r="CV55" s="15">
        <v>1</v>
      </c>
      <c r="CW55" s="15">
        <v>255</v>
      </c>
      <c r="CX55" s="15"/>
      <c r="CY55" s="15"/>
      <c r="CZ55" s="207"/>
      <c r="DA55" s="207"/>
      <c r="DH55" s="207"/>
      <c r="DI55" s="207"/>
      <c r="DJ55" s="207"/>
      <c r="DK55" s="207"/>
      <c r="DL55" s="207"/>
      <c r="DM55" s="207"/>
      <c r="DN55" s="207"/>
      <c r="DO55" s="207"/>
      <c r="DP55" s="207"/>
      <c r="DQ55" s="207"/>
      <c r="DR55" s="207"/>
      <c r="DS55" s="207"/>
      <c r="DT55" s="207"/>
      <c r="DU55" s="207"/>
      <c r="DV55" s="207"/>
      <c r="DW55" s="207"/>
      <c r="DX55" s="207"/>
      <c r="DY55" s="207"/>
      <c r="DZ55" s="207"/>
      <c r="EA55" s="207"/>
      <c r="EB55" s="207"/>
      <c r="EC55" s="207"/>
      <c r="ED55" s="207"/>
      <c r="EE55" s="207"/>
      <c r="EF55" s="207"/>
      <c r="EG55" s="207"/>
      <c r="EH55" s="207"/>
      <c r="EI55" s="207"/>
      <c r="EJ55" s="207"/>
      <c r="EK55" s="207"/>
      <c r="EL55" s="207"/>
      <c r="EM55" s="207"/>
      <c r="EN55" s="207"/>
      <c r="EO55" s="207"/>
      <c r="EP55" s="207"/>
      <c r="EQ55" s="207"/>
      <c r="ER55" s="207"/>
      <c r="ES55" s="207"/>
      <c r="ET55" s="207"/>
      <c r="EU55" s="207"/>
      <c r="EV55" s="207"/>
      <c r="EW55" s="207"/>
      <c r="EX55" s="207"/>
      <c r="EY55" s="207"/>
      <c r="EZ55" s="207"/>
      <c r="FA55" s="207"/>
      <c r="FB55" s="207"/>
      <c r="FC55" s="207"/>
      <c r="FD55" s="207"/>
      <c r="FE55" s="207"/>
      <c r="FF55" s="207"/>
      <c r="FG55" s="207"/>
      <c r="FH55" s="207"/>
      <c r="FI55" s="207"/>
      <c r="FJ55" s="207"/>
      <c r="FK55" s="207"/>
      <c r="FL55" s="207"/>
      <c r="FM55" s="207"/>
      <c r="FN55" s="207"/>
      <c r="FO55" s="207"/>
      <c r="FP55" s="207"/>
      <c r="FQ55" s="207"/>
      <c r="FR55" s="207"/>
      <c r="FS55" s="207"/>
      <c r="FT55" s="207"/>
      <c r="FU55" s="207"/>
      <c r="FV55" s="207"/>
      <c r="FW55" s="207"/>
      <c r="FX55" s="207"/>
      <c r="FY55" s="207"/>
      <c r="FZ55" s="207"/>
      <c r="GA55" s="207"/>
      <c r="GB55" s="207"/>
      <c r="GC55" s="207"/>
      <c r="GD55" s="207"/>
      <c r="GE55" s="207"/>
      <c r="GF55" s="207"/>
      <c r="GG55" s="207"/>
      <c r="GH55" s="207"/>
      <c r="GI55" s="207"/>
      <c r="GJ55" s="207"/>
      <c r="GK55" s="207"/>
      <c r="GL55" s="207"/>
      <c r="GM55" s="207"/>
      <c r="GN55" s="207"/>
      <c r="GO55" s="207"/>
      <c r="GP55" s="207"/>
      <c r="GQ55" s="207"/>
      <c r="GR55" s="207"/>
      <c r="GS55" s="207"/>
      <c r="GT55" s="207"/>
      <c r="GU55" s="207"/>
      <c r="GV55" s="207"/>
      <c r="GW55" s="207"/>
      <c r="GX55" s="207"/>
      <c r="GY55" s="207"/>
    </row>
    <row r="56" spans="1:207" x14ac:dyDescent="0.2">
      <c r="A56" s="43">
        <v>4</v>
      </c>
      <c r="B56" s="43">
        <v>196</v>
      </c>
      <c r="C56" s="100">
        <v>256</v>
      </c>
      <c r="D56" s="60">
        <f>'Revised Stratig. - April ''08'!$G$201</f>
        <v>4853</v>
      </c>
      <c r="E56" s="66">
        <v>22</v>
      </c>
      <c r="F56" s="15">
        <v>0</v>
      </c>
      <c r="G56" s="15">
        <v>0</v>
      </c>
      <c r="H56" s="15">
        <v>0</v>
      </c>
      <c r="I56" s="15">
        <v>0</v>
      </c>
      <c r="J56" s="80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80">
        <v>4.0000000000000009</v>
      </c>
      <c r="W56" s="15">
        <v>4.0000000000000009</v>
      </c>
      <c r="X56" s="15">
        <v>0</v>
      </c>
      <c r="Y56" s="15">
        <v>1.0000000000000002</v>
      </c>
      <c r="Z56" s="15">
        <v>0</v>
      </c>
      <c r="AA56" s="15">
        <v>0</v>
      </c>
      <c r="AB56" s="15">
        <v>0</v>
      </c>
      <c r="AC56" s="80">
        <v>0</v>
      </c>
      <c r="AD56" s="15">
        <v>0</v>
      </c>
      <c r="AE56" s="15">
        <v>2.9999999999999996</v>
      </c>
      <c r="AF56" s="15">
        <v>0</v>
      </c>
      <c r="AG56" s="80">
        <v>2.9999999999999996</v>
      </c>
      <c r="AH56" s="15">
        <v>0</v>
      </c>
      <c r="AI56" s="15">
        <v>89</v>
      </c>
      <c r="AJ56" s="15">
        <v>0</v>
      </c>
      <c r="AK56" s="15">
        <v>0</v>
      </c>
      <c r="AL56" s="15">
        <v>0</v>
      </c>
      <c r="AM56" s="15">
        <v>0</v>
      </c>
      <c r="AN56" s="80">
        <v>0</v>
      </c>
      <c r="AO56" s="15">
        <v>0</v>
      </c>
      <c r="AP56" s="80">
        <v>1.0000000000000002</v>
      </c>
      <c r="AQ56" s="15">
        <v>0</v>
      </c>
      <c r="AR56" s="15">
        <v>0</v>
      </c>
      <c r="AS56" s="15">
        <v>0</v>
      </c>
      <c r="AT56" s="80">
        <v>2.9999999999999996</v>
      </c>
      <c r="AU56" s="80">
        <v>53</v>
      </c>
      <c r="AV56" s="80">
        <v>2.9999999999999996</v>
      </c>
      <c r="AW56" s="80">
        <v>0</v>
      </c>
      <c r="AX56" s="80">
        <v>2.9999999999999996</v>
      </c>
      <c r="AY56" s="174">
        <v>67</v>
      </c>
      <c r="AZ56" s="80">
        <v>1.0000000000000002</v>
      </c>
      <c r="BA56" s="80">
        <v>1.0000000000000002</v>
      </c>
      <c r="BB56" s="80">
        <v>13</v>
      </c>
      <c r="BC56" s="80">
        <v>2.9999999999999996</v>
      </c>
      <c r="BD56" s="80">
        <v>1.0000000000000002</v>
      </c>
      <c r="BE56" s="80">
        <v>2.0000000000000004</v>
      </c>
      <c r="BF56" s="80">
        <v>1.0000000000000002</v>
      </c>
      <c r="BG56" s="80">
        <v>92</v>
      </c>
      <c r="BH56" s="15">
        <v>0</v>
      </c>
      <c r="BI56" s="15">
        <v>0</v>
      </c>
      <c r="BJ56" s="15">
        <v>0</v>
      </c>
      <c r="BK56" s="80">
        <v>0</v>
      </c>
      <c r="BL56" s="15">
        <v>0</v>
      </c>
      <c r="BM56" s="15">
        <v>0</v>
      </c>
      <c r="BN56" s="15">
        <v>0</v>
      </c>
      <c r="BO56" s="15">
        <v>0</v>
      </c>
      <c r="BP56" s="15">
        <v>0</v>
      </c>
      <c r="BQ56" s="15">
        <v>0</v>
      </c>
      <c r="BR56" s="80">
        <v>0</v>
      </c>
      <c r="BS56" s="15">
        <v>0</v>
      </c>
      <c r="BT56" s="15">
        <v>0</v>
      </c>
      <c r="BU56" s="80">
        <v>0</v>
      </c>
      <c r="BV56" s="15">
        <v>0</v>
      </c>
      <c r="BW56" s="15">
        <v>0</v>
      </c>
      <c r="BX56" s="15">
        <v>0</v>
      </c>
      <c r="BY56" s="15">
        <v>0</v>
      </c>
      <c r="BZ56" s="80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</v>
      </c>
      <c r="CH56" s="80">
        <v>2.0000000000000004</v>
      </c>
      <c r="CI56" s="80">
        <v>0</v>
      </c>
      <c r="CJ56" s="80">
        <v>0</v>
      </c>
      <c r="CK56" s="80">
        <v>7</v>
      </c>
      <c r="CL56" s="174">
        <v>8.8000000000000007</v>
      </c>
      <c r="CM56" s="80">
        <v>0</v>
      </c>
      <c r="CN56" s="80">
        <v>1.0000000000000002</v>
      </c>
      <c r="CO56" s="80">
        <v>0</v>
      </c>
      <c r="CP56" s="80">
        <v>0</v>
      </c>
      <c r="CQ56" s="80">
        <v>0</v>
      </c>
      <c r="CR56" s="80">
        <v>0</v>
      </c>
      <c r="CS56" s="80">
        <v>0</v>
      </c>
      <c r="CT56" s="80">
        <v>9.8000000000000007</v>
      </c>
      <c r="CU56" s="15">
        <v>0</v>
      </c>
      <c r="CV56" s="15">
        <v>1</v>
      </c>
      <c r="CW56" s="15">
        <v>256</v>
      </c>
      <c r="CX56" s="15"/>
      <c r="CY56" s="15"/>
      <c r="CZ56" s="207"/>
      <c r="DA56" s="207"/>
      <c r="DH56" s="207"/>
      <c r="DI56" s="207"/>
      <c r="DJ56" s="207"/>
      <c r="DK56" s="207"/>
      <c r="DL56" s="207"/>
      <c r="DM56" s="207"/>
      <c r="DN56" s="207"/>
      <c r="DO56" s="207"/>
      <c r="DP56" s="207"/>
      <c r="DQ56" s="207"/>
      <c r="DR56" s="207"/>
      <c r="DS56" s="207"/>
      <c r="DT56" s="207"/>
      <c r="DU56" s="207"/>
      <c r="DV56" s="207"/>
      <c r="DW56" s="207"/>
      <c r="DX56" s="207"/>
      <c r="DY56" s="207"/>
      <c r="DZ56" s="207"/>
      <c r="EA56" s="207"/>
      <c r="EB56" s="207"/>
      <c r="EC56" s="207"/>
      <c r="ED56" s="207"/>
      <c r="EE56" s="207"/>
      <c r="EF56" s="207"/>
      <c r="EG56" s="207"/>
      <c r="EH56" s="207"/>
      <c r="EI56" s="207"/>
      <c r="EJ56" s="207"/>
      <c r="EK56" s="207"/>
      <c r="EL56" s="207"/>
      <c r="EM56" s="207"/>
      <c r="EN56" s="207"/>
      <c r="EO56" s="207"/>
      <c r="EP56" s="207"/>
      <c r="EQ56" s="207"/>
      <c r="ER56" s="207"/>
      <c r="ES56" s="207"/>
      <c r="ET56" s="207"/>
      <c r="EU56" s="207"/>
      <c r="EV56" s="207"/>
      <c r="EW56" s="207"/>
      <c r="EX56" s="207"/>
      <c r="EY56" s="207"/>
      <c r="EZ56" s="207"/>
      <c r="FA56" s="207"/>
      <c r="FB56" s="207"/>
      <c r="FC56" s="207"/>
      <c r="FD56" s="207"/>
      <c r="FE56" s="207"/>
      <c r="FF56" s="207"/>
      <c r="FG56" s="207"/>
      <c r="FH56" s="207"/>
      <c r="FI56" s="207"/>
      <c r="FJ56" s="207"/>
      <c r="FK56" s="207"/>
      <c r="FL56" s="207"/>
      <c r="FM56" s="207"/>
      <c r="FN56" s="207"/>
      <c r="FO56" s="207"/>
      <c r="FP56" s="207"/>
      <c r="FQ56" s="207"/>
      <c r="FR56" s="207"/>
      <c r="FS56" s="207"/>
      <c r="FT56" s="207"/>
      <c r="FU56" s="207"/>
      <c r="FV56" s="207"/>
      <c r="FW56" s="207"/>
      <c r="FX56" s="207"/>
      <c r="FY56" s="207"/>
      <c r="FZ56" s="207"/>
      <c r="GA56" s="207"/>
      <c r="GB56" s="207"/>
      <c r="GC56" s="207"/>
      <c r="GD56" s="207"/>
      <c r="GE56" s="207"/>
      <c r="GF56" s="207"/>
      <c r="GG56" s="207"/>
      <c r="GH56" s="207"/>
      <c r="GI56" s="207"/>
      <c r="GJ56" s="207"/>
      <c r="GK56" s="207"/>
      <c r="GL56" s="207"/>
      <c r="GM56" s="207"/>
      <c r="GN56" s="207"/>
      <c r="GO56" s="207"/>
      <c r="GP56" s="207"/>
      <c r="GQ56" s="207"/>
      <c r="GR56" s="207"/>
      <c r="GS56" s="207"/>
      <c r="GT56" s="207"/>
      <c r="GU56" s="207"/>
      <c r="GV56" s="207"/>
      <c r="GW56" s="207"/>
      <c r="GX56" s="207"/>
      <c r="GY56" s="207"/>
    </row>
    <row r="57" spans="1:207" x14ac:dyDescent="0.2">
      <c r="A57" s="182">
        <v>5</v>
      </c>
      <c r="B57" s="182">
        <v>197</v>
      </c>
      <c r="C57" s="112">
        <v>257</v>
      </c>
      <c r="D57" s="183">
        <f>'Revised Stratig. - April ''08'!$G$202</f>
        <v>4867</v>
      </c>
      <c r="E57" s="66">
        <v>20</v>
      </c>
      <c r="F57" s="15">
        <v>0</v>
      </c>
      <c r="G57" s="15">
        <v>0</v>
      </c>
      <c r="H57" s="15">
        <v>0</v>
      </c>
      <c r="I57" s="15">
        <v>0</v>
      </c>
      <c r="J57" s="80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80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80">
        <v>0</v>
      </c>
      <c r="AD57" s="15">
        <v>0</v>
      </c>
      <c r="AE57" s="15">
        <v>1</v>
      </c>
      <c r="AF57" s="15">
        <v>0</v>
      </c>
      <c r="AG57" s="80">
        <v>1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80">
        <v>0</v>
      </c>
      <c r="AO57" s="15">
        <v>0</v>
      </c>
      <c r="AP57" s="80">
        <v>0</v>
      </c>
      <c r="AQ57" s="15">
        <v>0</v>
      </c>
      <c r="AR57" s="15">
        <v>0</v>
      </c>
      <c r="AS57" s="15">
        <v>0</v>
      </c>
      <c r="AT57" s="80">
        <v>2</v>
      </c>
      <c r="AU57" s="80">
        <v>21</v>
      </c>
      <c r="AV57" s="80">
        <v>6</v>
      </c>
      <c r="AW57" s="80"/>
      <c r="AX57" s="80">
        <v>6</v>
      </c>
      <c r="AY57" s="174">
        <v>16</v>
      </c>
      <c r="AZ57" s="80"/>
      <c r="BA57" s="80"/>
      <c r="BB57" s="80"/>
      <c r="BC57" s="80"/>
      <c r="BD57" s="80"/>
      <c r="BE57" s="80"/>
      <c r="BF57" s="80"/>
      <c r="BG57" s="80"/>
      <c r="BH57" s="15">
        <v>0</v>
      </c>
      <c r="BI57" s="15">
        <v>0</v>
      </c>
      <c r="BJ57" s="15">
        <v>0</v>
      </c>
      <c r="BK57" s="80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80">
        <v>0</v>
      </c>
      <c r="BS57" s="15">
        <v>0</v>
      </c>
      <c r="BT57" s="15">
        <v>0</v>
      </c>
      <c r="BU57" s="80">
        <v>0</v>
      </c>
      <c r="BV57" s="15">
        <v>0</v>
      </c>
      <c r="BW57" s="15">
        <v>0</v>
      </c>
      <c r="BX57" s="15">
        <v>0</v>
      </c>
      <c r="BY57" s="15">
        <v>0</v>
      </c>
      <c r="BZ57" s="80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0</v>
      </c>
      <c r="CF57" s="15">
        <v>0</v>
      </c>
      <c r="CG57" s="15">
        <v>0</v>
      </c>
      <c r="CH57" s="80"/>
      <c r="CI57" s="80"/>
      <c r="CJ57" s="80"/>
      <c r="CK57" s="80"/>
      <c r="CL57" s="174">
        <v>0</v>
      </c>
      <c r="CM57" s="80"/>
      <c r="CN57" s="80"/>
      <c r="CO57" s="80"/>
      <c r="CP57" s="80"/>
      <c r="CQ57" s="80"/>
      <c r="CR57" s="80"/>
      <c r="CS57" s="80"/>
      <c r="CT57" s="80">
        <v>0</v>
      </c>
      <c r="CU57" s="15">
        <v>0</v>
      </c>
      <c r="CV57" s="15">
        <v>1</v>
      </c>
      <c r="CW57" s="15">
        <v>257</v>
      </c>
      <c r="CX57" s="15"/>
      <c r="CY57" s="15"/>
      <c r="CZ57" s="207"/>
      <c r="DA57" s="207"/>
      <c r="DH57" s="207"/>
      <c r="DI57" s="207"/>
      <c r="DJ57" s="207"/>
      <c r="DK57" s="207"/>
      <c r="DL57" s="207"/>
      <c r="DM57" s="207"/>
      <c r="DN57" s="207"/>
      <c r="DO57" s="207"/>
      <c r="DP57" s="207"/>
      <c r="DQ57" s="207"/>
      <c r="DR57" s="207"/>
      <c r="DS57" s="207"/>
      <c r="DT57" s="207"/>
      <c r="DU57" s="207"/>
      <c r="DV57" s="207"/>
      <c r="DW57" s="207"/>
      <c r="DX57" s="207"/>
      <c r="DY57" s="207"/>
      <c r="DZ57" s="207"/>
      <c r="EA57" s="207"/>
      <c r="EB57" s="207"/>
      <c r="EC57" s="207"/>
      <c r="ED57" s="207"/>
      <c r="EE57" s="207"/>
      <c r="EF57" s="207"/>
      <c r="EG57" s="207"/>
      <c r="EH57" s="207"/>
      <c r="EI57" s="207"/>
      <c r="EJ57" s="207"/>
      <c r="EK57" s="207"/>
      <c r="EL57" s="207"/>
      <c r="EM57" s="207"/>
      <c r="EN57" s="207"/>
      <c r="EO57" s="207"/>
      <c r="EP57" s="207"/>
      <c r="EQ57" s="207"/>
      <c r="ER57" s="207"/>
      <c r="ES57" s="207"/>
      <c r="ET57" s="207"/>
      <c r="EU57" s="207"/>
      <c r="EV57" s="207"/>
      <c r="EW57" s="207"/>
      <c r="EX57" s="207"/>
      <c r="EY57" s="207"/>
      <c r="EZ57" s="207"/>
      <c r="FA57" s="207"/>
      <c r="FB57" s="207"/>
      <c r="FC57" s="207"/>
      <c r="FD57" s="207"/>
      <c r="FE57" s="207"/>
      <c r="FF57" s="207"/>
      <c r="FG57" s="207"/>
      <c r="FH57" s="207"/>
      <c r="FI57" s="207"/>
      <c r="FJ57" s="207"/>
      <c r="FK57" s="207"/>
      <c r="FL57" s="207"/>
      <c r="FM57" s="207"/>
      <c r="FN57" s="207"/>
      <c r="FO57" s="207"/>
      <c r="FP57" s="207"/>
      <c r="FQ57" s="207"/>
      <c r="FR57" s="207"/>
      <c r="FS57" s="207"/>
      <c r="FT57" s="207"/>
      <c r="FU57" s="207"/>
      <c r="FV57" s="207"/>
      <c r="FW57" s="207"/>
      <c r="FX57" s="207"/>
      <c r="FY57" s="207"/>
      <c r="FZ57" s="207"/>
      <c r="GA57" s="207"/>
      <c r="GB57" s="207"/>
      <c r="GC57" s="207"/>
      <c r="GD57" s="207"/>
      <c r="GE57" s="207"/>
      <c r="GF57" s="207"/>
      <c r="GG57" s="207"/>
      <c r="GH57" s="207"/>
      <c r="GI57" s="207"/>
      <c r="GJ57" s="207"/>
      <c r="GK57" s="207"/>
      <c r="GL57" s="207"/>
      <c r="GM57" s="207"/>
      <c r="GN57" s="207"/>
      <c r="GO57" s="207"/>
      <c r="GP57" s="207"/>
      <c r="GQ57" s="207"/>
      <c r="GR57" s="207"/>
      <c r="GS57" s="207"/>
      <c r="GT57" s="207"/>
      <c r="GU57" s="207"/>
      <c r="GV57" s="207"/>
      <c r="GW57" s="207"/>
      <c r="GX57" s="207"/>
      <c r="GY57" s="207"/>
    </row>
    <row r="58" spans="1:207" x14ac:dyDescent="0.2">
      <c r="A58" s="182">
        <v>7</v>
      </c>
      <c r="B58" s="182">
        <v>199</v>
      </c>
      <c r="C58" s="112">
        <v>259</v>
      </c>
      <c r="D58" s="183">
        <f>'Revised Stratig. - April ''08'!$G$204</f>
        <v>4894</v>
      </c>
      <c r="E58" s="66">
        <v>25</v>
      </c>
      <c r="F58" s="15">
        <v>0</v>
      </c>
      <c r="G58" s="15">
        <v>0</v>
      </c>
      <c r="H58" s="15">
        <v>0</v>
      </c>
      <c r="I58" s="15">
        <v>0</v>
      </c>
      <c r="J58" s="80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80">
        <v>0</v>
      </c>
      <c r="W58" s="15">
        <v>0</v>
      </c>
      <c r="X58" s="15">
        <v>0</v>
      </c>
      <c r="Y58" s="15">
        <v>1</v>
      </c>
      <c r="Z58" s="15">
        <v>0</v>
      </c>
      <c r="AA58" s="15">
        <v>0</v>
      </c>
      <c r="AB58" s="15">
        <v>0</v>
      </c>
      <c r="AC58" s="80">
        <v>0</v>
      </c>
      <c r="AD58" s="15">
        <v>0</v>
      </c>
      <c r="AE58" s="15">
        <v>1</v>
      </c>
      <c r="AF58" s="15">
        <v>0</v>
      </c>
      <c r="AG58" s="80">
        <v>1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80">
        <v>0</v>
      </c>
      <c r="AO58" s="15">
        <v>0</v>
      </c>
      <c r="AP58" s="80">
        <v>0</v>
      </c>
      <c r="AQ58" s="15">
        <v>0</v>
      </c>
      <c r="AR58" s="15">
        <v>0</v>
      </c>
      <c r="AS58" s="15">
        <v>0</v>
      </c>
      <c r="AT58" s="80">
        <v>2</v>
      </c>
      <c r="AU58" s="80">
        <v>5</v>
      </c>
      <c r="AV58" s="80">
        <v>1</v>
      </c>
      <c r="AW58" s="80"/>
      <c r="AX58" s="80">
        <v>2</v>
      </c>
      <c r="AY58" s="174">
        <v>12</v>
      </c>
      <c r="AZ58" s="80"/>
      <c r="BA58" s="80"/>
      <c r="BB58" s="80"/>
      <c r="BC58" s="80"/>
      <c r="BD58" s="80"/>
      <c r="BE58" s="80"/>
      <c r="BF58" s="80"/>
      <c r="BG58" s="80"/>
      <c r="BH58" s="15">
        <v>0</v>
      </c>
      <c r="BI58" s="15">
        <v>0</v>
      </c>
      <c r="BJ58" s="15">
        <v>0</v>
      </c>
      <c r="BK58" s="80">
        <v>0</v>
      </c>
      <c r="BL58" s="15">
        <v>0</v>
      </c>
      <c r="BM58" s="15">
        <v>0</v>
      </c>
      <c r="BN58" s="15">
        <v>0</v>
      </c>
      <c r="BO58" s="15">
        <v>0</v>
      </c>
      <c r="BP58" s="15">
        <v>0</v>
      </c>
      <c r="BQ58" s="15">
        <v>0</v>
      </c>
      <c r="BR58" s="80">
        <v>0</v>
      </c>
      <c r="BS58" s="15">
        <v>0</v>
      </c>
      <c r="BT58" s="15">
        <v>0</v>
      </c>
      <c r="BU58" s="80">
        <v>0</v>
      </c>
      <c r="BV58" s="15">
        <v>0</v>
      </c>
      <c r="BW58" s="15">
        <v>0</v>
      </c>
      <c r="BX58" s="15">
        <v>0</v>
      </c>
      <c r="BY58" s="15">
        <v>0</v>
      </c>
      <c r="BZ58" s="80">
        <v>0</v>
      </c>
      <c r="CA58" s="15">
        <v>0</v>
      </c>
      <c r="CB58" s="15">
        <v>0</v>
      </c>
      <c r="CC58" s="15">
        <v>0</v>
      </c>
      <c r="CD58" s="15">
        <v>0</v>
      </c>
      <c r="CE58" s="15">
        <v>0</v>
      </c>
      <c r="CF58" s="15">
        <v>0</v>
      </c>
      <c r="CG58" s="15">
        <v>0</v>
      </c>
      <c r="CH58" s="80"/>
      <c r="CI58" s="80"/>
      <c r="CJ58" s="80"/>
      <c r="CK58" s="80">
        <v>3</v>
      </c>
      <c r="CL58" s="174">
        <v>3</v>
      </c>
      <c r="CM58" s="80"/>
      <c r="CN58" s="80">
        <v>6</v>
      </c>
      <c r="CO58" s="80"/>
      <c r="CP58" s="80"/>
      <c r="CQ58" s="80"/>
      <c r="CR58" s="80"/>
      <c r="CS58" s="80"/>
      <c r="CT58" s="80">
        <v>9</v>
      </c>
      <c r="CU58" s="15">
        <v>0</v>
      </c>
      <c r="CV58" s="15">
        <v>1</v>
      </c>
      <c r="CW58" s="15">
        <v>259</v>
      </c>
      <c r="CX58" s="15"/>
      <c r="CY58" s="15"/>
      <c r="CZ58" s="207"/>
      <c r="DA58" s="207"/>
      <c r="DH58" s="207"/>
      <c r="DI58" s="207"/>
      <c r="DJ58" s="207"/>
      <c r="DK58" s="207"/>
      <c r="DL58" s="207"/>
      <c r="DM58" s="207"/>
      <c r="DN58" s="207"/>
      <c r="DO58" s="207"/>
      <c r="DP58" s="207"/>
      <c r="DQ58" s="207"/>
      <c r="DR58" s="207"/>
      <c r="DS58" s="207"/>
      <c r="DT58" s="207"/>
      <c r="DU58" s="207"/>
      <c r="DV58" s="207"/>
      <c r="DW58" s="207"/>
      <c r="DX58" s="207"/>
      <c r="DY58" s="207"/>
      <c r="DZ58" s="207"/>
      <c r="EA58" s="207"/>
      <c r="EB58" s="207"/>
      <c r="EC58" s="207"/>
      <c r="ED58" s="207"/>
      <c r="EE58" s="207"/>
      <c r="EF58" s="207"/>
      <c r="EG58" s="207"/>
      <c r="EH58" s="207"/>
      <c r="EI58" s="207"/>
      <c r="EJ58" s="207"/>
      <c r="EK58" s="207"/>
      <c r="EL58" s="207"/>
      <c r="EM58" s="207"/>
      <c r="EN58" s="207"/>
      <c r="EO58" s="207"/>
      <c r="EP58" s="207"/>
      <c r="EQ58" s="207"/>
      <c r="ER58" s="207"/>
      <c r="ES58" s="207"/>
      <c r="ET58" s="207"/>
      <c r="EU58" s="207"/>
      <c r="EV58" s="207"/>
      <c r="EW58" s="207"/>
      <c r="EX58" s="207"/>
      <c r="EY58" s="207"/>
      <c r="EZ58" s="207"/>
      <c r="FA58" s="207"/>
      <c r="FB58" s="207"/>
      <c r="FC58" s="207"/>
      <c r="FD58" s="207"/>
      <c r="FE58" s="207"/>
      <c r="FF58" s="207"/>
      <c r="FG58" s="207"/>
      <c r="FH58" s="207"/>
      <c r="FI58" s="207"/>
      <c r="FJ58" s="207"/>
      <c r="FK58" s="207"/>
      <c r="FL58" s="207"/>
      <c r="FM58" s="207"/>
      <c r="FN58" s="207"/>
      <c r="FO58" s="207"/>
      <c r="FP58" s="207"/>
      <c r="FQ58" s="207"/>
      <c r="FR58" s="207"/>
      <c r="FS58" s="207"/>
      <c r="FT58" s="207"/>
      <c r="FU58" s="207"/>
      <c r="FV58" s="207"/>
      <c r="FW58" s="207"/>
      <c r="FX58" s="207"/>
      <c r="FY58" s="207"/>
      <c r="FZ58" s="207"/>
      <c r="GA58" s="207"/>
      <c r="GB58" s="207"/>
      <c r="GC58" s="207"/>
      <c r="GD58" s="207"/>
      <c r="GE58" s="207"/>
      <c r="GF58" s="207"/>
      <c r="GG58" s="207"/>
      <c r="GH58" s="207"/>
      <c r="GI58" s="207"/>
      <c r="GJ58" s="207"/>
      <c r="GK58" s="207"/>
      <c r="GL58" s="207"/>
      <c r="GM58" s="207"/>
      <c r="GN58" s="207"/>
      <c r="GO58" s="207"/>
      <c r="GP58" s="207"/>
      <c r="GQ58" s="207"/>
      <c r="GR58" s="207"/>
      <c r="GS58" s="207"/>
      <c r="GT58" s="207"/>
      <c r="GU58" s="207"/>
      <c r="GV58" s="207"/>
      <c r="GW58" s="207"/>
      <c r="GX58" s="207"/>
      <c r="GY58" s="207"/>
    </row>
    <row r="59" spans="1:207" x14ac:dyDescent="0.2">
      <c r="A59" s="182">
        <v>8</v>
      </c>
      <c r="B59" s="182">
        <v>200</v>
      </c>
      <c r="C59" s="112">
        <v>260</v>
      </c>
      <c r="D59" s="183">
        <f>'Revised Stratig. - April ''08'!$G$205</f>
        <v>4908</v>
      </c>
      <c r="E59" s="67">
        <v>22</v>
      </c>
      <c r="F59" s="15">
        <v>0</v>
      </c>
      <c r="G59" s="15">
        <v>0</v>
      </c>
      <c r="H59" s="15">
        <v>0</v>
      </c>
      <c r="I59" s="15">
        <v>0</v>
      </c>
      <c r="J59" s="80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80">
        <v>0</v>
      </c>
      <c r="W59" s="15">
        <v>0</v>
      </c>
      <c r="X59" s="15">
        <v>0</v>
      </c>
      <c r="Y59" s="15">
        <v>1.0031999999999999</v>
      </c>
      <c r="Z59" s="15">
        <v>0</v>
      </c>
      <c r="AA59" s="15">
        <v>0</v>
      </c>
      <c r="AB59" s="15">
        <v>0</v>
      </c>
      <c r="AC59" s="80">
        <v>0</v>
      </c>
      <c r="AD59" s="15">
        <v>0</v>
      </c>
      <c r="AE59" s="15">
        <v>0.99879999999999991</v>
      </c>
      <c r="AF59" s="15">
        <v>0</v>
      </c>
      <c r="AG59" s="80">
        <v>0.99879999999999991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80">
        <v>0</v>
      </c>
      <c r="AO59" s="15">
        <v>0</v>
      </c>
      <c r="AP59" s="80">
        <v>0</v>
      </c>
      <c r="AQ59" s="15">
        <v>0</v>
      </c>
      <c r="AR59" s="15">
        <v>0</v>
      </c>
      <c r="AS59" s="15">
        <v>0</v>
      </c>
      <c r="AT59" s="80"/>
      <c r="AU59" s="80">
        <v>17</v>
      </c>
      <c r="AV59" s="80">
        <v>3</v>
      </c>
      <c r="AW59" s="80"/>
      <c r="AX59" s="80">
        <v>3</v>
      </c>
      <c r="AY59" s="174">
        <v>10.000000000000002</v>
      </c>
      <c r="AZ59" s="80"/>
      <c r="BA59" s="80"/>
      <c r="BB59" s="80"/>
      <c r="BC59" s="80"/>
      <c r="BD59" s="80"/>
      <c r="BE59" s="80"/>
      <c r="BF59" s="80"/>
      <c r="BG59" s="80"/>
      <c r="BH59" s="15">
        <v>0</v>
      </c>
      <c r="BI59" s="15">
        <v>0</v>
      </c>
      <c r="BJ59" s="15">
        <v>0</v>
      </c>
      <c r="BK59" s="80">
        <v>0</v>
      </c>
      <c r="BL59" s="15">
        <v>0</v>
      </c>
      <c r="BM59" s="15">
        <v>0</v>
      </c>
      <c r="BN59" s="15">
        <v>0</v>
      </c>
      <c r="BO59" s="15">
        <v>0</v>
      </c>
      <c r="BP59" s="15">
        <v>0</v>
      </c>
      <c r="BQ59" s="15">
        <v>0</v>
      </c>
      <c r="BR59" s="80">
        <v>0</v>
      </c>
      <c r="BS59" s="15">
        <v>0</v>
      </c>
      <c r="BT59" s="15">
        <v>0</v>
      </c>
      <c r="BU59" s="80">
        <v>0</v>
      </c>
      <c r="BV59" s="15">
        <v>0</v>
      </c>
      <c r="BW59" s="15">
        <v>0</v>
      </c>
      <c r="BX59" s="15">
        <v>0</v>
      </c>
      <c r="BY59" s="15">
        <v>0</v>
      </c>
      <c r="BZ59" s="80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0</v>
      </c>
      <c r="CG59" s="15">
        <v>0</v>
      </c>
      <c r="CH59" s="80"/>
      <c r="CI59" s="80"/>
      <c r="CJ59" s="80"/>
      <c r="CK59" s="80">
        <v>5</v>
      </c>
      <c r="CL59" s="174">
        <v>5.0000000000000009</v>
      </c>
      <c r="CM59" s="80"/>
      <c r="CN59" s="80">
        <v>3</v>
      </c>
      <c r="CO59" s="80"/>
      <c r="CP59" s="80">
        <v>1</v>
      </c>
      <c r="CQ59" s="80"/>
      <c r="CR59" s="80"/>
      <c r="CS59" s="80"/>
      <c r="CT59" s="80">
        <v>9</v>
      </c>
      <c r="CU59" s="15">
        <v>0</v>
      </c>
      <c r="CV59" s="15">
        <v>1</v>
      </c>
      <c r="CW59" s="15">
        <v>260</v>
      </c>
      <c r="CX59" s="15"/>
      <c r="CY59" s="15"/>
      <c r="CZ59" s="207"/>
      <c r="DA59" s="207"/>
      <c r="DH59" s="207"/>
      <c r="DJ59" s="207"/>
      <c r="DK59" s="207"/>
      <c r="DL59" s="207"/>
      <c r="DM59" s="207"/>
      <c r="DN59" s="207"/>
      <c r="DO59" s="207"/>
      <c r="DP59" s="207"/>
      <c r="DQ59" s="207"/>
      <c r="DR59" s="207"/>
      <c r="DS59" s="207"/>
      <c r="DT59" s="207"/>
      <c r="DU59" s="207"/>
      <c r="DV59" s="207"/>
      <c r="DW59" s="207"/>
      <c r="DX59" s="207"/>
      <c r="DY59" s="207"/>
      <c r="DZ59" s="207"/>
      <c r="EA59" s="207"/>
      <c r="EB59" s="207"/>
      <c r="EC59" s="207"/>
      <c r="ED59" s="207"/>
      <c r="EE59" s="207"/>
      <c r="EF59" s="207"/>
      <c r="EG59" s="207"/>
      <c r="EH59" s="207"/>
      <c r="EI59" s="207"/>
      <c r="EJ59" s="207"/>
      <c r="EK59" s="207"/>
      <c r="EL59" s="207"/>
      <c r="EM59" s="207"/>
      <c r="EN59" s="207"/>
      <c r="EO59" s="207"/>
      <c r="EP59" s="207"/>
      <c r="EQ59" s="207"/>
      <c r="ER59" s="207"/>
      <c r="ES59" s="207"/>
      <c r="ET59" s="207"/>
      <c r="EU59" s="207"/>
      <c r="EV59" s="207"/>
      <c r="EW59" s="207"/>
      <c r="EX59" s="207"/>
      <c r="EY59" s="207"/>
      <c r="EZ59" s="207"/>
      <c r="FA59" s="207"/>
      <c r="FB59" s="207"/>
      <c r="FC59" s="207"/>
      <c r="FD59" s="207"/>
      <c r="FE59" s="207"/>
      <c r="FF59" s="207"/>
      <c r="FG59" s="207"/>
      <c r="FH59" s="207"/>
      <c r="FI59" s="207"/>
      <c r="FJ59" s="207"/>
      <c r="FK59" s="207"/>
      <c r="FL59" s="207"/>
      <c r="FM59" s="207"/>
      <c r="FN59" s="207"/>
      <c r="FO59" s="207"/>
      <c r="FP59" s="207"/>
      <c r="FQ59" s="207"/>
      <c r="FR59" s="207"/>
      <c r="FS59" s="207"/>
      <c r="FT59" s="207"/>
      <c r="FU59" s="207"/>
      <c r="FV59" s="207"/>
      <c r="FW59" s="207"/>
      <c r="FX59" s="207"/>
      <c r="FY59" s="207"/>
      <c r="FZ59" s="207"/>
      <c r="GA59" s="207"/>
      <c r="GB59" s="207"/>
      <c r="GC59" s="207"/>
      <c r="GD59" s="207"/>
      <c r="GE59" s="207"/>
      <c r="GF59" s="207"/>
      <c r="GG59" s="207"/>
      <c r="GH59" s="207"/>
      <c r="GI59" s="207"/>
      <c r="GJ59" s="207"/>
      <c r="GK59" s="207"/>
      <c r="GL59" s="207"/>
      <c r="GM59" s="207"/>
      <c r="GN59" s="207"/>
      <c r="GO59" s="207"/>
      <c r="GP59" s="207"/>
      <c r="GQ59" s="207"/>
      <c r="GR59" s="207"/>
      <c r="GS59" s="207"/>
      <c r="GT59" s="207"/>
      <c r="GU59" s="207"/>
      <c r="GV59" s="207"/>
      <c r="GW59" s="207"/>
      <c r="GX59" s="207"/>
      <c r="GY59" s="207"/>
    </row>
    <row r="60" spans="1:207" x14ac:dyDescent="0.2">
      <c r="A60" s="43">
        <v>9</v>
      </c>
      <c r="B60" s="43">
        <v>201</v>
      </c>
      <c r="C60" s="100">
        <v>261</v>
      </c>
      <c r="D60" s="60">
        <f>'Revised Stratig. - April ''08'!$G$206</f>
        <v>4917</v>
      </c>
      <c r="E60" s="67">
        <v>21</v>
      </c>
      <c r="F60" s="15">
        <v>0</v>
      </c>
      <c r="G60" s="15">
        <v>0</v>
      </c>
      <c r="H60" s="15">
        <v>1</v>
      </c>
      <c r="I60" s="15">
        <v>0</v>
      </c>
      <c r="J60" s="80">
        <v>0.99959999999999993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0.99959999999999993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80">
        <v>3</v>
      </c>
      <c r="W60" s="15">
        <v>3</v>
      </c>
      <c r="X60" s="15">
        <v>0</v>
      </c>
      <c r="Y60" s="15">
        <v>0</v>
      </c>
      <c r="Z60" s="15">
        <v>1</v>
      </c>
      <c r="AA60" s="15">
        <v>0</v>
      </c>
      <c r="AB60" s="15">
        <v>0</v>
      </c>
      <c r="AC60" s="80">
        <v>0</v>
      </c>
      <c r="AD60" s="15">
        <v>0</v>
      </c>
      <c r="AE60" s="15">
        <v>1</v>
      </c>
      <c r="AF60" s="15">
        <v>1</v>
      </c>
      <c r="AG60" s="80">
        <v>2</v>
      </c>
      <c r="AH60" s="15">
        <v>0</v>
      </c>
      <c r="AI60" s="15">
        <v>32</v>
      </c>
      <c r="AJ60" s="15">
        <v>0</v>
      </c>
      <c r="AK60" s="15">
        <v>0</v>
      </c>
      <c r="AL60" s="15">
        <v>0</v>
      </c>
      <c r="AM60" s="15">
        <v>1</v>
      </c>
      <c r="AN60" s="80">
        <v>0</v>
      </c>
      <c r="AO60" s="15">
        <v>0</v>
      </c>
      <c r="AP60" s="80">
        <v>0</v>
      </c>
      <c r="AQ60" s="15">
        <v>0</v>
      </c>
      <c r="AR60" s="15">
        <v>0</v>
      </c>
      <c r="AS60" s="15">
        <v>0</v>
      </c>
      <c r="AT60" s="80">
        <v>3</v>
      </c>
      <c r="AU60" s="80">
        <v>52</v>
      </c>
      <c r="AV60" s="80">
        <v>1</v>
      </c>
      <c r="AW60" s="80">
        <v>0</v>
      </c>
      <c r="AX60" s="80">
        <v>2.9988000000000001</v>
      </c>
      <c r="AY60" s="174">
        <v>29</v>
      </c>
      <c r="AZ60" s="80">
        <v>0</v>
      </c>
      <c r="BA60" s="80">
        <v>2</v>
      </c>
      <c r="BB60" s="80">
        <v>54.000000000000007</v>
      </c>
      <c r="BC60" s="80">
        <v>0</v>
      </c>
      <c r="BD60" s="80">
        <v>0</v>
      </c>
      <c r="BE60" s="80">
        <v>0</v>
      </c>
      <c r="BF60" s="80">
        <v>0</v>
      </c>
      <c r="BG60" s="80">
        <v>86</v>
      </c>
      <c r="BH60" s="15">
        <v>0</v>
      </c>
      <c r="BI60" s="15">
        <v>0</v>
      </c>
      <c r="BJ60" s="15">
        <v>0</v>
      </c>
      <c r="BK60" s="80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80">
        <v>0</v>
      </c>
      <c r="BS60" s="15">
        <v>0</v>
      </c>
      <c r="BT60" s="15">
        <v>0</v>
      </c>
      <c r="BU60" s="80">
        <v>0</v>
      </c>
      <c r="BV60" s="15">
        <v>0</v>
      </c>
      <c r="BW60" s="15">
        <v>0</v>
      </c>
      <c r="BX60" s="15">
        <v>0</v>
      </c>
      <c r="BY60" s="15">
        <v>0</v>
      </c>
      <c r="BZ60" s="80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80">
        <v>8</v>
      </c>
      <c r="CI60" s="80">
        <v>2</v>
      </c>
      <c r="CJ60" s="80">
        <v>1</v>
      </c>
      <c r="CK60" s="80">
        <v>31</v>
      </c>
      <c r="CL60" s="174">
        <v>39.9</v>
      </c>
      <c r="CM60" s="80">
        <v>6.9999999999999991</v>
      </c>
      <c r="CN60" s="80">
        <v>4.9999999999999991</v>
      </c>
      <c r="CO60" s="80">
        <v>0</v>
      </c>
      <c r="CP60" s="80">
        <v>1</v>
      </c>
      <c r="CQ60" s="80">
        <v>2</v>
      </c>
      <c r="CR60" s="80">
        <v>0</v>
      </c>
      <c r="CS60" s="80">
        <v>0</v>
      </c>
      <c r="CT60" s="80">
        <v>54.899999999999991</v>
      </c>
      <c r="CU60" s="15">
        <v>0</v>
      </c>
      <c r="CV60" s="15">
        <v>1</v>
      </c>
      <c r="CW60" s="15">
        <v>261</v>
      </c>
      <c r="CX60" s="15"/>
      <c r="CY60" s="15"/>
      <c r="CZ60" s="207"/>
      <c r="DA60" s="207"/>
      <c r="DH60" s="207"/>
      <c r="DJ60" s="207"/>
      <c r="DK60" s="207"/>
      <c r="DL60" s="207"/>
      <c r="DM60" s="207"/>
      <c r="DN60" s="207"/>
      <c r="DO60" s="207"/>
      <c r="DP60" s="207"/>
      <c r="DQ60" s="207"/>
      <c r="DR60" s="207"/>
      <c r="DS60" s="207"/>
      <c r="DT60" s="207"/>
      <c r="DU60" s="207"/>
      <c r="DV60" s="207"/>
      <c r="DW60" s="207"/>
      <c r="DX60" s="207"/>
      <c r="DY60" s="207"/>
      <c r="DZ60" s="207"/>
      <c r="EA60" s="207"/>
      <c r="EB60" s="207"/>
      <c r="EC60" s="207"/>
      <c r="ED60" s="207"/>
      <c r="EE60" s="207"/>
      <c r="EF60" s="207"/>
      <c r="EG60" s="207"/>
      <c r="EH60" s="207"/>
      <c r="EI60" s="207"/>
      <c r="EJ60" s="207"/>
      <c r="EK60" s="207"/>
      <c r="EL60" s="207"/>
      <c r="EM60" s="207"/>
      <c r="EN60" s="207"/>
      <c r="EO60" s="207"/>
      <c r="EP60" s="207"/>
      <c r="EQ60" s="207"/>
      <c r="ER60" s="207"/>
      <c r="ES60" s="207"/>
      <c r="ET60" s="207"/>
      <c r="EU60" s="207"/>
      <c r="EV60" s="207"/>
      <c r="EW60" s="207"/>
      <c r="EX60" s="207"/>
      <c r="EY60" s="207"/>
      <c r="EZ60" s="207"/>
      <c r="FA60" s="207"/>
      <c r="FB60" s="207"/>
      <c r="FC60" s="207"/>
      <c r="FD60" s="207"/>
      <c r="FE60" s="207"/>
      <c r="FF60" s="207"/>
      <c r="FG60" s="207"/>
      <c r="FH60" s="207"/>
      <c r="FI60" s="207"/>
      <c r="FJ60" s="207"/>
      <c r="FK60" s="207"/>
      <c r="FL60" s="207"/>
      <c r="FM60" s="207"/>
      <c r="FN60" s="207"/>
      <c r="FO60" s="207"/>
      <c r="FP60" s="207"/>
      <c r="FQ60" s="207"/>
      <c r="FR60" s="207"/>
      <c r="FS60" s="207"/>
      <c r="FT60" s="207"/>
      <c r="FU60" s="207"/>
      <c r="FV60" s="207"/>
      <c r="FW60" s="207"/>
      <c r="FX60" s="207"/>
      <c r="FY60" s="207"/>
      <c r="FZ60" s="207"/>
      <c r="GA60" s="207"/>
      <c r="GB60" s="207"/>
      <c r="GC60" s="207"/>
      <c r="GD60" s="207"/>
      <c r="GE60" s="207"/>
      <c r="GF60" s="207"/>
      <c r="GG60" s="207"/>
      <c r="GH60" s="207"/>
      <c r="GI60" s="207"/>
      <c r="GJ60" s="207"/>
      <c r="GK60" s="207"/>
      <c r="GL60" s="207"/>
      <c r="GM60" s="207"/>
      <c r="GN60" s="207"/>
      <c r="GO60" s="207"/>
      <c r="GP60" s="207"/>
      <c r="GQ60" s="207"/>
      <c r="GR60" s="207"/>
      <c r="GS60" s="207"/>
      <c r="GT60" s="207"/>
      <c r="GU60" s="207"/>
      <c r="GV60" s="207"/>
      <c r="GW60" s="207"/>
      <c r="GX60" s="207"/>
      <c r="GY60" s="207"/>
    </row>
    <row r="61" spans="1:207" x14ac:dyDescent="0.2">
      <c r="A61" s="182">
        <v>10</v>
      </c>
      <c r="B61" s="182">
        <v>202</v>
      </c>
      <c r="C61" s="112">
        <v>262</v>
      </c>
      <c r="D61" s="183">
        <f>'Revised Stratig. - April ''08'!$G$207</f>
        <v>4925</v>
      </c>
      <c r="E61" s="67">
        <v>22</v>
      </c>
      <c r="F61" s="15">
        <v>0</v>
      </c>
      <c r="G61" s="15">
        <v>0</v>
      </c>
      <c r="H61" s="15">
        <v>0</v>
      </c>
      <c r="I61" s="15">
        <v>0</v>
      </c>
      <c r="J61" s="80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80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80">
        <v>0</v>
      </c>
      <c r="AD61" s="15">
        <v>0</v>
      </c>
      <c r="AE61" s="15">
        <v>0</v>
      </c>
      <c r="AF61" s="15">
        <v>0</v>
      </c>
      <c r="AG61" s="80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80">
        <v>0</v>
      </c>
      <c r="AO61" s="15">
        <v>0</v>
      </c>
      <c r="AP61" s="80">
        <v>0</v>
      </c>
      <c r="AQ61" s="15">
        <v>0</v>
      </c>
      <c r="AR61" s="15">
        <v>0</v>
      </c>
      <c r="AS61" s="15">
        <v>0</v>
      </c>
      <c r="AT61" s="80"/>
      <c r="AU61" s="80">
        <v>10</v>
      </c>
      <c r="AV61" s="80"/>
      <c r="AW61" s="80"/>
      <c r="AX61" s="80">
        <v>1</v>
      </c>
      <c r="AY61" s="174">
        <v>10.000000000000002</v>
      </c>
      <c r="AZ61" s="80"/>
      <c r="BA61" s="80"/>
      <c r="BB61" s="80"/>
      <c r="BC61" s="80"/>
      <c r="BD61" s="80"/>
      <c r="BE61" s="80"/>
      <c r="BF61" s="80"/>
      <c r="BG61" s="80"/>
      <c r="BH61" s="15">
        <v>0</v>
      </c>
      <c r="BI61" s="15">
        <v>0</v>
      </c>
      <c r="BJ61" s="15">
        <v>0</v>
      </c>
      <c r="BK61" s="80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80">
        <v>0</v>
      </c>
      <c r="BS61" s="15">
        <v>0</v>
      </c>
      <c r="BT61" s="15">
        <v>0</v>
      </c>
      <c r="BU61" s="80">
        <v>0</v>
      </c>
      <c r="BV61" s="15">
        <v>0</v>
      </c>
      <c r="BW61" s="15">
        <v>0</v>
      </c>
      <c r="BX61" s="15">
        <v>0</v>
      </c>
      <c r="BY61" s="15">
        <v>0</v>
      </c>
      <c r="BZ61" s="80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80"/>
      <c r="CI61" s="80"/>
      <c r="CJ61" s="80"/>
      <c r="CK61" s="80">
        <v>5</v>
      </c>
      <c r="CL61" s="174">
        <v>5.0000000000000009</v>
      </c>
      <c r="CM61" s="80"/>
      <c r="CN61" s="80">
        <v>5</v>
      </c>
      <c r="CO61" s="80"/>
      <c r="CP61" s="80"/>
      <c r="CQ61" s="80"/>
      <c r="CR61" s="80"/>
      <c r="CS61" s="80"/>
      <c r="CT61" s="80">
        <v>10</v>
      </c>
      <c r="CU61" s="15">
        <v>0</v>
      </c>
      <c r="CV61" s="15">
        <v>1</v>
      </c>
      <c r="CW61" s="15">
        <v>262</v>
      </c>
      <c r="CX61" s="15"/>
      <c r="CY61" s="15"/>
      <c r="CZ61" s="207"/>
      <c r="DA61" s="207"/>
      <c r="DH61" s="207"/>
      <c r="DJ61" s="207"/>
      <c r="DK61" s="207"/>
      <c r="DL61" s="207"/>
      <c r="DM61" s="207"/>
      <c r="DN61" s="207"/>
      <c r="DO61" s="207"/>
      <c r="DP61" s="207"/>
      <c r="DQ61" s="207"/>
      <c r="DR61" s="207"/>
      <c r="DS61" s="207"/>
      <c r="DT61" s="207"/>
      <c r="DU61" s="207"/>
      <c r="DV61" s="207"/>
      <c r="DW61" s="207"/>
      <c r="DX61" s="207"/>
      <c r="DY61" s="207"/>
      <c r="DZ61" s="207"/>
      <c r="EA61" s="207"/>
      <c r="EB61" s="207"/>
      <c r="EC61" s="207"/>
      <c r="ED61" s="207"/>
      <c r="EE61" s="207"/>
      <c r="EF61" s="207"/>
      <c r="EG61" s="207"/>
      <c r="EH61" s="207"/>
      <c r="EI61" s="207"/>
      <c r="EJ61" s="207"/>
      <c r="EK61" s="207"/>
      <c r="EL61" s="207"/>
      <c r="EM61" s="207"/>
      <c r="EN61" s="207"/>
      <c r="EO61" s="207"/>
      <c r="EP61" s="207"/>
      <c r="EQ61" s="207"/>
      <c r="ER61" s="207"/>
      <c r="ES61" s="207"/>
      <c r="ET61" s="207"/>
      <c r="EU61" s="207"/>
      <c r="EV61" s="207"/>
      <c r="EW61" s="207"/>
      <c r="EX61" s="207"/>
      <c r="EY61" s="207"/>
      <c r="EZ61" s="207"/>
      <c r="FA61" s="207"/>
      <c r="FB61" s="207"/>
      <c r="FC61" s="207"/>
      <c r="FD61" s="207"/>
      <c r="FE61" s="207"/>
      <c r="FF61" s="207"/>
      <c r="FG61" s="207"/>
      <c r="FH61" s="207"/>
      <c r="FI61" s="207"/>
      <c r="FJ61" s="207"/>
      <c r="FK61" s="207"/>
      <c r="FL61" s="207"/>
      <c r="FM61" s="207"/>
      <c r="FN61" s="207"/>
      <c r="FO61" s="207"/>
      <c r="FP61" s="207"/>
      <c r="FQ61" s="207"/>
      <c r="FR61" s="207"/>
      <c r="FS61" s="207"/>
      <c r="FT61" s="207"/>
      <c r="FU61" s="207"/>
      <c r="FV61" s="207"/>
      <c r="FW61" s="207"/>
      <c r="FX61" s="207"/>
      <c r="FY61" s="207"/>
      <c r="FZ61" s="207"/>
      <c r="GA61" s="207"/>
      <c r="GB61" s="207"/>
      <c r="GC61" s="207"/>
      <c r="GD61" s="207"/>
      <c r="GE61" s="207"/>
      <c r="GF61" s="207"/>
      <c r="GG61" s="207"/>
      <c r="GH61" s="207"/>
      <c r="GI61" s="207"/>
      <c r="GJ61" s="207"/>
      <c r="GK61" s="207"/>
      <c r="GL61" s="207"/>
      <c r="GM61" s="207"/>
      <c r="GN61" s="207"/>
      <c r="GO61" s="207"/>
      <c r="GP61" s="207"/>
      <c r="GQ61" s="207"/>
      <c r="GR61" s="207"/>
      <c r="GS61" s="207"/>
      <c r="GT61" s="207"/>
      <c r="GU61" s="207"/>
      <c r="GV61" s="207"/>
      <c r="GW61" s="207"/>
      <c r="GX61" s="207"/>
      <c r="GY61" s="207"/>
    </row>
    <row r="62" spans="1:207" x14ac:dyDescent="0.2">
      <c r="A62" s="182">
        <v>11</v>
      </c>
      <c r="B62" s="182">
        <v>203</v>
      </c>
      <c r="C62" s="112">
        <v>263</v>
      </c>
      <c r="D62" s="183">
        <f>'Revised Stratig. - April ''08'!$G$208</f>
        <v>4934</v>
      </c>
      <c r="E62" s="67">
        <v>20</v>
      </c>
      <c r="F62" s="15">
        <v>0</v>
      </c>
      <c r="G62" s="15">
        <v>0</v>
      </c>
      <c r="H62" s="15">
        <v>0</v>
      </c>
      <c r="I62" s="15">
        <v>0</v>
      </c>
      <c r="J62" s="80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80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80">
        <v>0</v>
      </c>
      <c r="AD62" s="15">
        <v>0</v>
      </c>
      <c r="AE62" s="15">
        <v>1</v>
      </c>
      <c r="AF62" s="15">
        <v>0</v>
      </c>
      <c r="AG62" s="80">
        <v>1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80">
        <v>0</v>
      </c>
      <c r="AO62" s="15">
        <v>0</v>
      </c>
      <c r="AP62" s="80">
        <v>0</v>
      </c>
      <c r="AQ62" s="15">
        <v>0</v>
      </c>
      <c r="AR62" s="15">
        <v>0</v>
      </c>
      <c r="AS62" s="15">
        <v>0</v>
      </c>
      <c r="AT62" s="80">
        <v>1</v>
      </c>
      <c r="AU62" s="80">
        <v>9</v>
      </c>
      <c r="AV62" s="80"/>
      <c r="AW62" s="80"/>
      <c r="AX62" s="80">
        <v>1</v>
      </c>
      <c r="AY62" s="174">
        <v>4</v>
      </c>
      <c r="AZ62" s="80"/>
      <c r="BA62" s="80"/>
      <c r="BB62" s="80"/>
      <c r="BC62" s="80"/>
      <c r="BD62" s="80"/>
      <c r="BE62" s="80"/>
      <c r="BF62" s="80"/>
      <c r="BG62" s="80"/>
      <c r="BH62" s="15">
        <v>0</v>
      </c>
      <c r="BI62" s="15">
        <v>0</v>
      </c>
      <c r="BJ62" s="15">
        <v>0</v>
      </c>
      <c r="BK62" s="80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80">
        <v>0</v>
      </c>
      <c r="BS62" s="15">
        <v>0</v>
      </c>
      <c r="BT62" s="15">
        <v>0</v>
      </c>
      <c r="BU62" s="80">
        <v>0</v>
      </c>
      <c r="BV62" s="15">
        <v>0</v>
      </c>
      <c r="BW62" s="15">
        <v>0</v>
      </c>
      <c r="BX62" s="15">
        <v>0</v>
      </c>
      <c r="BY62" s="15">
        <v>0</v>
      </c>
      <c r="BZ62" s="80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80"/>
      <c r="CI62" s="80"/>
      <c r="CJ62" s="80"/>
      <c r="CK62" s="80">
        <v>7</v>
      </c>
      <c r="CL62" s="174">
        <v>7</v>
      </c>
      <c r="CM62" s="80"/>
      <c r="CN62" s="80"/>
      <c r="CO62" s="80"/>
      <c r="CP62" s="80"/>
      <c r="CQ62" s="80"/>
      <c r="CR62" s="80"/>
      <c r="CS62" s="80"/>
      <c r="CT62" s="80">
        <v>7</v>
      </c>
      <c r="CU62" s="15">
        <v>0</v>
      </c>
      <c r="CV62" s="15">
        <v>1</v>
      </c>
      <c r="CW62" s="15">
        <v>263</v>
      </c>
      <c r="CX62" s="15"/>
      <c r="CY62" s="15"/>
      <c r="CZ62" s="207"/>
      <c r="DA62" s="207"/>
      <c r="DH62" s="207"/>
      <c r="DJ62" s="207"/>
      <c r="DK62" s="207"/>
      <c r="DL62" s="207"/>
      <c r="DM62" s="207"/>
      <c r="DN62" s="207"/>
      <c r="DO62" s="207"/>
      <c r="DP62" s="207"/>
      <c r="DQ62" s="207"/>
      <c r="DR62" s="207"/>
      <c r="DS62" s="207"/>
      <c r="DT62" s="207"/>
      <c r="DU62" s="207"/>
      <c r="DV62" s="207"/>
      <c r="DW62" s="207"/>
      <c r="DX62" s="207"/>
      <c r="DY62" s="207"/>
      <c r="DZ62" s="207"/>
      <c r="EA62" s="207"/>
      <c r="EB62" s="207"/>
      <c r="EC62" s="207"/>
      <c r="ED62" s="207"/>
      <c r="EE62" s="207"/>
      <c r="EF62" s="207"/>
      <c r="EG62" s="207"/>
      <c r="EH62" s="207"/>
      <c r="EI62" s="207"/>
      <c r="EJ62" s="207"/>
      <c r="EK62" s="207"/>
      <c r="EL62" s="207"/>
      <c r="EM62" s="207"/>
      <c r="EN62" s="207"/>
      <c r="EO62" s="207"/>
      <c r="EP62" s="207"/>
      <c r="EQ62" s="207"/>
      <c r="ER62" s="207"/>
      <c r="ES62" s="207"/>
      <c r="ET62" s="207"/>
      <c r="EU62" s="207"/>
      <c r="EV62" s="207"/>
      <c r="EW62" s="207"/>
      <c r="EX62" s="207"/>
      <c r="EY62" s="207"/>
      <c r="EZ62" s="207"/>
      <c r="FA62" s="207"/>
      <c r="FB62" s="207"/>
      <c r="FC62" s="207"/>
      <c r="FD62" s="207"/>
      <c r="FE62" s="207"/>
      <c r="FF62" s="207"/>
      <c r="FG62" s="207"/>
      <c r="FH62" s="207"/>
      <c r="FI62" s="207"/>
      <c r="FJ62" s="207"/>
      <c r="FK62" s="207"/>
      <c r="FL62" s="207"/>
      <c r="FM62" s="207"/>
      <c r="FN62" s="207"/>
      <c r="FO62" s="207"/>
      <c r="FP62" s="207"/>
      <c r="FQ62" s="207"/>
      <c r="FR62" s="207"/>
      <c r="FS62" s="207"/>
      <c r="FT62" s="207"/>
      <c r="FU62" s="207"/>
      <c r="FV62" s="207"/>
      <c r="FW62" s="207"/>
      <c r="FX62" s="207"/>
      <c r="FY62" s="207"/>
      <c r="FZ62" s="207"/>
      <c r="GA62" s="207"/>
      <c r="GB62" s="207"/>
      <c r="GC62" s="207"/>
      <c r="GD62" s="207"/>
      <c r="GE62" s="207"/>
      <c r="GF62" s="207"/>
      <c r="GG62" s="207"/>
      <c r="GH62" s="207"/>
      <c r="GI62" s="207"/>
      <c r="GJ62" s="207"/>
      <c r="GK62" s="207"/>
      <c r="GL62" s="207"/>
      <c r="GM62" s="207"/>
      <c r="GN62" s="207"/>
      <c r="GO62" s="207"/>
      <c r="GP62" s="207"/>
      <c r="GQ62" s="207"/>
      <c r="GR62" s="207"/>
      <c r="GS62" s="207"/>
      <c r="GT62" s="207"/>
      <c r="GU62" s="207"/>
      <c r="GV62" s="207"/>
      <c r="GW62" s="207"/>
      <c r="GX62" s="207"/>
      <c r="GY62" s="207"/>
    </row>
    <row r="63" spans="1:207" x14ac:dyDescent="0.2">
      <c r="A63" s="182">
        <v>12</v>
      </c>
      <c r="B63" s="182">
        <v>204</v>
      </c>
      <c r="C63" s="112">
        <v>264</v>
      </c>
      <c r="D63" s="183">
        <f>'Revised Stratig. - April ''08'!$G$209</f>
        <v>4943</v>
      </c>
      <c r="E63" s="67">
        <v>26</v>
      </c>
      <c r="F63" s="15">
        <v>0</v>
      </c>
      <c r="G63" s="15">
        <v>0</v>
      </c>
      <c r="H63" s="15">
        <v>0</v>
      </c>
      <c r="I63" s="15">
        <v>0</v>
      </c>
      <c r="J63" s="80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80">
        <v>0</v>
      </c>
      <c r="W63" s="15">
        <v>0</v>
      </c>
      <c r="X63" s="15">
        <v>0</v>
      </c>
      <c r="Y63" s="15">
        <v>0.99840000000000007</v>
      </c>
      <c r="Z63" s="15">
        <v>0</v>
      </c>
      <c r="AA63" s="15">
        <v>0</v>
      </c>
      <c r="AB63" s="15">
        <v>0</v>
      </c>
      <c r="AC63" s="80">
        <v>0</v>
      </c>
      <c r="AD63" s="15">
        <v>0</v>
      </c>
      <c r="AE63" s="15">
        <v>0.99840000000000007</v>
      </c>
      <c r="AF63" s="15">
        <v>0</v>
      </c>
      <c r="AG63" s="80">
        <v>0.99840000000000007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80">
        <v>0</v>
      </c>
      <c r="AO63" s="15">
        <v>0</v>
      </c>
      <c r="AP63" s="80">
        <v>0</v>
      </c>
      <c r="AQ63" s="15">
        <v>0</v>
      </c>
      <c r="AR63" s="15">
        <v>0</v>
      </c>
      <c r="AS63" s="15">
        <v>0</v>
      </c>
      <c r="AT63" s="80"/>
      <c r="AU63" s="80"/>
      <c r="AV63" s="80">
        <v>6</v>
      </c>
      <c r="AW63" s="80"/>
      <c r="AX63" s="80">
        <v>6</v>
      </c>
      <c r="AY63" s="174">
        <v>6</v>
      </c>
      <c r="AZ63" s="80"/>
      <c r="BA63" s="80"/>
      <c r="BB63" s="80"/>
      <c r="BC63" s="80"/>
      <c r="BD63" s="80"/>
      <c r="BE63" s="80"/>
      <c r="BF63" s="80"/>
      <c r="BG63" s="80"/>
      <c r="BH63" s="15">
        <v>0</v>
      </c>
      <c r="BI63" s="15">
        <v>0</v>
      </c>
      <c r="BJ63" s="15">
        <v>0</v>
      </c>
      <c r="BK63" s="80">
        <v>0</v>
      </c>
      <c r="BL63" s="15">
        <v>0</v>
      </c>
      <c r="BM63" s="15">
        <v>0</v>
      </c>
      <c r="BN63" s="15">
        <v>0</v>
      </c>
      <c r="BO63" s="15">
        <v>0</v>
      </c>
      <c r="BP63" s="15">
        <v>0</v>
      </c>
      <c r="BQ63" s="15">
        <v>0</v>
      </c>
      <c r="BR63" s="80">
        <v>0</v>
      </c>
      <c r="BS63" s="15">
        <v>0</v>
      </c>
      <c r="BT63" s="15">
        <v>0</v>
      </c>
      <c r="BU63" s="80">
        <v>0</v>
      </c>
      <c r="BV63" s="15">
        <v>0</v>
      </c>
      <c r="BW63" s="15">
        <v>0</v>
      </c>
      <c r="BX63" s="15">
        <v>0</v>
      </c>
      <c r="BY63" s="15">
        <v>0</v>
      </c>
      <c r="BZ63" s="80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80">
        <v>1</v>
      </c>
      <c r="CI63" s="80"/>
      <c r="CJ63" s="80"/>
      <c r="CK63" s="80">
        <v>6</v>
      </c>
      <c r="CL63" s="174">
        <v>6</v>
      </c>
      <c r="CM63" s="80"/>
      <c r="CN63" s="80">
        <v>2</v>
      </c>
      <c r="CO63" s="80"/>
      <c r="CP63" s="80"/>
      <c r="CQ63" s="80"/>
      <c r="CR63" s="80"/>
      <c r="CS63" s="80"/>
      <c r="CT63" s="80">
        <v>8</v>
      </c>
      <c r="CU63" s="15">
        <v>0</v>
      </c>
      <c r="CV63" s="15">
        <v>1</v>
      </c>
      <c r="CW63" s="15">
        <v>264</v>
      </c>
      <c r="CX63" s="15"/>
      <c r="CY63" s="15"/>
      <c r="CZ63" s="207"/>
      <c r="DA63" s="207"/>
      <c r="DH63" s="207"/>
      <c r="DJ63" s="207"/>
      <c r="DK63" s="207"/>
      <c r="DL63" s="207"/>
      <c r="DM63" s="207"/>
      <c r="DN63" s="207"/>
      <c r="DO63" s="207"/>
      <c r="DP63" s="207"/>
      <c r="DQ63" s="207"/>
      <c r="DR63" s="207"/>
      <c r="DS63" s="207"/>
      <c r="DT63" s="207"/>
      <c r="DU63" s="207"/>
      <c r="DV63" s="207"/>
      <c r="DW63" s="207"/>
      <c r="DX63" s="207"/>
      <c r="DY63" s="207"/>
      <c r="DZ63" s="207"/>
      <c r="EA63" s="207"/>
      <c r="EB63" s="207"/>
      <c r="EC63" s="207"/>
      <c r="ED63" s="207"/>
      <c r="EE63" s="207"/>
      <c r="EF63" s="207"/>
      <c r="EG63" s="207"/>
      <c r="EH63" s="207"/>
      <c r="EI63" s="207"/>
      <c r="EJ63" s="207"/>
      <c r="EK63" s="207"/>
      <c r="EL63" s="207"/>
      <c r="EM63" s="207"/>
      <c r="EN63" s="207"/>
      <c r="EO63" s="207"/>
      <c r="EP63" s="207"/>
      <c r="EQ63" s="207"/>
      <c r="ER63" s="207"/>
      <c r="ES63" s="207"/>
      <c r="ET63" s="207"/>
      <c r="EU63" s="207"/>
      <c r="EV63" s="207"/>
      <c r="EW63" s="207"/>
      <c r="EX63" s="207"/>
      <c r="EY63" s="207"/>
      <c r="EZ63" s="207"/>
      <c r="FA63" s="207"/>
      <c r="FB63" s="207"/>
      <c r="FC63" s="207"/>
      <c r="FD63" s="207"/>
      <c r="FE63" s="207"/>
      <c r="FF63" s="207"/>
      <c r="FG63" s="207"/>
      <c r="FH63" s="207"/>
      <c r="FI63" s="207"/>
      <c r="FJ63" s="207"/>
      <c r="FK63" s="207"/>
      <c r="FL63" s="207"/>
      <c r="FM63" s="207"/>
      <c r="FN63" s="207"/>
      <c r="FO63" s="207"/>
      <c r="FP63" s="207"/>
      <c r="FQ63" s="207"/>
      <c r="FR63" s="207"/>
      <c r="FS63" s="207"/>
      <c r="FT63" s="207"/>
      <c r="FU63" s="207"/>
      <c r="FV63" s="207"/>
      <c r="FW63" s="207"/>
      <c r="FX63" s="207"/>
      <c r="FY63" s="207"/>
      <c r="FZ63" s="207"/>
      <c r="GA63" s="207"/>
      <c r="GB63" s="207"/>
      <c r="GC63" s="207"/>
      <c r="GD63" s="207"/>
      <c r="GE63" s="207"/>
      <c r="GF63" s="207"/>
      <c r="GG63" s="207"/>
      <c r="GH63" s="207"/>
      <c r="GI63" s="207"/>
      <c r="GJ63" s="207"/>
      <c r="GK63" s="207"/>
      <c r="GL63" s="207"/>
      <c r="GM63" s="207"/>
      <c r="GN63" s="207"/>
      <c r="GO63" s="207"/>
      <c r="GP63" s="207"/>
      <c r="GQ63" s="207"/>
      <c r="GR63" s="207"/>
      <c r="GS63" s="207"/>
      <c r="GT63" s="207"/>
      <c r="GU63" s="207"/>
      <c r="GV63" s="207"/>
      <c r="GW63" s="207"/>
      <c r="GX63" s="207"/>
      <c r="GY63" s="207"/>
    </row>
    <row r="64" spans="1:207" x14ac:dyDescent="0.2">
      <c r="A64" s="182">
        <v>13</v>
      </c>
      <c r="B64" s="182">
        <v>205</v>
      </c>
      <c r="C64" s="112">
        <v>265</v>
      </c>
      <c r="D64" s="183">
        <f>'Revised Stratig. - April ''08'!$G$210</f>
        <v>4951</v>
      </c>
      <c r="E64" s="67">
        <v>30</v>
      </c>
      <c r="F64" s="15">
        <v>0</v>
      </c>
      <c r="G64" s="15">
        <v>0</v>
      </c>
      <c r="H64" s="15">
        <v>0</v>
      </c>
      <c r="I64" s="15">
        <v>0</v>
      </c>
      <c r="J64" s="80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80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80">
        <v>0</v>
      </c>
      <c r="AD64" s="15">
        <v>0</v>
      </c>
      <c r="AE64" s="15">
        <v>1.9980000000000002</v>
      </c>
      <c r="AF64" s="15">
        <v>3</v>
      </c>
      <c r="AG64" s="80">
        <v>4.9980000000000002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80">
        <v>0</v>
      </c>
      <c r="AO64" s="15">
        <v>0</v>
      </c>
      <c r="AP64" s="80">
        <v>0</v>
      </c>
      <c r="AQ64" s="15">
        <v>0</v>
      </c>
      <c r="AR64" s="15">
        <v>0</v>
      </c>
      <c r="AS64" s="15">
        <v>0</v>
      </c>
      <c r="AT64" s="80">
        <v>1</v>
      </c>
      <c r="AU64" s="80">
        <v>9</v>
      </c>
      <c r="AV64" s="80">
        <v>3</v>
      </c>
      <c r="AW64" s="80"/>
      <c r="AX64" s="80">
        <v>3</v>
      </c>
      <c r="AY64" s="174">
        <v>12</v>
      </c>
      <c r="AZ64" s="80"/>
      <c r="BA64" s="80"/>
      <c r="BB64" s="80"/>
      <c r="BC64" s="80"/>
      <c r="BD64" s="80"/>
      <c r="BE64" s="80"/>
      <c r="BF64" s="80"/>
      <c r="BG64" s="80"/>
      <c r="BH64" s="15">
        <v>0</v>
      </c>
      <c r="BI64" s="15">
        <v>0</v>
      </c>
      <c r="BJ64" s="15">
        <v>0</v>
      </c>
      <c r="BK64" s="80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80">
        <v>0</v>
      </c>
      <c r="BS64" s="15">
        <v>0</v>
      </c>
      <c r="BT64" s="15">
        <v>0</v>
      </c>
      <c r="BU64" s="80">
        <v>0</v>
      </c>
      <c r="BV64" s="15">
        <v>0</v>
      </c>
      <c r="BW64" s="15">
        <v>0</v>
      </c>
      <c r="BX64" s="15">
        <v>0</v>
      </c>
      <c r="BY64" s="15">
        <v>0</v>
      </c>
      <c r="BZ64" s="80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80">
        <v>1</v>
      </c>
      <c r="CI64" s="80">
        <v>1</v>
      </c>
      <c r="CJ64" s="80"/>
      <c r="CK64" s="80">
        <v>7</v>
      </c>
      <c r="CL64" s="174">
        <v>7.0000000000000009</v>
      </c>
      <c r="CM64" s="80"/>
      <c r="CN64" s="80"/>
      <c r="CO64" s="80"/>
      <c r="CP64" s="80">
        <v>1</v>
      </c>
      <c r="CQ64" s="80"/>
      <c r="CR64" s="80"/>
      <c r="CS64" s="80"/>
      <c r="CT64" s="80">
        <v>8</v>
      </c>
      <c r="CU64" s="15">
        <v>0</v>
      </c>
      <c r="CV64" s="15">
        <v>1</v>
      </c>
      <c r="CW64" s="15">
        <v>265</v>
      </c>
      <c r="CX64" s="15"/>
      <c r="CY64" s="15"/>
      <c r="CZ64" s="207"/>
      <c r="DA64" s="207"/>
      <c r="DH64" s="207"/>
      <c r="DJ64" s="207"/>
      <c r="DK64" s="207"/>
      <c r="DL64" s="207"/>
      <c r="DM64" s="207"/>
      <c r="DN64" s="207"/>
      <c r="DO64" s="207"/>
      <c r="DP64" s="207"/>
      <c r="DQ64" s="207"/>
      <c r="DR64" s="207"/>
      <c r="DS64" s="207"/>
      <c r="DT64" s="207"/>
      <c r="DU64" s="207"/>
      <c r="DV64" s="207"/>
      <c r="DW64" s="207"/>
      <c r="DX64" s="207"/>
      <c r="DY64" s="207"/>
      <c r="DZ64" s="207"/>
      <c r="EA64" s="207"/>
      <c r="EB64" s="207"/>
      <c r="EC64" s="207"/>
      <c r="ED64" s="207"/>
      <c r="EE64" s="207"/>
      <c r="EF64" s="207"/>
      <c r="EG64" s="207"/>
      <c r="EH64" s="207"/>
      <c r="EI64" s="207"/>
      <c r="EJ64" s="207"/>
      <c r="EK64" s="207"/>
      <c r="EL64" s="207"/>
      <c r="EM64" s="207"/>
      <c r="EN64" s="207"/>
      <c r="EO64" s="207"/>
      <c r="EP64" s="207"/>
      <c r="EQ64" s="207"/>
      <c r="ER64" s="207"/>
      <c r="ES64" s="207"/>
      <c r="ET64" s="207"/>
      <c r="EU64" s="207"/>
      <c r="EV64" s="207"/>
      <c r="EW64" s="207"/>
      <c r="EX64" s="207"/>
      <c r="EY64" s="207"/>
      <c r="EZ64" s="207"/>
      <c r="FA64" s="207"/>
      <c r="FB64" s="207"/>
      <c r="FC64" s="207"/>
      <c r="FD64" s="207"/>
      <c r="FE64" s="207"/>
      <c r="FF64" s="207"/>
      <c r="FG64" s="207"/>
      <c r="FH64" s="207"/>
      <c r="FI64" s="207"/>
      <c r="FJ64" s="207"/>
      <c r="FK64" s="207"/>
      <c r="FL64" s="207"/>
      <c r="FM64" s="207"/>
      <c r="FN64" s="207"/>
      <c r="FO64" s="207"/>
      <c r="FP64" s="207"/>
      <c r="FQ64" s="207"/>
      <c r="FR64" s="207"/>
      <c r="FS64" s="207"/>
      <c r="FT64" s="207"/>
      <c r="FU64" s="207"/>
      <c r="FV64" s="207"/>
      <c r="FW64" s="207"/>
      <c r="FX64" s="207"/>
      <c r="FY64" s="207"/>
      <c r="FZ64" s="207"/>
      <c r="GA64" s="207"/>
      <c r="GB64" s="207"/>
      <c r="GC64" s="207"/>
      <c r="GD64" s="207"/>
      <c r="GE64" s="207"/>
      <c r="GF64" s="207"/>
      <c r="GG64" s="207"/>
      <c r="GH64" s="207"/>
      <c r="GI64" s="207"/>
      <c r="GJ64" s="207"/>
      <c r="GK64" s="207"/>
      <c r="GL64" s="207"/>
      <c r="GM64" s="207"/>
      <c r="GN64" s="207"/>
      <c r="GO64" s="207"/>
      <c r="GP64" s="207"/>
      <c r="GQ64" s="207"/>
      <c r="GR64" s="207"/>
      <c r="GS64" s="207"/>
      <c r="GT64" s="207"/>
      <c r="GU64" s="207"/>
      <c r="GV64" s="207"/>
      <c r="GW64" s="207"/>
      <c r="GX64" s="207"/>
      <c r="GY64" s="207"/>
    </row>
    <row r="65" spans="1:207" x14ac:dyDescent="0.2">
      <c r="A65" s="43">
        <v>14</v>
      </c>
      <c r="B65" s="43">
        <v>206</v>
      </c>
      <c r="C65" s="100">
        <v>266</v>
      </c>
      <c r="D65" s="60">
        <f>'Revised Stratig. - April ''08'!$G$211</f>
        <v>4977</v>
      </c>
      <c r="E65" s="67">
        <v>29</v>
      </c>
      <c r="F65" s="15">
        <v>0</v>
      </c>
      <c r="G65" s="15">
        <v>0</v>
      </c>
      <c r="H65" s="15">
        <v>0</v>
      </c>
      <c r="I65" s="15">
        <v>0</v>
      </c>
      <c r="J65" s="80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80">
        <v>3</v>
      </c>
      <c r="W65" s="15">
        <v>3</v>
      </c>
      <c r="X65" s="15">
        <v>0</v>
      </c>
      <c r="Y65" s="15">
        <v>2</v>
      </c>
      <c r="Z65" s="15">
        <v>0</v>
      </c>
      <c r="AA65" s="15">
        <v>0</v>
      </c>
      <c r="AB65" s="15">
        <v>0</v>
      </c>
      <c r="AC65" s="80">
        <v>0</v>
      </c>
      <c r="AD65" s="15">
        <v>0</v>
      </c>
      <c r="AE65" s="15">
        <v>3</v>
      </c>
      <c r="AF65" s="15">
        <v>2</v>
      </c>
      <c r="AG65" s="80">
        <v>5.0000000000000009</v>
      </c>
      <c r="AH65" s="15">
        <v>0</v>
      </c>
      <c r="AI65" s="15">
        <v>43</v>
      </c>
      <c r="AJ65" s="15">
        <v>0</v>
      </c>
      <c r="AK65" s="15">
        <v>0</v>
      </c>
      <c r="AL65" s="15">
        <v>0</v>
      </c>
      <c r="AM65" s="15">
        <v>2</v>
      </c>
      <c r="AN65" s="80">
        <v>0</v>
      </c>
      <c r="AO65" s="15">
        <v>0</v>
      </c>
      <c r="AP65" s="80">
        <v>0</v>
      </c>
      <c r="AQ65" s="15">
        <v>0</v>
      </c>
      <c r="AR65" s="15">
        <v>0</v>
      </c>
      <c r="AS65" s="15">
        <v>0</v>
      </c>
      <c r="AT65" s="80">
        <v>1</v>
      </c>
      <c r="AU65" s="80">
        <v>43</v>
      </c>
      <c r="AV65" s="80">
        <v>0</v>
      </c>
      <c r="AW65" s="80">
        <v>0</v>
      </c>
      <c r="AX65" s="80">
        <v>1</v>
      </c>
      <c r="AY65" s="174">
        <v>28</v>
      </c>
      <c r="AZ65" s="80">
        <v>0</v>
      </c>
      <c r="BA65" s="80">
        <v>0</v>
      </c>
      <c r="BB65" s="80">
        <v>4</v>
      </c>
      <c r="BC65" s="80">
        <v>0</v>
      </c>
      <c r="BD65" s="80">
        <v>0</v>
      </c>
      <c r="BE65" s="80">
        <v>1</v>
      </c>
      <c r="BF65" s="80">
        <v>0</v>
      </c>
      <c r="BG65" s="80">
        <v>33.999999999999993</v>
      </c>
      <c r="BH65" s="15">
        <v>0</v>
      </c>
      <c r="BI65" s="15">
        <v>0</v>
      </c>
      <c r="BJ65" s="15">
        <v>0</v>
      </c>
      <c r="BK65" s="80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80">
        <v>0</v>
      </c>
      <c r="BS65" s="15">
        <v>0</v>
      </c>
      <c r="BT65" s="15">
        <v>0</v>
      </c>
      <c r="BU65" s="80">
        <v>0</v>
      </c>
      <c r="BV65" s="15">
        <v>0</v>
      </c>
      <c r="BW65" s="15">
        <v>0</v>
      </c>
      <c r="BX65" s="15">
        <v>0</v>
      </c>
      <c r="BY65" s="15">
        <v>0</v>
      </c>
      <c r="BZ65" s="80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80">
        <v>6</v>
      </c>
      <c r="CI65" s="80">
        <v>14</v>
      </c>
      <c r="CJ65" s="80">
        <v>2</v>
      </c>
      <c r="CK65" s="80">
        <v>14</v>
      </c>
      <c r="CL65" s="174">
        <v>19.72</v>
      </c>
      <c r="CM65" s="80">
        <v>14</v>
      </c>
      <c r="CN65" s="80">
        <v>9</v>
      </c>
      <c r="CO65" s="80">
        <v>2</v>
      </c>
      <c r="CP65" s="80">
        <v>8</v>
      </c>
      <c r="CQ65" s="80">
        <v>10.000000000000002</v>
      </c>
      <c r="CR65" s="80">
        <v>0</v>
      </c>
      <c r="CS65" s="80">
        <v>0</v>
      </c>
      <c r="CT65" s="80">
        <v>62.72</v>
      </c>
      <c r="CU65" s="15">
        <v>0</v>
      </c>
      <c r="CV65" s="15">
        <v>1</v>
      </c>
      <c r="CW65" s="15">
        <v>266</v>
      </c>
      <c r="CX65" s="15"/>
      <c r="CY65" s="15"/>
      <c r="CZ65" s="207"/>
      <c r="DA65" s="207"/>
      <c r="DH65" s="207"/>
      <c r="DJ65" s="207"/>
      <c r="DK65" s="207"/>
      <c r="DL65" s="207"/>
      <c r="DM65" s="207"/>
      <c r="DN65" s="207"/>
      <c r="DO65" s="207"/>
      <c r="DP65" s="207"/>
      <c r="DQ65" s="207"/>
      <c r="DR65" s="207"/>
      <c r="DS65" s="207"/>
      <c r="DT65" s="207"/>
      <c r="DU65" s="207"/>
      <c r="DV65" s="207"/>
      <c r="DW65" s="207"/>
      <c r="DX65" s="207"/>
      <c r="DY65" s="207"/>
      <c r="DZ65" s="207"/>
      <c r="EA65" s="207"/>
      <c r="EB65" s="207"/>
      <c r="EC65" s="207"/>
      <c r="ED65" s="207"/>
      <c r="EE65" s="207"/>
      <c r="EF65" s="207"/>
      <c r="EG65" s="207"/>
      <c r="EH65" s="207"/>
      <c r="EI65" s="207"/>
      <c r="EJ65" s="207"/>
      <c r="EK65" s="207"/>
      <c r="EL65" s="207"/>
      <c r="EM65" s="207"/>
      <c r="EN65" s="207"/>
      <c r="EO65" s="207"/>
      <c r="EP65" s="207"/>
      <c r="EQ65" s="207"/>
      <c r="ER65" s="207"/>
      <c r="ES65" s="207"/>
      <c r="ET65" s="207"/>
      <c r="EU65" s="207"/>
      <c r="EV65" s="207"/>
      <c r="EW65" s="207"/>
      <c r="EX65" s="207"/>
      <c r="EY65" s="207"/>
      <c r="EZ65" s="207"/>
      <c r="FA65" s="207"/>
      <c r="FB65" s="207"/>
      <c r="FC65" s="207"/>
      <c r="FD65" s="207"/>
      <c r="FE65" s="207"/>
      <c r="FF65" s="207"/>
      <c r="FG65" s="207"/>
      <c r="FH65" s="207"/>
      <c r="FI65" s="207"/>
      <c r="FJ65" s="207"/>
      <c r="FK65" s="207"/>
      <c r="FL65" s="207"/>
      <c r="FM65" s="207"/>
      <c r="FN65" s="207"/>
      <c r="FO65" s="207"/>
      <c r="FP65" s="207"/>
      <c r="FQ65" s="207"/>
      <c r="FR65" s="207"/>
      <c r="FS65" s="207"/>
      <c r="FT65" s="207"/>
      <c r="FU65" s="207"/>
      <c r="FV65" s="207"/>
      <c r="FW65" s="207"/>
      <c r="FX65" s="207"/>
      <c r="FY65" s="207"/>
      <c r="FZ65" s="207"/>
      <c r="GA65" s="207"/>
      <c r="GB65" s="207"/>
      <c r="GC65" s="207"/>
      <c r="GD65" s="207"/>
      <c r="GE65" s="207"/>
      <c r="GF65" s="207"/>
      <c r="GG65" s="207"/>
      <c r="GH65" s="207"/>
      <c r="GI65" s="207"/>
      <c r="GJ65" s="207"/>
      <c r="GK65" s="207"/>
      <c r="GL65" s="207"/>
      <c r="GM65" s="207"/>
      <c r="GN65" s="207"/>
      <c r="GO65" s="207"/>
      <c r="GP65" s="207"/>
      <c r="GQ65" s="207"/>
      <c r="GR65" s="207"/>
      <c r="GS65" s="207"/>
      <c r="GT65" s="207"/>
      <c r="GU65" s="207"/>
      <c r="GV65" s="207"/>
      <c r="GW65" s="207"/>
      <c r="GX65" s="207"/>
      <c r="GY65" s="207"/>
    </row>
    <row r="66" spans="1:207" x14ac:dyDescent="0.2">
      <c r="A66" s="182">
        <v>15</v>
      </c>
      <c r="B66" s="182">
        <v>207</v>
      </c>
      <c r="C66" s="112">
        <v>267</v>
      </c>
      <c r="D66" s="183">
        <f>'Revised Stratig. - April ''08'!$G$212</f>
        <v>5003</v>
      </c>
      <c r="E66" s="67">
        <v>27</v>
      </c>
      <c r="F66" s="15">
        <v>0</v>
      </c>
      <c r="G66" s="15">
        <v>0</v>
      </c>
      <c r="H66" s="15">
        <v>0</v>
      </c>
      <c r="I66" s="15">
        <v>0</v>
      </c>
      <c r="J66" s="80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80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80">
        <v>0</v>
      </c>
      <c r="AD66" s="15">
        <v>0</v>
      </c>
      <c r="AE66" s="15">
        <v>1.9980000000000002</v>
      </c>
      <c r="AF66" s="15">
        <v>0</v>
      </c>
      <c r="AG66" s="80">
        <v>1.9980000000000002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80">
        <v>0</v>
      </c>
      <c r="AO66" s="15">
        <v>0</v>
      </c>
      <c r="AP66" s="80">
        <v>0</v>
      </c>
      <c r="AQ66" s="15">
        <v>0</v>
      </c>
      <c r="AR66" s="15">
        <v>0</v>
      </c>
      <c r="AS66" s="15">
        <v>0</v>
      </c>
      <c r="AT66" s="80"/>
      <c r="AU66" s="80">
        <v>21</v>
      </c>
      <c r="AV66" s="80"/>
      <c r="AW66" s="80"/>
      <c r="AX66" s="80">
        <v>1</v>
      </c>
      <c r="AY66" s="174">
        <v>7</v>
      </c>
      <c r="AZ66" s="80"/>
      <c r="BA66" s="80"/>
      <c r="BB66" s="80"/>
      <c r="BC66" s="80"/>
      <c r="BD66" s="80"/>
      <c r="BE66" s="80"/>
      <c r="BF66" s="80"/>
      <c r="BG66" s="80"/>
      <c r="BH66" s="15">
        <v>0</v>
      </c>
      <c r="BI66" s="15">
        <v>0</v>
      </c>
      <c r="BJ66" s="15">
        <v>0</v>
      </c>
      <c r="BK66" s="80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80">
        <v>0</v>
      </c>
      <c r="BS66" s="15">
        <v>0</v>
      </c>
      <c r="BT66" s="15">
        <v>0</v>
      </c>
      <c r="BU66" s="80">
        <v>0</v>
      </c>
      <c r="BV66" s="15">
        <v>0</v>
      </c>
      <c r="BW66" s="15">
        <v>0</v>
      </c>
      <c r="BX66" s="15">
        <v>0</v>
      </c>
      <c r="BY66" s="15">
        <v>0</v>
      </c>
      <c r="BZ66" s="80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80"/>
      <c r="CI66" s="80"/>
      <c r="CJ66" s="80"/>
      <c r="CK66" s="80">
        <v>8</v>
      </c>
      <c r="CL66" s="174">
        <v>8</v>
      </c>
      <c r="CM66" s="80"/>
      <c r="CN66" s="80"/>
      <c r="CO66" s="80"/>
      <c r="CP66" s="80">
        <v>1</v>
      </c>
      <c r="CQ66" s="80"/>
      <c r="CR66" s="80"/>
      <c r="CS66" s="80"/>
      <c r="CT66" s="80">
        <v>9</v>
      </c>
      <c r="CU66" s="15">
        <v>0</v>
      </c>
      <c r="CV66" s="15">
        <v>1</v>
      </c>
      <c r="CW66" s="15">
        <v>267</v>
      </c>
      <c r="CX66" s="15"/>
      <c r="CY66" s="15"/>
      <c r="CZ66" s="207"/>
      <c r="DA66" s="207"/>
      <c r="DH66" s="207"/>
      <c r="DJ66" s="207"/>
      <c r="DK66" s="207"/>
      <c r="DL66" s="207"/>
      <c r="DM66" s="207"/>
      <c r="DN66" s="207"/>
      <c r="DO66" s="207"/>
      <c r="DP66" s="207"/>
      <c r="DQ66" s="207"/>
      <c r="DR66" s="207"/>
      <c r="DS66" s="207"/>
      <c r="DT66" s="207"/>
      <c r="DU66" s="207"/>
      <c r="DV66" s="207"/>
      <c r="DW66" s="207"/>
      <c r="DX66" s="207"/>
      <c r="DY66" s="207"/>
      <c r="DZ66" s="207"/>
      <c r="EA66" s="207"/>
      <c r="EB66" s="207"/>
      <c r="EC66" s="207"/>
      <c r="ED66" s="207"/>
      <c r="EE66" s="207"/>
      <c r="EF66" s="207"/>
      <c r="EG66" s="207"/>
      <c r="EH66" s="207"/>
      <c r="EI66" s="207"/>
      <c r="EJ66" s="207"/>
      <c r="EK66" s="207"/>
      <c r="EL66" s="207"/>
      <c r="EM66" s="207"/>
      <c r="EN66" s="207"/>
      <c r="EO66" s="207"/>
      <c r="EP66" s="207"/>
      <c r="EQ66" s="207"/>
      <c r="ER66" s="207"/>
      <c r="ES66" s="207"/>
      <c r="ET66" s="207"/>
      <c r="EU66" s="207"/>
      <c r="EV66" s="207"/>
      <c r="EW66" s="207"/>
      <c r="EX66" s="207"/>
      <c r="EY66" s="207"/>
      <c r="EZ66" s="207"/>
      <c r="FA66" s="207"/>
      <c r="FB66" s="207"/>
      <c r="FC66" s="207"/>
      <c r="FD66" s="207"/>
      <c r="FE66" s="207"/>
      <c r="FF66" s="207"/>
      <c r="FG66" s="207"/>
      <c r="FH66" s="207"/>
      <c r="FI66" s="207"/>
      <c r="FJ66" s="207"/>
      <c r="FK66" s="207"/>
      <c r="FL66" s="207"/>
      <c r="FM66" s="207"/>
      <c r="FN66" s="207"/>
      <c r="FO66" s="207"/>
      <c r="FP66" s="207"/>
      <c r="FQ66" s="207"/>
      <c r="FR66" s="207"/>
      <c r="FS66" s="207"/>
      <c r="FT66" s="207"/>
      <c r="FU66" s="207"/>
      <c r="FV66" s="207"/>
      <c r="FW66" s="207"/>
      <c r="FX66" s="207"/>
      <c r="FY66" s="207"/>
      <c r="FZ66" s="207"/>
      <c r="GA66" s="207"/>
      <c r="GB66" s="207"/>
      <c r="GC66" s="207"/>
      <c r="GD66" s="207"/>
      <c r="GE66" s="207"/>
      <c r="GF66" s="207"/>
      <c r="GG66" s="207"/>
      <c r="GH66" s="207"/>
      <c r="GI66" s="207"/>
      <c r="GJ66" s="207"/>
      <c r="GK66" s="207"/>
      <c r="GL66" s="207"/>
      <c r="GM66" s="207"/>
      <c r="GN66" s="207"/>
      <c r="GO66" s="207"/>
      <c r="GP66" s="207"/>
      <c r="GQ66" s="207"/>
      <c r="GR66" s="207"/>
      <c r="GS66" s="207"/>
      <c r="GT66" s="207"/>
      <c r="GU66" s="207"/>
      <c r="GV66" s="207"/>
      <c r="GW66" s="207"/>
      <c r="GX66" s="207"/>
      <c r="GY66" s="207"/>
    </row>
    <row r="67" spans="1:207" x14ac:dyDescent="0.2">
      <c r="A67" s="182">
        <v>16</v>
      </c>
      <c r="B67" s="182">
        <v>208</v>
      </c>
      <c r="C67" s="112">
        <v>268</v>
      </c>
      <c r="D67" s="183">
        <f>'Revised Stratig. - April ''08'!$G$213</f>
        <v>5029</v>
      </c>
      <c r="E67" s="67">
        <v>20</v>
      </c>
      <c r="F67" s="15">
        <v>0</v>
      </c>
      <c r="G67" s="15">
        <v>0</v>
      </c>
      <c r="H67" s="15">
        <v>0</v>
      </c>
      <c r="I67" s="15">
        <v>0</v>
      </c>
      <c r="J67" s="80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80">
        <v>0</v>
      </c>
      <c r="W67" s="15">
        <v>0</v>
      </c>
      <c r="X67" s="15">
        <v>0</v>
      </c>
      <c r="Y67" s="15">
        <v>1</v>
      </c>
      <c r="Z67" s="15">
        <v>0</v>
      </c>
      <c r="AA67" s="15">
        <v>0</v>
      </c>
      <c r="AB67" s="15">
        <v>0</v>
      </c>
      <c r="AC67" s="80">
        <v>0</v>
      </c>
      <c r="AD67" s="15">
        <v>0</v>
      </c>
      <c r="AE67" s="15">
        <v>1</v>
      </c>
      <c r="AF67" s="15">
        <v>1</v>
      </c>
      <c r="AG67" s="80">
        <v>2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80">
        <v>0</v>
      </c>
      <c r="AO67" s="15">
        <v>0</v>
      </c>
      <c r="AP67" s="80">
        <v>0</v>
      </c>
      <c r="AQ67" s="15">
        <v>0</v>
      </c>
      <c r="AR67" s="15">
        <v>0</v>
      </c>
      <c r="AS67" s="15">
        <v>0</v>
      </c>
      <c r="AT67" s="80"/>
      <c r="AU67" s="80">
        <v>3</v>
      </c>
      <c r="AV67" s="80"/>
      <c r="AW67" s="80"/>
      <c r="AX67" s="80">
        <v>1</v>
      </c>
      <c r="AY67" s="174">
        <v>5</v>
      </c>
      <c r="AZ67" s="80"/>
      <c r="BA67" s="80"/>
      <c r="BB67" s="80"/>
      <c r="BC67" s="80"/>
      <c r="BD67" s="80"/>
      <c r="BE67" s="80"/>
      <c r="BF67" s="80"/>
      <c r="BG67" s="80"/>
      <c r="BH67" s="15">
        <v>0</v>
      </c>
      <c r="BI67" s="15">
        <v>0</v>
      </c>
      <c r="BJ67" s="15">
        <v>0</v>
      </c>
      <c r="BK67" s="80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80">
        <v>0</v>
      </c>
      <c r="BS67" s="15">
        <v>0</v>
      </c>
      <c r="BT67" s="15">
        <v>0</v>
      </c>
      <c r="BU67" s="80">
        <v>0</v>
      </c>
      <c r="BV67" s="15">
        <v>0</v>
      </c>
      <c r="BW67" s="15">
        <v>0</v>
      </c>
      <c r="BX67" s="15">
        <v>0</v>
      </c>
      <c r="BY67" s="15">
        <v>0</v>
      </c>
      <c r="BZ67" s="80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80"/>
      <c r="CI67" s="80"/>
      <c r="CJ67" s="80"/>
      <c r="CK67" s="80">
        <v>5</v>
      </c>
      <c r="CL67" s="174">
        <v>5</v>
      </c>
      <c r="CM67" s="80"/>
      <c r="CN67" s="80">
        <v>3</v>
      </c>
      <c r="CO67" s="80"/>
      <c r="CP67" s="80"/>
      <c r="CQ67" s="80"/>
      <c r="CR67" s="80"/>
      <c r="CS67" s="80"/>
      <c r="CT67" s="80">
        <v>8</v>
      </c>
      <c r="CU67" s="15">
        <v>0</v>
      </c>
      <c r="CV67" s="15">
        <v>1</v>
      </c>
      <c r="CW67" s="15">
        <v>268</v>
      </c>
      <c r="CX67" s="15"/>
      <c r="CY67" s="15"/>
      <c r="CZ67" s="207"/>
      <c r="DA67" s="207"/>
      <c r="DH67" s="207"/>
      <c r="DJ67" s="207"/>
      <c r="DK67" s="207"/>
      <c r="DL67" s="207"/>
      <c r="DM67" s="207"/>
      <c r="DN67" s="207"/>
      <c r="DO67" s="207"/>
      <c r="DP67" s="207"/>
      <c r="DQ67" s="207"/>
      <c r="DR67" s="207"/>
      <c r="DS67" s="207"/>
      <c r="DT67" s="207"/>
      <c r="DU67" s="207"/>
      <c r="DV67" s="207"/>
      <c r="DW67" s="207"/>
      <c r="DX67" s="207"/>
      <c r="DY67" s="207"/>
      <c r="DZ67" s="207"/>
      <c r="EA67" s="207"/>
      <c r="EB67" s="207"/>
      <c r="EC67" s="207"/>
      <c r="ED67" s="207"/>
      <c r="EE67" s="207"/>
      <c r="EF67" s="207"/>
      <c r="EG67" s="207"/>
      <c r="EH67" s="207"/>
      <c r="EI67" s="207"/>
      <c r="EJ67" s="207"/>
      <c r="EK67" s="207"/>
      <c r="EL67" s="207"/>
      <c r="EM67" s="207"/>
      <c r="EN67" s="207"/>
      <c r="EO67" s="207"/>
      <c r="EP67" s="207"/>
      <c r="EQ67" s="207"/>
      <c r="ER67" s="207"/>
      <c r="ES67" s="207"/>
      <c r="ET67" s="207"/>
      <c r="EU67" s="207"/>
      <c r="EV67" s="207"/>
      <c r="EW67" s="207"/>
      <c r="EX67" s="207"/>
      <c r="EY67" s="207"/>
      <c r="EZ67" s="207"/>
      <c r="FA67" s="207"/>
      <c r="FB67" s="207"/>
      <c r="FC67" s="207"/>
      <c r="FD67" s="207"/>
      <c r="FE67" s="207"/>
      <c r="FF67" s="207"/>
      <c r="FG67" s="207"/>
      <c r="FH67" s="207"/>
      <c r="FI67" s="207"/>
      <c r="FJ67" s="207"/>
      <c r="FK67" s="207"/>
      <c r="FL67" s="207"/>
      <c r="FM67" s="207"/>
      <c r="FN67" s="207"/>
      <c r="FO67" s="207"/>
      <c r="FP67" s="207"/>
      <c r="FQ67" s="207"/>
      <c r="FR67" s="207"/>
      <c r="FS67" s="207"/>
      <c r="FT67" s="207"/>
      <c r="FU67" s="207"/>
      <c r="FV67" s="207"/>
      <c r="FW67" s="207"/>
      <c r="FX67" s="207"/>
      <c r="FY67" s="207"/>
      <c r="FZ67" s="207"/>
      <c r="GA67" s="207"/>
      <c r="GB67" s="207"/>
      <c r="GC67" s="207"/>
      <c r="GD67" s="207"/>
      <c r="GE67" s="207"/>
      <c r="GF67" s="207"/>
      <c r="GG67" s="207"/>
      <c r="GH67" s="207"/>
      <c r="GI67" s="207"/>
      <c r="GJ67" s="207"/>
      <c r="GK67" s="207"/>
      <c r="GL67" s="207"/>
      <c r="GM67" s="207"/>
      <c r="GN67" s="207"/>
      <c r="GO67" s="207"/>
      <c r="GP67" s="207"/>
      <c r="GQ67" s="207"/>
      <c r="GR67" s="207"/>
      <c r="GS67" s="207"/>
      <c r="GT67" s="207"/>
      <c r="GU67" s="207"/>
      <c r="GV67" s="207"/>
      <c r="GW67" s="207"/>
      <c r="GX67" s="207"/>
      <c r="GY67" s="207"/>
    </row>
    <row r="68" spans="1:207" x14ac:dyDescent="0.2">
      <c r="A68" s="182">
        <v>17</v>
      </c>
      <c r="B68" s="182">
        <v>209</v>
      </c>
      <c r="C68" s="112">
        <v>269</v>
      </c>
      <c r="D68" s="183">
        <f>'Revised Stratig. - April ''08'!$G$214</f>
        <v>5054</v>
      </c>
      <c r="E68" s="67">
        <v>25</v>
      </c>
      <c r="F68" s="15">
        <v>0</v>
      </c>
      <c r="G68" s="15">
        <v>0</v>
      </c>
      <c r="H68" s="15">
        <v>0</v>
      </c>
      <c r="I68" s="15">
        <v>0</v>
      </c>
      <c r="J68" s="80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80">
        <v>0</v>
      </c>
      <c r="W68" s="15">
        <v>0</v>
      </c>
      <c r="X68" s="15">
        <v>0</v>
      </c>
      <c r="Y68" s="15">
        <v>3</v>
      </c>
      <c r="Z68" s="15">
        <v>0</v>
      </c>
      <c r="AA68" s="15">
        <v>0</v>
      </c>
      <c r="AB68" s="15">
        <v>0</v>
      </c>
      <c r="AC68" s="80">
        <v>0</v>
      </c>
      <c r="AD68" s="15">
        <v>0</v>
      </c>
      <c r="AE68" s="15">
        <v>0</v>
      </c>
      <c r="AF68" s="15">
        <v>0</v>
      </c>
      <c r="AG68" s="80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80">
        <v>0</v>
      </c>
      <c r="AO68" s="15">
        <v>0</v>
      </c>
      <c r="AP68" s="80">
        <v>0</v>
      </c>
      <c r="AQ68" s="15">
        <v>0</v>
      </c>
      <c r="AR68" s="15">
        <v>0</v>
      </c>
      <c r="AS68" s="15">
        <v>0</v>
      </c>
      <c r="AT68" s="80"/>
      <c r="AU68" s="80">
        <v>5</v>
      </c>
      <c r="AV68" s="80">
        <v>3</v>
      </c>
      <c r="AW68" s="80"/>
      <c r="AX68" s="80">
        <v>3</v>
      </c>
      <c r="AY68" s="174">
        <v>0</v>
      </c>
      <c r="AZ68" s="80"/>
      <c r="BA68" s="80"/>
      <c r="BB68" s="80"/>
      <c r="BC68" s="80"/>
      <c r="BD68" s="80"/>
      <c r="BE68" s="80"/>
      <c r="BF68" s="80"/>
      <c r="BG68" s="80"/>
      <c r="BH68" s="15">
        <v>0</v>
      </c>
      <c r="BI68" s="15">
        <v>0</v>
      </c>
      <c r="BJ68" s="15">
        <v>0</v>
      </c>
      <c r="BK68" s="80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80">
        <v>0</v>
      </c>
      <c r="BS68" s="15">
        <v>0</v>
      </c>
      <c r="BT68" s="15">
        <v>0</v>
      </c>
      <c r="BU68" s="80">
        <v>0</v>
      </c>
      <c r="BV68" s="15">
        <v>0</v>
      </c>
      <c r="BW68" s="15">
        <v>0</v>
      </c>
      <c r="BX68" s="15">
        <v>0</v>
      </c>
      <c r="BY68" s="15">
        <v>0</v>
      </c>
      <c r="BZ68" s="80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80"/>
      <c r="CI68" s="80"/>
      <c r="CJ68" s="80"/>
      <c r="CK68" s="80"/>
      <c r="CL68" s="174">
        <v>0</v>
      </c>
      <c r="CM68" s="80"/>
      <c r="CN68" s="80"/>
      <c r="CO68" s="80"/>
      <c r="CP68" s="80"/>
      <c r="CQ68" s="80"/>
      <c r="CR68" s="80"/>
      <c r="CS68" s="80"/>
      <c r="CT68" s="80">
        <v>0</v>
      </c>
      <c r="CU68" s="15">
        <v>0</v>
      </c>
      <c r="CV68" s="15">
        <v>1</v>
      </c>
      <c r="CW68" s="15">
        <v>269</v>
      </c>
      <c r="CX68" s="15"/>
      <c r="CY68" s="15"/>
      <c r="CZ68" s="207"/>
      <c r="DA68" s="207"/>
      <c r="DH68" s="207"/>
      <c r="DJ68" s="207"/>
      <c r="DK68" s="207"/>
      <c r="DL68" s="207"/>
      <c r="DM68" s="207"/>
      <c r="DN68" s="207"/>
      <c r="DO68" s="207"/>
      <c r="DP68" s="207"/>
      <c r="DQ68" s="207"/>
      <c r="DR68" s="207"/>
      <c r="DS68" s="207"/>
      <c r="DT68" s="207"/>
      <c r="DU68" s="207"/>
      <c r="DV68" s="207"/>
      <c r="DW68" s="207"/>
      <c r="DX68" s="207"/>
      <c r="DY68" s="207"/>
      <c r="DZ68" s="207"/>
      <c r="EA68" s="207"/>
      <c r="EB68" s="207"/>
      <c r="EC68" s="207"/>
      <c r="ED68" s="207"/>
      <c r="EE68" s="207"/>
      <c r="EF68" s="207"/>
      <c r="EG68" s="207"/>
      <c r="EH68" s="207"/>
      <c r="EI68" s="207"/>
      <c r="EJ68" s="207"/>
      <c r="EK68" s="207"/>
      <c r="EL68" s="207"/>
      <c r="EM68" s="207"/>
      <c r="EN68" s="207"/>
      <c r="EO68" s="207"/>
      <c r="EP68" s="207"/>
      <c r="EQ68" s="207"/>
      <c r="ER68" s="207"/>
      <c r="ES68" s="207"/>
      <c r="ET68" s="207"/>
      <c r="EU68" s="207"/>
      <c r="EV68" s="207"/>
      <c r="EW68" s="207"/>
      <c r="EX68" s="207"/>
      <c r="EY68" s="207"/>
      <c r="EZ68" s="207"/>
      <c r="FA68" s="207"/>
      <c r="FB68" s="207"/>
      <c r="FC68" s="207"/>
      <c r="FD68" s="207"/>
      <c r="FE68" s="207"/>
      <c r="FF68" s="207"/>
      <c r="FG68" s="207"/>
      <c r="FH68" s="207"/>
      <c r="FI68" s="207"/>
      <c r="FJ68" s="207"/>
      <c r="FK68" s="207"/>
      <c r="FL68" s="207"/>
      <c r="FM68" s="207"/>
      <c r="FN68" s="207"/>
      <c r="FO68" s="207"/>
      <c r="FP68" s="207"/>
      <c r="FQ68" s="207"/>
      <c r="FR68" s="207"/>
      <c r="FS68" s="207"/>
      <c r="FT68" s="207"/>
      <c r="FU68" s="207"/>
      <c r="FV68" s="207"/>
      <c r="FW68" s="207"/>
      <c r="FX68" s="207"/>
      <c r="FY68" s="207"/>
      <c r="FZ68" s="207"/>
      <c r="GA68" s="207"/>
      <c r="GB68" s="207"/>
      <c r="GC68" s="207"/>
      <c r="GD68" s="207"/>
      <c r="GE68" s="207"/>
      <c r="GF68" s="207"/>
      <c r="GG68" s="207"/>
      <c r="GH68" s="207"/>
      <c r="GI68" s="207"/>
      <c r="GJ68" s="207"/>
      <c r="GK68" s="207"/>
      <c r="GL68" s="207"/>
      <c r="GM68" s="207"/>
      <c r="GN68" s="207"/>
      <c r="GO68" s="207"/>
      <c r="GP68" s="207"/>
      <c r="GQ68" s="207"/>
      <c r="GR68" s="207"/>
      <c r="GS68" s="207"/>
      <c r="GT68" s="207"/>
      <c r="GU68" s="207"/>
      <c r="GV68" s="207"/>
      <c r="GW68" s="207"/>
      <c r="GX68" s="207"/>
      <c r="GY68" s="207"/>
    </row>
    <row r="69" spans="1:207" x14ac:dyDescent="0.2">
      <c r="A69" s="182">
        <v>18</v>
      </c>
      <c r="B69" s="182">
        <v>210</v>
      </c>
      <c r="C69" s="112">
        <v>270</v>
      </c>
      <c r="D69" s="183">
        <f>'Revised Stratig. - April ''08'!$G$215</f>
        <v>5080</v>
      </c>
      <c r="E69" s="67">
        <v>30</v>
      </c>
      <c r="F69" s="15">
        <v>0</v>
      </c>
      <c r="G69" s="15">
        <v>0</v>
      </c>
      <c r="H69" s="15">
        <v>0</v>
      </c>
      <c r="I69" s="15">
        <v>0</v>
      </c>
      <c r="J69" s="80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80">
        <v>0</v>
      </c>
      <c r="W69" s="15">
        <v>0</v>
      </c>
      <c r="X69" s="15">
        <v>0</v>
      </c>
      <c r="Y69" s="15">
        <v>1.0019999999999998</v>
      </c>
      <c r="Z69" s="15">
        <v>0</v>
      </c>
      <c r="AA69" s="15">
        <v>0</v>
      </c>
      <c r="AB69" s="15">
        <v>0</v>
      </c>
      <c r="AC69" s="80">
        <v>0</v>
      </c>
      <c r="AD69" s="15">
        <v>0</v>
      </c>
      <c r="AE69" s="15">
        <v>3</v>
      </c>
      <c r="AF69" s="15">
        <v>3</v>
      </c>
      <c r="AG69" s="80">
        <v>6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80">
        <v>0</v>
      </c>
      <c r="AO69" s="15">
        <v>0</v>
      </c>
      <c r="AP69" s="80">
        <v>0</v>
      </c>
      <c r="AQ69" s="15">
        <v>0</v>
      </c>
      <c r="AR69" s="15">
        <v>0</v>
      </c>
      <c r="AS69" s="15">
        <v>0</v>
      </c>
      <c r="AT69" s="80"/>
      <c r="AU69" s="80">
        <v>1</v>
      </c>
      <c r="AV69" s="80"/>
      <c r="AW69" s="80"/>
      <c r="AX69" s="80">
        <v>1</v>
      </c>
      <c r="AY69" s="174">
        <v>4</v>
      </c>
      <c r="AZ69" s="80"/>
      <c r="BA69" s="80"/>
      <c r="BB69" s="80"/>
      <c r="BC69" s="80"/>
      <c r="BD69" s="80"/>
      <c r="BE69" s="80"/>
      <c r="BF69" s="80"/>
      <c r="BG69" s="80"/>
      <c r="BH69" s="15">
        <v>0</v>
      </c>
      <c r="BI69" s="15">
        <v>0</v>
      </c>
      <c r="BJ69" s="15">
        <v>0</v>
      </c>
      <c r="BK69" s="80">
        <v>0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80">
        <v>0</v>
      </c>
      <c r="BS69" s="15">
        <v>0</v>
      </c>
      <c r="BT69" s="15">
        <v>0</v>
      </c>
      <c r="BU69" s="80">
        <v>0</v>
      </c>
      <c r="BV69" s="15">
        <v>0</v>
      </c>
      <c r="BW69" s="15">
        <v>0</v>
      </c>
      <c r="BX69" s="15">
        <v>0</v>
      </c>
      <c r="BY69" s="15">
        <v>0</v>
      </c>
      <c r="BZ69" s="80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80"/>
      <c r="CI69" s="80"/>
      <c r="CJ69" s="80"/>
      <c r="CK69" s="80">
        <v>1</v>
      </c>
      <c r="CL69" s="174">
        <v>1</v>
      </c>
      <c r="CM69" s="80"/>
      <c r="CN69" s="80"/>
      <c r="CO69" s="80"/>
      <c r="CP69" s="80">
        <v>1</v>
      </c>
      <c r="CQ69" s="80"/>
      <c r="CR69" s="80"/>
      <c r="CS69" s="80"/>
      <c r="CT69" s="80">
        <v>2</v>
      </c>
      <c r="CU69" s="15">
        <v>0</v>
      </c>
      <c r="CV69" s="15">
        <v>1</v>
      </c>
      <c r="CW69" s="15">
        <v>270</v>
      </c>
      <c r="CX69" s="15"/>
      <c r="CY69" s="15"/>
      <c r="CZ69" s="207"/>
      <c r="DA69" s="207"/>
      <c r="DH69" s="207"/>
      <c r="DJ69" s="207"/>
      <c r="DK69" s="207"/>
      <c r="DL69" s="207"/>
      <c r="DM69" s="207"/>
      <c r="DN69" s="207"/>
      <c r="DO69" s="207"/>
      <c r="DP69" s="207"/>
      <c r="DQ69" s="207"/>
      <c r="DR69" s="207"/>
      <c r="DS69" s="207"/>
      <c r="DT69" s="207"/>
      <c r="DU69" s="207"/>
      <c r="DV69" s="207"/>
      <c r="DW69" s="207"/>
      <c r="DX69" s="207"/>
      <c r="DY69" s="207"/>
      <c r="DZ69" s="207"/>
      <c r="EA69" s="207"/>
      <c r="EB69" s="207"/>
      <c r="EC69" s="207"/>
      <c r="ED69" s="207"/>
      <c r="EE69" s="207"/>
      <c r="EF69" s="207"/>
      <c r="EG69" s="207"/>
      <c r="EH69" s="207"/>
      <c r="EI69" s="207"/>
      <c r="EJ69" s="207"/>
      <c r="EK69" s="207"/>
      <c r="EL69" s="207"/>
      <c r="EM69" s="207"/>
      <c r="EN69" s="207"/>
      <c r="EO69" s="207"/>
      <c r="EP69" s="207"/>
      <c r="EQ69" s="207"/>
      <c r="ER69" s="207"/>
      <c r="ES69" s="207"/>
      <c r="ET69" s="207"/>
      <c r="EU69" s="207"/>
      <c r="EV69" s="207"/>
      <c r="EW69" s="207"/>
      <c r="EX69" s="207"/>
      <c r="EY69" s="207"/>
      <c r="EZ69" s="207"/>
      <c r="FA69" s="207"/>
      <c r="FB69" s="207"/>
      <c r="FC69" s="207"/>
      <c r="FD69" s="207"/>
      <c r="FE69" s="207"/>
      <c r="FF69" s="207"/>
      <c r="FG69" s="207"/>
      <c r="FH69" s="207"/>
      <c r="FI69" s="207"/>
      <c r="FJ69" s="207"/>
      <c r="FK69" s="207"/>
      <c r="FL69" s="207"/>
      <c r="FM69" s="207"/>
      <c r="FN69" s="207"/>
      <c r="FO69" s="207"/>
      <c r="FP69" s="207"/>
      <c r="FQ69" s="207"/>
      <c r="FR69" s="207"/>
      <c r="FS69" s="207"/>
      <c r="FT69" s="207"/>
      <c r="FU69" s="207"/>
      <c r="FV69" s="207"/>
      <c r="FW69" s="207"/>
      <c r="FX69" s="207"/>
      <c r="FY69" s="207"/>
      <c r="FZ69" s="207"/>
      <c r="GA69" s="207"/>
      <c r="GB69" s="207"/>
      <c r="GC69" s="207"/>
      <c r="GD69" s="207"/>
      <c r="GE69" s="207"/>
      <c r="GF69" s="207"/>
      <c r="GG69" s="207"/>
      <c r="GH69" s="207"/>
      <c r="GI69" s="207"/>
      <c r="GJ69" s="207"/>
      <c r="GK69" s="207"/>
      <c r="GL69" s="207"/>
      <c r="GM69" s="207"/>
      <c r="GN69" s="207"/>
      <c r="GO69" s="207"/>
      <c r="GP69" s="207"/>
      <c r="GQ69" s="207"/>
      <c r="GR69" s="207"/>
      <c r="GS69" s="207"/>
      <c r="GT69" s="207"/>
      <c r="GU69" s="207"/>
      <c r="GV69" s="207"/>
      <c r="GW69" s="207"/>
      <c r="GX69" s="207"/>
      <c r="GY69" s="207"/>
    </row>
    <row r="70" spans="1:207" x14ac:dyDescent="0.2">
      <c r="A70" s="43">
        <v>19</v>
      </c>
      <c r="B70" s="43">
        <v>211</v>
      </c>
      <c r="C70" s="100">
        <v>271</v>
      </c>
      <c r="D70" s="60">
        <f>'Revised Stratig. - April ''08'!$G$216</f>
        <v>5131</v>
      </c>
      <c r="E70" s="67">
        <v>30</v>
      </c>
      <c r="F70" s="15">
        <v>0</v>
      </c>
      <c r="G70" s="15">
        <v>0</v>
      </c>
      <c r="H70" s="15">
        <v>0</v>
      </c>
      <c r="I70" s="15">
        <v>0</v>
      </c>
      <c r="J70" s="80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3</v>
      </c>
      <c r="U70" s="15">
        <v>0</v>
      </c>
      <c r="V70" s="80">
        <v>0</v>
      </c>
      <c r="W70" s="15">
        <v>3</v>
      </c>
      <c r="X70" s="15">
        <v>0</v>
      </c>
      <c r="Y70" s="15">
        <v>2</v>
      </c>
      <c r="Z70" s="15">
        <v>0</v>
      </c>
      <c r="AA70" s="15">
        <v>0</v>
      </c>
      <c r="AB70" s="15">
        <v>0</v>
      </c>
      <c r="AC70" s="80">
        <v>0</v>
      </c>
      <c r="AD70" s="15">
        <v>0</v>
      </c>
      <c r="AE70" s="15">
        <v>8</v>
      </c>
      <c r="AF70" s="15">
        <v>0</v>
      </c>
      <c r="AG70" s="80">
        <v>8</v>
      </c>
      <c r="AH70" s="15">
        <v>0</v>
      </c>
      <c r="AI70" s="15">
        <v>17</v>
      </c>
      <c r="AJ70" s="15">
        <v>0</v>
      </c>
      <c r="AK70" s="15">
        <v>0</v>
      </c>
      <c r="AL70" s="15">
        <v>0</v>
      </c>
      <c r="AM70" s="15">
        <v>0</v>
      </c>
      <c r="AN70" s="80">
        <v>0</v>
      </c>
      <c r="AO70" s="15">
        <v>0</v>
      </c>
      <c r="AP70" s="80">
        <v>0</v>
      </c>
      <c r="AQ70" s="15">
        <v>0</v>
      </c>
      <c r="AR70" s="15">
        <v>0</v>
      </c>
      <c r="AS70" s="15">
        <v>0</v>
      </c>
      <c r="AT70" s="80">
        <v>0</v>
      </c>
      <c r="AU70" s="80">
        <v>19.999999999999996</v>
      </c>
      <c r="AV70" s="80">
        <v>0</v>
      </c>
      <c r="AW70" s="80">
        <v>0</v>
      </c>
      <c r="AX70" s="80">
        <v>1</v>
      </c>
      <c r="AY70" s="174">
        <v>9</v>
      </c>
      <c r="AZ70" s="80">
        <v>0</v>
      </c>
      <c r="BA70" s="80">
        <v>0</v>
      </c>
      <c r="BB70" s="80">
        <v>0</v>
      </c>
      <c r="BC70" s="80">
        <v>0</v>
      </c>
      <c r="BD70" s="80">
        <v>0</v>
      </c>
      <c r="BE70" s="80">
        <v>0</v>
      </c>
      <c r="BF70" s="80">
        <v>0</v>
      </c>
      <c r="BG70" s="80">
        <v>9.9999999999999982</v>
      </c>
      <c r="BH70" s="15">
        <v>0</v>
      </c>
      <c r="BI70" s="15">
        <v>0</v>
      </c>
      <c r="BJ70" s="15">
        <v>0</v>
      </c>
      <c r="BK70" s="80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80">
        <v>0</v>
      </c>
      <c r="BS70" s="15">
        <v>0</v>
      </c>
      <c r="BT70" s="15">
        <v>0</v>
      </c>
      <c r="BU70" s="80">
        <v>0</v>
      </c>
      <c r="BV70" s="15">
        <v>0</v>
      </c>
      <c r="BW70" s="15">
        <v>0</v>
      </c>
      <c r="BX70" s="15">
        <v>0</v>
      </c>
      <c r="BY70" s="15">
        <v>0</v>
      </c>
      <c r="BZ70" s="80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80">
        <v>2</v>
      </c>
      <c r="CI70" s="80">
        <v>2</v>
      </c>
      <c r="CJ70" s="80">
        <v>0</v>
      </c>
      <c r="CK70" s="80">
        <v>8</v>
      </c>
      <c r="CL70" s="174">
        <v>10.199999999999999</v>
      </c>
      <c r="CM70" s="80">
        <v>2</v>
      </c>
      <c r="CN70" s="80">
        <v>3</v>
      </c>
      <c r="CO70" s="80">
        <v>0</v>
      </c>
      <c r="CP70" s="80">
        <v>0</v>
      </c>
      <c r="CQ70" s="80">
        <v>2</v>
      </c>
      <c r="CR70" s="80">
        <v>0</v>
      </c>
      <c r="CS70" s="80">
        <v>0</v>
      </c>
      <c r="CT70" s="80">
        <v>17.2</v>
      </c>
      <c r="CU70" s="15">
        <v>0</v>
      </c>
      <c r="CV70" s="15">
        <v>1</v>
      </c>
      <c r="CW70" s="15">
        <v>271</v>
      </c>
      <c r="CX70" s="15"/>
      <c r="CY70" s="15"/>
      <c r="CZ70" s="207"/>
      <c r="DA70" s="207"/>
      <c r="DH70" s="207"/>
      <c r="DJ70" s="207"/>
      <c r="DK70" s="207"/>
      <c r="DL70" s="207"/>
      <c r="DM70" s="207"/>
      <c r="DN70" s="207"/>
      <c r="DO70" s="207"/>
      <c r="DP70" s="207"/>
      <c r="DQ70" s="207"/>
      <c r="DR70" s="207"/>
      <c r="DS70" s="207"/>
      <c r="DT70" s="207"/>
      <c r="DU70" s="207"/>
      <c r="DV70" s="207"/>
      <c r="DW70" s="207"/>
      <c r="DX70" s="207"/>
      <c r="DY70" s="207"/>
      <c r="DZ70" s="207"/>
      <c r="EA70" s="207"/>
      <c r="EB70" s="207"/>
      <c r="EC70" s="207"/>
      <c r="ED70" s="207"/>
      <c r="EE70" s="207"/>
      <c r="EF70" s="207"/>
      <c r="EG70" s="207"/>
      <c r="EH70" s="207"/>
      <c r="EI70" s="207"/>
      <c r="EJ70" s="207"/>
      <c r="EK70" s="207"/>
      <c r="EL70" s="207"/>
      <c r="EM70" s="207"/>
      <c r="EN70" s="207"/>
      <c r="EO70" s="207"/>
      <c r="EP70" s="207"/>
      <c r="EQ70" s="207"/>
      <c r="ER70" s="207"/>
      <c r="ES70" s="207"/>
      <c r="ET70" s="207"/>
      <c r="EU70" s="207"/>
      <c r="EV70" s="207"/>
      <c r="EW70" s="207"/>
      <c r="EX70" s="207"/>
      <c r="EY70" s="207"/>
      <c r="EZ70" s="207"/>
      <c r="FA70" s="207"/>
      <c r="FB70" s="207"/>
      <c r="FC70" s="207"/>
      <c r="FD70" s="207"/>
      <c r="FE70" s="207"/>
      <c r="FF70" s="207"/>
      <c r="FG70" s="207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</row>
    <row r="71" spans="1:207" x14ac:dyDescent="0.2">
      <c r="A71" s="182">
        <v>20</v>
      </c>
      <c r="B71" s="182">
        <v>212</v>
      </c>
      <c r="C71" s="112">
        <v>272</v>
      </c>
      <c r="D71" s="183">
        <f>'Revised Stratig. - April ''08'!$G$217</f>
        <v>5181</v>
      </c>
      <c r="E71" s="67">
        <v>25</v>
      </c>
      <c r="F71" s="15">
        <v>0</v>
      </c>
      <c r="G71" s="15">
        <v>0</v>
      </c>
      <c r="H71" s="15">
        <v>0</v>
      </c>
      <c r="I71" s="15">
        <v>0</v>
      </c>
      <c r="J71" s="80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80">
        <v>0</v>
      </c>
      <c r="W71" s="15">
        <v>0</v>
      </c>
      <c r="X71" s="15">
        <v>0</v>
      </c>
      <c r="Y71" s="15">
        <v>4</v>
      </c>
      <c r="Z71" s="15">
        <v>0</v>
      </c>
      <c r="AA71" s="15">
        <v>0</v>
      </c>
      <c r="AB71" s="15">
        <v>0</v>
      </c>
      <c r="AC71" s="80">
        <v>0</v>
      </c>
      <c r="AD71" s="15">
        <v>0</v>
      </c>
      <c r="AE71" s="15">
        <v>5</v>
      </c>
      <c r="AF71" s="15">
        <v>0</v>
      </c>
      <c r="AG71" s="80">
        <v>5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80">
        <v>0</v>
      </c>
      <c r="AO71" s="15">
        <v>0</v>
      </c>
      <c r="AP71" s="80">
        <v>0</v>
      </c>
      <c r="AQ71" s="15">
        <v>0</v>
      </c>
      <c r="AR71" s="15">
        <v>0</v>
      </c>
      <c r="AS71" s="15">
        <v>0</v>
      </c>
      <c r="AT71" s="80">
        <v>1</v>
      </c>
      <c r="AU71" s="80"/>
      <c r="AV71" s="80">
        <v>25</v>
      </c>
      <c r="AW71" s="80"/>
      <c r="AX71" s="80">
        <v>25</v>
      </c>
      <c r="AY71" s="174">
        <v>10</v>
      </c>
      <c r="AZ71" s="80"/>
      <c r="BA71" s="80"/>
      <c r="BB71" s="80"/>
      <c r="BC71" s="80"/>
      <c r="BD71" s="80"/>
      <c r="BE71" s="80"/>
      <c r="BF71" s="80"/>
      <c r="BG71" s="80"/>
      <c r="BH71" s="15">
        <v>0</v>
      </c>
      <c r="BI71" s="15">
        <v>0</v>
      </c>
      <c r="BJ71" s="15">
        <v>0</v>
      </c>
      <c r="BK71" s="80">
        <v>0</v>
      </c>
      <c r="BL71" s="15">
        <v>0</v>
      </c>
      <c r="BM71" s="15">
        <v>0</v>
      </c>
      <c r="BN71" s="15">
        <v>0</v>
      </c>
      <c r="BO71" s="15">
        <v>0</v>
      </c>
      <c r="BP71" s="15">
        <v>0</v>
      </c>
      <c r="BQ71" s="15">
        <v>0</v>
      </c>
      <c r="BR71" s="80">
        <v>0</v>
      </c>
      <c r="BS71" s="15">
        <v>0</v>
      </c>
      <c r="BT71" s="15">
        <v>0</v>
      </c>
      <c r="BU71" s="80">
        <v>0</v>
      </c>
      <c r="BV71" s="15">
        <v>0</v>
      </c>
      <c r="BW71" s="15">
        <v>0</v>
      </c>
      <c r="BX71" s="15">
        <v>0</v>
      </c>
      <c r="BY71" s="15">
        <v>0</v>
      </c>
      <c r="BZ71" s="80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80"/>
      <c r="CI71" s="80"/>
      <c r="CJ71" s="80"/>
      <c r="CK71" s="80"/>
      <c r="CL71" s="174">
        <v>0</v>
      </c>
      <c r="CM71" s="80"/>
      <c r="CN71" s="80"/>
      <c r="CO71" s="80"/>
      <c r="CP71" s="80"/>
      <c r="CQ71" s="80"/>
      <c r="CR71" s="80"/>
      <c r="CS71" s="80"/>
      <c r="CT71" s="80">
        <v>0</v>
      </c>
      <c r="CU71" s="15">
        <v>0</v>
      </c>
      <c r="CV71" s="15">
        <v>1</v>
      </c>
      <c r="CW71" s="15">
        <v>272</v>
      </c>
      <c r="CX71" s="15"/>
      <c r="CY71" s="15"/>
      <c r="CZ71" s="207"/>
      <c r="DA71" s="207"/>
      <c r="DH71" s="207"/>
      <c r="DJ71" s="207"/>
      <c r="DK71" s="207"/>
      <c r="DL71" s="207"/>
      <c r="DM71" s="207"/>
      <c r="DN71" s="207"/>
      <c r="DO71" s="207"/>
      <c r="DP71" s="207"/>
      <c r="DQ71" s="207"/>
      <c r="DR71" s="207"/>
      <c r="DS71" s="207"/>
      <c r="DT71" s="207"/>
      <c r="DU71" s="207"/>
      <c r="DV71" s="207"/>
      <c r="DW71" s="207"/>
      <c r="DX71" s="207"/>
      <c r="DY71" s="207"/>
      <c r="DZ71" s="207"/>
      <c r="EA71" s="207"/>
      <c r="EB71" s="207"/>
      <c r="EC71" s="207"/>
      <c r="ED71" s="207"/>
      <c r="EE71" s="207"/>
      <c r="EF71" s="207"/>
      <c r="EG71" s="207"/>
      <c r="EH71" s="207"/>
      <c r="EI71" s="207"/>
      <c r="EJ71" s="207"/>
      <c r="EK71" s="207"/>
      <c r="EL71" s="207"/>
      <c r="EM71" s="207"/>
      <c r="EN71" s="207"/>
      <c r="EO71" s="207"/>
      <c r="EP71" s="207"/>
      <c r="EQ71" s="207"/>
      <c r="ER71" s="207"/>
      <c r="ES71" s="207"/>
      <c r="ET71" s="207"/>
      <c r="EU71" s="207"/>
      <c r="EV71" s="207"/>
      <c r="EW71" s="207"/>
      <c r="EX71" s="207"/>
      <c r="EY71" s="207"/>
      <c r="EZ71" s="207"/>
      <c r="FA71" s="207"/>
      <c r="FB71" s="207"/>
      <c r="FC71" s="207"/>
      <c r="FD71" s="207"/>
      <c r="FE71" s="207"/>
      <c r="FF71" s="207"/>
      <c r="FG71" s="207"/>
      <c r="FH71" s="207"/>
      <c r="FI71" s="207"/>
      <c r="FJ71" s="207"/>
      <c r="FK71" s="207"/>
      <c r="FL71" s="207"/>
      <c r="FM71" s="207"/>
      <c r="FN71" s="207"/>
      <c r="FO71" s="207"/>
      <c r="FP71" s="207"/>
      <c r="FQ71" s="207"/>
      <c r="FR71" s="207"/>
      <c r="FS71" s="207"/>
      <c r="FT71" s="207"/>
      <c r="FU71" s="207"/>
      <c r="FV71" s="207"/>
      <c r="FW71" s="207"/>
      <c r="FX71" s="207"/>
      <c r="FY71" s="207"/>
      <c r="FZ71" s="207"/>
      <c r="GA71" s="207"/>
      <c r="GB71" s="207"/>
      <c r="GC71" s="207"/>
      <c r="GD71" s="207"/>
      <c r="GE71" s="207"/>
      <c r="GF71" s="207"/>
      <c r="GG71" s="207"/>
      <c r="GH71" s="207"/>
      <c r="GI71" s="207"/>
      <c r="GJ71" s="207"/>
      <c r="GK71" s="207"/>
      <c r="GL71" s="207"/>
      <c r="GM71" s="207"/>
      <c r="GN71" s="207"/>
      <c r="GO71" s="207"/>
      <c r="GP71" s="207"/>
      <c r="GQ71" s="207"/>
      <c r="GR71" s="207"/>
      <c r="GS71" s="207"/>
      <c r="GT71" s="207"/>
      <c r="GU71" s="207"/>
      <c r="GV71" s="207"/>
      <c r="GW71" s="207"/>
      <c r="GX71" s="207"/>
      <c r="GY71" s="207"/>
    </row>
    <row r="72" spans="1:207" x14ac:dyDescent="0.2">
      <c r="A72" s="182">
        <v>21</v>
      </c>
      <c r="B72" s="182">
        <v>213</v>
      </c>
      <c r="C72" s="112">
        <v>273</v>
      </c>
      <c r="D72" s="183">
        <f>'Revised Stratig. - April ''08'!$G$218</f>
        <v>5232</v>
      </c>
      <c r="E72" s="67">
        <v>25</v>
      </c>
      <c r="F72" s="15">
        <v>0</v>
      </c>
      <c r="G72" s="15">
        <v>0</v>
      </c>
      <c r="H72" s="15">
        <v>0</v>
      </c>
      <c r="I72" s="15">
        <v>0</v>
      </c>
      <c r="J72" s="80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80">
        <v>0</v>
      </c>
      <c r="W72" s="15">
        <v>0</v>
      </c>
      <c r="X72" s="15">
        <v>0</v>
      </c>
      <c r="Y72" s="15">
        <v>0</v>
      </c>
      <c r="Z72" s="15">
        <v>2</v>
      </c>
      <c r="AA72" s="15">
        <v>0</v>
      </c>
      <c r="AB72" s="15">
        <v>0</v>
      </c>
      <c r="AC72" s="80">
        <v>0</v>
      </c>
      <c r="AD72" s="15">
        <v>0</v>
      </c>
      <c r="AE72" s="15">
        <v>5</v>
      </c>
      <c r="AF72" s="15">
        <v>0</v>
      </c>
      <c r="AG72" s="80">
        <v>5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80">
        <v>0</v>
      </c>
      <c r="AO72" s="15">
        <v>0</v>
      </c>
      <c r="AP72" s="80">
        <v>0</v>
      </c>
      <c r="AQ72" s="15">
        <v>0</v>
      </c>
      <c r="AR72" s="15">
        <v>0</v>
      </c>
      <c r="AS72" s="15">
        <v>0</v>
      </c>
      <c r="AT72" s="80"/>
      <c r="AU72" s="80"/>
      <c r="AV72" s="80">
        <v>6</v>
      </c>
      <c r="AW72" s="80"/>
      <c r="AX72" s="80">
        <v>6</v>
      </c>
      <c r="AY72" s="174">
        <v>4</v>
      </c>
      <c r="AZ72" s="80"/>
      <c r="BA72" s="80"/>
      <c r="BB72" s="80"/>
      <c r="BC72" s="80"/>
      <c r="BD72" s="80"/>
      <c r="BE72" s="80"/>
      <c r="BF72" s="80"/>
      <c r="BG72" s="80"/>
      <c r="BH72" s="15">
        <v>0</v>
      </c>
      <c r="BI72" s="15">
        <v>0</v>
      </c>
      <c r="BJ72" s="15">
        <v>0</v>
      </c>
      <c r="BK72" s="80">
        <v>0</v>
      </c>
      <c r="BL72" s="15">
        <v>0</v>
      </c>
      <c r="BM72" s="15">
        <v>0</v>
      </c>
      <c r="BN72" s="15">
        <v>0</v>
      </c>
      <c r="BO72" s="15">
        <v>0</v>
      </c>
      <c r="BP72" s="15">
        <v>0</v>
      </c>
      <c r="BQ72" s="15">
        <v>0</v>
      </c>
      <c r="BR72" s="80">
        <v>0</v>
      </c>
      <c r="BS72" s="15">
        <v>0</v>
      </c>
      <c r="BT72" s="15">
        <v>0</v>
      </c>
      <c r="BU72" s="80">
        <v>0</v>
      </c>
      <c r="BV72" s="15">
        <v>0</v>
      </c>
      <c r="BW72" s="15">
        <v>0</v>
      </c>
      <c r="BX72" s="15">
        <v>0</v>
      </c>
      <c r="BY72" s="15">
        <v>0</v>
      </c>
      <c r="BZ72" s="80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80"/>
      <c r="CI72" s="80"/>
      <c r="CJ72" s="80"/>
      <c r="CK72" s="80">
        <v>1</v>
      </c>
      <c r="CL72" s="174">
        <v>1</v>
      </c>
      <c r="CM72" s="80"/>
      <c r="CN72" s="80">
        <v>1</v>
      </c>
      <c r="CO72" s="80"/>
      <c r="CP72" s="80"/>
      <c r="CQ72" s="80"/>
      <c r="CR72" s="80"/>
      <c r="CS72" s="80"/>
      <c r="CT72" s="80">
        <v>2</v>
      </c>
      <c r="CU72" s="15">
        <v>0</v>
      </c>
      <c r="CV72" s="15">
        <v>1</v>
      </c>
      <c r="CW72" s="15">
        <v>273</v>
      </c>
      <c r="CX72" s="15"/>
      <c r="CY72" s="15"/>
      <c r="CZ72" s="207"/>
      <c r="DA72" s="207"/>
      <c r="DH72" s="207"/>
      <c r="DJ72" s="207"/>
      <c r="DK72" s="207"/>
      <c r="DL72" s="207"/>
      <c r="DM72" s="207"/>
      <c r="DN72" s="207"/>
      <c r="DO72" s="207"/>
      <c r="DP72" s="207"/>
      <c r="DQ72" s="207"/>
      <c r="DR72" s="207"/>
      <c r="DS72" s="207"/>
      <c r="DT72" s="207"/>
      <c r="DU72" s="207"/>
      <c r="DV72" s="207"/>
      <c r="DW72" s="207"/>
      <c r="DX72" s="207"/>
      <c r="DY72" s="207"/>
      <c r="DZ72" s="207"/>
      <c r="EA72" s="207"/>
      <c r="EB72" s="207"/>
      <c r="EC72" s="207"/>
      <c r="ED72" s="207"/>
      <c r="EE72" s="207"/>
      <c r="EF72" s="207"/>
      <c r="EG72" s="207"/>
      <c r="EH72" s="207"/>
      <c r="EI72" s="207"/>
      <c r="EJ72" s="207"/>
      <c r="EK72" s="207"/>
      <c r="EL72" s="207"/>
      <c r="EM72" s="207"/>
      <c r="EN72" s="207"/>
      <c r="EO72" s="207"/>
      <c r="EP72" s="207"/>
      <c r="EQ72" s="207"/>
      <c r="ER72" s="207"/>
      <c r="ES72" s="207"/>
      <c r="ET72" s="207"/>
      <c r="EU72" s="207"/>
      <c r="EV72" s="207"/>
      <c r="EW72" s="207"/>
      <c r="EX72" s="207"/>
      <c r="EY72" s="207"/>
      <c r="EZ72" s="207"/>
      <c r="FA72" s="207"/>
      <c r="FB72" s="207"/>
      <c r="FC72" s="207"/>
      <c r="FD72" s="207"/>
      <c r="FE72" s="207"/>
      <c r="FF72" s="207"/>
      <c r="FG72" s="207"/>
      <c r="FH72" s="207"/>
      <c r="FI72" s="207"/>
      <c r="FJ72" s="207"/>
      <c r="FK72" s="207"/>
      <c r="FL72" s="207"/>
      <c r="FM72" s="207"/>
      <c r="FN72" s="207"/>
      <c r="FO72" s="207"/>
      <c r="FP72" s="207"/>
      <c r="FQ72" s="207"/>
      <c r="FR72" s="207"/>
      <c r="FS72" s="207"/>
      <c r="FT72" s="207"/>
      <c r="FU72" s="207"/>
      <c r="FV72" s="207"/>
      <c r="FW72" s="207"/>
      <c r="FX72" s="207"/>
      <c r="FY72" s="207"/>
      <c r="FZ72" s="207"/>
      <c r="GA72" s="207"/>
      <c r="GB72" s="207"/>
      <c r="GC72" s="207"/>
      <c r="GD72" s="207"/>
      <c r="GE72" s="207"/>
      <c r="GF72" s="207"/>
      <c r="GG72" s="207"/>
      <c r="GH72" s="207"/>
      <c r="GI72" s="207"/>
      <c r="GJ72" s="207"/>
      <c r="GK72" s="207"/>
      <c r="GL72" s="207"/>
      <c r="GM72" s="207"/>
      <c r="GN72" s="207"/>
      <c r="GO72" s="207"/>
      <c r="GP72" s="207"/>
      <c r="GQ72" s="207"/>
      <c r="GR72" s="207"/>
      <c r="GS72" s="207"/>
      <c r="GT72" s="207"/>
      <c r="GU72" s="207"/>
      <c r="GV72" s="207"/>
      <c r="GW72" s="207"/>
      <c r="GX72" s="207"/>
      <c r="GY72" s="207"/>
    </row>
    <row r="73" spans="1:207" x14ac:dyDescent="0.2">
      <c r="A73" s="182">
        <v>22</v>
      </c>
      <c r="B73" s="182">
        <v>214</v>
      </c>
      <c r="C73" s="112">
        <v>274</v>
      </c>
      <c r="D73" s="183">
        <f>'Revised Stratig. - April ''08'!$G$219</f>
        <v>5283</v>
      </c>
      <c r="E73" s="67">
        <v>25</v>
      </c>
      <c r="F73" s="15">
        <v>0</v>
      </c>
      <c r="G73" s="15">
        <v>0</v>
      </c>
      <c r="H73" s="15">
        <v>0</v>
      </c>
      <c r="I73" s="15">
        <v>0</v>
      </c>
      <c r="J73" s="80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80">
        <v>0</v>
      </c>
      <c r="W73" s="15">
        <v>0</v>
      </c>
      <c r="X73" s="15">
        <v>0</v>
      </c>
      <c r="Y73" s="15">
        <v>2</v>
      </c>
      <c r="Z73" s="15">
        <v>0</v>
      </c>
      <c r="AA73" s="15">
        <v>0</v>
      </c>
      <c r="AB73" s="15">
        <v>0</v>
      </c>
      <c r="AC73" s="80">
        <v>0</v>
      </c>
      <c r="AD73" s="15">
        <v>0</v>
      </c>
      <c r="AE73" s="15">
        <v>5</v>
      </c>
      <c r="AF73" s="15">
        <v>0</v>
      </c>
      <c r="AG73" s="80">
        <v>5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  <c r="AN73" s="80">
        <v>0</v>
      </c>
      <c r="AO73" s="15">
        <v>0</v>
      </c>
      <c r="AP73" s="80">
        <v>0</v>
      </c>
      <c r="AQ73" s="15">
        <v>0</v>
      </c>
      <c r="AR73" s="15">
        <v>0</v>
      </c>
      <c r="AS73" s="15">
        <v>0</v>
      </c>
      <c r="AT73" s="80">
        <v>1</v>
      </c>
      <c r="AU73" s="80"/>
      <c r="AV73" s="80">
        <v>45</v>
      </c>
      <c r="AW73" s="80"/>
      <c r="AX73" s="80">
        <v>45</v>
      </c>
      <c r="AY73" s="174">
        <v>16</v>
      </c>
      <c r="AZ73" s="80"/>
      <c r="BA73" s="80"/>
      <c r="BB73" s="80"/>
      <c r="BC73" s="80"/>
      <c r="BD73" s="80"/>
      <c r="BE73" s="80"/>
      <c r="BF73" s="80"/>
      <c r="BG73" s="80"/>
      <c r="BH73" s="15">
        <v>0</v>
      </c>
      <c r="BI73" s="15">
        <v>0</v>
      </c>
      <c r="BJ73" s="15">
        <v>0</v>
      </c>
      <c r="BK73" s="80">
        <v>0</v>
      </c>
      <c r="BL73" s="15">
        <v>0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80">
        <v>0</v>
      </c>
      <c r="BS73" s="15">
        <v>0</v>
      </c>
      <c r="BT73" s="15">
        <v>0</v>
      </c>
      <c r="BU73" s="80">
        <v>0</v>
      </c>
      <c r="BV73" s="15">
        <v>0</v>
      </c>
      <c r="BW73" s="15">
        <v>0</v>
      </c>
      <c r="BX73" s="15">
        <v>0</v>
      </c>
      <c r="BY73" s="15">
        <v>0</v>
      </c>
      <c r="BZ73" s="80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80">
        <v>4</v>
      </c>
      <c r="CI73" s="80">
        <v>9</v>
      </c>
      <c r="CJ73" s="80">
        <v>3</v>
      </c>
      <c r="CK73" s="80">
        <v>21</v>
      </c>
      <c r="CL73" s="174">
        <v>25</v>
      </c>
      <c r="CM73" s="80"/>
      <c r="CN73" s="80"/>
      <c r="CO73" s="80"/>
      <c r="CP73" s="80"/>
      <c r="CQ73" s="80"/>
      <c r="CR73" s="80"/>
      <c r="CS73" s="80"/>
      <c r="CT73" s="80">
        <v>25</v>
      </c>
      <c r="CU73" s="15">
        <v>0</v>
      </c>
      <c r="CV73" s="15">
        <v>1</v>
      </c>
      <c r="CW73" s="15">
        <v>274</v>
      </c>
      <c r="CX73" s="15"/>
      <c r="CY73" s="15"/>
      <c r="CZ73" s="207"/>
      <c r="DA73" s="207"/>
      <c r="DH73" s="207"/>
      <c r="DJ73" s="207"/>
      <c r="DK73" s="207"/>
      <c r="DL73" s="207"/>
      <c r="DM73" s="207"/>
      <c r="DN73" s="207"/>
      <c r="DO73" s="207"/>
      <c r="DP73" s="207"/>
      <c r="DQ73" s="207"/>
      <c r="DR73" s="207"/>
      <c r="DS73" s="207"/>
      <c r="DT73" s="207"/>
      <c r="DU73" s="207"/>
      <c r="DV73" s="207"/>
      <c r="DW73" s="207"/>
      <c r="DX73" s="207"/>
      <c r="DY73" s="207"/>
      <c r="DZ73" s="207"/>
      <c r="EA73" s="207"/>
      <c r="EB73" s="207"/>
      <c r="EC73" s="207"/>
      <c r="ED73" s="207"/>
      <c r="EE73" s="207"/>
      <c r="EF73" s="207"/>
      <c r="EG73" s="207"/>
      <c r="EH73" s="207"/>
      <c r="EI73" s="207"/>
      <c r="EJ73" s="207"/>
      <c r="EK73" s="207"/>
      <c r="EL73" s="207"/>
      <c r="EM73" s="207"/>
      <c r="EN73" s="207"/>
      <c r="EO73" s="207"/>
      <c r="EP73" s="207"/>
      <c r="EQ73" s="207"/>
      <c r="ER73" s="207"/>
      <c r="ES73" s="207"/>
      <c r="ET73" s="207"/>
      <c r="EU73" s="207"/>
      <c r="EV73" s="207"/>
      <c r="EW73" s="207"/>
      <c r="EX73" s="207"/>
      <c r="EY73" s="207"/>
      <c r="EZ73" s="207"/>
      <c r="FA73" s="207"/>
      <c r="FB73" s="207"/>
      <c r="FC73" s="207"/>
      <c r="FD73" s="207"/>
      <c r="FE73" s="207"/>
      <c r="FF73" s="207"/>
      <c r="FG73" s="207"/>
      <c r="FH73" s="207"/>
      <c r="FI73" s="207"/>
      <c r="FJ73" s="207"/>
      <c r="FK73" s="207"/>
      <c r="FL73" s="207"/>
      <c r="FM73" s="207"/>
      <c r="FN73" s="207"/>
      <c r="FO73" s="207"/>
      <c r="FP73" s="207"/>
      <c r="FQ73" s="207"/>
      <c r="FR73" s="207"/>
      <c r="FS73" s="207"/>
      <c r="FT73" s="207"/>
      <c r="FU73" s="207"/>
      <c r="FV73" s="207"/>
      <c r="FW73" s="207"/>
      <c r="FX73" s="207"/>
      <c r="FY73" s="207"/>
      <c r="FZ73" s="207"/>
      <c r="GA73" s="207"/>
      <c r="GB73" s="207"/>
      <c r="GC73" s="207"/>
      <c r="GD73" s="207"/>
      <c r="GE73" s="207"/>
      <c r="GF73" s="207"/>
      <c r="GG73" s="207"/>
      <c r="GH73" s="207"/>
      <c r="GI73" s="207"/>
      <c r="GJ73" s="207"/>
      <c r="GK73" s="207"/>
      <c r="GL73" s="207"/>
      <c r="GM73" s="207"/>
      <c r="GN73" s="207"/>
      <c r="GO73" s="207"/>
      <c r="GP73" s="207"/>
      <c r="GQ73" s="207"/>
      <c r="GR73" s="207"/>
      <c r="GS73" s="207"/>
      <c r="GT73" s="207"/>
      <c r="GU73" s="207"/>
      <c r="GV73" s="207"/>
      <c r="GW73" s="207"/>
      <c r="GX73" s="207"/>
      <c r="GY73" s="207"/>
    </row>
    <row r="74" spans="1:207" x14ac:dyDescent="0.2">
      <c r="A74" s="182">
        <v>23</v>
      </c>
      <c r="B74" s="182">
        <v>215</v>
      </c>
      <c r="C74" s="112">
        <v>275</v>
      </c>
      <c r="D74" s="183">
        <f>'Revised Stratig. - April ''08'!$G$220</f>
        <v>5333</v>
      </c>
      <c r="E74" s="67">
        <v>26</v>
      </c>
      <c r="F74" s="15">
        <v>0</v>
      </c>
      <c r="G74" s="15">
        <v>0</v>
      </c>
      <c r="H74" s="15">
        <v>0</v>
      </c>
      <c r="I74" s="15">
        <v>0</v>
      </c>
      <c r="J74" s="80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80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80">
        <v>0</v>
      </c>
      <c r="AD74" s="15">
        <v>0</v>
      </c>
      <c r="AE74" s="15">
        <v>0</v>
      </c>
      <c r="AF74" s="15">
        <v>0</v>
      </c>
      <c r="AG74" s="80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80">
        <v>0</v>
      </c>
      <c r="AO74" s="15">
        <v>0</v>
      </c>
      <c r="AP74" s="80">
        <v>0</v>
      </c>
      <c r="AQ74" s="15">
        <v>0</v>
      </c>
      <c r="AR74" s="15">
        <v>0</v>
      </c>
      <c r="AS74" s="15">
        <v>0</v>
      </c>
      <c r="AT74" s="80"/>
      <c r="AU74" s="80"/>
      <c r="AV74" s="80"/>
      <c r="AW74" s="80"/>
      <c r="AX74" s="80">
        <v>0</v>
      </c>
      <c r="AY74" s="174">
        <v>0</v>
      </c>
      <c r="AZ74" s="80"/>
      <c r="BA74" s="80"/>
      <c r="BB74" s="80"/>
      <c r="BC74" s="80"/>
      <c r="BD74" s="80"/>
      <c r="BE74" s="80"/>
      <c r="BF74" s="80"/>
      <c r="BG74" s="80"/>
      <c r="BH74" s="15">
        <v>0</v>
      </c>
      <c r="BI74" s="15">
        <v>0</v>
      </c>
      <c r="BJ74" s="15">
        <v>0</v>
      </c>
      <c r="BK74" s="80">
        <v>0</v>
      </c>
      <c r="BL74" s="15">
        <v>0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80">
        <v>0</v>
      </c>
      <c r="BS74" s="15">
        <v>0</v>
      </c>
      <c r="BT74" s="15">
        <v>0</v>
      </c>
      <c r="BU74" s="80">
        <v>0</v>
      </c>
      <c r="BV74" s="15">
        <v>0</v>
      </c>
      <c r="BW74" s="15">
        <v>0</v>
      </c>
      <c r="BX74" s="15">
        <v>0</v>
      </c>
      <c r="BY74" s="15">
        <v>0</v>
      </c>
      <c r="BZ74" s="80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80">
        <v>9</v>
      </c>
      <c r="CI74" s="80">
        <v>10</v>
      </c>
      <c r="CJ74" s="80">
        <v>5</v>
      </c>
      <c r="CK74" s="80">
        <v>32</v>
      </c>
      <c r="CL74" s="174">
        <v>41</v>
      </c>
      <c r="CM74" s="80"/>
      <c r="CN74" s="80"/>
      <c r="CO74" s="80"/>
      <c r="CP74" s="80"/>
      <c r="CQ74" s="80"/>
      <c r="CR74" s="80"/>
      <c r="CS74" s="80"/>
      <c r="CT74" s="80">
        <v>41</v>
      </c>
      <c r="CU74" s="15">
        <v>0</v>
      </c>
      <c r="CV74" s="15">
        <v>1</v>
      </c>
      <c r="CW74" s="15">
        <v>275</v>
      </c>
      <c r="CX74" s="15"/>
      <c r="CY74" s="15"/>
      <c r="CZ74" s="207"/>
      <c r="DA74" s="207"/>
      <c r="DH74" s="207"/>
      <c r="DJ74" s="207"/>
      <c r="DK74" s="207"/>
      <c r="DL74" s="207"/>
      <c r="DM74" s="207"/>
      <c r="DN74" s="207"/>
      <c r="DO74" s="207"/>
      <c r="DP74" s="207"/>
      <c r="DQ74" s="207"/>
      <c r="DR74" s="207"/>
      <c r="DS74" s="207"/>
      <c r="DT74" s="207"/>
      <c r="DU74" s="207"/>
      <c r="DV74" s="207"/>
      <c r="DW74" s="207"/>
      <c r="DX74" s="207"/>
      <c r="DY74" s="207"/>
      <c r="DZ74" s="207"/>
      <c r="EA74" s="207"/>
      <c r="EB74" s="207"/>
      <c r="EC74" s="207"/>
      <c r="ED74" s="207"/>
      <c r="EE74" s="207"/>
      <c r="EF74" s="207"/>
      <c r="EG74" s="207"/>
      <c r="EH74" s="207"/>
      <c r="EI74" s="207"/>
      <c r="EJ74" s="207"/>
      <c r="EK74" s="207"/>
      <c r="EL74" s="207"/>
      <c r="EM74" s="207"/>
      <c r="EN74" s="207"/>
      <c r="EO74" s="207"/>
      <c r="EP74" s="207"/>
      <c r="EQ74" s="207"/>
      <c r="ER74" s="207"/>
      <c r="ES74" s="207"/>
      <c r="ET74" s="207"/>
      <c r="EU74" s="207"/>
      <c r="EV74" s="207"/>
      <c r="EW74" s="207"/>
      <c r="EX74" s="207"/>
      <c r="EY74" s="207"/>
      <c r="EZ74" s="207"/>
      <c r="FA74" s="207"/>
      <c r="FB74" s="207"/>
      <c r="FC74" s="207"/>
      <c r="FD74" s="207"/>
      <c r="FE74" s="207"/>
      <c r="FF74" s="207"/>
      <c r="FG74" s="207"/>
      <c r="FH74" s="207"/>
      <c r="FI74" s="207"/>
      <c r="FJ74" s="207"/>
      <c r="FK74" s="207"/>
      <c r="FL74" s="207"/>
      <c r="FM74" s="207"/>
      <c r="FN74" s="207"/>
      <c r="FO74" s="207"/>
      <c r="FP74" s="207"/>
      <c r="FQ74" s="207"/>
      <c r="FR74" s="207"/>
      <c r="FS74" s="207"/>
      <c r="FT74" s="207"/>
      <c r="FU74" s="207"/>
      <c r="FV74" s="207"/>
      <c r="FW74" s="207"/>
      <c r="FX74" s="207"/>
      <c r="FY74" s="207"/>
      <c r="FZ74" s="207"/>
      <c r="GA74" s="207"/>
      <c r="GB74" s="207"/>
      <c r="GC74" s="207"/>
      <c r="GD74" s="207"/>
      <c r="GE74" s="207"/>
      <c r="GF74" s="207"/>
      <c r="GG74" s="207"/>
      <c r="GH74" s="207"/>
      <c r="GI74" s="207"/>
      <c r="GJ74" s="207"/>
      <c r="GK74" s="207"/>
      <c r="GL74" s="207"/>
      <c r="GM74" s="207"/>
      <c r="GN74" s="207"/>
      <c r="GO74" s="207"/>
      <c r="GP74" s="207"/>
      <c r="GQ74" s="207"/>
      <c r="GR74" s="207"/>
      <c r="GS74" s="207"/>
      <c r="GT74" s="207"/>
      <c r="GU74" s="207"/>
      <c r="GV74" s="207"/>
      <c r="GW74" s="207"/>
      <c r="GX74" s="207"/>
      <c r="GY74" s="207"/>
    </row>
    <row r="75" spans="1:207" x14ac:dyDescent="0.2">
      <c r="A75" s="43">
        <v>24</v>
      </c>
      <c r="B75" s="43">
        <v>216</v>
      </c>
      <c r="C75" s="100">
        <v>276</v>
      </c>
      <c r="D75" s="60">
        <f>'Revised Stratig. - April ''08'!$G$221</f>
        <v>5350</v>
      </c>
      <c r="E75" s="67">
        <v>32</v>
      </c>
      <c r="F75" s="15">
        <v>0</v>
      </c>
      <c r="G75" s="15">
        <v>0</v>
      </c>
      <c r="H75" s="15">
        <v>0</v>
      </c>
      <c r="I75" s="15">
        <v>0</v>
      </c>
      <c r="J75" s="80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1</v>
      </c>
      <c r="S75" s="15">
        <v>1</v>
      </c>
      <c r="T75" s="15">
        <v>0</v>
      </c>
      <c r="U75" s="15">
        <v>0</v>
      </c>
      <c r="V75" s="80">
        <v>3</v>
      </c>
      <c r="W75" s="15">
        <v>3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80">
        <v>0</v>
      </c>
      <c r="AD75" s="15">
        <v>0</v>
      </c>
      <c r="AE75" s="15">
        <v>4</v>
      </c>
      <c r="AF75" s="15">
        <v>0</v>
      </c>
      <c r="AG75" s="80">
        <v>4</v>
      </c>
      <c r="AH75" s="15">
        <v>0</v>
      </c>
      <c r="AI75" s="15">
        <v>139</v>
      </c>
      <c r="AJ75" s="15">
        <v>0</v>
      </c>
      <c r="AK75" s="15">
        <v>0</v>
      </c>
      <c r="AL75" s="15">
        <v>0</v>
      </c>
      <c r="AM75" s="15">
        <v>0</v>
      </c>
      <c r="AN75" s="80">
        <v>0</v>
      </c>
      <c r="AO75" s="15">
        <v>0</v>
      </c>
      <c r="AP75" s="80">
        <v>0</v>
      </c>
      <c r="AQ75" s="15">
        <v>0</v>
      </c>
      <c r="AR75" s="15">
        <v>0</v>
      </c>
      <c r="AS75" s="15">
        <v>0</v>
      </c>
      <c r="AT75" s="80">
        <v>1</v>
      </c>
      <c r="AU75" s="80">
        <v>33</v>
      </c>
      <c r="AV75" s="80">
        <v>2</v>
      </c>
      <c r="AW75" s="80">
        <v>0</v>
      </c>
      <c r="AX75" s="80">
        <v>2</v>
      </c>
      <c r="AY75" s="174">
        <v>72</v>
      </c>
      <c r="AZ75" s="80">
        <v>0</v>
      </c>
      <c r="BA75" s="80">
        <v>0</v>
      </c>
      <c r="BB75" s="80">
        <v>9</v>
      </c>
      <c r="BC75" s="80">
        <v>0</v>
      </c>
      <c r="BD75" s="80">
        <v>2</v>
      </c>
      <c r="BE75" s="80">
        <v>0</v>
      </c>
      <c r="BF75" s="80">
        <v>0</v>
      </c>
      <c r="BG75" s="80">
        <v>84</v>
      </c>
      <c r="BH75" s="15">
        <v>0</v>
      </c>
      <c r="BI75" s="15">
        <v>0</v>
      </c>
      <c r="BJ75" s="15">
        <v>0</v>
      </c>
      <c r="BK75" s="80">
        <v>0</v>
      </c>
      <c r="BL75" s="15">
        <v>0</v>
      </c>
      <c r="BM75" s="15">
        <v>0</v>
      </c>
      <c r="BN75" s="15">
        <v>0</v>
      </c>
      <c r="BO75" s="15">
        <v>0</v>
      </c>
      <c r="BP75" s="15">
        <v>0</v>
      </c>
      <c r="BQ75" s="15">
        <v>0</v>
      </c>
      <c r="BR75" s="80">
        <v>0</v>
      </c>
      <c r="BS75" s="15">
        <v>0</v>
      </c>
      <c r="BT75" s="15">
        <v>0</v>
      </c>
      <c r="BU75" s="80">
        <v>0</v>
      </c>
      <c r="BV75" s="15">
        <v>0</v>
      </c>
      <c r="BW75" s="15">
        <v>0</v>
      </c>
      <c r="BX75" s="15">
        <v>0</v>
      </c>
      <c r="BY75" s="15">
        <v>0</v>
      </c>
      <c r="BZ75" s="80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v>0</v>
      </c>
      <c r="CH75" s="80">
        <v>12</v>
      </c>
      <c r="CI75" s="80">
        <v>13</v>
      </c>
      <c r="CJ75" s="80">
        <v>0</v>
      </c>
      <c r="CK75" s="80">
        <v>46</v>
      </c>
      <c r="CL75" s="174">
        <v>58.24</v>
      </c>
      <c r="CM75" s="80">
        <v>14</v>
      </c>
      <c r="CN75" s="80">
        <v>4</v>
      </c>
      <c r="CO75" s="80">
        <v>0</v>
      </c>
      <c r="CP75" s="80">
        <v>8</v>
      </c>
      <c r="CQ75" s="80">
        <v>0</v>
      </c>
      <c r="CR75" s="80">
        <v>0</v>
      </c>
      <c r="CS75" s="80">
        <v>0</v>
      </c>
      <c r="CT75" s="80">
        <v>84.24</v>
      </c>
      <c r="CU75" s="15">
        <v>0</v>
      </c>
      <c r="CV75" s="15">
        <v>1</v>
      </c>
      <c r="CW75" s="15">
        <v>276</v>
      </c>
      <c r="CX75" s="15"/>
      <c r="CY75" s="15"/>
      <c r="CZ75" s="207"/>
      <c r="DA75" s="207"/>
      <c r="DH75" s="207"/>
      <c r="DJ75" s="207"/>
      <c r="DK75" s="207"/>
      <c r="DL75" s="207"/>
      <c r="DM75" s="207"/>
      <c r="DN75" s="207"/>
      <c r="DO75" s="207"/>
      <c r="DP75" s="207"/>
      <c r="DQ75" s="207"/>
      <c r="DR75" s="207"/>
      <c r="DS75" s="207"/>
      <c r="DT75" s="207"/>
      <c r="DU75" s="207"/>
      <c r="DV75" s="207"/>
      <c r="DW75" s="207"/>
      <c r="DX75" s="207"/>
      <c r="DY75" s="207"/>
      <c r="DZ75" s="207"/>
      <c r="EA75" s="207"/>
      <c r="EB75" s="207"/>
      <c r="EC75" s="207"/>
      <c r="ED75" s="207"/>
      <c r="EE75" s="207"/>
      <c r="EF75" s="207"/>
      <c r="EG75" s="207"/>
      <c r="EH75" s="207"/>
      <c r="EI75" s="207"/>
      <c r="EJ75" s="207"/>
      <c r="EK75" s="207"/>
      <c r="EL75" s="207"/>
      <c r="EM75" s="207"/>
      <c r="EN75" s="207"/>
      <c r="EO75" s="207"/>
      <c r="EP75" s="207"/>
      <c r="EQ75" s="207"/>
      <c r="ER75" s="207"/>
      <c r="ES75" s="207"/>
      <c r="ET75" s="207"/>
      <c r="EU75" s="207"/>
      <c r="EV75" s="207"/>
      <c r="EW75" s="207"/>
      <c r="EX75" s="207"/>
      <c r="EY75" s="207"/>
      <c r="EZ75" s="207"/>
      <c r="FA75" s="207"/>
      <c r="FB75" s="207"/>
      <c r="FC75" s="207"/>
      <c r="FD75" s="207"/>
      <c r="FE75" s="207"/>
      <c r="FF75" s="207"/>
      <c r="FG75" s="207"/>
      <c r="FH75" s="207"/>
      <c r="FI75" s="207"/>
      <c r="FJ75" s="207"/>
      <c r="FK75" s="207"/>
      <c r="FL75" s="207"/>
      <c r="FM75" s="207"/>
      <c r="FN75" s="207"/>
      <c r="FO75" s="207"/>
      <c r="FP75" s="207"/>
      <c r="FQ75" s="207"/>
      <c r="FR75" s="207"/>
      <c r="FS75" s="207"/>
      <c r="FT75" s="207"/>
      <c r="FU75" s="207"/>
      <c r="FV75" s="207"/>
      <c r="FW75" s="207"/>
      <c r="FX75" s="207"/>
      <c r="FY75" s="207"/>
      <c r="FZ75" s="207"/>
      <c r="GA75" s="207"/>
      <c r="GB75" s="207"/>
      <c r="GC75" s="207"/>
      <c r="GD75" s="207"/>
      <c r="GE75" s="207"/>
      <c r="GF75" s="207"/>
      <c r="GG75" s="207"/>
      <c r="GH75" s="207"/>
      <c r="GI75" s="207"/>
      <c r="GJ75" s="207"/>
      <c r="GK75" s="207"/>
      <c r="GL75" s="207"/>
      <c r="GM75" s="207"/>
      <c r="GN75" s="207"/>
      <c r="GO75" s="207"/>
      <c r="GP75" s="207"/>
      <c r="GQ75" s="207"/>
      <c r="GR75" s="207"/>
      <c r="GS75" s="207"/>
      <c r="GT75" s="207"/>
      <c r="GU75" s="207"/>
      <c r="GV75" s="207"/>
      <c r="GW75" s="207"/>
      <c r="GX75" s="207"/>
      <c r="GY75" s="207"/>
    </row>
    <row r="76" spans="1:207" x14ac:dyDescent="0.2">
      <c r="A76" s="182">
        <v>25</v>
      </c>
      <c r="B76" s="182">
        <v>217</v>
      </c>
      <c r="C76" s="112">
        <v>277</v>
      </c>
      <c r="D76" s="183">
        <f>'Revised Stratig. - April ''08'!$G$222</f>
        <v>5368</v>
      </c>
      <c r="E76" s="67">
        <v>23</v>
      </c>
      <c r="F76" s="15">
        <v>0</v>
      </c>
      <c r="G76" s="15">
        <v>0</v>
      </c>
      <c r="H76" s="15">
        <v>0</v>
      </c>
      <c r="I76" s="15">
        <v>0</v>
      </c>
      <c r="J76" s="80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80">
        <v>0</v>
      </c>
      <c r="W76" s="15">
        <v>0</v>
      </c>
      <c r="X76" s="15">
        <v>0</v>
      </c>
      <c r="Y76" s="15">
        <v>0.99819999999999998</v>
      </c>
      <c r="Z76" s="15">
        <v>0</v>
      </c>
      <c r="AA76" s="15">
        <v>0</v>
      </c>
      <c r="AB76" s="15">
        <v>0</v>
      </c>
      <c r="AC76" s="80">
        <v>0</v>
      </c>
      <c r="AD76" s="15">
        <v>0</v>
      </c>
      <c r="AE76" s="15">
        <v>2.9991999999999996</v>
      </c>
      <c r="AF76" s="15">
        <v>0</v>
      </c>
      <c r="AG76" s="80">
        <v>2.9991999999999996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80">
        <v>0</v>
      </c>
      <c r="AO76" s="15">
        <v>0</v>
      </c>
      <c r="AP76" s="80">
        <v>0</v>
      </c>
      <c r="AQ76" s="15">
        <v>0</v>
      </c>
      <c r="AR76" s="15">
        <v>0</v>
      </c>
      <c r="AS76" s="15">
        <v>0</v>
      </c>
      <c r="AT76" s="80">
        <v>4</v>
      </c>
      <c r="AU76" s="80">
        <v>25</v>
      </c>
      <c r="AV76" s="80">
        <v>1</v>
      </c>
      <c r="AW76" s="80"/>
      <c r="AX76" s="80">
        <v>4</v>
      </c>
      <c r="AY76" s="174">
        <v>22</v>
      </c>
      <c r="AZ76" s="80"/>
      <c r="BA76" s="80"/>
      <c r="BB76" s="80"/>
      <c r="BC76" s="80"/>
      <c r="BD76" s="80"/>
      <c r="BE76" s="80"/>
      <c r="BF76" s="80"/>
      <c r="BG76" s="80"/>
      <c r="BH76" s="15">
        <v>0</v>
      </c>
      <c r="BI76" s="15">
        <v>0</v>
      </c>
      <c r="BJ76" s="15">
        <v>0</v>
      </c>
      <c r="BK76" s="80">
        <v>0</v>
      </c>
      <c r="BL76" s="15">
        <v>0</v>
      </c>
      <c r="BM76" s="15">
        <v>0</v>
      </c>
      <c r="BN76" s="15">
        <v>0</v>
      </c>
      <c r="BO76" s="15">
        <v>0</v>
      </c>
      <c r="BP76" s="15">
        <v>0</v>
      </c>
      <c r="BQ76" s="15">
        <v>0</v>
      </c>
      <c r="BR76" s="80">
        <v>0</v>
      </c>
      <c r="BS76" s="15">
        <v>0</v>
      </c>
      <c r="BT76" s="15">
        <v>0</v>
      </c>
      <c r="BU76" s="80">
        <v>0</v>
      </c>
      <c r="BV76" s="15">
        <v>0</v>
      </c>
      <c r="BW76" s="15">
        <v>0</v>
      </c>
      <c r="BX76" s="15">
        <v>0</v>
      </c>
      <c r="BY76" s="15">
        <v>0</v>
      </c>
      <c r="BZ76" s="80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80">
        <v>1</v>
      </c>
      <c r="CI76" s="80">
        <v>4</v>
      </c>
      <c r="CJ76" s="80">
        <v>2</v>
      </c>
      <c r="CK76" s="80">
        <v>26</v>
      </c>
      <c r="CL76" s="174">
        <v>27</v>
      </c>
      <c r="CM76" s="80"/>
      <c r="CN76" s="80"/>
      <c r="CO76" s="80"/>
      <c r="CP76" s="80"/>
      <c r="CQ76" s="80"/>
      <c r="CR76" s="80"/>
      <c r="CS76" s="80"/>
      <c r="CT76" s="80">
        <v>27</v>
      </c>
      <c r="CU76" s="15">
        <v>0</v>
      </c>
      <c r="CV76" s="15">
        <v>1</v>
      </c>
      <c r="CW76" s="15">
        <v>277</v>
      </c>
      <c r="CX76" s="15"/>
      <c r="CY76" s="15"/>
      <c r="CZ76" s="207"/>
      <c r="DA76" s="207"/>
      <c r="DH76" s="207"/>
      <c r="DJ76" s="207"/>
      <c r="DK76" s="207"/>
      <c r="DL76" s="207"/>
      <c r="DM76" s="207"/>
      <c r="DN76" s="207"/>
      <c r="DO76" s="207"/>
      <c r="DP76" s="207"/>
      <c r="DQ76" s="207"/>
      <c r="DR76" s="207"/>
      <c r="DS76" s="207"/>
      <c r="DT76" s="207"/>
      <c r="DU76" s="207"/>
      <c r="DV76" s="207"/>
      <c r="DW76" s="207"/>
      <c r="DX76" s="207"/>
      <c r="DY76" s="207"/>
      <c r="DZ76" s="207"/>
      <c r="EA76" s="207"/>
      <c r="EB76" s="207"/>
      <c r="EC76" s="207"/>
      <c r="ED76" s="207"/>
      <c r="EE76" s="207"/>
      <c r="EF76" s="207"/>
      <c r="EG76" s="207"/>
      <c r="EH76" s="207"/>
      <c r="EI76" s="207"/>
      <c r="EJ76" s="207"/>
      <c r="EK76" s="207"/>
      <c r="EL76" s="207"/>
      <c r="EM76" s="207"/>
      <c r="EN76" s="207"/>
      <c r="EO76" s="207"/>
      <c r="EP76" s="207"/>
      <c r="EQ76" s="207"/>
      <c r="ER76" s="207"/>
      <c r="ES76" s="207"/>
      <c r="ET76" s="207"/>
      <c r="EU76" s="207"/>
      <c r="EV76" s="207"/>
      <c r="EW76" s="207"/>
      <c r="EX76" s="207"/>
      <c r="EY76" s="207"/>
      <c r="EZ76" s="207"/>
      <c r="FA76" s="207"/>
      <c r="FB76" s="207"/>
      <c r="FC76" s="207"/>
      <c r="FD76" s="207"/>
      <c r="FE76" s="207"/>
      <c r="FF76" s="207"/>
      <c r="FG76" s="207"/>
      <c r="FH76" s="207"/>
      <c r="FI76" s="207"/>
      <c r="FJ76" s="207"/>
      <c r="FK76" s="207"/>
      <c r="FL76" s="207"/>
      <c r="FM76" s="207"/>
      <c r="FN76" s="207"/>
      <c r="FO76" s="207"/>
      <c r="FP76" s="207"/>
      <c r="FQ76" s="207"/>
      <c r="FR76" s="207"/>
      <c r="FS76" s="207"/>
      <c r="FT76" s="207"/>
      <c r="FU76" s="207"/>
      <c r="FV76" s="207"/>
      <c r="FW76" s="207"/>
      <c r="FX76" s="207"/>
      <c r="FY76" s="207"/>
      <c r="FZ76" s="207"/>
      <c r="GA76" s="207"/>
      <c r="GB76" s="207"/>
      <c r="GC76" s="207"/>
      <c r="GD76" s="207"/>
      <c r="GE76" s="207"/>
      <c r="GF76" s="207"/>
      <c r="GG76" s="207"/>
      <c r="GH76" s="207"/>
      <c r="GI76" s="207"/>
      <c r="GJ76" s="207"/>
      <c r="GK76" s="207"/>
      <c r="GL76" s="207"/>
      <c r="GM76" s="207"/>
      <c r="GN76" s="207"/>
      <c r="GO76" s="207"/>
      <c r="GP76" s="207"/>
      <c r="GQ76" s="207"/>
      <c r="GR76" s="207"/>
      <c r="GS76" s="207"/>
      <c r="GT76" s="207"/>
      <c r="GU76" s="207"/>
      <c r="GV76" s="207"/>
      <c r="GW76" s="207"/>
      <c r="GX76" s="207"/>
      <c r="GY76" s="207"/>
    </row>
    <row r="77" spans="1:207" x14ac:dyDescent="0.2">
      <c r="A77" s="182">
        <v>26</v>
      </c>
      <c r="B77" s="182">
        <v>218</v>
      </c>
      <c r="C77" s="112">
        <v>278</v>
      </c>
      <c r="D77" s="183">
        <f>'Revised Stratig. - April ''08'!$G$223</f>
        <v>5385</v>
      </c>
      <c r="E77" s="67">
        <v>24</v>
      </c>
      <c r="F77" s="15">
        <v>0</v>
      </c>
      <c r="G77" s="15">
        <v>0</v>
      </c>
      <c r="H77" s="15">
        <v>0</v>
      </c>
      <c r="I77" s="15">
        <v>0</v>
      </c>
      <c r="J77" s="80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80">
        <v>0</v>
      </c>
      <c r="W77" s="15">
        <v>0</v>
      </c>
      <c r="X77" s="15">
        <v>0</v>
      </c>
      <c r="Y77" s="15">
        <v>0.99840000000000007</v>
      </c>
      <c r="Z77" s="15">
        <v>0</v>
      </c>
      <c r="AA77" s="15">
        <v>0</v>
      </c>
      <c r="AB77" s="15">
        <v>0</v>
      </c>
      <c r="AC77" s="80">
        <v>0</v>
      </c>
      <c r="AD77" s="15">
        <v>0</v>
      </c>
      <c r="AE77" s="15">
        <v>0.99840000000000007</v>
      </c>
      <c r="AF77" s="15">
        <v>0</v>
      </c>
      <c r="AG77" s="80">
        <v>0.99840000000000007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80">
        <v>0</v>
      </c>
      <c r="AO77" s="15">
        <v>0</v>
      </c>
      <c r="AP77" s="80">
        <v>0</v>
      </c>
      <c r="AQ77" s="15">
        <v>0</v>
      </c>
      <c r="AR77" s="15">
        <v>0</v>
      </c>
      <c r="AS77" s="15">
        <v>0</v>
      </c>
      <c r="AT77" s="80">
        <v>4</v>
      </c>
      <c r="AU77" s="80">
        <v>46</v>
      </c>
      <c r="AV77" s="80">
        <v>1</v>
      </c>
      <c r="AW77" s="80"/>
      <c r="AX77" s="80">
        <v>4</v>
      </c>
      <c r="AY77" s="174">
        <v>10.000000000000002</v>
      </c>
      <c r="AZ77" s="80"/>
      <c r="BA77" s="80"/>
      <c r="BB77" s="80"/>
      <c r="BC77" s="80"/>
      <c r="BD77" s="80"/>
      <c r="BE77" s="80"/>
      <c r="BF77" s="80"/>
      <c r="BG77" s="80"/>
      <c r="BH77" s="15">
        <v>0</v>
      </c>
      <c r="BI77" s="15">
        <v>0</v>
      </c>
      <c r="BJ77" s="15">
        <v>0</v>
      </c>
      <c r="BK77" s="80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80">
        <v>0</v>
      </c>
      <c r="BS77" s="15">
        <v>0</v>
      </c>
      <c r="BT77" s="15">
        <v>0</v>
      </c>
      <c r="BU77" s="80">
        <v>0</v>
      </c>
      <c r="BV77" s="15">
        <v>0</v>
      </c>
      <c r="BW77" s="15">
        <v>0</v>
      </c>
      <c r="BX77" s="15">
        <v>0</v>
      </c>
      <c r="BY77" s="15">
        <v>0</v>
      </c>
      <c r="BZ77" s="80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80">
        <v>5</v>
      </c>
      <c r="CI77" s="80">
        <v>7</v>
      </c>
      <c r="CJ77" s="80">
        <v>2</v>
      </c>
      <c r="CK77" s="80">
        <v>37</v>
      </c>
      <c r="CL77" s="174">
        <v>42</v>
      </c>
      <c r="CM77" s="80"/>
      <c r="CN77" s="80"/>
      <c r="CO77" s="80"/>
      <c r="CP77" s="80"/>
      <c r="CQ77" s="80"/>
      <c r="CR77" s="80"/>
      <c r="CS77" s="80"/>
      <c r="CT77" s="80">
        <v>42</v>
      </c>
      <c r="CU77" s="15">
        <v>0</v>
      </c>
      <c r="CV77" s="15">
        <v>1</v>
      </c>
      <c r="CW77" s="15">
        <v>278</v>
      </c>
      <c r="CX77" s="15"/>
      <c r="CY77" s="15"/>
      <c r="CZ77" s="207"/>
      <c r="DA77" s="207"/>
      <c r="DH77" s="207"/>
      <c r="DJ77" s="207"/>
      <c r="DK77" s="207"/>
      <c r="DL77" s="207"/>
      <c r="DM77" s="207"/>
      <c r="DN77" s="207"/>
      <c r="DO77" s="207"/>
      <c r="DP77" s="207"/>
      <c r="DQ77" s="207"/>
      <c r="DR77" s="207"/>
      <c r="DS77" s="207"/>
      <c r="DT77" s="207"/>
      <c r="DU77" s="207"/>
      <c r="DV77" s="207"/>
      <c r="DW77" s="207"/>
      <c r="DX77" s="207"/>
      <c r="DY77" s="207"/>
      <c r="DZ77" s="207"/>
      <c r="EA77" s="207"/>
      <c r="EB77" s="207"/>
      <c r="EC77" s="207"/>
      <c r="ED77" s="207"/>
      <c r="EE77" s="207"/>
      <c r="EF77" s="207"/>
      <c r="EG77" s="207"/>
      <c r="EH77" s="207"/>
      <c r="EI77" s="207"/>
      <c r="EJ77" s="207"/>
      <c r="EK77" s="207"/>
      <c r="EL77" s="207"/>
      <c r="EM77" s="207"/>
      <c r="EN77" s="207"/>
      <c r="EO77" s="207"/>
      <c r="EP77" s="207"/>
      <c r="EQ77" s="207"/>
      <c r="ER77" s="207"/>
      <c r="ES77" s="207"/>
      <c r="ET77" s="207"/>
      <c r="EU77" s="207"/>
      <c r="EV77" s="207"/>
      <c r="EW77" s="207"/>
      <c r="EX77" s="207"/>
      <c r="EY77" s="207"/>
      <c r="EZ77" s="207"/>
      <c r="FA77" s="207"/>
      <c r="FB77" s="207"/>
      <c r="FC77" s="207"/>
      <c r="FD77" s="207"/>
      <c r="FE77" s="207"/>
      <c r="FF77" s="207"/>
      <c r="FG77" s="207"/>
      <c r="FH77" s="207"/>
      <c r="FI77" s="207"/>
      <c r="FJ77" s="207"/>
      <c r="FK77" s="207"/>
      <c r="FL77" s="207"/>
      <c r="FM77" s="207"/>
      <c r="FN77" s="207"/>
      <c r="FO77" s="207"/>
      <c r="FP77" s="207"/>
      <c r="FQ77" s="207"/>
      <c r="FR77" s="207"/>
      <c r="FS77" s="207"/>
      <c r="FT77" s="207"/>
      <c r="FU77" s="207"/>
      <c r="FV77" s="207"/>
      <c r="FW77" s="207"/>
      <c r="FX77" s="207"/>
      <c r="FY77" s="207"/>
      <c r="FZ77" s="207"/>
      <c r="GA77" s="207"/>
      <c r="GB77" s="207"/>
      <c r="GC77" s="207"/>
      <c r="GD77" s="207"/>
      <c r="GE77" s="207"/>
      <c r="GF77" s="207"/>
      <c r="GG77" s="207"/>
      <c r="GH77" s="207"/>
      <c r="GI77" s="207"/>
      <c r="GJ77" s="207"/>
      <c r="GK77" s="207"/>
      <c r="GL77" s="207"/>
      <c r="GM77" s="207"/>
      <c r="GN77" s="207"/>
      <c r="GO77" s="207"/>
      <c r="GP77" s="207"/>
      <c r="GQ77" s="207"/>
      <c r="GR77" s="207"/>
      <c r="GS77" s="207"/>
      <c r="GT77" s="207"/>
      <c r="GU77" s="207"/>
      <c r="GV77" s="207"/>
      <c r="GW77" s="207"/>
      <c r="GX77" s="207"/>
      <c r="GY77" s="207"/>
    </row>
    <row r="78" spans="1:207" x14ac:dyDescent="0.2">
      <c r="A78" s="182">
        <v>27</v>
      </c>
      <c r="B78" s="182">
        <v>219</v>
      </c>
      <c r="C78" s="112">
        <v>279</v>
      </c>
      <c r="D78" s="183">
        <f>'Revised Stratig. - April ''08'!$G$224</f>
        <v>5402</v>
      </c>
      <c r="E78" s="67">
        <v>26</v>
      </c>
      <c r="F78" s="15">
        <v>0</v>
      </c>
      <c r="G78" s="15">
        <v>0</v>
      </c>
      <c r="H78" s="15">
        <v>0</v>
      </c>
      <c r="I78" s="15">
        <v>0</v>
      </c>
      <c r="J78" s="80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80">
        <v>0</v>
      </c>
      <c r="W78" s="15">
        <v>0</v>
      </c>
      <c r="X78" s="15">
        <v>0</v>
      </c>
      <c r="Y78" s="15">
        <v>2.0020000000000002</v>
      </c>
      <c r="Z78" s="15">
        <v>0</v>
      </c>
      <c r="AA78" s="15">
        <v>0</v>
      </c>
      <c r="AB78" s="15">
        <v>0</v>
      </c>
      <c r="AC78" s="80">
        <v>0</v>
      </c>
      <c r="AD78" s="15">
        <v>0</v>
      </c>
      <c r="AE78" s="15">
        <v>3.0003999999999995</v>
      </c>
      <c r="AF78" s="15">
        <v>0</v>
      </c>
      <c r="AG78" s="80">
        <v>3.0003999999999995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80">
        <v>0</v>
      </c>
      <c r="AO78" s="15">
        <v>0</v>
      </c>
      <c r="AP78" s="80">
        <v>0</v>
      </c>
      <c r="AQ78" s="15">
        <v>0</v>
      </c>
      <c r="AR78" s="15">
        <v>0</v>
      </c>
      <c r="AS78" s="15">
        <v>0</v>
      </c>
      <c r="AT78" s="80"/>
      <c r="AU78" s="80">
        <v>9</v>
      </c>
      <c r="AV78" s="80"/>
      <c r="AW78" s="80"/>
      <c r="AX78" s="80">
        <v>1</v>
      </c>
      <c r="AY78" s="174">
        <v>9</v>
      </c>
      <c r="AZ78" s="80"/>
      <c r="BA78" s="80"/>
      <c r="BB78" s="80"/>
      <c r="BC78" s="80"/>
      <c r="BD78" s="80"/>
      <c r="BE78" s="80"/>
      <c r="BF78" s="80"/>
      <c r="BG78" s="80"/>
      <c r="BH78" s="15">
        <v>0</v>
      </c>
      <c r="BI78" s="15">
        <v>0</v>
      </c>
      <c r="BJ78" s="15">
        <v>0</v>
      </c>
      <c r="BK78" s="80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80">
        <v>0</v>
      </c>
      <c r="BS78" s="15">
        <v>0</v>
      </c>
      <c r="BT78" s="15">
        <v>0</v>
      </c>
      <c r="BU78" s="80">
        <v>0</v>
      </c>
      <c r="BV78" s="15">
        <v>0</v>
      </c>
      <c r="BW78" s="15">
        <v>0</v>
      </c>
      <c r="BX78" s="15">
        <v>0</v>
      </c>
      <c r="BY78" s="15">
        <v>0</v>
      </c>
      <c r="BZ78" s="80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80">
        <v>5</v>
      </c>
      <c r="CI78" s="80">
        <v>3</v>
      </c>
      <c r="CJ78" s="80"/>
      <c r="CK78" s="80">
        <v>19</v>
      </c>
      <c r="CL78" s="174">
        <v>24</v>
      </c>
      <c r="CM78" s="80"/>
      <c r="CN78" s="80"/>
      <c r="CO78" s="80"/>
      <c r="CP78" s="80"/>
      <c r="CQ78" s="80"/>
      <c r="CR78" s="80"/>
      <c r="CS78" s="80"/>
      <c r="CT78" s="80">
        <v>24</v>
      </c>
      <c r="CU78" s="15">
        <v>0</v>
      </c>
      <c r="CV78" s="15">
        <v>1</v>
      </c>
      <c r="CW78" s="15">
        <v>279</v>
      </c>
      <c r="CX78" s="15"/>
      <c r="CY78" s="15"/>
      <c r="CZ78" s="207"/>
      <c r="DA78" s="207"/>
      <c r="DH78" s="207"/>
      <c r="DJ78" s="207"/>
      <c r="DK78" s="207"/>
      <c r="DL78" s="207"/>
      <c r="DM78" s="207"/>
      <c r="DN78" s="207"/>
      <c r="DO78" s="207"/>
      <c r="DP78" s="207"/>
      <c r="DQ78" s="207"/>
      <c r="DR78" s="207"/>
      <c r="DS78" s="207"/>
      <c r="DT78" s="207"/>
      <c r="DU78" s="207"/>
      <c r="DV78" s="207"/>
      <c r="DW78" s="207"/>
      <c r="DX78" s="207"/>
      <c r="DY78" s="207"/>
      <c r="DZ78" s="207"/>
      <c r="EA78" s="207"/>
      <c r="EB78" s="207"/>
      <c r="EC78" s="207"/>
      <c r="ED78" s="207"/>
      <c r="EE78" s="207"/>
      <c r="EF78" s="207"/>
      <c r="EG78" s="207"/>
      <c r="EH78" s="207"/>
      <c r="EI78" s="207"/>
      <c r="EJ78" s="207"/>
      <c r="EK78" s="207"/>
      <c r="EL78" s="207"/>
      <c r="EM78" s="207"/>
      <c r="EN78" s="207"/>
      <c r="EO78" s="207"/>
      <c r="EP78" s="207"/>
      <c r="EQ78" s="207"/>
      <c r="ER78" s="207"/>
      <c r="ES78" s="207"/>
      <c r="ET78" s="207"/>
      <c r="EU78" s="207"/>
      <c r="EV78" s="207"/>
      <c r="EW78" s="207"/>
      <c r="EX78" s="207"/>
      <c r="EY78" s="207"/>
      <c r="EZ78" s="207"/>
      <c r="FA78" s="207"/>
      <c r="FB78" s="207"/>
      <c r="FC78" s="207"/>
      <c r="FD78" s="207"/>
      <c r="FE78" s="207"/>
      <c r="FF78" s="207"/>
      <c r="FG78" s="207"/>
      <c r="FH78" s="207"/>
      <c r="FI78" s="207"/>
      <c r="FJ78" s="207"/>
      <c r="FK78" s="207"/>
      <c r="FL78" s="207"/>
      <c r="FM78" s="207"/>
      <c r="FN78" s="207"/>
      <c r="FO78" s="207"/>
      <c r="FP78" s="207"/>
      <c r="FQ78" s="207"/>
      <c r="FR78" s="207"/>
      <c r="FS78" s="207"/>
      <c r="FT78" s="207"/>
      <c r="FU78" s="207"/>
      <c r="FV78" s="207"/>
      <c r="FW78" s="207"/>
      <c r="FX78" s="207"/>
      <c r="FY78" s="207"/>
      <c r="FZ78" s="207"/>
      <c r="GA78" s="207"/>
      <c r="GB78" s="207"/>
      <c r="GC78" s="207"/>
      <c r="GD78" s="207"/>
      <c r="GE78" s="207"/>
      <c r="GF78" s="207"/>
      <c r="GG78" s="207"/>
      <c r="GH78" s="207"/>
      <c r="GI78" s="207"/>
      <c r="GJ78" s="207"/>
      <c r="GK78" s="207"/>
      <c r="GL78" s="207"/>
      <c r="GM78" s="207"/>
      <c r="GN78" s="207"/>
      <c r="GO78" s="207"/>
      <c r="GP78" s="207"/>
      <c r="GQ78" s="207"/>
      <c r="GR78" s="207"/>
      <c r="GS78" s="207"/>
      <c r="GT78" s="207"/>
      <c r="GU78" s="207"/>
      <c r="GV78" s="207"/>
      <c r="GW78" s="207"/>
      <c r="GX78" s="207"/>
      <c r="GY78" s="207"/>
    </row>
    <row r="79" spans="1:207" x14ac:dyDescent="0.2">
      <c r="A79" s="182">
        <v>28</v>
      </c>
      <c r="B79" s="182">
        <v>220</v>
      </c>
      <c r="C79" s="112">
        <v>280</v>
      </c>
      <c r="D79" s="183">
        <f>'Revised Stratig. - April ''08'!$G$225</f>
        <v>5419</v>
      </c>
      <c r="E79" s="67">
        <v>23</v>
      </c>
      <c r="F79" s="15">
        <v>0</v>
      </c>
      <c r="G79" s="15">
        <v>0</v>
      </c>
      <c r="H79" s="15">
        <v>0</v>
      </c>
      <c r="I79" s="15">
        <v>0</v>
      </c>
      <c r="J79" s="80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80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80">
        <v>0</v>
      </c>
      <c r="AD79" s="15">
        <v>0</v>
      </c>
      <c r="AE79" s="15">
        <v>4.0019999999999998</v>
      </c>
      <c r="AF79" s="15">
        <v>0</v>
      </c>
      <c r="AG79" s="80">
        <v>4.0019999999999998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80">
        <v>0</v>
      </c>
      <c r="AO79" s="15">
        <v>0</v>
      </c>
      <c r="AP79" s="80">
        <v>0</v>
      </c>
      <c r="AQ79" s="15">
        <v>0</v>
      </c>
      <c r="AR79" s="15">
        <v>0</v>
      </c>
      <c r="AS79" s="15">
        <v>0</v>
      </c>
      <c r="AT79" s="80"/>
      <c r="AU79" s="80">
        <v>25</v>
      </c>
      <c r="AV79" s="80"/>
      <c r="AW79" s="80"/>
      <c r="AX79" s="80">
        <v>1</v>
      </c>
      <c r="AY79" s="174">
        <v>6.9999999999999991</v>
      </c>
      <c r="AZ79" s="80"/>
      <c r="BA79" s="80"/>
      <c r="BB79" s="80"/>
      <c r="BC79" s="80"/>
      <c r="BD79" s="80"/>
      <c r="BE79" s="80"/>
      <c r="BF79" s="80"/>
      <c r="BG79" s="80"/>
      <c r="BH79" s="15">
        <v>0</v>
      </c>
      <c r="BI79" s="15">
        <v>0</v>
      </c>
      <c r="BJ79" s="15">
        <v>0</v>
      </c>
      <c r="BK79" s="80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80">
        <v>0</v>
      </c>
      <c r="BS79" s="15">
        <v>0</v>
      </c>
      <c r="BT79" s="15">
        <v>0</v>
      </c>
      <c r="BU79" s="80">
        <v>0</v>
      </c>
      <c r="BV79" s="15">
        <v>0</v>
      </c>
      <c r="BW79" s="15">
        <v>0</v>
      </c>
      <c r="BX79" s="15">
        <v>0</v>
      </c>
      <c r="BY79" s="15">
        <v>0</v>
      </c>
      <c r="BZ79" s="80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80">
        <v>3</v>
      </c>
      <c r="CI79" s="80">
        <v>6</v>
      </c>
      <c r="CJ79" s="80">
        <v>1</v>
      </c>
      <c r="CK79" s="80">
        <v>22</v>
      </c>
      <c r="CL79" s="174">
        <v>24.999999999999996</v>
      </c>
      <c r="CM79" s="80"/>
      <c r="CN79" s="80"/>
      <c r="CO79" s="80"/>
      <c r="CP79" s="80"/>
      <c r="CQ79" s="80"/>
      <c r="CR79" s="80"/>
      <c r="CS79" s="80"/>
      <c r="CT79" s="80">
        <v>24.999999999999996</v>
      </c>
      <c r="CU79" s="15">
        <v>0</v>
      </c>
      <c r="CV79" s="15">
        <v>1</v>
      </c>
      <c r="CW79" s="15">
        <v>280</v>
      </c>
      <c r="CX79" s="15"/>
      <c r="CY79" s="15"/>
      <c r="CZ79" s="207"/>
      <c r="DA79" s="207"/>
      <c r="DH79" s="207"/>
      <c r="DJ79" s="207"/>
      <c r="DK79" s="207"/>
      <c r="DL79" s="207"/>
      <c r="DM79" s="207"/>
      <c r="DN79" s="207"/>
      <c r="DO79" s="207"/>
      <c r="DP79" s="207"/>
      <c r="DQ79" s="207"/>
      <c r="DR79" s="207"/>
      <c r="DS79" s="207"/>
      <c r="DT79" s="207"/>
      <c r="DU79" s="207"/>
      <c r="DV79" s="207"/>
      <c r="DW79" s="207"/>
      <c r="DX79" s="207"/>
      <c r="DY79" s="207"/>
      <c r="DZ79" s="207"/>
      <c r="EA79" s="207"/>
      <c r="EB79" s="207"/>
      <c r="EC79" s="207"/>
      <c r="ED79" s="207"/>
      <c r="EE79" s="207"/>
      <c r="EF79" s="207"/>
      <c r="EG79" s="207"/>
      <c r="EH79" s="207"/>
      <c r="EI79" s="207"/>
      <c r="EJ79" s="207"/>
      <c r="EK79" s="207"/>
      <c r="EL79" s="207"/>
      <c r="EM79" s="207"/>
      <c r="EN79" s="207"/>
      <c r="EO79" s="207"/>
      <c r="EP79" s="207"/>
      <c r="EQ79" s="207"/>
      <c r="ER79" s="207"/>
      <c r="ES79" s="207"/>
      <c r="ET79" s="207"/>
      <c r="EU79" s="207"/>
      <c r="EV79" s="207"/>
      <c r="EW79" s="207"/>
      <c r="EX79" s="207"/>
      <c r="EY79" s="207"/>
      <c r="EZ79" s="207"/>
      <c r="FA79" s="207"/>
      <c r="FB79" s="207"/>
      <c r="FC79" s="207"/>
      <c r="FD79" s="207"/>
      <c r="FE79" s="207"/>
      <c r="FF79" s="207"/>
      <c r="FG79" s="207"/>
      <c r="FH79" s="207"/>
      <c r="FI79" s="207"/>
      <c r="FJ79" s="207"/>
      <c r="FK79" s="207"/>
      <c r="FL79" s="207"/>
      <c r="FM79" s="207"/>
      <c r="FN79" s="207"/>
      <c r="FO79" s="207"/>
      <c r="FP79" s="207"/>
      <c r="FQ79" s="207"/>
      <c r="FR79" s="207"/>
      <c r="FS79" s="207"/>
      <c r="FT79" s="207"/>
      <c r="FU79" s="207"/>
      <c r="FV79" s="207"/>
      <c r="FW79" s="207"/>
      <c r="FX79" s="207"/>
      <c r="FY79" s="207"/>
      <c r="FZ79" s="207"/>
      <c r="GA79" s="207"/>
      <c r="GB79" s="207"/>
      <c r="GC79" s="207"/>
      <c r="GD79" s="207"/>
      <c r="GE79" s="207"/>
      <c r="GF79" s="207"/>
      <c r="GG79" s="207"/>
      <c r="GH79" s="207"/>
      <c r="GI79" s="207"/>
      <c r="GJ79" s="207"/>
      <c r="GK79" s="207"/>
      <c r="GL79" s="207"/>
      <c r="GM79" s="207"/>
      <c r="GN79" s="207"/>
      <c r="GO79" s="207"/>
      <c r="GP79" s="207"/>
      <c r="GQ79" s="207"/>
      <c r="GR79" s="207"/>
      <c r="GS79" s="207"/>
      <c r="GT79" s="207"/>
      <c r="GU79" s="207"/>
      <c r="GV79" s="207"/>
      <c r="GW79" s="207"/>
      <c r="GX79" s="207"/>
      <c r="GY79" s="207"/>
    </row>
    <row r="80" spans="1:207" x14ac:dyDescent="0.2">
      <c r="A80" s="43">
        <v>29</v>
      </c>
      <c r="B80" s="43">
        <v>221</v>
      </c>
      <c r="C80" s="100">
        <v>281</v>
      </c>
      <c r="D80" s="60">
        <f>'Revised Stratig. - April ''08'!$G$226</f>
        <v>5441</v>
      </c>
      <c r="E80" s="67">
        <v>26</v>
      </c>
      <c r="F80" s="15">
        <v>0</v>
      </c>
      <c r="G80" s="15">
        <v>0</v>
      </c>
      <c r="H80" s="15">
        <v>0</v>
      </c>
      <c r="I80" s="15">
        <v>0</v>
      </c>
      <c r="J80" s="80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80">
        <v>2</v>
      </c>
      <c r="W80" s="15">
        <v>2</v>
      </c>
      <c r="X80" s="15">
        <v>0</v>
      </c>
      <c r="Y80" s="15">
        <v>3</v>
      </c>
      <c r="Z80" s="15">
        <v>0</v>
      </c>
      <c r="AA80" s="15">
        <v>0</v>
      </c>
      <c r="AB80" s="15">
        <v>0</v>
      </c>
      <c r="AC80" s="80">
        <v>0</v>
      </c>
      <c r="AD80" s="15">
        <v>0</v>
      </c>
      <c r="AE80" s="15">
        <v>0</v>
      </c>
      <c r="AF80" s="15">
        <v>1</v>
      </c>
      <c r="AG80" s="80">
        <v>1</v>
      </c>
      <c r="AH80" s="15">
        <v>0</v>
      </c>
      <c r="AI80" s="15">
        <v>29</v>
      </c>
      <c r="AJ80" s="15">
        <v>0</v>
      </c>
      <c r="AK80" s="15">
        <v>0</v>
      </c>
      <c r="AL80" s="15">
        <v>0</v>
      </c>
      <c r="AM80" s="15">
        <v>1</v>
      </c>
      <c r="AN80" s="80">
        <v>0</v>
      </c>
      <c r="AO80" s="15">
        <v>0</v>
      </c>
      <c r="AP80" s="80">
        <v>0</v>
      </c>
      <c r="AQ80" s="15">
        <v>0</v>
      </c>
      <c r="AR80" s="15">
        <v>0</v>
      </c>
      <c r="AS80" s="15">
        <v>0</v>
      </c>
      <c r="AT80" s="80">
        <v>0</v>
      </c>
      <c r="AU80" s="80">
        <v>8</v>
      </c>
      <c r="AV80" s="80">
        <v>0</v>
      </c>
      <c r="AW80" s="80">
        <v>0</v>
      </c>
      <c r="AX80" s="80">
        <v>1</v>
      </c>
      <c r="AY80" s="174">
        <v>16</v>
      </c>
      <c r="AZ80" s="80">
        <v>0</v>
      </c>
      <c r="BA80" s="80">
        <v>1</v>
      </c>
      <c r="BB80" s="80">
        <v>4</v>
      </c>
      <c r="BC80" s="80">
        <v>0</v>
      </c>
      <c r="BD80" s="80">
        <v>0</v>
      </c>
      <c r="BE80" s="80">
        <v>0</v>
      </c>
      <c r="BF80" s="80">
        <v>0</v>
      </c>
      <c r="BG80" s="80">
        <v>22</v>
      </c>
      <c r="BH80" s="15">
        <v>0</v>
      </c>
      <c r="BI80" s="15">
        <v>0</v>
      </c>
      <c r="BJ80" s="15">
        <v>0</v>
      </c>
      <c r="BK80" s="80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80">
        <v>0</v>
      </c>
      <c r="BS80" s="15">
        <v>0</v>
      </c>
      <c r="BT80" s="15">
        <v>0</v>
      </c>
      <c r="BU80" s="80">
        <v>0</v>
      </c>
      <c r="BV80" s="15">
        <v>0</v>
      </c>
      <c r="BW80" s="15">
        <v>0</v>
      </c>
      <c r="BX80" s="15">
        <v>0</v>
      </c>
      <c r="BY80" s="15">
        <v>0</v>
      </c>
      <c r="BZ80" s="80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80">
        <v>4</v>
      </c>
      <c r="CI80" s="80">
        <v>2</v>
      </c>
      <c r="CJ80" s="80">
        <v>0</v>
      </c>
      <c r="CK80" s="80">
        <v>16</v>
      </c>
      <c r="CL80" s="174">
        <v>19.760000000000002</v>
      </c>
      <c r="CM80" s="80">
        <v>3</v>
      </c>
      <c r="CN80" s="80">
        <v>1</v>
      </c>
      <c r="CO80" s="80">
        <v>0</v>
      </c>
      <c r="CP80" s="80">
        <v>0</v>
      </c>
      <c r="CQ80" s="80">
        <v>0</v>
      </c>
      <c r="CR80" s="80">
        <v>0</v>
      </c>
      <c r="CS80" s="80">
        <v>0</v>
      </c>
      <c r="CT80" s="80">
        <v>23.759999999999994</v>
      </c>
      <c r="CU80" s="15">
        <v>0</v>
      </c>
      <c r="CV80" s="15">
        <v>1</v>
      </c>
      <c r="CW80" s="15">
        <v>281</v>
      </c>
      <c r="CX80" s="15"/>
      <c r="CY80" s="15"/>
      <c r="CZ80" s="207"/>
      <c r="DA80" s="207"/>
      <c r="DH80" s="207"/>
      <c r="DJ80" s="207"/>
      <c r="DK80" s="207"/>
      <c r="DL80" s="207"/>
      <c r="DM80" s="207"/>
      <c r="DN80" s="207"/>
      <c r="DO80" s="207"/>
      <c r="DP80" s="207"/>
      <c r="DQ80" s="207"/>
      <c r="DR80" s="207"/>
      <c r="DS80" s="207"/>
      <c r="DT80" s="207"/>
      <c r="DU80" s="207"/>
      <c r="DV80" s="207"/>
      <c r="DW80" s="207"/>
      <c r="DX80" s="207"/>
      <c r="DY80" s="207"/>
      <c r="DZ80" s="207"/>
      <c r="EA80" s="207"/>
      <c r="EB80" s="207"/>
      <c r="EC80" s="207"/>
      <c r="ED80" s="207"/>
      <c r="EE80" s="207"/>
      <c r="EF80" s="207"/>
      <c r="EG80" s="207"/>
      <c r="EH80" s="207"/>
      <c r="EI80" s="207"/>
      <c r="EJ80" s="207"/>
      <c r="EK80" s="207"/>
      <c r="EL80" s="207"/>
      <c r="EM80" s="207"/>
      <c r="EN80" s="207"/>
      <c r="EO80" s="207"/>
      <c r="EP80" s="207"/>
      <c r="EQ80" s="207"/>
      <c r="ER80" s="207"/>
      <c r="ES80" s="207"/>
      <c r="ET80" s="207"/>
      <c r="EU80" s="207"/>
      <c r="EV80" s="207"/>
      <c r="EW80" s="207"/>
      <c r="EX80" s="207"/>
      <c r="EY80" s="207"/>
      <c r="EZ80" s="207"/>
      <c r="FA80" s="207"/>
      <c r="FB80" s="207"/>
      <c r="FC80" s="207"/>
      <c r="FD80" s="207"/>
      <c r="FE80" s="207"/>
      <c r="FF80" s="207"/>
      <c r="FG80" s="207"/>
      <c r="FH80" s="207"/>
      <c r="FI80" s="207"/>
      <c r="FJ80" s="207"/>
      <c r="FK80" s="207"/>
      <c r="FL80" s="207"/>
      <c r="FM80" s="207"/>
      <c r="FN80" s="207"/>
      <c r="FO80" s="207"/>
      <c r="FP80" s="207"/>
      <c r="FQ80" s="207"/>
      <c r="FR80" s="207"/>
      <c r="FS80" s="207"/>
      <c r="FT80" s="207"/>
      <c r="FU80" s="207"/>
      <c r="FV80" s="207"/>
      <c r="FW80" s="207"/>
      <c r="FX80" s="207"/>
      <c r="FY80" s="207"/>
      <c r="FZ80" s="207"/>
      <c r="GA80" s="207"/>
      <c r="GB80" s="207"/>
      <c r="GC80" s="207"/>
      <c r="GD80" s="207"/>
      <c r="GE80" s="207"/>
      <c r="GF80" s="207"/>
      <c r="GG80" s="207"/>
      <c r="GH80" s="207"/>
      <c r="GI80" s="207"/>
      <c r="GJ80" s="207"/>
      <c r="GK80" s="207"/>
      <c r="GL80" s="207"/>
      <c r="GM80" s="207"/>
      <c r="GN80" s="207"/>
      <c r="GO80" s="207"/>
      <c r="GP80" s="207"/>
      <c r="GQ80" s="207"/>
      <c r="GR80" s="207"/>
      <c r="GS80" s="207"/>
      <c r="GT80" s="207"/>
      <c r="GU80" s="207"/>
      <c r="GV80" s="207"/>
      <c r="GW80" s="207"/>
      <c r="GX80" s="207"/>
      <c r="GY80" s="207"/>
    </row>
    <row r="81" spans="1:207" x14ac:dyDescent="0.2">
      <c r="A81" s="182">
        <v>30</v>
      </c>
      <c r="B81" s="182">
        <v>222</v>
      </c>
      <c r="C81" s="112">
        <v>282</v>
      </c>
      <c r="D81" s="183">
        <f>'Revised Stratig. - April ''08'!$G$227</f>
        <v>5462</v>
      </c>
      <c r="E81" s="67">
        <v>22</v>
      </c>
      <c r="F81" s="15">
        <v>0</v>
      </c>
      <c r="G81" s="15">
        <v>0</v>
      </c>
      <c r="H81" s="15">
        <v>0</v>
      </c>
      <c r="I81" s="15">
        <v>0</v>
      </c>
      <c r="J81" s="80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80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80">
        <v>0</v>
      </c>
      <c r="AD81" s="15">
        <v>0</v>
      </c>
      <c r="AE81" s="15">
        <v>0</v>
      </c>
      <c r="AF81" s="15">
        <v>0</v>
      </c>
      <c r="AG81" s="80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80">
        <v>0</v>
      </c>
      <c r="AO81" s="15">
        <v>0</v>
      </c>
      <c r="AP81" s="80">
        <v>0</v>
      </c>
      <c r="AQ81" s="15">
        <v>0</v>
      </c>
      <c r="AR81" s="15">
        <v>0</v>
      </c>
      <c r="AS81" s="15">
        <v>0</v>
      </c>
      <c r="AT81" s="80"/>
      <c r="AU81" s="80">
        <v>1</v>
      </c>
      <c r="AV81" s="80"/>
      <c r="AW81" s="80"/>
      <c r="AX81" s="80">
        <v>1</v>
      </c>
      <c r="AY81" s="174">
        <v>7</v>
      </c>
      <c r="AZ81" s="80"/>
      <c r="BA81" s="80"/>
      <c r="BB81" s="80"/>
      <c r="BC81" s="80"/>
      <c r="BD81" s="80"/>
      <c r="BE81" s="80"/>
      <c r="BF81" s="80"/>
      <c r="BG81" s="80"/>
      <c r="BH81" s="15">
        <v>0</v>
      </c>
      <c r="BI81" s="15">
        <v>0</v>
      </c>
      <c r="BJ81" s="15">
        <v>0</v>
      </c>
      <c r="BK81" s="80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80">
        <v>0</v>
      </c>
      <c r="BS81" s="15">
        <v>0</v>
      </c>
      <c r="BT81" s="15">
        <v>0</v>
      </c>
      <c r="BU81" s="80">
        <v>0</v>
      </c>
      <c r="BV81" s="15">
        <v>0</v>
      </c>
      <c r="BW81" s="15">
        <v>0</v>
      </c>
      <c r="BX81" s="15">
        <v>0</v>
      </c>
      <c r="BY81" s="15">
        <v>0</v>
      </c>
      <c r="BZ81" s="80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80"/>
      <c r="CI81" s="80">
        <v>4</v>
      </c>
      <c r="CJ81" s="80"/>
      <c r="CK81" s="80">
        <v>7</v>
      </c>
      <c r="CL81" s="174">
        <v>7</v>
      </c>
      <c r="CM81" s="80"/>
      <c r="CN81" s="80">
        <v>1</v>
      </c>
      <c r="CO81" s="80"/>
      <c r="CP81" s="80"/>
      <c r="CQ81" s="80"/>
      <c r="CR81" s="80"/>
      <c r="CS81" s="80"/>
      <c r="CT81" s="80">
        <v>8</v>
      </c>
      <c r="CU81" s="15">
        <v>0</v>
      </c>
      <c r="CV81" s="15">
        <v>1</v>
      </c>
      <c r="CW81" s="15">
        <v>282</v>
      </c>
      <c r="CX81" s="15"/>
      <c r="CY81" s="15"/>
      <c r="CZ81" s="207"/>
      <c r="DA81" s="207"/>
      <c r="DH81" s="207"/>
      <c r="DJ81" s="207"/>
      <c r="DK81" s="207"/>
      <c r="DL81" s="207"/>
      <c r="DM81" s="207"/>
      <c r="DN81" s="207"/>
      <c r="DO81" s="207"/>
      <c r="DP81" s="207"/>
      <c r="DQ81" s="207"/>
      <c r="DR81" s="207"/>
      <c r="DS81" s="207"/>
      <c r="DT81" s="207"/>
      <c r="DU81" s="207"/>
      <c r="DV81" s="207"/>
      <c r="DW81" s="207"/>
      <c r="DX81" s="207"/>
      <c r="DY81" s="207"/>
      <c r="DZ81" s="207"/>
      <c r="EA81" s="207"/>
      <c r="EB81" s="207"/>
      <c r="EC81" s="207"/>
      <c r="ED81" s="207"/>
      <c r="EE81" s="207"/>
      <c r="EF81" s="207"/>
      <c r="EG81" s="207"/>
      <c r="EH81" s="207"/>
      <c r="EI81" s="207"/>
      <c r="EJ81" s="207"/>
      <c r="EK81" s="207"/>
      <c r="EL81" s="207"/>
      <c r="EM81" s="207"/>
      <c r="EN81" s="207"/>
      <c r="EO81" s="207"/>
      <c r="EP81" s="207"/>
      <c r="EQ81" s="207"/>
      <c r="ER81" s="207"/>
      <c r="ES81" s="207"/>
      <c r="ET81" s="207"/>
      <c r="EU81" s="207"/>
      <c r="EV81" s="207"/>
      <c r="EW81" s="207"/>
      <c r="EX81" s="207"/>
      <c r="EY81" s="207"/>
      <c r="EZ81" s="207"/>
      <c r="FA81" s="207"/>
      <c r="FB81" s="207"/>
      <c r="FC81" s="207"/>
      <c r="FD81" s="207"/>
      <c r="FE81" s="207"/>
      <c r="FF81" s="207"/>
      <c r="FG81" s="207"/>
      <c r="FH81" s="207"/>
      <c r="FI81" s="207"/>
      <c r="FJ81" s="207"/>
      <c r="FK81" s="207"/>
      <c r="FL81" s="207"/>
      <c r="FM81" s="207"/>
      <c r="FN81" s="207"/>
      <c r="FO81" s="207"/>
      <c r="FP81" s="207"/>
      <c r="FQ81" s="207"/>
      <c r="FR81" s="207"/>
      <c r="FS81" s="207"/>
      <c r="FT81" s="207"/>
      <c r="FU81" s="207"/>
      <c r="FV81" s="207"/>
      <c r="FW81" s="207"/>
      <c r="FX81" s="207"/>
      <c r="FY81" s="207"/>
      <c r="FZ81" s="207"/>
      <c r="GA81" s="207"/>
      <c r="GB81" s="207"/>
      <c r="GC81" s="207"/>
      <c r="GD81" s="207"/>
      <c r="GE81" s="207"/>
      <c r="GF81" s="207"/>
      <c r="GG81" s="207"/>
      <c r="GH81" s="207"/>
      <c r="GI81" s="207"/>
      <c r="GJ81" s="207"/>
      <c r="GK81" s="207"/>
      <c r="GL81" s="207"/>
      <c r="GM81" s="207"/>
      <c r="GN81" s="207"/>
      <c r="GO81" s="207"/>
      <c r="GP81" s="207"/>
      <c r="GQ81" s="207"/>
      <c r="GR81" s="207"/>
      <c r="GS81" s="207"/>
      <c r="GT81" s="207"/>
      <c r="GU81" s="207"/>
      <c r="GV81" s="207"/>
      <c r="GW81" s="207"/>
      <c r="GX81" s="207"/>
      <c r="GY81" s="207"/>
    </row>
    <row r="82" spans="1:207" x14ac:dyDescent="0.2">
      <c r="A82" s="182">
        <v>31</v>
      </c>
      <c r="B82" s="182">
        <v>223</v>
      </c>
      <c r="C82" s="112">
        <v>283</v>
      </c>
      <c r="D82" s="183">
        <f>'Revised Stratig. - April ''08'!$G$228</f>
        <v>5484</v>
      </c>
      <c r="E82" s="67">
        <v>22</v>
      </c>
      <c r="F82" s="15">
        <v>0</v>
      </c>
      <c r="G82" s="15">
        <v>0</v>
      </c>
      <c r="H82" s="15">
        <v>0</v>
      </c>
      <c r="I82" s="15">
        <v>0</v>
      </c>
      <c r="J82" s="80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80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80">
        <v>0</v>
      </c>
      <c r="AD82" s="15">
        <v>0</v>
      </c>
      <c r="AE82" s="15">
        <v>0</v>
      </c>
      <c r="AF82" s="15">
        <v>0</v>
      </c>
      <c r="AG82" s="80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80">
        <v>0</v>
      </c>
      <c r="AO82" s="15">
        <v>0</v>
      </c>
      <c r="AP82" s="80">
        <v>0</v>
      </c>
      <c r="AQ82" s="15">
        <v>0</v>
      </c>
      <c r="AR82" s="15">
        <v>0</v>
      </c>
      <c r="AS82" s="15">
        <v>0</v>
      </c>
      <c r="AT82" s="80"/>
      <c r="AU82" s="80">
        <v>5</v>
      </c>
      <c r="AV82" s="80"/>
      <c r="AW82" s="80"/>
      <c r="AX82" s="80">
        <v>1</v>
      </c>
      <c r="AY82" s="174">
        <v>10.000000000000002</v>
      </c>
      <c r="AZ82" s="80"/>
      <c r="BA82" s="80"/>
      <c r="BB82" s="80"/>
      <c r="BC82" s="80"/>
      <c r="BD82" s="80"/>
      <c r="BE82" s="80"/>
      <c r="BF82" s="80"/>
      <c r="BG82" s="80"/>
      <c r="BH82" s="15">
        <v>0</v>
      </c>
      <c r="BI82" s="15">
        <v>0</v>
      </c>
      <c r="BJ82" s="15">
        <v>0</v>
      </c>
      <c r="BK82" s="80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80">
        <v>0</v>
      </c>
      <c r="BS82" s="15">
        <v>0</v>
      </c>
      <c r="BT82" s="15">
        <v>0</v>
      </c>
      <c r="BU82" s="80">
        <v>0</v>
      </c>
      <c r="BV82" s="15">
        <v>0</v>
      </c>
      <c r="BW82" s="15">
        <v>0</v>
      </c>
      <c r="BX82" s="15">
        <v>0</v>
      </c>
      <c r="BY82" s="15">
        <v>0</v>
      </c>
      <c r="BZ82" s="80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80"/>
      <c r="CI82" s="80"/>
      <c r="CJ82" s="80"/>
      <c r="CK82" s="80">
        <v>4</v>
      </c>
      <c r="CL82" s="174">
        <v>4.0000000000000009</v>
      </c>
      <c r="CM82" s="80"/>
      <c r="CN82" s="80"/>
      <c r="CO82" s="80"/>
      <c r="CP82" s="80"/>
      <c r="CQ82" s="80"/>
      <c r="CR82" s="80"/>
      <c r="CS82" s="80"/>
      <c r="CT82" s="80">
        <v>4.0000000000000009</v>
      </c>
      <c r="CU82" s="15">
        <v>0</v>
      </c>
      <c r="CV82" s="15">
        <v>1</v>
      </c>
      <c r="CW82" s="15">
        <v>283</v>
      </c>
      <c r="CX82" s="15"/>
      <c r="CY82" s="15"/>
      <c r="CZ82" s="207"/>
      <c r="DA82" s="207"/>
      <c r="DH82" s="207"/>
      <c r="DJ82" s="207"/>
      <c r="DK82" s="207"/>
      <c r="DL82" s="207"/>
      <c r="DM82" s="207"/>
      <c r="DN82" s="207"/>
      <c r="DO82" s="207"/>
      <c r="DP82" s="207"/>
      <c r="DQ82" s="207"/>
      <c r="DR82" s="207"/>
      <c r="DS82" s="207"/>
      <c r="DT82" s="207"/>
      <c r="DU82" s="207"/>
      <c r="DV82" s="207"/>
      <c r="DW82" s="207"/>
      <c r="DX82" s="207"/>
      <c r="DY82" s="207"/>
      <c r="DZ82" s="207"/>
      <c r="EA82" s="207"/>
      <c r="EB82" s="207"/>
      <c r="EC82" s="207"/>
      <c r="ED82" s="207"/>
      <c r="EE82" s="207"/>
      <c r="EF82" s="207"/>
      <c r="EG82" s="207"/>
      <c r="EH82" s="207"/>
      <c r="EI82" s="207"/>
      <c r="EJ82" s="207"/>
      <c r="EK82" s="207"/>
      <c r="EL82" s="207"/>
      <c r="EM82" s="207"/>
      <c r="EN82" s="207"/>
      <c r="EO82" s="207"/>
      <c r="EP82" s="207"/>
      <c r="EQ82" s="207"/>
      <c r="ER82" s="207"/>
      <c r="ES82" s="207"/>
      <c r="ET82" s="207"/>
      <c r="EU82" s="207"/>
      <c r="EV82" s="207"/>
      <c r="EW82" s="207"/>
      <c r="EX82" s="207"/>
      <c r="EY82" s="207"/>
      <c r="EZ82" s="207"/>
      <c r="FA82" s="207"/>
      <c r="FB82" s="207"/>
      <c r="FC82" s="207"/>
      <c r="FD82" s="207"/>
      <c r="FE82" s="207"/>
      <c r="FF82" s="207"/>
      <c r="FG82" s="207"/>
      <c r="FH82" s="207"/>
      <c r="FI82" s="207"/>
      <c r="FJ82" s="207"/>
      <c r="FK82" s="207"/>
      <c r="FL82" s="207"/>
      <c r="FM82" s="207"/>
      <c r="FN82" s="207"/>
      <c r="FO82" s="207"/>
      <c r="FP82" s="207"/>
      <c r="FQ82" s="207"/>
      <c r="FR82" s="207"/>
      <c r="FS82" s="207"/>
      <c r="FT82" s="207"/>
      <c r="FU82" s="207"/>
      <c r="FV82" s="207"/>
      <c r="FW82" s="207"/>
      <c r="FX82" s="207"/>
      <c r="FY82" s="207"/>
      <c r="FZ82" s="207"/>
      <c r="GA82" s="207"/>
      <c r="GB82" s="207"/>
      <c r="GC82" s="207"/>
      <c r="GD82" s="207"/>
      <c r="GE82" s="207"/>
      <c r="GF82" s="207"/>
      <c r="GG82" s="207"/>
      <c r="GH82" s="207"/>
      <c r="GI82" s="207"/>
      <c r="GJ82" s="207"/>
      <c r="GK82" s="207"/>
      <c r="GL82" s="207"/>
      <c r="GM82" s="207"/>
      <c r="GN82" s="207"/>
      <c r="GO82" s="207"/>
      <c r="GP82" s="207"/>
      <c r="GQ82" s="207"/>
      <c r="GR82" s="207"/>
      <c r="GS82" s="207"/>
      <c r="GT82" s="207"/>
      <c r="GU82" s="207"/>
      <c r="GV82" s="207"/>
      <c r="GW82" s="207"/>
      <c r="GX82" s="207"/>
      <c r="GY82" s="207"/>
    </row>
    <row r="83" spans="1:207" x14ac:dyDescent="0.2">
      <c r="A83" s="182">
        <v>32</v>
      </c>
      <c r="B83" s="182">
        <v>224</v>
      </c>
      <c r="C83" s="112">
        <v>284</v>
      </c>
      <c r="D83" s="183">
        <f>'Revised Stratig. - April ''08'!$G$229</f>
        <v>5505</v>
      </c>
      <c r="E83" s="67">
        <v>20</v>
      </c>
      <c r="F83" s="15">
        <v>0</v>
      </c>
      <c r="G83" s="15">
        <v>0</v>
      </c>
      <c r="H83" s="15">
        <v>0</v>
      </c>
      <c r="I83" s="15">
        <v>0</v>
      </c>
      <c r="J83" s="80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80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80">
        <v>0</v>
      </c>
      <c r="AD83" s="15">
        <v>0</v>
      </c>
      <c r="AE83" s="15">
        <v>1</v>
      </c>
      <c r="AF83" s="15">
        <v>3</v>
      </c>
      <c r="AG83" s="80">
        <v>4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80">
        <v>0</v>
      </c>
      <c r="AO83" s="15">
        <v>0</v>
      </c>
      <c r="AP83" s="80">
        <v>0</v>
      </c>
      <c r="AQ83" s="15">
        <v>0</v>
      </c>
      <c r="AR83" s="15">
        <v>0</v>
      </c>
      <c r="AS83" s="15">
        <v>0</v>
      </c>
      <c r="AT83" s="80"/>
      <c r="AU83" s="80">
        <v>12</v>
      </c>
      <c r="AV83" s="80"/>
      <c r="AW83" s="80"/>
      <c r="AX83" s="80">
        <v>1</v>
      </c>
      <c r="AY83" s="174">
        <v>12</v>
      </c>
      <c r="AZ83" s="80"/>
      <c r="BA83" s="80"/>
      <c r="BB83" s="80"/>
      <c r="BC83" s="80"/>
      <c r="BD83" s="80"/>
      <c r="BE83" s="80"/>
      <c r="BF83" s="80"/>
      <c r="BG83" s="80"/>
      <c r="BH83" s="15">
        <v>0</v>
      </c>
      <c r="BI83" s="15">
        <v>0</v>
      </c>
      <c r="BJ83" s="15">
        <v>0</v>
      </c>
      <c r="BK83" s="80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80">
        <v>0</v>
      </c>
      <c r="BS83" s="15">
        <v>0</v>
      </c>
      <c r="BT83" s="15">
        <v>0</v>
      </c>
      <c r="BU83" s="80">
        <v>0</v>
      </c>
      <c r="BV83" s="15">
        <v>0</v>
      </c>
      <c r="BW83" s="15">
        <v>0</v>
      </c>
      <c r="BX83" s="15">
        <v>0</v>
      </c>
      <c r="BY83" s="15">
        <v>0</v>
      </c>
      <c r="BZ83" s="80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80">
        <v>1</v>
      </c>
      <c r="CI83" s="80">
        <v>5</v>
      </c>
      <c r="CJ83" s="80">
        <v>1</v>
      </c>
      <c r="CK83" s="80">
        <v>3</v>
      </c>
      <c r="CL83" s="174">
        <v>6</v>
      </c>
      <c r="CM83" s="80"/>
      <c r="CN83" s="80"/>
      <c r="CO83" s="80"/>
      <c r="CP83" s="80"/>
      <c r="CQ83" s="80"/>
      <c r="CR83" s="80"/>
      <c r="CS83" s="80"/>
      <c r="CT83" s="80">
        <v>6</v>
      </c>
      <c r="CU83" s="15">
        <v>0</v>
      </c>
      <c r="CV83" s="15">
        <v>1</v>
      </c>
      <c r="CW83" s="15">
        <v>284</v>
      </c>
      <c r="CX83" s="15"/>
      <c r="CY83" s="15"/>
      <c r="CZ83" s="207"/>
      <c r="DA83" s="207"/>
      <c r="DH83" s="207"/>
      <c r="DJ83" s="207"/>
      <c r="DK83" s="207"/>
      <c r="DL83" s="207"/>
      <c r="DM83" s="207"/>
      <c r="DN83" s="207"/>
      <c r="DO83" s="207"/>
      <c r="DP83" s="207"/>
      <c r="DQ83" s="207"/>
      <c r="DR83" s="207"/>
      <c r="DS83" s="207"/>
      <c r="DT83" s="207"/>
      <c r="DU83" s="207"/>
      <c r="DV83" s="207"/>
      <c r="DW83" s="207"/>
      <c r="DX83" s="207"/>
      <c r="DY83" s="207"/>
      <c r="DZ83" s="207"/>
      <c r="EA83" s="207"/>
      <c r="EB83" s="207"/>
      <c r="EC83" s="207"/>
      <c r="ED83" s="207"/>
      <c r="EE83" s="207"/>
      <c r="EF83" s="207"/>
      <c r="EG83" s="207"/>
      <c r="EH83" s="207"/>
      <c r="EI83" s="207"/>
      <c r="EJ83" s="207"/>
      <c r="EK83" s="207"/>
      <c r="EL83" s="207"/>
      <c r="EM83" s="207"/>
      <c r="EN83" s="207"/>
      <c r="EO83" s="207"/>
      <c r="EP83" s="207"/>
      <c r="EQ83" s="207"/>
      <c r="ER83" s="207"/>
      <c r="ES83" s="207"/>
      <c r="ET83" s="207"/>
      <c r="EU83" s="207"/>
      <c r="EV83" s="207"/>
      <c r="EW83" s="207"/>
      <c r="EX83" s="207"/>
      <c r="EY83" s="207"/>
      <c r="EZ83" s="207"/>
      <c r="FA83" s="207"/>
      <c r="FB83" s="207"/>
      <c r="FC83" s="207"/>
      <c r="FD83" s="207"/>
      <c r="FE83" s="207"/>
      <c r="FF83" s="207"/>
      <c r="FG83" s="207"/>
      <c r="FH83" s="207"/>
      <c r="FI83" s="207"/>
      <c r="FJ83" s="207"/>
      <c r="FK83" s="207"/>
      <c r="FL83" s="207"/>
      <c r="FM83" s="207"/>
      <c r="FN83" s="207"/>
      <c r="FO83" s="207"/>
      <c r="FP83" s="207"/>
      <c r="FQ83" s="207"/>
      <c r="FR83" s="207"/>
      <c r="FS83" s="207"/>
      <c r="FT83" s="207"/>
      <c r="FU83" s="207"/>
      <c r="FV83" s="207"/>
      <c r="FW83" s="207"/>
      <c r="FX83" s="207"/>
      <c r="FY83" s="207"/>
      <c r="FZ83" s="207"/>
      <c r="GA83" s="207"/>
      <c r="GB83" s="207"/>
      <c r="GC83" s="207"/>
      <c r="GD83" s="207"/>
      <c r="GE83" s="207"/>
      <c r="GF83" s="207"/>
      <c r="GG83" s="207"/>
      <c r="GH83" s="207"/>
      <c r="GI83" s="207"/>
      <c r="GJ83" s="207"/>
      <c r="GK83" s="207"/>
      <c r="GL83" s="207"/>
      <c r="GM83" s="207"/>
      <c r="GN83" s="207"/>
      <c r="GO83" s="207"/>
      <c r="GP83" s="207"/>
      <c r="GQ83" s="207"/>
      <c r="GR83" s="207"/>
      <c r="GS83" s="207"/>
      <c r="GT83" s="207"/>
      <c r="GU83" s="207"/>
      <c r="GV83" s="207"/>
      <c r="GW83" s="207"/>
      <c r="GX83" s="207"/>
      <c r="GY83" s="207"/>
    </row>
    <row r="84" spans="1:207" x14ac:dyDescent="0.2">
      <c r="A84" s="182">
        <v>33</v>
      </c>
      <c r="B84" s="182">
        <v>225</v>
      </c>
      <c r="C84" s="112">
        <v>285</v>
      </c>
      <c r="D84" s="183">
        <f>'Revised Stratig. - April ''08'!$G$230</f>
        <v>5527</v>
      </c>
      <c r="E84" s="67">
        <v>21</v>
      </c>
      <c r="F84" s="15">
        <v>0</v>
      </c>
      <c r="G84" s="15">
        <v>0</v>
      </c>
      <c r="H84" s="15">
        <v>0</v>
      </c>
      <c r="I84" s="15">
        <v>0</v>
      </c>
      <c r="J84" s="80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80">
        <v>0</v>
      </c>
      <c r="W84" s="15">
        <v>0</v>
      </c>
      <c r="X84" s="15">
        <v>0</v>
      </c>
      <c r="Y84" s="15">
        <v>0.99959999999999993</v>
      </c>
      <c r="Z84" s="15">
        <v>0</v>
      </c>
      <c r="AA84" s="15">
        <v>0</v>
      </c>
      <c r="AB84" s="15">
        <v>0</v>
      </c>
      <c r="AC84" s="80">
        <v>0</v>
      </c>
      <c r="AD84" s="15">
        <v>0</v>
      </c>
      <c r="AE84" s="15">
        <v>1.9991999999999999</v>
      </c>
      <c r="AF84" s="15">
        <v>0</v>
      </c>
      <c r="AG84" s="80">
        <v>1.9991999999999999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80">
        <v>0</v>
      </c>
      <c r="AO84" s="15">
        <v>0</v>
      </c>
      <c r="AP84" s="80">
        <v>0</v>
      </c>
      <c r="AQ84" s="15">
        <v>0</v>
      </c>
      <c r="AR84" s="15">
        <v>0</v>
      </c>
      <c r="AS84" s="15">
        <v>0</v>
      </c>
      <c r="AT84" s="80"/>
      <c r="AU84" s="80">
        <v>9</v>
      </c>
      <c r="AV84" s="80"/>
      <c r="AW84" s="80"/>
      <c r="AX84" s="80">
        <v>1</v>
      </c>
      <c r="AY84" s="174">
        <v>8.9999999999999982</v>
      </c>
      <c r="AZ84" s="80"/>
      <c r="BA84" s="80"/>
      <c r="BB84" s="80"/>
      <c r="BC84" s="80"/>
      <c r="BD84" s="80"/>
      <c r="BE84" s="80"/>
      <c r="BF84" s="80"/>
      <c r="BG84" s="80"/>
      <c r="BH84" s="15">
        <v>0</v>
      </c>
      <c r="BI84" s="15">
        <v>0</v>
      </c>
      <c r="BJ84" s="15">
        <v>0</v>
      </c>
      <c r="BK84" s="80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80">
        <v>0</v>
      </c>
      <c r="BS84" s="15">
        <v>0</v>
      </c>
      <c r="BT84" s="15">
        <v>0</v>
      </c>
      <c r="BU84" s="80">
        <v>0</v>
      </c>
      <c r="BV84" s="15">
        <v>0</v>
      </c>
      <c r="BW84" s="15">
        <v>0</v>
      </c>
      <c r="BX84" s="15">
        <v>0</v>
      </c>
      <c r="BY84" s="15">
        <v>0</v>
      </c>
      <c r="BZ84" s="80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80">
        <v>1</v>
      </c>
      <c r="CI84" s="80">
        <v>3</v>
      </c>
      <c r="CJ84" s="80">
        <v>1</v>
      </c>
      <c r="CK84" s="80">
        <v>18</v>
      </c>
      <c r="CL84" s="174">
        <v>19</v>
      </c>
      <c r="CM84" s="80"/>
      <c r="CN84" s="80">
        <v>4</v>
      </c>
      <c r="CO84" s="80"/>
      <c r="CP84" s="80"/>
      <c r="CQ84" s="80"/>
      <c r="CR84" s="80"/>
      <c r="CS84" s="80"/>
      <c r="CT84" s="80">
        <v>23</v>
      </c>
      <c r="CU84" s="15">
        <v>0</v>
      </c>
      <c r="CV84" s="15">
        <v>1</v>
      </c>
      <c r="CW84" s="15">
        <v>285</v>
      </c>
      <c r="CX84" s="15"/>
      <c r="CY84" s="15"/>
      <c r="CZ84" s="207"/>
      <c r="DA84" s="207"/>
      <c r="DH84" s="207"/>
      <c r="DJ84" s="207"/>
      <c r="DK84" s="207"/>
      <c r="DL84" s="207"/>
      <c r="DM84" s="207"/>
      <c r="DN84" s="207"/>
      <c r="DO84" s="207"/>
      <c r="DP84" s="207"/>
      <c r="DQ84" s="207"/>
      <c r="DR84" s="207"/>
      <c r="DS84" s="207"/>
      <c r="DT84" s="207"/>
      <c r="DU84" s="207"/>
      <c r="DV84" s="207"/>
      <c r="DW84" s="207"/>
      <c r="DX84" s="207"/>
      <c r="DY84" s="207"/>
      <c r="DZ84" s="207"/>
      <c r="EA84" s="207"/>
      <c r="EB84" s="207"/>
      <c r="EC84" s="207"/>
      <c r="ED84" s="207"/>
      <c r="EE84" s="207"/>
      <c r="EF84" s="207"/>
      <c r="EG84" s="207"/>
      <c r="EH84" s="207"/>
      <c r="EI84" s="207"/>
      <c r="EJ84" s="207"/>
      <c r="EK84" s="207"/>
      <c r="EL84" s="207"/>
      <c r="EM84" s="207"/>
      <c r="EN84" s="207"/>
      <c r="EO84" s="207"/>
      <c r="EP84" s="207"/>
      <c r="EQ84" s="207"/>
      <c r="ER84" s="207"/>
      <c r="ES84" s="207"/>
      <c r="ET84" s="207"/>
      <c r="EU84" s="207"/>
      <c r="EV84" s="207"/>
      <c r="EW84" s="207"/>
      <c r="EX84" s="207"/>
      <c r="EY84" s="207"/>
      <c r="EZ84" s="207"/>
      <c r="FA84" s="207"/>
      <c r="FB84" s="207"/>
      <c r="FC84" s="207"/>
      <c r="FD84" s="207"/>
      <c r="FE84" s="207"/>
      <c r="FF84" s="207"/>
      <c r="FG84" s="207"/>
      <c r="FH84" s="207"/>
      <c r="FI84" s="207"/>
      <c r="FJ84" s="207"/>
      <c r="FK84" s="207"/>
      <c r="FL84" s="207"/>
      <c r="FM84" s="207"/>
      <c r="FN84" s="207"/>
      <c r="FO84" s="207"/>
      <c r="FP84" s="207"/>
      <c r="FQ84" s="207"/>
      <c r="FR84" s="207"/>
      <c r="FS84" s="207"/>
      <c r="FT84" s="207"/>
      <c r="FU84" s="207"/>
      <c r="FV84" s="207"/>
      <c r="FW84" s="207"/>
      <c r="FX84" s="207"/>
      <c r="FY84" s="207"/>
      <c r="FZ84" s="207"/>
      <c r="GA84" s="207"/>
      <c r="GB84" s="207"/>
      <c r="GC84" s="207"/>
      <c r="GD84" s="207"/>
      <c r="GE84" s="207"/>
      <c r="GF84" s="207"/>
      <c r="GG84" s="207"/>
      <c r="GH84" s="207"/>
      <c r="GI84" s="207"/>
      <c r="GJ84" s="207"/>
      <c r="GK84" s="207"/>
      <c r="GL84" s="207"/>
      <c r="GM84" s="207"/>
      <c r="GN84" s="207"/>
      <c r="GO84" s="207"/>
      <c r="GP84" s="207"/>
      <c r="GQ84" s="207"/>
      <c r="GR84" s="207"/>
      <c r="GS84" s="207"/>
      <c r="GT84" s="207"/>
      <c r="GU84" s="207"/>
      <c r="GV84" s="207"/>
      <c r="GW84" s="207"/>
      <c r="GX84" s="207"/>
      <c r="GY84" s="207"/>
    </row>
    <row r="85" spans="1:207" x14ac:dyDescent="0.2">
      <c r="A85" s="43">
        <v>34</v>
      </c>
      <c r="B85" s="43">
        <v>226</v>
      </c>
      <c r="C85" s="100">
        <v>286</v>
      </c>
      <c r="D85" s="60">
        <f>'Revised Stratig. - April ''08'!$G$231</f>
        <v>5539</v>
      </c>
      <c r="E85" s="67">
        <v>21</v>
      </c>
      <c r="F85" s="15">
        <v>0</v>
      </c>
      <c r="G85" s="15">
        <v>0</v>
      </c>
      <c r="H85" s="15">
        <v>0</v>
      </c>
      <c r="I85" s="15">
        <v>0</v>
      </c>
      <c r="J85" s="80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80">
        <v>0</v>
      </c>
      <c r="W85" s="15">
        <v>0</v>
      </c>
      <c r="X85" s="15">
        <v>0</v>
      </c>
      <c r="Y85" s="15">
        <v>2</v>
      </c>
      <c r="Z85" s="15">
        <v>0</v>
      </c>
      <c r="AA85" s="15">
        <v>0</v>
      </c>
      <c r="AB85" s="15">
        <v>0</v>
      </c>
      <c r="AC85" s="80">
        <v>0</v>
      </c>
      <c r="AD85" s="15">
        <v>0</v>
      </c>
      <c r="AE85" s="15">
        <v>0</v>
      </c>
      <c r="AF85" s="15">
        <v>0</v>
      </c>
      <c r="AG85" s="80">
        <v>0</v>
      </c>
      <c r="AH85" s="15">
        <v>0</v>
      </c>
      <c r="AI85" s="15">
        <v>26</v>
      </c>
      <c r="AJ85" s="15">
        <v>0</v>
      </c>
      <c r="AK85" s="15">
        <v>1</v>
      </c>
      <c r="AL85" s="15">
        <v>0</v>
      </c>
      <c r="AM85" s="15">
        <v>1</v>
      </c>
      <c r="AN85" s="80">
        <v>0</v>
      </c>
      <c r="AO85" s="15">
        <v>0</v>
      </c>
      <c r="AP85" s="80">
        <v>1</v>
      </c>
      <c r="AQ85" s="15">
        <v>0</v>
      </c>
      <c r="AR85" s="15">
        <v>0</v>
      </c>
      <c r="AS85" s="15">
        <v>0</v>
      </c>
      <c r="AT85" s="80">
        <v>8.9999999999999982</v>
      </c>
      <c r="AU85" s="80">
        <v>90</v>
      </c>
      <c r="AV85" s="80">
        <v>1</v>
      </c>
      <c r="AW85" s="80">
        <v>0</v>
      </c>
      <c r="AX85" s="80">
        <v>9.0005999999999986</v>
      </c>
      <c r="AY85" s="174">
        <v>27.000000000000004</v>
      </c>
      <c r="AZ85" s="80">
        <v>0</v>
      </c>
      <c r="BA85" s="80">
        <v>1</v>
      </c>
      <c r="BB85" s="80">
        <v>0</v>
      </c>
      <c r="BC85" s="80">
        <v>0</v>
      </c>
      <c r="BD85" s="80">
        <v>1</v>
      </c>
      <c r="BE85" s="80">
        <v>0</v>
      </c>
      <c r="BF85" s="80">
        <v>0</v>
      </c>
      <c r="BG85" s="80">
        <v>30</v>
      </c>
      <c r="BH85" s="15">
        <v>0</v>
      </c>
      <c r="BI85" s="15">
        <v>0</v>
      </c>
      <c r="BJ85" s="15">
        <v>0</v>
      </c>
      <c r="BK85" s="80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80">
        <v>0</v>
      </c>
      <c r="BS85" s="15">
        <v>0</v>
      </c>
      <c r="BT85" s="15">
        <v>0</v>
      </c>
      <c r="BU85" s="80">
        <v>0</v>
      </c>
      <c r="BV85" s="15">
        <v>0</v>
      </c>
      <c r="BW85" s="15">
        <v>0</v>
      </c>
      <c r="BX85" s="15">
        <v>0</v>
      </c>
      <c r="BY85" s="15">
        <v>0</v>
      </c>
      <c r="BZ85" s="80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80">
        <v>6</v>
      </c>
      <c r="CI85" s="80">
        <v>8</v>
      </c>
      <c r="CJ85" s="80">
        <v>2</v>
      </c>
      <c r="CK85" s="80">
        <v>44.000000000000007</v>
      </c>
      <c r="CL85" s="174">
        <v>54.18</v>
      </c>
      <c r="CM85" s="80">
        <v>3</v>
      </c>
      <c r="CN85" s="80">
        <v>2</v>
      </c>
      <c r="CO85" s="80">
        <v>1</v>
      </c>
      <c r="CP85" s="80">
        <v>6</v>
      </c>
      <c r="CQ85" s="80">
        <v>3</v>
      </c>
      <c r="CR85" s="80">
        <v>0</v>
      </c>
      <c r="CS85" s="80">
        <v>0</v>
      </c>
      <c r="CT85" s="80">
        <v>69.179999999999993</v>
      </c>
      <c r="CU85" s="15">
        <v>0</v>
      </c>
      <c r="CV85" s="15">
        <v>1</v>
      </c>
      <c r="CW85" s="15">
        <v>286</v>
      </c>
      <c r="CX85" s="15"/>
      <c r="CY85" s="15"/>
      <c r="CZ85" s="207"/>
      <c r="DA85" s="207"/>
      <c r="DH85" s="207"/>
      <c r="DJ85" s="207"/>
      <c r="DK85" s="207"/>
      <c r="DL85" s="207"/>
      <c r="DM85" s="207"/>
      <c r="DN85" s="207"/>
      <c r="DO85" s="207"/>
      <c r="DP85" s="207"/>
      <c r="DQ85" s="207"/>
      <c r="DR85" s="207"/>
      <c r="DS85" s="207"/>
      <c r="DT85" s="207"/>
      <c r="DU85" s="207"/>
      <c r="DV85" s="207"/>
      <c r="DW85" s="207"/>
      <c r="DX85" s="207"/>
      <c r="DY85" s="207"/>
      <c r="DZ85" s="207"/>
      <c r="EA85" s="207"/>
      <c r="EB85" s="207"/>
      <c r="EC85" s="207"/>
      <c r="ED85" s="207"/>
      <c r="EE85" s="207"/>
      <c r="EF85" s="207"/>
      <c r="EG85" s="207"/>
      <c r="EH85" s="207"/>
      <c r="EI85" s="207"/>
      <c r="EJ85" s="207"/>
      <c r="EK85" s="207"/>
      <c r="EL85" s="207"/>
      <c r="EM85" s="207"/>
      <c r="EN85" s="207"/>
      <c r="EO85" s="207"/>
      <c r="EP85" s="207"/>
      <c r="EQ85" s="207"/>
      <c r="ER85" s="207"/>
      <c r="ES85" s="207"/>
      <c r="ET85" s="207"/>
      <c r="EU85" s="207"/>
      <c r="EV85" s="207"/>
      <c r="EW85" s="207"/>
      <c r="EX85" s="207"/>
      <c r="EY85" s="207"/>
      <c r="EZ85" s="207"/>
      <c r="FA85" s="207"/>
      <c r="FB85" s="207"/>
      <c r="FC85" s="207"/>
      <c r="FD85" s="207"/>
      <c r="FE85" s="207"/>
      <c r="FF85" s="207"/>
      <c r="FG85" s="207"/>
      <c r="FH85" s="207"/>
      <c r="FI85" s="207"/>
      <c r="FJ85" s="207"/>
      <c r="FK85" s="207"/>
      <c r="FL85" s="207"/>
      <c r="FM85" s="207"/>
      <c r="FN85" s="207"/>
      <c r="FO85" s="207"/>
      <c r="FP85" s="207"/>
      <c r="FQ85" s="207"/>
      <c r="FR85" s="207"/>
      <c r="FS85" s="207"/>
      <c r="FT85" s="207"/>
      <c r="FU85" s="207"/>
      <c r="FV85" s="207"/>
      <c r="FW85" s="207"/>
      <c r="FX85" s="207"/>
      <c r="FY85" s="207"/>
      <c r="FZ85" s="207"/>
      <c r="GA85" s="207"/>
      <c r="GB85" s="207"/>
      <c r="GC85" s="207"/>
      <c r="GD85" s="207"/>
      <c r="GE85" s="207"/>
      <c r="GF85" s="207"/>
      <c r="GG85" s="207"/>
      <c r="GH85" s="207"/>
      <c r="GI85" s="207"/>
      <c r="GJ85" s="207"/>
      <c r="GK85" s="207"/>
      <c r="GL85" s="207"/>
      <c r="GM85" s="207"/>
      <c r="GN85" s="207"/>
      <c r="GO85" s="207"/>
      <c r="GP85" s="207"/>
      <c r="GQ85" s="207"/>
      <c r="GR85" s="207"/>
      <c r="GS85" s="207"/>
      <c r="GT85" s="207"/>
      <c r="GU85" s="207"/>
      <c r="GV85" s="207"/>
      <c r="GW85" s="207"/>
      <c r="GX85" s="207"/>
      <c r="GY85" s="207"/>
    </row>
    <row r="86" spans="1:207" x14ac:dyDescent="0.2">
      <c r="A86" s="182">
        <v>36</v>
      </c>
      <c r="B86" s="182">
        <v>228</v>
      </c>
      <c r="C86" s="112">
        <v>288</v>
      </c>
      <c r="D86" s="183">
        <f>'Revised Stratig. - April ''08'!$G$233</f>
        <v>5564</v>
      </c>
      <c r="E86" s="67">
        <v>23</v>
      </c>
      <c r="F86" s="15">
        <v>0</v>
      </c>
      <c r="G86" s="15">
        <v>0</v>
      </c>
      <c r="H86" s="15">
        <v>0</v>
      </c>
      <c r="I86" s="15">
        <v>0</v>
      </c>
      <c r="J86" s="80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80">
        <v>0</v>
      </c>
      <c r="W86" s="15">
        <v>0</v>
      </c>
      <c r="X86" s="15">
        <v>0</v>
      </c>
      <c r="Y86" s="15">
        <v>0.99819999999999998</v>
      </c>
      <c r="Z86" s="15">
        <v>0</v>
      </c>
      <c r="AA86" s="15">
        <v>0</v>
      </c>
      <c r="AB86" s="15">
        <v>0</v>
      </c>
      <c r="AC86" s="80">
        <v>0</v>
      </c>
      <c r="AD86" s="15">
        <v>0</v>
      </c>
      <c r="AE86" s="15">
        <v>0</v>
      </c>
      <c r="AF86" s="15">
        <v>0</v>
      </c>
      <c r="AG86" s="80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80">
        <v>0</v>
      </c>
      <c r="AO86" s="15">
        <v>0</v>
      </c>
      <c r="AP86" s="80">
        <v>0</v>
      </c>
      <c r="AQ86" s="15">
        <v>0</v>
      </c>
      <c r="AR86" s="15">
        <v>0</v>
      </c>
      <c r="AS86" s="15">
        <v>0</v>
      </c>
      <c r="AT86" s="80"/>
      <c r="AU86" s="80">
        <v>19</v>
      </c>
      <c r="AV86" s="80"/>
      <c r="AW86" s="80"/>
      <c r="AX86" s="80">
        <v>1</v>
      </c>
      <c r="AY86" s="174">
        <v>6.9999999999999991</v>
      </c>
      <c r="AZ86" s="80"/>
      <c r="BA86" s="80"/>
      <c r="BB86" s="80"/>
      <c r="BC86" s="80"/>
      <c r="BD86" s="80"/>
      <c r="BE86" s="80"/>
      <c r="BF86" s="80"/>
      <c r="BG86" s="80"/>
      <c r="BH86" s="15">
        <v>0</v>
      </c>
      <c r="BI86" s="15">
        <v>0</v>
      </c>
      <c r="BJ86" s="15">
        <v>0</v>
      </c>
      <c r="BK86" s="80">
        <v>0</v>
      </c>
      <c r="BL86" s="15">
        <v>0</v>
      </c>
      <c r="BM86" s="15">
        <v>0</v>
      </c>
      <c r="BN86" s="15">
        <v>0</v>
      </c>
      <c r="BO86" s="15">
        <v>0</v>
      </c>
      <c r="BP86" s="15">
        <v>0</v>
      </c>
      <c r="BQ86" s="15">
        <v>0</v>
      </c>
      <c r="BR86" s="80">
        <v>0</v>
      </c>
      <c r="BS86" s="15">
        <v>0</v>
      </c>
      <c r="BT86" s="15">
        <v>0</v>
      </c>
      <c r="BU86" s="80">
        <v>0</v>
      </c>
      <c r="BV86" s="15">
        <v>0</v>
      </c>
      <c r="BW86" s="15">
        <v>0</v>
      </c>
      <c r="BX86" s="15">
        <v>0</v>
      </c>
      <c r="BY86" s="15">
        <v>0</v>
      </c>
      <c r="BZ86" s="80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80">
        <v>4</v>
      </c>
      <c r="CI86" s="80">
        <v>1</v>
      </c>
      <c r="CJ86" s="80">
        <v>1</v>
      </c>
      <c r="CK86" s="80">
        <v>24</v>
      </c>
      <c r="CL86" s="174">
        <v>27.999999999999996</v>
      </c>
      <c r="CM86" s="80"/>
      <c r="CN86" s="80">
        <v>8</v>
      </c>
      <c r="CO86" s="80"/>
      <c r="CP86" s="80"/>
      <c r="CQ86" s="80"/>
      <c r="CR86" s="80"/>
      <c r="CS86" s="80"/>
      <c r="CT86" s="80">
        <v>36</v>
      </c>
      <c r="CU86" s="15">
        <v>0</v>
      </c>
      <c r="CV86" s="15">
        <v>1</v>
      </c>
      <c r="CW86" s="15">
        <v>288</v>
      </c>
      <c r="CX86" s="15"/>
      <c r="CY86" s="15"/>
      <c r="CZ86" s="207"/>
      <c r="DA86" s="207"/>
      <c r="DH86" s="207"/>
      <c r="DJ86" s="207"/>
      <c r="DK86" s="207"/>
      <c r="DL86" s="207"/>
      <c r="DM86" s="207"/>
      <c r="DN86" s="207"/>
      <c r="DO86" s="207"/>
      <c r="DP86" s="207"/>
      <c r="DQ86" s="207"/>
      <c r="DR86" s="207"/>
      <c r="DS86" s="207"/>
      <c r="DT86" s="207"/>
      <c r="DU86" s="207"/>
      <c r="DV86" s="207"/>
      <c r="DW86" s="207"/>
      <c r="DX86" s="207"/>
      <c r="DY86" s="207"/>
      <c r="DZ86" s="207"/>
      <c r="EA86" s="207"/>
      <c r="EB86" s="207"/>
      <c r="EC86" s="207"/>
      <c r="ED86" s="207"/>
      <c r="EE86" s="207"/>
      <c r="EF86" s="207"/>
      <c r="EG86" s="207"/>
      <c r="EH86" s="207"/>
      <c r="EI86" s="207"/>
      <c r="EJ86" s="207"/>
      <c r="EK86" s="207"/>
      <c r="EL86" s="207"/>
      <c r="EM86" s="207"/>
      <c r="EN86" s="207"/>
      <c r="EO86" s="207"/>
      <c r="EP86" s="207"/>
      <c r="EQ86" s="207"/>
      <c r="ER86" s="207"/>
      <c r="ES86" s="207"/>
      <c r="ET86" s="207"/>
      <c r="EU86" s="207"/>
      <c r="EV86" s="207"/>
      <c r="EW86" s="207"/>
      <c r="EX86" s="207"/>
      <c r="EY86" s="207"/>
      <c r="EZ86" s="207"/>
      <c r="FA86" s="207"/>
      <c r="FB86" s="207"/>
      <c r="FC86" s="207"/>
      <c r="FD86" s="207"/>
      <c r="FE86" s="207"/>
      <c r="FF86" s="207"/>
      <c r="FG86" s="207"/>
      <c r="FH86" s="207"/>
      <c r="FI86" s="207"/>
      <c r="FJ86" s="207"/>
      <c r="FK86" s="207"/>
      <c r="FL86" s="207"/>
      <c r="FM86" s="207"/>
      <c r="FN86" s="207"/>
      <c r="FO86" s="207"/>
      <c r="FP86" s="207"/>
      <c r="FQ86" s="207"/>
      <c r="FR86" s="207"/>
      <c r="FS86" s="207"/>
      <c r="FT86" s="207"/>
      <c r="FU86" s="207"/>
      <c r="FV86" s="207"/>
      <c r="FW86" s="207"/>
      <c r="FX86" s="207"/>
      <c r="FY86" s="207"/>
      <c r="FZ86" s="207"/>
      <c r="GA86" s="207"/>
      <c r="GB86" s="207"/>
      <c r="GC86" s="207"/>
      <c r="GD86" s="207"/>
      <c r="GE86" s="207"/>
      <c r="GF86" s="207"/>
      <c r="GG86" s="207"/>
      <c r="GH86" s="207"/>
      <c r="GI86" s="207"/>
      <c r="GJ86" s="207"/>
      <c r="GK86" s="207"/>
      <c r="GL86" s="207"/>
      <c r="GM86" s="207"/>
      <c r="GN86" s="207"/>
      <c r="GO86" s="207"/>
      <c r="GP86" s="207"/>
      <c r="GQ86" s="207"/>
      <c r="GR86" s="207"/>
      <c r="GS86" s="207"/>
      <c r="GT86" s="207"/>
      <c r="GU86" s="207"/>
      <c r="GV86" s="207"/>
      <c r="GW86" s="207"/>
      <c r="GX86" s="207"/>
      <c r="GY86" s="207"/>
    </row>
    <row r="87" spans="1:207" x14ac:dyDescent="0.2">
      <c r="A87" s="182">
        <v>37</v>
      </c>
      <c r="B87" s="182">
        <v>229</v>
      </c>
      <c r="C87" s="112">
        <v>289</v>
      </c>
      <c r="D87" s="183">
        <f>'Revised Stratig. - April ''08'!$G$234</f>
        <v>5577</v>
      </c>
      <c r="E87" s="67">
        <v>23</v>
      </c>
      <c r="F87" s="15">
        <v>0</v>
      </c>
      <c r="G87" s="15">
        <v>0</v>
      </c>
      <c r="H87" s="15">
        <v>0</v>
      </c>
      <c r="I87" s="15">
        <v>0</v>
      </c>
      <c r="J87" s="80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80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80">
        <v>0</v>
      </c>
      <c r="AD87" s="15">
        <v>0</v>
      </c>
      <c r="AE87" s="15">
        <v>0</v>
      </c>
      <c r="AF87" s="15">
        <v>0</v>
      </c>
      <c r="AG87" s="80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80">
        <v>0</v>
      </c>
      <c r="AO87" s="15">
        <v>0</v>
      </c>
      <c r="AP87" s="80">
        <v>0</v>
      </c>
      <c r="AQ87" s="15">
        <v>0</v>
      </c>
      <c r="AR87" s="15">
        <v>0</v>
      </c>
      <c r="AS87" s="15">
        <v>0</v>
      </c>
      <c r="AT87" s="80"/>
      <c r="AU87" s="80"/>
      <c r="AV87" s="80"/>
      <c r="AW87" s="80"/>
      <c r="AX87" s="80">
        <v>0</v>
      </c>
      <c r="AY87" s="174">
        <v>9</v>
      </c>
      <c r="AZ87" s="80"/>
      <c r="BA87" s="80"/>
      <c r="BB87" s="80"/>
      <c r="BC87" s="80"/>
      <c r="BD87" s="80"/>
      <c r="BE87" s="80"/>
      <c r="BF87" s="80"/>
      <c r="BG87" s="80"/>
      <c r="BH87" s="15">
        <v>0</v>
      </c>
      <c r="BI87" s="15">
        <v>15.000599999999999</v>
      </c>
      <c r="BJ87" s="15">
        <v>0</v>
      </c>
      <c r="BK87" s="80">
        <v>1.0000399999999998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80">
        <v>15.000599999999999</v>
      </c>
      <c r="BS87" s="15">
        <v>0</v>
      </c>
      <c r="BT87" s="15">
        <v>0</v>
      </c>
      <c r="BU87" s="80">
        <v>0</v>
      </c>
      <c r="BV87" s="15">
        <v>0</v>
      </c>
      <c r="BW87" s="15">
        <v>0</v>
      </c>
      <c r="BX87" s="15">
        <v>0</v>
      </c>
      <c r="BY87" s="15">
        <v>0</v>
      </c>
      <c r="BZ87" s="80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80">
        <v>6</v>
      </c>
      <c r="CI87" s="80">
        <v>4</v>
      </c>
      <c r="CJ87" s="80"/>
      <c r="CK87" s="80">
        <v>18</v>
      </c>
      <c r="CL87" s="174">
        <v>24</v>
      </c>
      <c r="CM87" s="80"/>
      <c r="CN87" s="80">
        <v>6</v>
      </c>
      <c r="CO87" s="80"/>
      <c r="CP87" s="80"/>
      <c r="CQ87" s="80"/>
      <c r="CR87" s="80"/>
      <c r="CS87" s="80"/>
      <c r="CT87" s="80">
        <v>30</v>
      </c>
      <c r="CU87" s="15">
        <v>0</v>
      </c>
      <c r="CV87" s="15">
        <v>1</v>
      </c>
      <c r="CW87" s="15">
        <v>289</v>
      </c>
      <c r="CX87" s="15"/>
      <c r="CY87" s="15"/>
      <c r="CZ87" s="207"/>
      <c r="DA87" s="207"/>
      <c r="DH87" s="207"/>
      <c r="DJ87" s="207"/>
      <c r="DK87" s="207"/>
      <c r="DL87" s="207"/>
      <c r="DM87" s="207"/>
      <c r="DN87" s="207"/>
      <c r="DO87" s="207"/>
      <c r="DP87" s="207"/>
      <c r="DQ87" s="207"/>
      <c r="DR87" s="207"/>
      <c r="DS87" s="207"/>
      <c r="DT87" s="207"/>
      <c r="DU87" s="207"/>
      <c r="DV87" s="207"/>
      <c r="DW87" s="207"/>
      <c r="DX87" s="207"/>
      <c r="DY87" s="207"/>
      <c r="DZ87" s="207"/>
      <c r="EA87" s="207"/>
      <c r="EB87" s="207"/>
      <c r="EC87" s="207"/>
      <c r="ED87" s="207"/>
      <c r="EE87" s="207"/>
      <c r="EF87" s="207"/>
      <c r="EG87" s="207"/>
      <c r="EH87" s="207"/>
      <c r="EI87" s="207"/>
      <c r="EJ87" s="207"/>
      <c r="EK87" s="207"/>
      <c r="EL87" s="207"/>
      <c r="EM87" s="207"/>
      <c r="EN87" s="207"/>
      <c r="EO87" s="207"/>
      <c r="EP87" s="207"/>
      <c r="EQ87" s="207"/>
      <c r="ER87" s="207"/>
      <c r="ES87" s="207"/>
      <c r="ET87" s="207"/>
      <c r="EU87" s="207"/>
      <c r="EV87" s="207"/>
      <c r="EW87" s="207"/>
      <c r="EX87" s="207"/>
      <c r="EY87" s="207"/>
      <c r="EZ87" s="207"/>
      <c r="FA87" s="207"/>
      <c r="FB87" s="207"/>
      <c r="FC87" s="207"/>
      <c r="FD87" s="207"/>
      <c r="FE87" s="207"/>
      <c r="FF87" s="207"/>
      <c r="FG87" s="207"/>
      <c r="FH87" s="207"/>
      <c r="FI87" s="207"/>
      <c r="FJ87" s="207"/>
      <c r="FK87" s="207"/>
      <c r="FL87" s="207"/>
      <c r="FM87" s="207"/>
      <c r="FN87" s="207"/>
      <c r="FO87" s="207"/>
      <c r="FP87" s="207"/>
      <c r="FQ87" s="207"/>
      <c r="FR87" s="207"/>
      <c r="FS87" s="207"/>
      <c r="FT87" s="207"/>
      <c r="FU87" s="207"/>
      <c r="FV87" s="207"/>
      <c r="FW87" s="207"/>
      <c r="FX87" s="207"/>
      <c r="FY87" s="207"/>
      <c r="FZ87" s="207"/>
      <c r="GA87" s="207"/>
      <c r="GB87" s="207"/>
      <c r="GC87" s="207"/>
      <c r="GD87" s="207"/>
      <c r="GE87" s="207"/>
      <c r="GF87" s="207"/>
      <c r="GG87" s="207"/>
      <c r="GH87" s="207"/>
      <c r="GI87" s="207"/>
      <c r="GJ87" s="207"/>
      <c r="GK87" s="207"/>
      <c r="GL87" s="207"/>
      <c r="GM87" s="207"/>
      <c r="GN87" s="207"/>
      <c r="GO87" s="207"/>
      <c r="GP87" s="207"/>
      <c r="GQ87" s="207"/>
      <c r="GR87" s="207"/>
      <c r="GS87" s="207"/>
      <c r="GT87" s="207"/>
      <c r="GU87" s="207"/>
      <c r="GV87" s="207"/>
      <c r="GW87" s="207"/>
      <c r="GX87" s="207"/>
      <c r="GY87" s="207"/>
    </row>
    <row r="88" spans="1:207" x14ac:dyDescent="0.2">
      <c r="A88" s="182">
        <v>38</v>
      </c>
      <c r="B88" s="182">
        <v>230</v>
      </c>
      <c r="C88" s="112">
        <v>290</v>
      </c>
      <c r="D88" s="183">
        <f>'Revised Stratig. - April ''08'!$G$235</f>
        <v>5589</v>
      </c>
      <c r="E88" s="67">
        <v>27</v>
      </c>
      <c r="F88" s="15">
        <v>0</v>
      </c>
      <c r="G88" s="15">
        <v>0</v>
      </c>
      <c r="H88" s="15">
        <v>0</v>
      </c>
      <c r="I88" s="15">
        <v>0</v>
      </c>
      <c r="J88" s="80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80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80">
        <v>0</v>
      </c>
      <c r="AD88" s="15">
        <v>0</v>
      </c>
      <c r="AE88" s="15">
        <v>0</v>
      </c>
      <c r="AF88" s="15">
        <v>0</v>
      </c>
      <c r="AG88" s="80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80">
        <v>0</v>
      </c>
      <c r="AO88" s="15">
        <v>0</v>
      </c>
      <c r="AP88" s="80">
        <v>0</v>
      </c>
      <c r="AQ88" s="15">
        <v>0</v>
      </c>
      <c r="AR88" s="15">
        <v>0</v>
      </c>
      <c r="AS88" s="15">
        <v>0</v>
      </c>
      <c r="AT88" s="80"/>
      <c r="AU88" s="80">
        <v>26</v>
      </c>
      <c r="AV88" s="80"/>
      <c r="AW88" s="80"/>
      <c r="AX88" s="80">
        <v>1</v>
      </c>
      <c r="AY88" s="174">
        <v>19</v>
      </c>
      <c r="AZ88" s="80"/>
      <c r="BA88" s="80"/>
      <c r="BB88" s="80"/>
      <c r="BC88" s="80"/>
      <c r="BD88" s="80"/>
      <c r="BE88" s="80"/>
      <c r="BF88" s="80"/>
      <c r="BG88" s="80"/>
      <c r="BH88" s="15">
        <v>0</v>
      </c>
      <c r="BI88" s="15">
        <v>10.9998</v>
      </c>
      <c r="BJ88" s="15">
        <v>0</v>
      </c>
      <c r="BK88" s="80">
        <v>1.0000800000000001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80">
        <v>10.9998</v>
      </c>
      <c r="BS88" s="15">
        <v>0</v>
      </c>
      <c r="BT88" s="15">
        <v>0</v>
      </c>
      <c r="BU88" s="80">
        <v>0</v>
      </c>
      <c r="BV88" s="15">
        <v>0</v>
      </c>
      <c r="BW88" s="15">
        <v>0</v>
      </c>
      <c r="BX88" s="15">
        <v>0</v>
      </c>
      <c r="BY88" s="15">
        <v>0</v>
      </c>
      <c r="BZ88" s="80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80">
        <v>5</v>
      </c>
      <c r="CI88" s="80">
        <v>7</v>
      </c>
      <c r="CJ88" s="80"/>
      <c r="CK88" s="80">
        <v>29</v>
      </c>
      <c r="CL88" s="174">
        <v>34</v>
      </c>
      <c r="CM88" s="80"/>
      <c r="CN88" s="80">
        <v>2</v>
      </c>
      <c r="CO88" s="80"/>
      <c r="CP88" s="80"/>
      <c r="CQ88" s="80"/>
      <c r="CR88" s="80"/>
      <c r="CS88" s="80"/>
      <c r="CT88" s="80">
        <v>36</v>
      </c>
      <c r="CU88" s="15">
        <v>0</v>
      </c>
      <c r="CV88" s="15">
        <v>1</v>
      </c>
      <c r="CW88" s="15">
        <v>290</v>
      </c>
      <c r="CX88" s="15"/>
      <c r="CY88" s="15"/>
      <c r="CZ88" s="207"/>
      <c r="DA88" s="207"/>
      <c r="DH88" s="207"/>
      <c r="DJ88" s="207"/>
      <c r="DK88" s="207"/>
      <c r="DL88" s="207"/>
      <c r="DM88" s="207"/>
      <c r="DN88" s="207"/>
      <c r="DO88" s="207"/>
      <c r="DP88" s="207"/>
      <c r="DQ88" s="207"/>
      <c r="DR88" s="207"/>
      <c r="DS88" s="207"/>
      <c r="DT88" s="207"/>
      <c r="DU88" s="207"/>
      <c r="DV88" s="207"/>
      <c r="DW88" s="207"/>
      <c r="DX88" s="207"/>
      <c r="DY88" s="207"/>
      <c r="DZ88" s="207"/>
      <c r="EA88" s="207"/>
      <c r="EB88" s="207"/>
      <c r="EC88" s="207"/>
      <c r="ED88" s="207"/>
      <c r="EE88" s="207"/>
      <c r="EF88" s="207"/>
      <c r="EG88" s="207"/>
      <c r="EH88" s="207"/>
      <c r="EI88" s="207"/>
      <c r="EJ88" s="207"/>
      <c r="EK88" s="207"/>
      <c r="EL88" s="207"/>
      <c r="EM88" s="207"/>
      <c r="EN88" s="207"/>
      <c r="EO88" s="207"/>
      <c r="EP88" s="207"/>
      <c r="EQ88" s="207"/>
      <c r="ER88" s="207"/>
      <c r="ES88" s="207"/>
      <c r="ET88" s="207"/>
      <c r="EU88" s="207"/>
      <c r="EV88" s="207"/>
      <c r="EW88" s="207"/>
      <c r="EX88" s="207"/>
      <c r="EY88" s="207"/>
      <c r="EZ88" s="207"/>
      <c r="FA88" s="207"/>
      <c r="FB88" s="207"/>
      <c r="FC88" s="207"/>
      <c r="FD88" s="207"/>
      <c r="FE88" s="207"/>
      <c r="FF88" s="207"/>
      <c r="FG88" s="207"/>
      <c r="FH88" s="207"/>
      <c r="FI88" s="207"/>
      <c r="FJ88" s="207"/>
      <c r="FK88" s="207"/>
      <c r="FL88" s="207"/>
      <c r="FM88" s="207"/>
      <c r="FN88" s="207"/>
      <c r="FO88" s="207"/>
      <c r="FP88" s="207"/>
      <c r="FQ88" s="207"/>
      <c r="FR88" s="207"/>
      <c r="FS88" s="207"/>
      <c r="FT88" s="207"/>
      <c r="FU88" s="207"/>
      <c r="FV88" s="207"/>
      <c r="FW88" s="207"/>
      <c r="FX88" s="207"/>
      <c r="FY88" s="207"/>
      <c r="FZ88" s="207"/>
      <c r="GA88" s="207"/>
      <c r="GB88" s="207"/>
      <c r="GC88" s="207"/>
      <c r="GD88" s="207"/>
      <c r="GE88" s="207"/>
      <c r="GF88" s="207"/>
      <c r="GG88" s="207"/>
      <c r="GH88" s="207"/>
      <c r="GI88" s="207"/>
      <c r="GJ88" s="207"/>
      <c r="GK88" s="207"/>
      <c r="GL88" s="207"/>
      <c r="GM88" s="207"/>
      <c r="GN88" s="207"/>
      <c r="GO88" s="207"/>
      <c r="GP88" s="207"/>
      <c r="GQ88" s="207"/>
      <c r="GR88" s="207"/>
      <c r="GS88" s="207"/>
      <c r="GT88" s="207"/>
      <c r="GU88" s="207"/>
      <c r="GV88" s="207"/>
      <c r="GW88" s="207"/>
      <c r="GX88" s="207"/>
      <c r="GY88" s="207"/>
    </row>
    <row r="89" spans="1:207" x14ac:dyDescent="0.2">
      <c r="A89" s="43">
        <v>39</v>
      </c>
      <c r="B89" s="43">
        <v>231</v>
      </c>
      <c r="C89" s="100">
        <v>291</v>
      </c>
      <c r="D89" s="60">
        <f>'Revised Stratig. - April ''08'!$G$236</f>
        <v>5595</v>
      </c>
      <c r="E89" s="67">
        <v>33</v>
      </c>
      <c r="F89" s="15">
        <v>0</v>
      </c>
      <c r="G89" s="15">
        <v>0</v>
      </c>
      <c r="H89" s="15">
        <v>0</v>
      </c>
      <c r="I89" s="15">
        <v>0</v>
      </c>
      <c r="J89" s="80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80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80">
        <v>0</v>
      </c>
      <c r="AD89" s="15">
        <v>0</v>
      </c>
      <c r="AE89" s="15">
        <v>2</v>
      </c>
      <c r="AF89" s="15">
        <v>0</v>
      </c>
      <c r="AG89" s="80">
        <v>2</v>
      </c>
      <c r="AH89" s="15">
        <v>0</v>
      </c>
      <c r="AI89" s="15">
        <v>50</v>
      </c>
      <c r="AJ89" s="15">
        <v>0</v>
      </c>
      <c r="AK89" s="15">
        <v>0</v>
      </c>
      <c r="AL89" s="15">
        <v>0</v>
      </c>
      <c r="AM89" s="15">
        <v>1</v>
      </c>
      <c r="AN89" s="80">
        <v>0</v>
      </c>
      <c r="AO89" s="15">
        <v>0</v>
      </c>
      <c r="AP89" s="80">
        <v>0</v>
      </c>
      <c r="AQ89" s="15">
        <v>0</v>
      </c>
      <c r="AR89" s="15">
        <v>0</v>
      </c>
      <c r="AS89" s="15">
        <v>0</v>
      </c>
      <c r="AT89" s="80">
        <v>0</v>
      </c>
      <c r="AU89" s="80">
        <v>24</v>
      </c>
      <c r="AV89" s="80">
        <v>0</v>
      </c>
      <c r="AW89" s="80">
        <v>0</v>
      </c>
      <c r="AX89" s="80">
        <v>1</v>
      </c>
      <c r="AY89" s="174">
        <v>53</v>
      </c>
      <c r="AZ89" s="80">
        <v>0</v>
      </c>
      <c r="BA89" s="80">
        <v>3</v>
      </c>
      <c r="BB89" s="80">
        <v>36.999999999999993</v>
      </c>
      <c r="BC89" s="80">
        <v>0</v>
      </c>
      <c r="BD89" s="80">
        <v>0</v>
      </c>
      <c r="BE89" s="80">
        <v>0</v>
      </c>
      <c r="BF89" s="80">
        <v>0</v>
      </c>
      <c r="BG89" s="80">
        <v>94</v>
      </c>
      <c r="BH89" s="15">
        <v>0</v>
      </c>
      <c r="BI89" s="15">
        <v>0</v>
      </c>
      <c r="BJ89" s="15">
        <v>0</v>
      </c>
      <c r="BK89" s="80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80">
        <v>0</v>
      </c>
      <c r="BS89" s="15">
        <v>0</v>
      </c>
      <c r="BT89" s="15">
        <v>0</v>
      </c>
      <c r="BU89" s="80">
        <v>0</v>
      </c>
      <c r="BV89" s="15">
        <v>0</v>
      </c>
      <c r="BW89" s="15">
        <v>0</v>
      </c>
      <c r="BX89" s="15">
        <v>0</v>
      </c>
      <c r="BY89" s="15">
        <v>0</v>
      </c>
      <c r="BZ89" s="80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80">
        <v>8.9999999999999982</v>
      </c>
      <c r="CI89" s="80">
        <v>8</v>
      </c>
      <c r="CJ89" s="80">
        <v>1</v>
      </c>
      <c r="CK89" s="80">
        <v>44.999999999999993</v>
      </c>
      <c r="CL89" s="174">
        <v>54.12</v>
      </c>
      <c r="CM89" s="80">
        <v>12</v>
      </c>
      <c r="CN89" s="80">
        <v>4</v>
      </c>
      <c r="CO89" s="80">
        <v>2</v>
      </c>
      <c r="CP89" s="80">
        <v>2</v>
      </c>
      <c r="CQ89" s="80">
        <v>0</v>
      </c>
      <c r="CR89" s="80">
        <v>0</v>
      </c>
      <c r="CS89" s="80">
        <v>0</v>
      </c>
      <c r="CT89" s="80">
        <v>74.12</v>
      </c>
      <c r="CU89" s="15">
        <v>0</v>
      </c>
      <c r="CV89" s="15">
        <v>1</v>
      </c>
      <c r="CW89" s="15">
        <v>291</v>
      </c>
      <c r="CX89" s="15"/>
      <c r="CY89" s="15"/>
      <c r="CZ89" s="207"/>
      <c r="DA89" s="207"/>
      <c r="DH89" s="207"/>
      <c r="DJ89" s="207"/>
      <c r="DK89" s="207"/>
      <c r="DL89" s="207"/>
      <c r="DM89" s="207"/>
      <c r="DN89" s="207"/>
      <c r="DO89" s="207"/>
      <c r="DP89" s="207"/>
      <c r="DQ89" s="207"/>
      <c r="DR89" s="207"/>
      <c r="DS89" s="207"/>
      <c r="DT89" s="207"/>
      <c r="DU89" s="207"/>
      <c r="DV89" s="207"/>
      <c r="DW89" s="207"/>
      <c r="DX89" s="207"/>
      <c r="DY89" s="207"/>
      <c r="DZ89" s="207"/>
      <c r="EA89" s="207"/>
      <c r="EB89" s="207"/>
      <c r="EC89" s="207"/>
      <c r="ED89" s="207"/>
      <c r="EE89" s="207"/>
      <c r="EF89" s="207"/>
      <c r="EG89" s="207"/>
      <c r="EH89" s="207"/>
      <c r="EI89" s="207"/>
      <c r="EJ89" s="207"/>
      <c r="EK89" s="207"/>
      <c r="EL89" s="207"/>
      <c r="EM89" s="207"/>
      <c r="EN89" s="207"/>
      <c r="EO89" s="207"/>
      <c r="EP89" s="207"/>
      <c r="EQ89" s="207"/>
      <c r="ER89" s="207"/>
      <c r="ES89" s="207"/>
      <c r="ET89" s="207"/>
      <c r="EU89" s="207"/>
      <c r="EV89" s="207"/>
      <c r="EW89" s="207"/>
      <c r="EX89" s="207"/>
      <c r="EY89" s="207"/>
      <c r="EZ89" s="207"/>
      <c r="FA89" s="207"/>
      <c r="FB89" s="207"/>
      <c r="FC89" s="207"/>
      <c r="FD89" s="207"/>
      <c r="FE89" s="207"/>
      <c r="FF89" s="207"/>
      <c r="FG89" s="207"/>
      <c r="FH89" s="207"/>
      <c r="FI89" s="207"/>
      <c r="FJ89" s="207"/>
      <c r="FK89" s="207"/>
      <c r="FL89" s="207"/>
      <c r="FM89" s="207"/>
      <c r="FN89" s="207"/>
      <c r="FO89" s="207"/>
      <c r="FP89" s="207"/>
      <c r="FQ89" s="207"/>
      <c r="FR89" s="207"/>
      <c r="FS89" s="207"/>
      <c r="FT89" s="207"/>
      <c r="FU89" s="207"/>
      <c r="FV89" s="207"/>
      <c r="FW89" s="207"/>
      <c r="FX89" s="207"/>
      <c r="FY89" s="207"/>
      <c r="FZ89" s="207"/>
      <c r="GA89" s="207"/>
      <c r="GB89" s="207"/>
      <c r="GC89" s="207"/>
      <c r="GD89" s="207"/>
      <c r="GE89" s="207"/>
      <c r="GF89" s="207"/>
      <c r="GG89" s="207"/>
      <c r="GH89" s="207"/>
      <c r="GI89" s="207"/>
      <c r="GJ89" s="207"/>
      <c r="GK89" s="207"/>
      <c r="GL89" s="207"/>
      <c r="GM89" s="207"/>
      <c r="GN89" s="207"/>
      <c r="GO89" s="207"/>
      <c r="GP89" s="207"/>
      <c r="GQ89" s="207"/>
      <c r="GR89" s="207"/>
      <c r="GS89" s="207"/>
      <c r="GT89" s="207"/>
      <c r="GU89" s="207"/>
      <c r="GV89" s="207"/>
      <c r="GW89" s="207"/>
      <c r="GX89" s="207"/>
      <c r="GY89" s="207"/>
    </row>
    <row r="90" spans="1:207" x14ac:dyDescent="0.2">
      <c r="A90" s="182">
        <v>40</v>
      </c>
      <c r="B90" s="182">
        <v>232</v>
      </c>
      <c r="C90" s="112">
        <v>292</v>
      </c>
      <c r="D90" s="183">
        <f>'Revised Stratig. - April ''08'!$G$237</f>
        <v>5601</v>
      </c>
      <c r="E90" s="67">
        <v>28</v>
      </c>
      <c r="F90" s="15">
        <v>0</v>
      </c>
      <c r="G90" s="15">
        <v>0</v>
      </c>
      <c r="H90" s="15">
        <v>0</v>
      </c>
      <c r="I90" s="15">
        <v>0</v>
      </c>
      <c r="J90" s="80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80">
        <v>0</v>
      </c>
      <c r="W90" s="15">
        <v>0</v>
      </c>
      <c r="X90" s="15">
        <v>0</v>
      </c>
      <c r="Y90" s="15">
        <v>1.0024000000000002</v>
      </c>
      <c r="Z90" s="15">
        <v>0</v>
      </c>
      <c r="AA90" s="15">
        <v>0</v>
      </c>
      <c r="AB90" s="15">
        <v>0</v>
      </c>
      <c r="AC90" s="80">
        <v>0</v>
      </c>
      <c r="AD90" s="15">
        <v>0</v>
      </c>
      <c r="AE90" s="15">
        <v>3.0016000000000003</v>
      </c>
      <c r="AF90" s="15">
        <v>0</v>
      </c>
      <c r="AG90" s="80">
        <v>3.0016000000000003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80">
        <v>0</v>
      </c>
      <c r="AO90" s="15">
        <v>0</v>
      </c>
      <c r="AP90" s="80">
        <v>0</v>
      </c>
      <c r="AQ90" s="15">
        <v>0</v>
      </c>
      <c r="AR90" s="15">
        <v>0</v>
      </c>
      <c r="AS90" s="15">
        <v>0</v>
      </c>
      <c r="AT90" s="80">
        <v>1</v>
      </c>
      <c r="AU90" s="80">
        <v>9</v>
      </c>
      <c r="AV90" s="80"/>
      <c r="AW90" s="80"/>
      <c r="AX90" s="80">
        <v>1</v>
      </c>
      <c r="AY90" s="174">
        <v>18.000000000000004</v>
      </c>
      <c r="AZ90" s="80"/>
      <c r="BA90" s="80"/>
      <c r="BB90" s="80"/>
      <c r="BC90" s="80"/>
      <c r="BD90" s="80"/>
      <c r="BE90" s="80"/>
      <c r="BF90" s="80"/>
      <c r="BG90" s="80"/>
      <c r="BH90" s="15">
        <v>0</v>
      </c>
      <c r="BI90" s="15">
        <v>0</v>
      </c>
      <c r="BJ90" s="15">
        <v>0</v>
      </c>
      <c r="BK90" s="80">
        <v>0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80">
        <v>0</v>
      </c>
      <c r="BS90" s="15">
        <v>0</v>
      </c>
      <c r="BT90" s="15">
        <v>0</v>
      </c>
      <c r="BU90" s="80">
        <v>0</v>
      </c>
      <c r="BV90" s="15">
        <v>0</v>
      </c>
      <c r="BW90" s="15">
        <v>0</v>
      </c>
      <c r="BX90" s="15">
        <v>0</v>
      </c>
      <c r="BY90" s="15">
        <v>0</v>
      </c>
      <c r="BZ90" s="80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80">
        <v>15</v>
      </c>
      <c r="CI90" s="80">
        <v>3</v>
      </c>
      <c r="CJ90" s="80">
        <v>1</v>
      </c>
      <c r="CK90" s="80">
        <v>32</v>
      </c>
      <c r="CL90" s="174">
        <v>47</v>
      </c>
      <c r="CM90" s="80"/>
      <c r="CN90" s="80">
        <v>1</v>
      </c>
      <c r="CO90" s="80"/>
      <c r="CP90" s="80"/>
      <c r="CQ90" s="80"/>
      <c r="CR90" s="80"/>
      <c r="CS90" s="80"/>
      <c r="CT90" s="80">
        <v>48</v>
      </c>
      <c r="CU90" s="15">
        <v>0</v>
      </c>
      <c r="CV90" s="15">
        <v>1</v>
      </c>
      <c r="CW90" s="15">
        <v>292</v>
      </c>
      <c r="CX90" s="15"/>
      <c r="CY90" s="15"/>
      <c r="CZ90" s="207"/>
      <c r="DA90" s="207"/>
      <c r="DH90" s="207"/>
      <c r="DJ90" s="207"/>
      <c r="DK90" s="207"/>
      <c r="DL90" s="207"/>
      <c r="DM90" s="207"/>
      <c r="DN90" s="207"/>
      <c r="DO90" s="207"/>
      <c r="DP90" s="207"/>
      <c r="DQ90" s="207"/>
      <c r="DR90" s="207"/>
      <c r="DS90" s="207"/>
      <c r="DT90" s="207"/>
      <c r="DU90" s="207"/>
      <c r="DV90" s="207"/>
      <c r="DW90" s="207"/>
      <c r="DX90" s="207"/>
      <c r="DY90" s="207"/>
      <c r="DZ90" s="207"/>
      <c r="EA90" s="207"/>
      <c r="EB90" s="207"/>
      <c r="EC90" s="207"/>
      <c r="ED90" s="207"/>
      <c r="EE90" s="207"/>
      <c r="EF90" s="207"/>
      <c r="EG90" s="207"/>
      <c r="EH90" s="207"/>
      <c r="EI90" s="207"/>
      <c r="EJ90" s="207"/>
      <c r="EK90" s="207"/>
      <c r="EL90" s="207"/>
      <c r="EM90" s="207"/>
      <c r="EN90" s="207"/>
      <c r="EO90" s="207"/>
      <c r="EP90" s="207"/>
      <c r="EQ90" s="207"/>
      <c r="ER90" s="207"/>
      <c r="ES90" s="207"/>
      <c r="ET90" s="207"/>
      <c r="EU90" s="207"/>
      <c r="EV90" s="207"/>
      <c r="EW90" s="207"/>
      <c r="EX90" s="207"/>
      <c r="EY90" s="207"/>
      <c r="EZ90" s="207"/>
      <c r="FA90" s="207"/>
      <c r="FB90" s="207"/>
      <c r="FC90" s="207"/>
      <c r="FD90" s="207"/>
      <c r="FE90" s="207"/>
      <c r="FF90" s="207"/>
      <c r="FG90" s="207"/>
      <c r="FH90" s="207"/>
      <c r="FI90" s="207"/>
      <c r="FJ90" s="207"/>
      <c r="FK90" s="207"/>
      <c r="FL90" s="207"/>
      <c r="FM90" s="207"/>
      <c r="FN90" s="207"/>
      <c r="FO90" s="207"/>
      <c r="FP90" s="207"/>
      <c r="FQ90" s="207"/>
      <c r="FR90" s="207"/>
      <c r="FS90" s="207"/>
      <c r="FT90" s="207"/>
      <c r="FU90" s="207"/>
      <c r="FV90" s="207"/>
      <c r="FW90" s="207"/>
      <c r="FX90" s="207"/>
      <c r="FY90" s="207"/>
      <c r="FZ90" s="207"/>
      <c r="GA90" s="207"/>
      <c r="GB90" s="207"/>
      <c r="GC90" s="207"/>
      <c r="GD90" s="207"/>
      <c r="GE90" s="207"/>
      <c r="GF90" s="207"/>
      <c r="GG90" s="207"/>
      <c r="GH90" s="207"/>
      <c r="GI90" s="207"/>
      <c r="GJ90" s="207"/>
      <c r="GK90" s="207"/>
      <c r="GL90" s="207"/>
      <c r="GM90" s="207"/>
      <c r="GN90" s="207"/>
      <c r="GO90" s="207"/>
      <c r="GP90" s="207"/>
      <c r="GQ90" s="207"/>
      <c r="GR90" s="207"/>
      <c r="GS90" s="207"/>
      <c r="GT90" s="207"/>
      <c r="GU90" s="207"/>
      <c r="GV90" s="207"/>
      <c r="GW90" s="207"/>
      <c r="GX90" s="207"/>
      <c r="GY90" s="207"/>
    </row>
    <row r="91" spans="1:207" x14ac:dyDescent="0.2">
      <c r="A91" s="182">
        <v>41</v>
      </c>
      <c r="B91" s="182">
        <v>233</v>
      </c>
      <c r="C91" s="112">
        <v>293</v>
      </c>
      <c r="D91" s="183">
        <f>'Revised Stratig. - April ''08'!$G$238</f>
        <v>5607</v>
      </c>
      <c r="E91" s="67">
        <v>28</v>
      </c>
      <c r="F91" s="15">
        <v>0</v>
      </c>
      <c r="G91" s="15">
        <v>0</v>
      </c>
      <c r="H91" s="15">
        <v>0</v>
      </c>
      <c r="I91" s="15">
        <v>0</v>
      </c>
      <c r="J91" s="80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80">
        <v>0</v>
      </c>
      <c r="W91" s="15">
        <v>0</v>
      </c>
      <c r="X91" s="15">
        <v>0</v>
      </c>
      <c r="Y91" s="15">
        <v>1.0024000000000002</v>
      </c>
      <c r="Z91" s="15">
        <v>0</v>
      </c>
      <c r="AA91" s="15">
        <v>0</v>
      </c>
      <c r="AB91" s="15">
        <v>0</v>
      </c>
      <c r="AC91" s="80">
        <v>0</v>
      </c>
      <c r="AD91" s="15">
        <v>0</v>
      </c>
      <c r="AE91" s="15">
        <v>1.0024000000000002</v>
      </c>
      <c r="AF91" s="15">
        <v>0</v>
      </c>
      <c r="AG91" s="80">
        <v>1.0024000000000002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80">
        <v>0</v>
      </c>
      <c r="AO91" s="15">
        <v>0</v>
      </c>
      <c r="AP91" s="80">
        <v>0</v>
      </c>
      <c r="AQ91" s="15">
        <v>0</v>
      </c>
      <c r="AR91" s="15">
        <v>0</v>
      </c>
      <c r="AS91" s="15">
        <v>0</v>
      </c>
      <c r="AT91" s="80"/>
      <c r="AU91" s="80">
        <v>7</v>
      </c>
      <c r="AV91" s="80"/>
      <c r="AW91" s="80"/>
      <c r="AX91" s="80">
        <v>1</v>
      </c>
      <c r="AY91" s="174">
        <v>15.000000000000002</v>
      </c>
      <c r="AZ91" s="80"/>
      <c r="BA91" s="80"/>
      <c r="BB91" s="80"/>
      <c r="BC91" s="80"/>
      <c r="BD91" s="80"/>
      <c r="BE91" s="80"/>
      <c r="BF91" s="80"/>
      <c r="BG91" s="80"/>
      <c r="BH91" s="15">
        <v>0</v>
      </c>
      <c r="BI91" s="15">
        <v>0</v>
      </c>
      <c r="BJ91" s="15">
        <v>0</v>
      </c>
      <c r="BK91" s="80">
        <v>0</v>
      </c>
      <c r="BL91" s="15">
        <v>0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80">
        <v>0</v>
      </c>
      <c r="BS91" s="15">
        <v>0</v>
      </c>
      <c r="BT91" s="15">
        <v>0</v>
      </c>
      <c r="BU91" s="80">
        <v>0</v>
      </c>
      <c r="BV91" s="15">
        <v>0</v>
      </c>
      <c r="BW91" s="15">
        <v>0</v>
      </c>
      <c r="BX91" s="15">
        <v>0</v>
      </c>
      <c r="BY91" s="15">
        <v>0</v>
      </c>
      <c r="BZ91" s="80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80">
        <v>8</v>
      </c>
      <c r="CI91" s="80">
        <v>11</v>
      </c>
      <c r="CJ91" s="80">
        <v>2</v>
      </c>
      <c r="CK91" s="80">
        <v>31</v>
      </c>
      <c r="CL91" s="174">
        <v>39.000000000000007</v>
      </c>
      <c r="CM91" s="80"/>
      <c r="CN91" s="80">
        <v>4</v>
      </c>
      <c r="CO91" s="80"/>
      <c r="CP91" s="80"/>
      <c r="CQ91" s="80"/>
      <c r="CR91" s="80"/>
      <c r="CS91" s="80"/>
      <c r="CT91" s="80">
        <v>43.000000000000007</v>
      </c>
      <c r="CU91" s="15">
        <v>0</v>
      </c>
      <c r="CV91" s="15">
        <v>1</v>
      </c>
      <c r="CW91" s="15">
        <v>293</v>
      </c>
      <c r="CX91" s="15"/>
      <c r="CY91" s="15"/>
      <c r="CZ91" s="207"/>
      <c r="DA91" s="207"/>
      <c r="DH91" s="207"/>
      <c r="DJ91" s="207"/>
      <c r="DK91" s="207"/>
      <c r="DL91" s="207"/>
      <c r="DM91" s="207"/>
      <c r="DN91" s="207"/>
      <c r="DO91" s="207"/>
      <c r="DP91" s="207"/>
      <c r="DQ91" s="207"/>
      <c r="DR91" s="207"/>
      <c r="DS91" s="207"/>
      <c r="DT91" s="207"/>
      <c r="DU91" s="207"/>
      <c r="DV91" s="207"/>
      <c r="DW91" s="207"/>
      <c r="DX91" s="207"/>
      <c r="DY91" s="207"/>
      <c r="DZ91" s="207"/>
      <c r="EA91" s="207"/>
      <c r="EB91" s="207"/>
      <c r="EC91" s="207"/>
      <c r="ED91" s="207"/>
      <c r="EE91" s="207"/>
      <c r="EF91" s="207"/>
      <c r="EG91" s="207"/>
      <c r="EH91" s="207"/>
      <c r="EI91" s="207"/>
      <c r="EJ91" s="207"/>
      <c r="EK91" s="207"/>
      <c r="EL91" s="207"/>
      <c r="EM91" s="207"/>
      <c r="EN91" s="207"/>
      <c r="EO91" s="207"/>
      <c r="EP91" s="207"/>
      <c r="EQ91" s="207"/>
      <c r="ER91" s="207"/>
      <c r="ES91" s="207"/>
      <c r="ET91" s="207"/>
      <c r="EU91" s="207"/>
      <c r="EV91" s="207"/>
      <c r="EW91" s="207"/>
      <c r="EX91" s="207"/>
      <c r="EY91" s="207"/>
      <c r="EZ91" s="207"/>
      <c r="FA91" s="207"/>
      <c r="FB91" s="207"/>
      <c r="FC91" s="207"/>
      <c r="FD91" s="207"/>
      <c r="FE91" s="207"/>
      <c r="FF91" s="207"/>
      <c r="FG91" s="207"/>
      <c r="FH91" s="207"/>
      <c r="FI91" s="207"/>
      <c r="FJ91" s="207"/>
      <c r="FK91" s="207"/>
      <c r="FL91" s="207"/>
      <c r="FM91" s="207"/>
      <c r="FN91" s="207"/>
      <c r="FO91" s="207"/>
      <c r="FP91" s="207"/>
      <c r="FQ91" s="207"/>
      <c r="FR91" s="207"/>
      <c r="FS91" s="207"/>
      <c r="FT91" s="207"/>
      <c r="FU91" s="207"/>
      <c r="FV91" s="207"/>
      <c r="FW91" s="207"/>
      <c r="FX91" s="207"/>
      <c r="FY91" s="207"/>
      <c r="FZ91" s="207"/>
      <c r="GA91" s="207"/>
      <c r="GB91" s="207"/>
      <c r="GC91" s="207"/>
      <c r="GD91" s="207"/>
      <c r="GE91" s="207"/>
      <c r="GF91" s="207"/>
      <c r="GG91" s="207"/>
      <c r="GH91" s="207"/>
      <c r="GI91" s="207"/>
      <c r="GJ91" s="207"/>
      <c r="GK91" s="207"/>
      <c r="GL91" s="207"/>
      <c r="GM91" s="207"/>
      <c r="GN91" s="207"/>
      <c r="GO91" s="207"/>
      <c r="GP91" s="207"/>
      <c r="GQ91" s="207"/>
      <c r="GR91" s="207"/>
      <c r="GS91" s="207"/>
      <c r="GT91" s="207"/>
      <c r="GU91" s="207"/>
      <c r="GV91" s="207"/>
      <c r="GW91" s="207"/>
      <c r="GX91" s="207"/>
      <c r="GY91" s="207"/>
    </row>
    <row r="92" spans="1:207" x14ac:dyDescent="0.2">
      <c r="A92" s="182">
        <v>42</v>
      </c>
      <c r="B92" s="182">
        <v>234</v>
      </c>
      <c r="C92" s="112">
        <v>294</v>
      </c>
      <c r="D92" s="183">
        <f>'Revised Stratig. - April ''08'!$G$239</f>
        <v>5613</v>
      </c>
      <c r="E92" s="67">
        <v>27</v>
      </c>
      <c r="F92" s="15">
        <v>0</v>
      </c>
      <c r="G92" s="15">
        <v>0</v>
      </c>
      <c r="H92" s="15">
        <v>0</v>
      </c>
      <c r="I92" s="15">
        <v>0</v>
      </c>
      <c r="J92" s="80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80">
        <v>0</v>
      </c>
      <c r="W92" s="15">
        <v>0</v>
      </c>
      <c r="X92" s="15">
        <v>0</v>
      </c>
      <c r="Y92" s="15">
        <v>1.9980000000000002</v>
      </c>
      <c r="Z92" s="15">
        <v>0</v>
      </c>
      <c r="AA92" s="15">
        <v>0</v>
      </c>
      <c r="AB92" s="15">
        <v>0</v>
      </c>
      <c r="AC92" s="80">
        <v>0</v>
      </c>
      <c r="AD92" s="15">
        <v>0</v>
      </c>
      <c r="AE92" s="15">
        <v>0.99900000000000011</v>
      </c>
      <c r="AF92" s="15">
        <v>0</v>
      </c>
      <c r="AG92" s="80">
        <v>0.99900000000000011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80">
        <v>0</v>
      </c>
      <c r="AO92" s="15">
        <v>0</v>
      </c>
      <c r="AP92" s="80">
        <v>0</v>
      </c>
      <c r="AQ92" s="15">
        <v>0</v>
      </c>
      <c r="AR92" s="15">
        <v>0</v>
      </c>
      <c r="AS92" s="15">
        <v>0</v>
      </c>
      <c r="AT92" s="80"/>
      <c r="AU92" s="80">
        <v>5</v>
      </c>
      <c r="AV92" s="80"/>
      <c r="AW92" s="80"/>
      <c r="AX92" s="80">
        <v>1</v>
      </c>
      <c r="AY92" s="174">
        <v>13</v>
      </c>
      <c r="AZ92" s="80"/>
      <c r="BA92" s="80"/>
      <c r="BB92" s="80"/>
      <c r="BC92" s="80"/>
      <c r="BD92" s="80"/>
      <c r="BE92" s="80"/>
      <c r="BF92" s="80"/>
      <c r="BG92" s="80"/>
      <c r="BH92" s="15">
        <v>0</v>
      </c>
      <c r="BI92" s="15">
        <v>0</v>
      </c>
      <c r="BJ92" s="15">
        <v>0</v>
      </c>
      <c r="BK92" s="80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80">
        <v>0</v>
      </c>
      <c r="BS92" s="15">
        <v>0</v>
      </c>
      <c r="BT92" s="15">
        <v>0</v>
      </c>
      <c r="BU92" s="80">
        <v>0</v>
      </c>
      <c r="BV92" s="15">
        <v>0</v>
      </c>
      <c r="BW92" s="15">
        <v>0</v>
      </c>
      <c r="BX92" s="15">
        <v>0</v>
      </c>
      <c r="BY92" s="15">
        <v>0</v>
      </c>
      <c r="BZ92" s="80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80">
        <v>5</v>
      </c>
      <c r="CI92" s="80">
        <v>2</v>
      </c>
      <c r="CJ92" s="80">
        <v>3</v>
      </c>
      <c r="CK92" s="80">
        <v>30</v>
      </c>
      <c r="CL92" s="174">
        <v>34.999999999999993</v>
      </c>
      <c r="CM92" s="80"/>
      <c r="CN92" s="80">
        <v>3</v>
      </c>
      <c r="CO92" s="80"/>
      <c r="CP92" s="80"/>
      <c r="CQ92" s="80"/>
      <c r="CR92" s="80"/>
      <c r="CS92" s="80"/>
      <c r="CT92" s="80">
        <v>37.999999999999993</v>
      </c>
      <c r="CU92" s="15">
        <v>0</v>
      </c>
      <c r="CV92" s="15">
        <v>1</v>
      </c>
      <c r="CW92" s="15">
        <v>294</v>
      </c>
      <c r="CX92" s="15"/>
      <c r="CY92" s="15"/>
      <c r="CZ92" s="207"/>
      <c r="DA92" s="207"/>
      <c r="DH92" s="207"/>
      <c r="DJ92" s="207"/>
      <c r="DK92" s="207"/>
      <c r="DL92" s="207"/>
      <c r="DM92" s="207"/>
      <c r="DN92" s="207"/>
      <c r="DO92" s="207"/>
      <c r="DP92" s="207"/>
      <c r="DQ92" s="207"/>
      <c r="DR92" s="207"/>
      <c r="DS92" s="207"/>
      <c r="DT92" s="207"/>
      <c r="DU92" s="207"/>
      <c r="DV92" s="207"/>
      <c r="DW92" s="207"/>
      <c r="DX92" s="207"/>
      <c r="DY92" s="207"/>
      <c r="DZ92" s="207"/>
      <c r="EA92" s="207"/>
      <c r="EB92" s="207"/>
      <c r="EC92" s="207"/>
      <c r="ED92" s="207"/>
      <c r="EE92" s="207"/>
      <c r="EF92" s="207"/>
      <c r="EG92" s="207"/>
      <c r="EH92" s="207"/>
      <c r="EI92" s="207"/>
      <c r="EJ92" s="207"/>
      <c r="EK92" s="207"/>
      <c r="EL92" s="207"/>
      <c r="EM92" s="207"/>
      <c r="EN92" s="207"/>
      <c r="EO92" s="207"/>
      <c r="EP92" s="207"/>
      <c r="EQ92" s="207"/>
      <c r="ER92" s="207"/>
      <c r="ES92" s="207"/>
      <c r="ET92" s="207"/>
      <c r="EU92" s="207"/>
      <c r="EV92" s="207"/>
      <c r="EW92" s="207"/>
      <c r="EX92" s="207"/>
      <c r="EY92" s="207"/>
      <c r="EZ92" s="207"/>
      <c r="FA92" s="207"/>
      <c r="FB92" s="207"/>
      <c r="FC92" s="207"/>
      <c r="FD92" s="207"/>
      <c r="FE92" s="207"/>
      <c r="FF92" s="207"/>
      <c r="FG92" s="207"/>
      <c r="FH92" s="207"/>
      <c r="FI92" s="207"/>
      <c r="FJ92" s="207"/>
      <c r="FK92" s="207"/>
      <c r="FL92" s="207"/>
      <c r="FM92" s="207"/>
      <c r="FN92" s="207"/>
      <c r="FO92" s="207"/>
      <c r="FP92" s="207"/>
      <c r="FQ92" s="207"/>
      <c r="FR92" s="207"/>
      <c r="FS92" s="207"/>
      <c r="FT92" s="207"/>
      <c r="FU92" s="207"/>
      <c r="FV92" s="207"/>
      <c r="FW92" s="207"/>
      <c r="FX92" s="207"/>
      <c r="FY92" s="207"/>
      <c r="FZ92" s="207"/>
      <c r="GA92" s="207"/>
      <c r="GB92" s="207"/>
      <c r="GC92" s="207"/>
      <c r="GD92" s="207"/>
      <c r="GE92" s="207"/>
      <c r="GF92" s="207"/>
      <c r="GG92" s="207"/>
      <c r="GH92" s="207"/>
      <c r="GI92" s="207"/>
      <c r="GJ92" s="207"/>
      <c r="GK92" s="207"/>
      <c r="GL92" s="207"/>
      <c r="GM92" s="207"/>
      <c r="GN92" s="207"/>
      <c r="GO92" s="207"/>
      <c r="GP92" s="207"/>
      <c r="GQ92" s="207"/>
      <c r="GR92" s="207"/>
      <c r="GS92" s="207"/>
      <c r="GT92" s="207"/>
      <c r="GU92" s="207"/>
      <c r="GV92" s="207"/>
      <c r="GW92" s="207"/>
      <c r="GX92" s="207"/>
      <c r="GY92" s="207"/>
    </row>
    <row r="93" spans="1:207" x14ac:dyDescent="0.2">
      <c r="A93" s="182">
        <v>43</v>
      </c>
      <c r="B93" s="182">
        <v>235</v>
      </c>
      <c r="C93" s="112">
        <v>295</v>
      </c>
      <c r="D93" s="183">
        <f>'Revised Stratig. - April ''08'!$G$240</f>
        <v>5619</v>
      </c>
      <c r="E93" s="67">
        <v>25</v>
      </c>
      <c r="F93" s="15">
        <v>0</v>
      </c>
      <c r="G93" s="15">
        <v>0</v>
      </c>
      <c r="H93" s="15">
        <v>0</v>
      </c>
      <c r="I93" s="15">
        <v>0</v>
      </c>
      <c r="J93" s="80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80">
        <v>0</v>
      </c>
      <c r="W93" s="15">
        <v>0</v>
      </c>
      <c r="X93" s="15">
        <v>0</v>
      </c>
      <c r="Y93" s="15">
        <v>1</v>
      </c>
      <c r="Z93" s="15">
        <v>0</v>
      </c>
      <c r="AA93" s="15">
        <v>0</v>
      </c>
      <c r="AB93" s="15">
        <v>0</v>
      </c>
      <c r="AC93" s="80">
        <v>0</v>
      </c>
      <c r="AD93" s="15">
        <v>0</v>
      </c>
      <c r="AE93" s="15">
        <v>1</v>
      </c>
      <c r="AF93" s="15">
        <v>0</v>
      </c>
      <c r="AG93" s="80">
        <v>1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80">
        <v>0</v>
      </c>
      <c r="AO93" s="15">
        <v>0</v>
      </c>
      <c r="AP93" s="80">
        <v>0</v>
      </c>
      <c r="AQ93" s="15">
        <v>0</v>
      </c>
      <c r="AR93" s="15">
        <v>0</v>
      </c>
      <c r="AS93" s="15">
        <v>0</v>
      </c>
      <c r="AT93" s="80"/>
      <c r="AU93" s="80">
        <v>6</v>
      </c>
      <c r="AV93" s="80"/>
      <c r="AW93" s="80"/>
      <c r="AX93" s="80">
        <v>1</v>
      </c>
      <c r="AY93" s="174">
        <v>13</v>
      </c>
      <c r="AZ93" s="80"/>
      <c r="BA93" s="80"/>
      <c r="BB93" s="80"/>
      <c r="BC93" s="80"/>
      <c r="BD93" s="80"/>
      <c r="BE93" s="80"/>
      <c r="BF93" s="80"/>
      <c r="BG93" s="80"/>
      <c r="BH93" s="15">
        <v>0</v>
      </c>
      <c r="BI93" s="15">
        <v>0</v>
      </c>
      <c r="BJ93" s="15">
        <v>0</v>
      </c>
      <c r="BK93" s="80">
        <v>0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80">
        <v>0</v>
      </c>
      <c r="BS93" s="15">
        <v>0</v>
      </c>
      <c r="BT93" s="15">
        <v>0</v>
      </c>
      <c r="BU93" s="80">
        <v>0</v>
      </c>
      <c r="BV93" s="15">
        <v>0</v>
      </c>
      <c r="BW93" s="15">
        <v>0</v>
      </c>
      <c r="BX93" s="15">
        <v>0</v>
      </c>
      <c r="BY93" s="15">
        <v>0</v>
      </c>
      <c r="BZ93" s="80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80">
        <v>4</v>
      </c>
      <c r="CI93" s="80">
        <v>5</v>
      </c>
      <c r="CJ93" s="80"/>
      <c r="CK93" s="80">
        <v>27</v>
      </c>
      <c r="CL93" s="174">
        <v>31</v>
      </c>
      <c r="CM93" s="80"/>
      <c r="CN93" s="80">
        <v>1</v>
      </c>
      <c r="CO93" s="80"/>
      <c r="CP93" s="80"/>
      <c r="CQ93" s="80"/>
      <c r="CR93" s="80"/>
      <c r="CS93" s="80"/>
      <c r="CT93" s="80">
        <v>32</v>
      </c>
      <c r="CU93" s="15">
        <v>0</v>
      </c>
      <c r="CV93" s="15">
        <v>1</v>
      </c>
      <c r="CW93" s="15">
        <v>295</v>
      </c>
      <c r="CX93" s="15"/>
      <c r="CY93" s="15"/>
      <c r="CZ93" s="207"/>
      <c r="DA93" s="207"/>
      <c r="DH93" s="207"/>
      <c r="DJ93" s="207"/>
      <c r="DK93" s="207"/>
      <c r="DL93" s="207"/>
      <c r="DM93" s="207"/>
      <c r="DN93" s="207"/>
      <c r="DO93" s="207"/>
      <c r="DP93" s="207"/>
      <c r="DQ93" s="207"/>
      <c r="DR93" s="207"/>
      <c r="DS93" s="207"/>
      <c r="DT93" s="207"/>
      <c r="DU93" s="207"/>
      <c r="DV93" s="207"/>
      <c r="DW93" s="207"/>
      <c r="DX93" s="207"/>
      <c r="DY93" s="207"/>
      <c r="DZ93" s="207"/>
      <c r="EA93" s="207"/>
      <c r="EB93" s="207"/>
      <c r="EC93" s="207"/>
      <c r="ED93" s="207"/>
      <c r="EE93" s="207"/>
      <c r="EF93" s="207"/>
      <c r="EG93" s="207"/>
      <c r="EH93" s="207"/>
      <c r="EI93" s="207"/>
      <c r="EJ93" s="207"/>
      <c r="EK93" s="207"/>
      <c r="EL93" s="207"/>
      <c r="EM93" s="207"/>
      <c r="EN93" s="207"/>
      <c r="EO93" s="207"/>
      <c r="EP93" s="207"/>
      <c r="EQ93" s="207"/>
      <c r="ER93" s="207"/>
      <c r="ES93" s="207"/>
      <c r="ET93" s="207"/>
      <c r="EU93" s="207"/>
      <c r="EV93" s="207"/>
      <c r="EW93" s="207"/>
      <c r="EX93" s="207"/>
      <c r="EY93" s="207"/>
      <c r="EZ93" s="207"/>
      <c r="FA93" s="207"/>
      <c r="FB93" s="207"/>
      <c r="FC93" s="207"/>
      <c r="FD93" s="207"/>
      <c r="FE93" s="207"/>
      <c r="FF93" s="207"/>
      <c r="FG93" s="207"/>
      <c r="FH93" s="207"/>
      <c r="FI93" s="207"/>
      <c r="FJ93" s="207"/>
      <c r="FK93" s="207"/>
      <c r="FL93" s="207"/>
      <c r="FM93" s="207"/>
      <c r="FN93" s="207"/>
      <c r="FO93" s="207"/>
      <c r="FP93" s="207"/>
      <c r="FQ93" s="207"/>
      <c r="FR93" s="207"/>
      <c r="FS93" s="207"/>
      <c r="FT93" s="207"/>
      <c r="FU93" s="207"/>
      <c r="FV93" s="207"/>
      <c r="FW93" s="207"/>
      <c r="FX93" s="207"/>
      <c r="FY93" s="207"/>
      <c r="FZ93" s="207"/>
      <c r="GA93" s="207"/>
      <c r="GB93" s="207"/>
      <c r="GC93" s="207"/>
      <c r="GD93" s="207"/>
      <c r="GE93" s="207"/>
      <c r="GF93" s="207"/>
      <c r="GG93" s="207"/>
      <c r="GH93" s="207"/>
      <c r="GI93" s="207"/>
      <c r="GJ93" s="207"/>
      <c r="GK93" s="207"/>
      <c r="GL93" s="207"/>
      <c r="GM93" s="207"/>
      <c r="GN93" s="207"/>
      <c r="GO93" s="207"/>
      <c r="GP93" s="207"/>
      <c r="GQ93" s="207"/>
      <c r="GR93" s="207"/>
      <c r="GS93" s="207"/>
      <c r="GT93" s="207"/>
      <c r="GU93" s="207"/>
      <c r="GV93" s="207"/>
      <c r="GW93" s="207"/>
      <c r="GX93" s="207"/>
      <c r="GY93" s="207"/>
    </row>
    <row r="94" spans="1:207" x14ac:dyDescent="0.2">
      <c r="A94" s="43">
        <v>44</v>
      </c>
      <c r="B94" s="43">
        <v>236</v>
      </c>
      <c r="C94" s="100">
        <v>296</v>
      </c>
      <c r="D94" s="60">
        <f>'Revised Stratig. - April ''08'!$G$241</f>
        <v>5658</v>
      </c>
      <c r="E94" s="67">
        <v>29</v>
      </c>
      <c r="F94" s="15">
        <v>0</v>
      </c>
      <c r="G94" s="15">
        <v>0</v>
      </c>
      <c r="H94" s="15">
        <v>0</v>
      </c>
      <c r="I94" s="15">
        <v>0</v>
      </c>
      <c r="J94" s="80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80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80">
        <v>0</v>
      </c>
      <c r="AD94" s="15">
        <v>0</v>
      </c>
      <c r="AE94" s="15">
        <v>2</v>
      </c>
      <c r="AF94" s="15">
        <v>1</v>
      </c>
      <c r="AG94" s="80">
        <v>3</v>
      </c>
      <c r="AH94" s="15">
        <v>0</v>
      </c>
      <c r="AI94" s="15">
        <v>67.999999999999986</v>
      </c>
      <c r="AJ94" s="15">
        <v>0</v>
      </c>
      <c r="AK94" s="15">
        <v>0</v>
      </c>
      <c r="AL94" s="15">
        <v>0</v>
      </c>
      <c r="AM94" s="15">
        <v>0</v>
      </c>
      <c r="AN94" s="80">
        <v>0</v>
      </c>
      <c r="AO94" s="15">
        <v>0</v>
      </c>
      <c r="AP94" s="80">
        <v>0</v>
      </c>
      <c r="AQ94" s="15">
        <v>0</v>
      </c>
      <c r="AR94" s="15">
        <v>0</v>
      </c>
      <c r="AS94" s="15">
        <v>0</v>
      </c>
      <c r="AT94" s="80">
        <v>1</v>
      </c>
      <c r="AU94" s="80">
        <v>14</v>
      </c>
      <c r="AV94" s="80">
        <v>0</v>
      </c>
      <c r="AW94" s="80">
        <v>0</v>
      </c>
      <c r="AX94" s="80">
        <v>1</v>
      </c>
      <c r="AY94" s="174">
        <v>35</v>
      </c>
      <c r="AZ94" s="80">
        <v>0</v>
      </c>
      <c r="BA94" s="80">
        <v>1</v>
      </c>
      <c r="BB94" s="80">
        <v>2</v>
      </c>
      <c r="BC94" s="80">
        <v>0</v>
      </c>
      <c r="BD94" s="80">
        <v>0</v>
      </c>
      <c r="BE94" s="80">
        <v>0</v>
      </c>
      <c r="BF94" s="80">
        <v>0</v>
      </c>
      <c r="BG94" s="80">
        <v>39</v>
      </c>
      <c r="BH94" s="15">
        <v>0</v>
      </c>
      <c r="BI94" s="15">
        <v>0</v>
      </c>
      <c r="BJ94" s="15">
        <v>0</v>
      </c>
      <c r="BK94" s="80">
        <v>0</v>
      </c>
      <c r="BL94" s="15">
        <v>0</v>
      </c>
      <c r="BM94" s="15">
        <v>0</v>
      </c>
      <c r="BN94" s="15">
        <v>0</v>
      </c>
      <c r="BO94" s="15">
        <v>0</v>
      </c>
      <c r="BP94" s="15">
        <v>0</v>
      </c>
      <c r="BQ94" s="15">
        <v>0</v>
      </c>
      <c r="BR94" s="80">
        <v>0</v>
      </c>
      <c r="BS94" s="15">
        <v>0</v>
      </c>
      <c r="BT94" s="15">
        <v>0</v>
      </c>
      <c r="BU94" s="80">
        <v>0</v>
      </c>
      <c r="BV94" s="15">
        <v>0</v>
      </c>
      <c r="BW94" s="15">
        <v>0</v>
      </c>
      <c r="BX94" s="15">
        <v>0</v>
      </c>
      <c r="BY94" s="15">
        <v>0</v>
      </c>
      <c r="BZ94" s="80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80">
        <v>5.0000000000000009</v>
      </c>
      <c r="CI94" s="80">
        <v>11</v>
      </c>
      <c r="CJ94" s="80">
        <v>2</v>
      </c>
      <c r="CK94" s="80">
        <v>39</v>
      </c>
      <c r="CL94" s="174">
        <v>44.08</v>
      </c>
      <c r="CM94" s="80">
        <v>13</v>
      </c>
      <c r="CN94" s="80">
        <v>4</v>
      </c>
      <c r="CO94" s="80">
        <v>2</v>
      </c>
      <c r="CP94" s="80">
        <v>4</v>
      </c>
      <c r="CQ94" s="80">
        <v>0</v>
      </c>
      <c r="CR94" s="80">
        <v>0</v>
      </c>
      <c r="CS94" s="80">
        <v>0</v>
      </c>
      <c r="CT94" s="80">
        <v>67.080000000000013</v>
      </c>
      <c r="CU94" s="15">
        <v>0</v>
      </c>
      <c r="CV94" s="15">
        <v>1</v>
      </c>
      <c r="CW94" s="15">
        <v>296</v>
      </c>
      <c r="CX94" s="15"/>
      <c r="CY94" s="15"/>
      <c r="CZ94" s="207"/>
      <c r="DA94" s="207"/>
      <c r="DH94" s="207"/>
      <c r="DJ94" s="207"/>
      <c r="DK94" s="207"/>
      <c r="DL94" s="207"/>
      <c r="DM94" s="207"/>
      <c r="DN94" s="207"/>
      <c r="DO94" s="207"/>
      <c r="DP94" s="207"/>
      <c r="DQ94" s="207"/>
      <c r="DR94" s="207"/>
      <c r="DS94" s="207"/>
      <c r="DT94" s="207"/>
      <c r="DU94" s="207"/>
      <c r="DV94" s="207"/>
      <c r="DW94" s="207"/>
      <c r="DX94" s="207"/>
      <c r="DY94" s="207"/>
      <c r="DZ94" s="207"/>
      <c r="EA94" s="207"/>
      <c r="EB94" s="207"/>
      <c r="EC94" s="207"/>
      <c r="ED94" s="207"/>
      <c r="EE94" s="207"/>
      <c r="EF94" s="207"/>
      <c r="EG94" s="207"/>
      <c r="EH94" s="207"/>
      <c r="EI94" s="207"/>
      <c r="EJ94" s="207"/>
      <c r="EK94" s="207"/>
      <c r="EL94" s="207"/>
      <c r="EM94" s="207"/>
      <c r="EN94" s="207"/>
      <c r="EO94" s="207"/>
      <c r="EP94" s="207"/>
      <c r="EQ94" s="207"/>
      <c r="ER94" s="207"/>
      <c r="ES94" s="207"/>
      <c r="ET94" s="207"/>
      <c r="EU94" s="207"/>
      <c r="EV94" s="207"/>
      <c r="EW94" s="207"/>
      <c r="EX94" s="207"/>
      <c r="EY94" s="207"/>
      <c r="EZ94" s="207"/>
      <c r="FA94" s="207"/>
      <c r="FB94" s="207"/>
      <c r="FC94" s="207"/>
      <c r="FD94" s="207"/>
      <c r="FE94" s="207"/>
      <c r="FF94" s="207"/>
      <c r="FG94" s="207"/>
      <c r="FH94" s="207"/>
      <c r="FI94" s="207"/>
      <c r="FJ94" s="207"/>
      <c r="FK94" s="207"/>
      <c r="FL94" s="207"/>
      <c r="FM94" s="207"/>
      <c r="FN94" s="207"/>
      <c r="FO94" s="207"/>
      <c r="FP94" s="207"/>
      <c r="FQ94" s="207"/>
      <c r="FR94" s="207"/>
      <c r="FS94" s="207"/>
      <c r="FT94" s="207"/>
      <c r="FU94" s="207"/>
      <c r="FV94" s="207"/>
      <c r="FW94" s="207"/>
      <c r="FX94" s="207"/>
      <c r="FY94" s="207"/>
      <c r="FZ94" s="207"/>
      <c r="GA94" s="207"/>
      <c r="GB94" s="207"/>
      <c r="GC94" s="207"/>
      <c r="GD94" s="207"/>
      <c r="GE94" s="207"/>
      <c r="GF94" s="207"/>
      <c r="GG94" s="207"/>
      <c r="GH94" s="207"/>
      <c r="GI94" s="207"/>
      <c r="GJ94" s="207"/>
      <c r="GK94" s="207"/>
      <c r="GL94" s="207"/>
      <c r="GM94" s="207"/>
      <c r="GN94" s="207"/>
      <c r="GO94" s="207"/>
      <c r="GP94" s="207"/>
      <c r="GQ94" s="207"/>
      <c r="GR94" s="207"/>
      <c r="GS94" s="207"/>
      <c r="GT94" s="207"/>
      <c r="GU94" s="207"/>
      <c r="GV94" s="207"/>
      <c r="GW94" s="207"/>
      <c r="GX94" s="207"/>
      <c r="GY94" s="207"/>
    </row>
    <row r="95" spans="1:207" x14ac:dyDescent="0.2">
      <c r="A95" s="182">
        <v>45</v>
      </c>
      <c r="B95" s="182">
        <v>237</v>
      </c>
      <c r="C95" s="112">
        <v>297</v>
      </c>
      <c r="D95" s="183">
        <f>'Revised Stratig. - April ''08'!$G$242</f>
        <v>5697</v>
      </c>
      <c r="E95" s="67">
        <v>27</v>
      </c>
      <c r="F95" s="15">
        <v>0</v>
      </c>
      <c r="G95" s="15">
        <v>0</v>
      </c>
      <c r="H95" s="15">
        <v>0</v>
      </c>
      <c r="I95" s="15">
        <v>0</v>
      </c>
      <c r="J95" s="80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80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80">
        <v>0</v>
      </c>
      <c r="AD95" s="15">
        <v>0</v>
      </c>
      <c r="AE95" s="15">
        <v>0</v>
      </c>
      <c r="AF95" s="15">
        <v>0</v>
      </c>
      <c r="AG95" s="80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80">
        <v>0</v>
      </c>
      <c r="AO95" s="15">
        <v>0</v>
      </c>
      <c r="AP95" s="80">
        <v>0</v>
      </c>
      <c r="AQ95" s="15">
        <v>0</v>
      </c>
      <c r="AR95" s="15">
        <v>0</v>
      </c>
      <c r="AS95" s="15">
        <v>0</v>
      </c>
      <c r="AT95" s="80"/>
      <c r="AU95" s="80">
        <v>6</v>
      </c>
      <c r="AV95" s="80"/>
      <c r="AW95" s="80"/>
      <c r="AX95" s="80">
        <v>1</v>
      </c>
      <c r="AY95" s="174">
        <v>10</v>
      </c>
      <c r="AZ95" s="80"/>
      <c r="BA95" s="80"/>
      <c r="BB95" s="80"/>
      <c r="BC95" s="80"/>
      <c r="BD95" s="80"/>
      <c r="BE95" s="80"/>
      <c r="BF95" s="80"/>
      <c r="BG95" s="80"/>
      <c r="BH95" s="15">
        <v>0</v>
      </c>
      <c r="BI95" s="15">
        <v>0</v>
      </c>
      <c r="BJ95" s="15">
        <v>0</v>
      </c>
      <c r="BK95" s="80">
        <v>0</v>
      </c>
      <c r="BL95" s="15">
        <v>0</v>
      </c>
      <c r="BM95" s="15">
        <v>0</v>
      </c>
      <c r="BN95" s="15">
        <v>0</v>
      </c>
      <c r="BO95" s="15">
        <v>0</v>
      </c>
      <c r="BP95" s="15">
        <v>0</v>
      </c>
      <c r="BQ95" s="15">
        <v>0</v>
      </c>
      <c r="BR95" s="80">
        <v>0</v>
      </c>
      <c r="BS95" s="15">
        <v>0</v>
      </c>
      <c r="BT95" s="15">
        <v>0</v>
      </c>
      <c r="BU95" s="80">
        <v>0</v>
      </c>
      <c r="BV95" s="15">
        <v>0</v>
      </c>
      <c r="BW95" s="15">
        <v>0</v>
      </c>
      <c r="BX95" s="15">
        <v>0</v>
      </c>
      <c r="BY95" s="15">
        <v>0</v>
      </c>
      <c r="BZ95" s="80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80">
        <v>2</v>
      </c>
      <c r="CI95" s="80">
        <v>2</v>
      </c>
      <c r="CJ95" s="80">
        <v>1</v>
      </c>
      <c r="CK95" s="80">
        <v>25</v>
      </c>
      <c r="CL95" s="174">
        <v>27</v>
      </c>
      <c r="CM95" s="80"/>
      <c r="CN95" s="80">
        <v>3</v>
      </c>
      <c r="CO95" s="80"/>
      <c r="CP95" s="80"/>
      <c r="CQ95" s="80"/>
      <c r="CR95" s="80"/>
      <c r="CS95" s="80"/>
      <c r="CT95" s="80">
        <v>30</v>
      </c>
      <c r="CU95" s="15">
        <v>0</v>
      </c>
      <c r="CV95" s="15">
        <v>1</v>
      </c>
      <c r="CW95" s="15">
        <v>297</v>
      </c>
      <c r="CX95" s="15"/>
      <c r="CY95" s="15"/>
      <c r="CZ95" s="207"/>
      <c r="DA95" s="207"/>
      <c r="DH95" s="207"/>
      <c r="DJ95" s="207"/>
      <c r="DK95" s="207"/>
      <c r="DL95" s="207"/>
      <c r="DM95" s="207"/>
      <c r="DN95" s="207"/>
      <c r="DO95" s="207"/>
      <c r="DP95" s="207"/>
      <c r="DQ95" s="207"/>
      <c r="DR95" s="207"/>
      <c r="DS95" s="207"/>
      <c r="DT95" s="207"/>
      <c r="DU95" s="207"/>
      <c r="DV95" s="207"/>
      <c r="DW95" s="207"/>
      <c r="DX95" s="207"/>
      <c r="DY95" s="207"/>
      <c r="DZ95" s="207"/>
      <c r="EA95" s="207"/>
      <c r="EB95" s="207"/>
      <c r="EC95" s="207"/>
      <c r="ED95" s="207"/>
      <c r="EE95" s="207"/>
      <c r="EF95" s="207"/>
      <c r="EG95" s="207"/>
      <c r="EH95" s="207"/>
      <c r="EI95" s="207"/>
      <c r="EJ95" s="207"/>
      <c r="EK95" s="207"/>
      <c r="EL95" s="207"/>
      <c r="EM95" s="207"/>
      <c r="EN95" s="207"/>
      <c r="EO95" s="207"/>
      <c r="EP95" s="207"/>
      <c r="EQ95" s="207"/>
      <c r="ER95" s="207"/>
      <c r="ES95" s="207"/>
      <c r="ET95" s="207"/>
      <c r="EU95" s="207"/>
      <c r="EV95" s="207"/>
      <c r="EW95" s="207"/>
      <c r="EX95" s="207"/>
      <c r="EY95" s="207"/>
      <c r="EZ95" s="207"/>
      <c r="FA95" s="207"/>
      <c r="FB95" s="207"/>
      <c r="FC95" s="207"/>
      <c r="FD95" s="207"/>
      <c r="FE95" s="207"/>
      <c r="FF95" s="207"/>
      <c r="FG95" s="207"/>
      <c r="FH95" s="207"/>
      <c r="FI95" s="207"/>
      <c r="FJ95" s="207"/>
      <c r="FK95" s="207"/>
      <c r="FL95" s="207"/>
      <c r="FM95" s="207"/>
      <c r="FN95" s="207"/>
      <c r="FO95" s="207"/>
      <c r="FP95" s="207"/>
      <c r="FQ95" s="207"/>
      <c r="FR95" s="207"/>
      <c r="FS95" s="207"/>
      <c r="FT95" s="207"/>
      <c r="FU95" s="207"/>
      <c r="FV95" s="207"/>
      <c r="FW95" s="207"/>
      <c r="FX95" s="207"/>
      <c r="FY95" s="207"/>
      <c r="FZ95" s="207"/>
      <c r="GA95" s="207"/>
      <c r="GB95" s="207"/>
      <c r="GC95" s="207"/>
      <c r="GD95" s="207"/>
      <c r="GE95" s="207"/>
      <c r="GF95" s="207"/>
      <c r="GG95" s="207"/>
      <c r="GH95" s="207"/>
      <c r="GI95" s="207"/>
      <c r="GJ95" s="207"/>
      <c r="GK95" s="207"/>
      <c r="GL95" s="207"/>
      <c r="GM95" s="207"/>
      <c r="GN95" s="207"/>
      <c r="GO95" s="207"/>
      <c r="GP95" s="207"/>
      <c r="GQ95" s="207"/>
      <c r="GR95" s="207"/>
      <c r="GS95" s="207"/>
      <c r="GT95" s="207"/>
      <c r="GU95" s="207"/>
      <c r="GV95" s="207"/>
      <c r="GW95" s="207"/>
      <c r="GX95" s="207"/>
      <c r="GY95" s="207"/>
    </row>
    <row r="96" spans="1:207" x14ac:dyDescent="0.2">
      <c r="A96" s="182">
        <v>46</v>
      </c>
      <c r="B96" s="182">
        <v>238</v>
      </c>
      <c r="C96" s="112">
        <v>298</v>
      </c>
      <c r="D96" s="183">
        <f>'Revised Stratig. - April ''08'!$G$243</f>
        <v>5736</v>
      </c>
      <c r="E96" s="67">
        <v>28</v>
      </c>
      <c r="F96" s="15">
        <v>0</v>
      </c>
      <c r="G96" s="15">
        <v>0</v>
      </c>
      <c r="H96" s="15">
        <v>0</v>
      </c>
      <c r="I96" s="15">
        <v>0</v>
      </c>
      <c r="J96" s="80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80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80">
        <v>0</v>
      </c>
      <c r="AD96" s="15">
        <v>0</v>
      </c>
      <c r="AE96" s="15">
        <v>1.0024000000000002</v>
      </c>
      <c r="AF96" s="15">
        <v>0</v>
      </c>
      <c r="AG96" s="80">
        <v>1.0024000000000002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80">
        <v>0</v>
      </c>
      <c r="AO96" s="15">
        <v>0</v>
      </c>
      <c r="AP96" s="80">
        <v>0</v>
      </c>
      <c r="AQ96" s="15">
        <v>0</v>
      </c>
      <c r="AR96" s="15">
        <v>0</v>
      </c>
      <c r="AS96" s="15">
        <v>0</v>
      </c>
      <c r="AT96" s="80"/>
      <c r="AU96" s="80">
        <v>6</v>
      </c>
      <c r="AV96" s="80">
        <v>3</v>
      </c>
      <c r="AW96" s="80"/>
      <c r="AX96" s="80">
        <v>3</v>
      </c>
      <c r="AY96" s="174">
        <v>14</v>
      </c>
      <c r="AZ96" s="80"/>
      <c r="BA96" s="80"/>
      <c r="BB96" s="80"/>
      <c r="BC96" s="80"/>
      <c r="BD96" s="80"/>
      <c r="BE96" s="80"/>
      <c r="BF96" s="80"/>
      <c r="BG96" s="80"/>
      <c r="BH96" s="15">
        <v>0</v>
      </c>
      <c r="BI96" s="15">
        <v>0</v>
      </c>
      <c r="BJ96" s="15">
        <v>0</v>
      </c>
      <c r="BK96" s="80">
        <v>0</v>
      </c>
      <c r="BL96" s="15">
        <v>0</v>
      </c>
      <c r="BM96" s="15">
        <v>0</v>
      </c>
      <c r="BN96" s="15">
        <v>0</v>
      </c>
      <c r="BO96" s="15">
        <v>0</v>
      </c>
      <c r="BP96" s="15">
        <v>0</v>
      </c>
      <c r="BQ96" s="15">
        <v>0</v>
      </c>
      <c r="BR96" s="80">
        <v>0</v>
      </c>
      <c r="BS96" s="15">
        <v>0</v>
      </c>
      <c r="BT96" s="15">
        <v>0</v>
      </c>
      <c r="BU96" s="80">
        <v>0</v>
      </c>
      <c r="BV96" s="15">
        <v>0</v>
      </c>
      <c r="BW96" s="15">
        <v>0</v>
      </c>
      <c r="BX96" s="15">
        <v>0</v>
      </c>
      <c r="BY96" s="15">
        <v>0</v>
      </c>
      <c r="BZ96" s="80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80">
        <v>3</v>
      </c>
      <c r="CI96" s="80">
        <v>5</v>
      </c>
      <c r="CJ96" s="80">
        <v>1</v>
      </c>
      <c r="CK96" s="80">
        <v>18</v>
      </c>
      <c r="CL96" s="174">
        <v>21</v>
      </c>
      <c r="CM96" s="80"/>
      <c r="CN96" s="80">
        <v>1</v>
      </c>
      <c r="CO96" s="80"/>
      <c r="CP96" s="80"/>
      <c r="CQ96" s="80"/>
      <c r="CR96" s="80"/>
      <c r="CS96" s="80"/>
      <c r="CT96" s="80">
        <v>22</v>
      </c>
      <c r="CU96" s="15">
        <v>0</v>
      </c>
      <c r="CV96" s="15">
        <v>1</v>
      </c>
      <c r="CW96" s="15">
        <v>298</v>
      </c>
      <c r="CX96" s="15"/>
      <c r="CY96" s="15"/>
      <c r="CZ96" s="207"/>
      <c r="DA96" s="207"/>
      <c r="DH96" s="207"/>
      <c r="DJ96" s="207"/>
      <c r="DK96" s="207"/>
      <c r="DL96" s="207"/>
      <c r="DM96" s="207"/>
      <c r="DN96" s="207"/>
      <c r="DO96" s="207"/>
      <c r="DP96" s="207"/>
      <c r="DQ96" s="207"/>
      <c r="DR96" s="207"/>
      <c r="DS96" s="207"/>
      <c r="DT96" s="207"/>
      <c r="DU96" s="207"/>
      <c r="DV96" s="207"/>
      <c r="DW96" s="207"/>
      <c r="DX96" s="207"/>
      <c r="DY96" s="207"/>
      <c r="DZ96" s="207"/>
      <c r="EA96" s="207"/>
      <c r="EB96" s="207"/>
      <c r="EC96" s="207"/>
      <c r="ED96" s="207"/>
      <c r="EE96" s="207"/>
      <c r="EF96" s="207"/>
      <c r="EG96" s="207"/>
      <c r="EH96" s="207"/>
      <c r="EI96" s="207"/>
      <c r="EJ96" s="207"/>
      <c r="EK96" s="207"/>
      <c r="EL96" s="207"/>
      <c r="EM96" s="207"/>
      <c r="EN96" s="207"/>
      <c r="EO96" s="207"/>
      <c r="EP96" s="207"/>
      <c r="EQ96" s="207"/>
      <c r="ER96" s="207"/>
      <c r="ES96" s="207"/>
      <c r="ET96" s="207"/>
      <c r="EU96" s="207"/>
      <c r="EV96" s="207"/>
      <c r="EW96" s="207"/>
      <c r="EX96" s="207"/>
      <c r="EY96" s="207"/>
      <c r="EZ96" s="207"/>
      <c r="FA96" s="207"/>
      <c r="FB96" s="207"/>
      <c r="FC96" s="207"/>
      <c r="FD96" s="207"/>
      <c r="FE96" s="207"/>
      <c r="FF96" s="207"/>
      <c r="FG96" s="207"/>
      <c r="FH96" s="207"/>
      <c r="FI96" s="207"/>
      <c r="FJ96" s="207"/>
      <c r="FK96" s="207"/>
      <c r="FL96" s="207"/>
      <c r="FM96" s="207"/>
      <c r="FN96" s="207"/>
      <c r="FO96" s="207"/>
      <c r="FP96" s="207"/>
      <c r="FQ96" s="207"/>
      <c r="FR96" s="207"/>
      <c r="FS96" s="207"/>
      <c r="FT96" s="207"/>
      <c r="FU96" s="207"/>
      <c r="FV96" s="207"/>
      <c r="FW96" s="207"/>
      <c r="FX96" s="207"/>
      <c r="FY96" s="207"/>
      <c r="FZ96" s="207"/>
      <c r="GA96" s="207"/>
      <c r="GB96" s="207"/>
      <c r="GC96" s="207"/>
      <c r="GD96" s="207"/>
      <c r="GE96" s="207"/>
      <c r="GF96" s="207"/>
      <c r="GG96" s="207"/>
      <c r="GH96" s="207"/>
      <c r="GI96" s="207"/>
      <c r="GJ96" s="207"/>
      <c r="GK96" s="207"/>
      <c r="GL96" s="207"/>
      <c r="GM96" s="207"/>
      <c r="GN96" s="207"/>
      <c r="GO96" s="207"/>
      <c r="GP96" s="207"/>
      <c r="GQ96" s="207"/>
      <c r="GR96" s="207"/>
      <c r="GS96" s="207"/>
      <c r="GT96" s="207"/>
      <c r="GU96" s="207"/>
      <c r="GV96" s="207"/>
      <c r="GW96" s="207"/>
      <c r="GX96" s="207"/>
      <c r="GY96" s="207"/>
    </row>
    <row r="97" spans="1:207" x14ac:dyDescent="0.2">
      <c r="A97" s="182">
        <v>47</v>
      </c>
      <c r="B97" s="182">
        <v>239</v>
      </c>
      <c r="C97" s="112">
        <v>299</v>
      </c>
      <c r="D97" s="183">
        <f>'Revised Stratig. - April ''08'!$G$244</f>
        <v>5775</v>
      </c>
      <c r="E97" s="67">
        <v>29</v>
      </c>
      <c r="F97" s="15">
        <v>0</v>
      </c>
      <c r="G97" s="15">
        <v>0</v>
      </c>
      <c r="H97" s="15">
        <v>0</v>
      </c>
      <c r="I97" s="15">
        <v>0</v>
      </c>
      <c r="J97" s="80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80">
        <v>0</v>
      </c>
      <c r="W97" s="15">
        <v>0</v>
      </c>
      <c r="X97" s="15">
        <v>0</v>
      </c>
      <c r="Y97" s="15">
        <v>2.9986000000000002</v>
      </c>
      <c r="Z97" s="15">
        <v>0</v>
      </c>
      <c r="AA97" s="15">
        <v>0</v>
      </c>
      <c r="AB97" s="15">
        <v>0</v>
      </c>
      <c r="AC97" s="80">
        <v>0</v>
      </c>
      <c r="AD97" s="15">
        <v>0</v>
      </c>
      <c r="AE97" s="15">
        <v>0</v>
      </c>
      <c r="AF97" s="15">
        <v>0</v>
      </c>
      <c r="AG97" s="80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80">
        <v>0</v>
      </c>
      <c r="AO97" s="15">
        <v>0</v>
      </c>
      <c r="AP97" s="80">
        <v>0</v>
      </c>
      <c r="AQ97" s="15">
        <v>0</v>
      </c>
      <c r="AR97" s="15">
        <v>0</v>
      </c>
      <c r="AS97" s="15">
        <v>0</v>
      </c>
      <c r="AT97" s="80"/>
      <c r="AU97" s="80">
        <v>7</v>
      </c>
      <c r="AV97" s="80"/>
      <c r="AW97" s="80"/>
      <c r="AX97" s="80">
        <v>1</v>
      </c>
      <c r="AY97" s="174">
        <v>18.999999999999996</v>
      </c>
      <c r="AZ97" s="80"/>
      <c r="BA97" s="80"/>
      <c r="BB97" s="80"/>
      <c r="BC97" s="80"/>
      <c r="BD97" s="80"/>
      <c r="BE97" s="80"/>
      <c r="BF97" s="80"/>
      <c r="BG97" s="80"/>
      <c r="BH97" s="15">
        <v>0</v>
      </c>
      <c r="BI97" s="15">
        <v>0</v>
      </c>
      <c r="BJ97" s="15">
        <v>0</v>
      </c>
      <c r="BK97" s="80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80">
        <v>0</v>
      </c>
      <c r="BS97" s="15">
        <v>0</v>
      </c>
      <c r="BT97" s="15">
        <v>0</v>
      </c>
      <c r="BU97" s="80">
        <v>0</v>
      </c>
      <c r="BV97" s="15">
        <v>0</v>
      </c>
      <c r="BW97" s="15">
        <v>0</v>
      </c>
      <c r="BX97" s="15">
        <v>0</v>
      </c>
      <c r="BY97" s="15">
        <v>0</v>
      </c>
      <c r="BZ97" s="80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80">
        <v>1</v>
      </c>
      <c r="CI97" s="80">
        <v>4</v>
      </c>
      <c r="CJ97" s="80">
        <v>1</v>
      </c>
      <c r="CK97" s="80">
        <v>16</v>
      </c>
      <c r="CL97" s="174">
        <v>17</v>
      </c>
      <c r="CM97" s="80"/>
      <c r="CN97" s="80"/>
      <c r="CO97" s="80"/>
      <c r="CP97" s="80"/>
      <c r="CQ97" s="80"/>
      <c r="CR97" s="80"/>
      <c r="CS97" s="80"/>
      <c r="CT97" s="80">
        <v>17</v>
      </c>
      <c r="CU97" s="15">
        <v>0</v>
      </c>
      <c r="CV97" s="15">
        <v>1</v>
      </c>
      <c r="CW97" s="15">
        <v>299</v>
      </c>
      <c r="CX97" s="15"/>
      <c r="CY97" s="15"/>
      <c r="CZ97" s="207"/>
      <c r="DA97" s="207"/>
      <c r="DH97" s="207"/>
      <c r="DJ97" s="207"/>
      <c r="DK97" s="207"/>
      <c r="DL97" s="207"/>
      <c r="DM97" s="207"/>
      <c r="DN97" s="207"/>
      <c r="DO97" s="207"/>
      <c r="DP97" s="207"/>
      <c r="DQ97" s="207"/>
      <c r="DR97" s="207"/>
      <c r="DS97" s="207"/>
      <c r="DT97" s="207"/>
      <c r="DU97" s="207"/>
      <c r="DV97" s="207"/>
      <c r="DW97" s="207"/>
      <c r="DX97" s="207"/>
      <c r="DY97" s="207"/>
      <c r="DZ97" s="207"/>
      <c r="EA97" s="207"/>
      <c r="EB97" s="207"/>
      <c r="EC97" s="207"/>
      <c r="ED97" s="207"/>
      <c r="EE97" s="207"/>
      <c r="EF97" s="207"/>
      <c r="EG97" s="207"/>
      <c r="EH97" s="207"/>
      <c r="EI97" s="207"/>
      <c r="EJ97" s="207"/>
      <c r="EK97" s="207"/>
      <c r="EL97" s="207"/>
      <c r="EM97" s="207"/>
      <c r="EN97" s="207"/>
      <c r="EO97" s="207"/>
      <c r="EP97" s="207"/>
      <c r="EQ97" s="207"/>
      <c r="ER97" s="207"/>
      <c r="ES97" s="207"/>
      <c r="ET97" s="207"/>
      <c r="EU97" s="207"/>
      <c r="EV97" s="207"/>
      <c r="EW97" s="207"/>
      <c r="EX97" s="207"/>
      <c r="EY97" s="207"/>
      <c r="EZ97" s="207"/>
      <c r="FA97" s="207"/>
      <c r="FB97" s="207"/>
      <c r="FC97" s="207"/>
      <c r="FD97" s="207"/>
      <c r="FE97" s="207"/>
      <c r="FF97" s="207"/>
      <c r="FG97" s="207"/>
      <c r="FH97" s="207"/>
      <c r="FI97" s="207"/>
      <c r="FJ97" s="207"/>
      <c r="FK97" s="207"/>
      <c r="FL97" s="207"/>
      <c r="FM97" s="207"/>
      <c r="FN97" s="207"/>
      <c r="FO97" s="207"/>
      <c r="FP97" s="207"/>
      <c r="FQ97" s="207"/>
      <c r="FR97" s="207"/>
      <c r="FS97" s="207"/>
      <c r="FT97" s="207"/>
      <c r="FU97" s="207"/>
      <c r="FV97" s="207"/>
      <c r="FW97" s="207"/>
      <c r="FX97" s="207"/>
      <c r="FY97" s="207"/>
      <c r="FZ97" s="207"/>
      <c r="GA97" s="207"/>
      <c r="GB97" s="207"/>
      <c r="GC97" s="207"/>
      <c r="GD97" s="207"/>
      <c r="GE97" s="207"/>
      <c r="GF97" s="207"/>
      <c r="GG97" s="207"/>
      <c r="GH97" s="207"/>
      <c r="GI97" s="207"/>
      <c r="GJ97" s="207"/>
      <c r="GK97" s="207"/>
      <c r="GL97" s="207"/>
      <c r="GM97" s="207"/>
      <c r="GN97" s="207"/>
      <c r="GO97" s="207"/>
      <c r="GP97" s="207"/>
      <c r="GQ97" s="207"/>
      <c r="GR97" s="207"/>
      <c r="GS97" s="207"/>
      <c r="GT97" s="207"/>
      <c r="GU97" s="207"/>
      <c r="GV97" s="207"/>
      <c r="GW97" s="207"/>
      <c r="GX97" s="207"/>
      <c r="GY97" s="207"/>
    </row>
    <row r="98" spans="1:207" x14ac:dyDescent="0.2">
      <c r="A98" s="182">
        <v>48</v>
      </c>
      <c r="B98" s="182">
        <v>240</v>
      </c>
      <c r="C98" s="112">
        <v>300</v>
      </c>
      <c r="D98" s="183">
        <f>'Revised Stratig. - April ''08'!$G$245</f>
        <v>5814</v>
      </c>
      <c r="E98" s="67">
        <v>30</v>
      </c>
      <c r="F98" s="15">
        <v>0</v>
      </c>
      <c r="G98" s="15">
        <v>0</v>
      </c>
      <c r="H98" s="15">
        <v>0</v>
      </c>
      <c r="I98" s="15">
        <v>0</v>
      </c>
      <c r="J98" s="80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80">
        <v>0</v>
      </c>
      <c r="W98" s="15">
        <v>0</v>
      </c>
      <c r="X98" s="15">
        <v>0</v>
      </c>
      <c r="Y98" s="15">
        <v>1.0019999999999998</v>
      </c>
      <c r="Z98" s="15">
        <v>0</v>
      </c>
      <c r="AA98" s="15">
        <v>0</v>
      </c>
      <c r="AB98" s="15">
        <v>0</v>
      </c>
      <c r="AC98" s="80">
        <v>0</v>
      </c>
      <c r="AD98" s="15">
        <v>0</v>
      </c>
      <c r="AE98" s="15">
        <v>1.9980000000000002</v>
      </c>
      <c r="AF98" s="15">
        <v>1.0019999999999998</v>
      </c>
      <c r="AG98" s="80">
        <v>3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80">
        <v>0</v>
      </c>
      <c r="AO98" s="15">
        <v>0</v>
      </c>
      <c r="AP98" s="80">
        <v>0</v>
      </c>
      <c r="AQ98" s="15">
        <v>0</v>
      </c>
      <c r="AR98" s="15">
        <v>0</v>
      </c>
      <c r="AS98" s="15">
        <v>0</v>
      </c>
      <c r="AT98" s="80"/>
      <c r="AU98" s="80">
        <v>11</v>
      </c>
      <c r="AV98" s="80">
        <v>4</v>
      </c>
      <c r="AW98" s="80"/>
      <c r="AX98" s="80">
        <v>4</v>
      </c>
      <c r="AY98" s="174">
        <v>27</v>
      </c>
      <c r="AZ98" s="80"/>
      <c r="BA98" s="80"/>
      <c r="BB98" s="80"/>
      <c r="BC98" s="80"/>
      <c r="BD98" s="80"/>
      <c r="BE98" s="80"/>
      <c r="BF98" s="80"/>
      <c r="BG98" s="80"/>
      <c r="BH98" s="15">
        <v>0</v>
      </c>
      <c r="BI98" s="15">
        <v>0</v>
      </c>
      <c r="BJ98" s="15">
        <v>0</v>
      </c>
      <c r="BK98" s="80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80">
        <v>0</v>
      </c>
      <c r="BS98" s="15">
        <v>0</v>
      </c>
      <c r="BT98" s="15">
        <v>0</v>
      </c>
      <c r="BU98" s="80">
        <v>0</v>
      </c>
      <c r="BV98" s="15">
        <v>0</v>
      </c>
      <c r="BW98" s="15">
        <v>0</v>
      </c>
      <c r="BX98" s="15">
        <v>0</v>
      </c>
      <c r="BY98" s="15">
        <v>0</v>
      </c>
      <c r="BZ98" s="80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80">
        <v>6</v>
      </c>
      <c r="CI98" s="80">
        <v>1</v>
      </c>
      <c r="CJ98" s="80">
        <v>1</v>
      </c>
      <c r="CK98" s="80">
        <v>15</v>
      </c>
      <c r="CL98" s="174">
        <v>21</v>
      </c>
      <c r="CM98" s="80"/>
      <c r="CN98" s="80"/>
      <c r="CO98" s="80"/>
      <c r="CP98" s="80"/>
      <c r="CQ98" s="80"/>
      <c r="CR98" s="80"/>
      <c r="CS98" s="80"/>
      <c r="CT98" s="80">
        <v>21</v>
      </c>
      <c r="CU98" s="15">
        <v>0</v>
      </c>
      <c r="CV98" s="15">
        <v>1</v>
      </c>
      <c r="CW98" s="15">
        <v>300</v>
      </c>
      <c r="CX98" s="15"/>
      <c r="CY98" s="15"/>
      <c r="CZ98" s="207"/>
      <c r="DA98" s="207"/>
      <c r="DH98" s="207"/>
      <c r="DJ98" s="207"/>
      <c r="DK98" s="207"/>
      <c r="DL98" s="207"/>
      <c r="DM98" s="207"/>
      <c r="DN98" s="207"/>
      <c r="DO98" s="207"/>
      <c r="DP98" s="207"/>
      <c r="DQ98" s="207"/>
      <c r="DR98" s="207"/>
      <c r="DS98" s="207"/>
      <c r="DT98" s="207"/>
      <c r="DU98" s="207"/>
      <c r="DV98" s="207"/>
      <c r="DW98" s="207"/>
      <c r="DX98" s="207"/>
      <c r="DY98" s="207"/>
      <c r="DZ98" s="207"/>
      <c r="EA98" s="207"/>
      <c r="EB98" s="207"/>
      <c r="EC98" s="207"/>
      <c r="ED98" s="207"/>
      <c r="EE98" s="207"/>
      <c r="EF98" s="207"/>
      <c r="EG98" s="207"/>
      <c r="EH98" s="207"/>
      <c r="EI98" s="207"/>
      <c r="EJ98" s="207"/>
      <c r="EK98" s="207"/>
      <c r="EL98" s="207"/>
      <c r="EM98" s="207"/>
      <c r="EN98" s="207"/>
      <c r="EO98" s="207"/>
      <c r="EP98" s="207"/>
      <c r="EQ98" s="207"/>
      <c r="ER98" s="207"/>
      <c r="ES98" s="207"/>
      <c r="ET98" s="207"/>
      <c r="EU98" s="207"/>
      <c r="EV98" s="207"/>
      <c r="EW98" s="207"/>
      <c r="EX98" s="207"/>
      <c r="EY98" s="207"/>
      <c r="EZ98" s="207"/>
      <c r="FA98" s="207"/>
      <c r="FB98" s="207"/>
      <c r="FC98" s="207"/>
      <c r="FD98" s="207"/>
      <c r="FE98" s="207"/>
      <c r="FF98" s="207"/>
      <c r="FG98" s="207"/>
      <c r="FH98" s="207"/>
      <c r="FI98" s="207"/>
      <c r="FJ98" s="207"/>
      <c r="FK98" s="207"/>
      <c r="FL98" s="207"/>
      <c r="FM98" s="207"/>
      <c r="FN98" s="207"/>
      <c r="FO98" s="207"/>
      <c r="FP98" s="207"/>
      <c r="FQ98" s="207"/>
      <c r="FR98" s="207"/>
      <c r="FS98" s="207"/>
      <c r="FT98" s="207"/>
      <c r="FU98" s="207"/>
      <c r="FV98" s="207"/>
      <c r="FW98" s="207"/>
      <c r="FX98" s="207"/>
      <c r="FY98" s="207"/>
      <c r="FZ98" s="207"/>
      <c r="GA98" s="207"/>
      <c r="GB98" s="207"/>
      <c r="GC98" s="207"/>
      <c r="GD98" s="207"/>
      <c r="GE98" s="207"/>
      <c r="GF98" s="207"/>
      <c r="GG98" s="207"/>
      <c r="GH98" s="207"/>
      <c r="GI98" s="207"/>
      <c r="GJ98" s="207"/>
      <c r="GK98" s="207"/>
      <c r="GL98" s="207"/>
      <c r="GM98" s="207"/>
      <c r="GN98" s="207"/>
      <c r="GO98" s="207"/>
      <c r="GP98" s="207"/>
      <c r="GQ98" s="207"/>
      <c r="GR98" s="207"/>
      <c r="GS98" s="207"/>
      <c r="GT98" s="207"/>
      <c r="GU98" s="207"/>
      <c r="GV98" s="207"/>
      <c r="GW98" s="207"/>
      <c r="GX98" s="207"/>
      <c r="GY98" s="207"/>
    </row>
    <row r="99" spans="1:207" x14ac:dyDescent="0.2">
      <c r="A99" s="43">
        <v>49</v>
      </c>
      <c r="B99" s="43">
        <v>241</v>
      </c>
      <c r="C99" s="100">
        <v>301</v>
      </c>
      <c r="D99" s="60">
        <f>'Revised Stratig. - April ''08'!$G$246</f>
        <v>5819</v>
      </c>
      <c r="E99" s="67">
        <v>28</v>
      </c>
      <c r="F99" s="15">
        <v>0</v>
      </c>
      <c r="G99" s="15">
        <v>0</v>
      </c>
      <c r="H99" s="15">
        <v>0</v>
      </c>
      <c r="I99" s="15">
        <v>0</v>
      </c>
      <c r="J99" s="80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80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80">
        <v>0</v>
      </c>
      <c r="AD99" s="15">
        <v>0</v>
      </c>
      <c r="AE99" s="15">
        <v>1</v>
      </c>
      <c r="AF99" s="15">
        <v>0</v>
      </c>
      <c r="AG99" s="80">
        <v>1</v>
      </c>
      <c r="AH99" s="15">
        <v>0</v>
      </c>
      <c r="AI99" s="15">
        <v>110</v>
      </c>
      <c r="AJ99" s="15">
        <v>0</v>
      </c>
      <c r="AK99" s="15">
        <v>0</v>
      </c>
      <c r="AL99" s="15">
        <v>0</v>
      </c>
      <c r="AM99" s="15">
        <v>1</v>
      </c>
      <c r="AN99" s="80">
        <v>0</v>
      </c>
      <c r="AO99" s="15">
        <v>0</v>
      </c>
      <c r="AP99" s="80">
        <v>0</v>
      </c>
      <c r="AQ99" s="15">
        <v>0</v>
      </c>
      <c r="AR99" s="15">
        <v>0</v>
      </c>
      <c r="AS99" s="15">
        <v>0</v>
      </c>
      <c r="AT99" s="80">
        <v>0</v>
      </c>
      <c r="AU99" s="80">
        <v>60.999999999999993</v>
      </c>
      <c r="AV99" s="80">
        <v>0</v>
      </c>
      <c r="AW99" s="80">
        <v>0</v>
      </c>
      <c r="AX99" s="80">
        <v>1</v>
      </c>
      <c r="AY99" s="174">
        <v>77</v>
      </c>
      <c r="AZ99" s="80">
        <v>0</v>
      </c>
      <c r="BA99" s="80">
        <v>1</v>
      </c>
      <c r="BB99" s="80">
        <v>8</v>
      </c>
      <c r="BC99" s="80">
        <v>0</v>
      </c>
      <c r="BD99" s="80">
        <v>2</v>
      </c>
      <c r="BE99" s="80">
        <v>0</v>
      </c>
      <c r="BF99" s="80">
        <v>0</v>
      </c>
      <c r="BG99" s="80">
        <v>89</v>
      </c>
      <c r="BH99" s="15">
        <v>0</v>
      </c>
      <c r="BI99" s="15">
        <v>0</v>
      </c>
      <c r="BJ99" s="15">
        <v>0</v>
      </c>
      <c r="BK99" s="80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80">
        <v>0</v>
      </c>
      <c r="BS99" s="15">
        <v>0</v>
      </c>
      <c r="BT99" s="15">
        <v>0</v>
      </c>
      <c r="BU99" s="80">
        <v>0</v>
      </c>
      <c r="BV99" s="15">
        <v>0</v>
      </c>
      <c r="BW99" s="15">
        <v>0</v>
      </c>
      <c r="BX99" s="15">
        <v>0</v>
      </c>
      <c r="BY99" s="15">
        <v>0</v>
      </c>
      <c r="BZ99" s="80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80">
        <v>9.0000000000000018</v>
      </c>
      <c r="CI99" s="80">
        <v>3</v>
      </c>
      <c r="CJ99" s="80">
        <v>0</v>
      </c>
      <c r="CK99" s="80">
        <v>16.999999999999996</v>
      </c>
      <c r="CL99" s="174">
        <v>25.76</v>
      </c>
      <c r="CM99" s="80">
        <v>6</v>
      </c>
      <c r="CN99" s="80">
        <v>0</v>
      </c>
      <c r="CO99" s="80">
        <v>0</v>
      </c>
      <c r="CP99" s="80">
        <v>1</v>
      </c>
      <c r="CQ99" s="80">
        <v>1</v>
      </c>
      <c r="CR99" s="80">
        <v>0</v>
      </c>
      <c r="CS99" s="80">
        <v>0</v>
      </c>
      <c r="CT99" s="80">
        <v>33.76</v>
      </c>
      <c r="CU99" s="15">
        <v>0</v>
      </c>
      <c r="CV99" s="15">
        <v>1</v>
      </c>
      <c r="CW99" s="15">
        <v>301</v>
      </c>
      <c r="CX99" s="15"/>
      <c r="CY99" s="15"/>
      <c r="CZ99" s="207"/>
      <c r="DA99" s="207"/>
      <c r="DH99" s="207"/>
      <c r="DJ99" s="207"/>
      <c r="DK99" s="207"/>
      <c r="DL99" s="207"/>
      <c r="DM99" s="207"/>
      <c r="DN99" s="207"/>
      <c r="DO99" s="207"/>
      <c r="DP99" s="207"/>
      <c r="DQ99" s="207"/>
      <c r="DR99" s="207"/>
      <c r="DS99" s="207"/>
      <c r="DT99" s="207"/>
      <c r="DU99" s="207"/>
      <c r="DV99" s="207"/>
      <c r="DW99" s="207"/>
      <c r="DX99" s="207"/>
      <c r="DY99" s="207"/>
      <c r="DZ99" s="207"/>
      <c r="EA99" s="207"/>
      <c r="EB99" s="207"/>
      <c r="EC99" s="207"/>
      <c r="ED99" s="207"/>
      <c r="EE99" s="207"/>
      <c r="EF99" s="207"/>
      <c r="EG99" s="207"/>
      <c r="EH99" s="207"/>
      <c r="EI99" s="207"/>
      <c r="EJ99" s="207"/>
      <c r="EK99" s="207"/>
      <c r="EL99" s="207"/>
      <c r="EM99" s="207"/>
      <c r="EN99" s="207"/>
      <c r="EO99" s="207"/>
      <c r="EP99" s="207"/>
      <c r="EQ99" s="207"/>
      <c r="ER99" s="207"/>
      <c r="ES99" s="207"/>
      <c r="ET99" s="207"/>
      <c r="EU99" s="207"/>
      <c r="EV99" s="207"/>
      <c r="EW99" s="207"/>
      <c r="EX99" s="207"/>
      <c r="EY99" s="207"/>
      <c r="EZ99" s="207"/>
      <c r="FA99" s="207"/>
      <c r="FB99" s="207"/>
      <c r="FC99" s="207"/>
      <c r="FD99" s="207"/>
      <c r="FE99" s="207"/>
      <c r="FF99" s="207"/>
      <c r="FG99" s="207"/>
      <c r="FH99" s="207"/>
      <c r="FI99" s="207"/>
      <c r="FJ99" s="207"/>
      <c r="FK99" s="207"/>
      <c r="FL99" s="207"/>
      <c r="FM99" s="207"/>
      <c r="FN99" s="207"/>
      <c r="FO99" s="207"/>
      <c r="FP99" s="207"/>
      <c r="FQ99" s="207"/>
      <c r="FR99" s="207"/>
      <c r="FS99" s="207"/>
      <c r="FT99" s="207"/>
      <c r="FU99" s="207"/>
      <c r="FV99" s="207"/>
      <c r="FW99" s="207"/>
      <c r="FX99" s="207"/>
      <c r="FY99" s="207"/>
      <c r="FZ99" s="207"/>
      <c r="GA99" s="207"/>
      <c r="GB99" s="207"/>
      <c r="GC99" s="207"/>
      <c r="GD99" s="207"/>
      <c r="GE99" s="207"/>
      <c r="GF99" s="207"/>
      <c r="GG99" s="207"/>
      <c r="GH99" s="207"/>
      <c r="GI99" s="207"/>
      <c r="GJ99" s="207"/>
      <c r="GK99" s="207"/>
      <c r="GL99" s="207"/>
      <c r="GM99" s="207"/>
      <c r="GN99" s="207"/>
      <c r="GO99" s="207"/>
      <c r="GP99" s="207"/>
      <c r="GQ99" s="207"/>
      <c r="GR99" s="207"/>
      <c r="GS99" s="207"/>
      <c r="GT99" s="207"/>
      <c r="GU99" s="207"/>
      <c r="GV99" s="207"/>
      <c r="GW99" s="207"/>
      <c r="GX99" s="207"/>
      <c r="GY99" s="207"/>
    </row>
    <row r="100" spans="1:207" x14ac:dyDescent="0.2">
      <c r="A100" s="182">
        <v>50</v>
      </c>
      <c r="B100" s="182">
        <v>242</v>
      </c>
      <c r="C100" s="112">
        <v>302</v>
      </c>
      <c r="D100" s="183">
        <f>'Revised Stratig. - April ''08'!$G$247</f>
        <v>5825</v>
      </c>
      <c r="E100" s="67">
        <v>28</v>
      </c>
      <c r="F100" s="15">
        <v>0</v>
      </c>
      <c r="G100" s="15">
        <v>0</v>
      </c>
      <c r="H100" s="15">
        <v>0</v>
      </c>
      <c r="I100" s="15">
        <v>0</v>
      </c>
      <c r="J100" s="80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80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80">
        <v>0</v>
      </c>
      <c r="AD100" s="15">
        <v>0</v>
      </c>
      <c r="AE100" s="15">
        <v>0</v>
      </c>
      <c r="AF100" s="15">
        <v>0</v>
      </c>
      <c r="AG100" s="80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80">
        <v>0</v>
      </c>
      <c r="AO100" s="15">
        <v>0</v>
      </c>
      <c r="AP100" s="80">
        <v>0</v>
      </c>
      <c r="AQ100" s="15">
        <v>0</v>
      </c>
      <c r="AR100" s="15">
        <v>0</v>
      </c>
      <c r="AS100" s="15">
        <v>0</v>
      </c>
      <c r="AT100" s="80"/>
      <c r="AU100" s="80">
        <v>17</v>
      </c>
      <c r="AV100" s="80">
        <v>4</v>
      </c>
      <c r="AW100" s="80"/>
      <c r="AX100" s="80">
        <v>4</v>
      </c>
      <c r="AY100" s="174">
        <v>43</v>
      </c>
      <c r="AZ100" s="80"/>
      <c r="BA100" s="80"/>
      <c r="BB100" s="80"/>
      <c r="BC100" s="80"/>
      <c r="BD100" s="80"/>
      <c r="BE100" s="80"/>
      <c r="BF100" s="80"/>
      <c r="BG100" s="80"/>
      <c r="BH100" s="15">
        <v>0</v>
      </c>
      <c r="BI100" s="15">
        <v>0</v>
      </c>
      <c r="BJ100" s="15">
        <v>0</v>
      </c>
      <c r="BK100" s="80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80">
        <v>0</v>
      </c>
      <c r="BS100" s="15">
        <v>0</v>
      </c>
      <c r="BT100" s="15">
        <v>0</v>
      </c>
      <c r="BU100" s="80">
        <v>0</v>
      </c>
      <c r="BV100" s="15">
        <v>0</v>
      </c>
      <c r="BW100" s="15">
        <v>0</v>
      </c>
      <c r="BX100" s="15">
        <v>0</v>
      </c>
      <c r="BY100" s="15">
        <v>0</v>
      </c>
      <c r="BZ100" s="80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80"/>
      <c r="CI100" s="80">
        <v>3</v>
      </c>
      <c r="CJ100" s="80"/>
      <c r="CK100" s="80">
        <v>7</v>
      </c>
      <c r="CL100" s="174">
        <v>7</v>
      </c>
      <c r="CM100" s="80"/>
      <c r="CN100" s="80">
        <v>2</v>
      </c>
      <c r="CO100" s="80"/>
      <c r="CP100" s="80"/>
      <c r="CQ100" s="80"/>
      <c r="CR100" s="80"/>
      <c r="CS100" s="80"/>
      <c r="CT100" s="80">
        <v>9</v>
      </c>
      <c r="CU100" s="15">
        <v>0</v>
      </c>
      <c r="CV100" s="15">
        <v>1</v>
      </c>
      <c r="CW100" s="15">
        <v>302</v>
      </c>
      <c r="CX100" s="15"/>
      <c r="CY100" s="15"/>
      <c r="CZ100" s="207"/>
      <c r="DA100" s="207"/>
      <c r="DH100" s="207"/>
      <c r="DJ100" s="207"/>
      <c r="DK100" s="207"/>
      <c r="DL100" s="207"/>
      <c r="DM100" s="207"/>
      <c r="DN100" s="207"/>
      <c r="DO100" s="207"/>
      <c r="DP100" s="207"/>
      <c r="DQ100" s="207"/>
      <c r="DR100" s="207"/>
      <c r="DS100" s="207"/>
      <c r="DT100" s="207"/>
      <c r="DU100" s="207"/>
      <c r="DV100" s="207"/>
      <c r="DW100" s="207"/>
      <c r="DX100" s="207"/>
      <c r="DY100" s="207"/>
      <c r="DZ100" s="207"/>
      <c r="EA100" s="207"/>
      <c r="EB100" s="207"/>
      <c r="EC100" s="207"/>
      <c r="ED100" s="207"/>
      <c r="EE100" s="207"/>
      <c r="EF100" s="207"/>
      <c r="EG100" s="207"/>
      <c r="EH100" s="207"/>
      <c r="EI100" s="207"/>
      <c r="EJ100" s="207"/>
      <c r="EK100" s="207"/>
      <c r="EL100" s="207"/>
      <c r="EM100" s="207"/>
      <c r="EN100" s="207"/>
      <c r="EO100" s="207"/>
      <c r="EP100" s="207"/>
      <c r="EQ100" s="207"/>
      <c r="ER100" s="207"/>
      <c r="ES100" s="207"/>
      <c r="ET100" s="207"/>
      <c r="EU100" s="207"/>
      <c r="EV100" s="207"/>
      <c r="EW100" s="207"/>
      <c r="EX100" s="207"/>
      <c r="EY100" s="207"/>
      <c r="EZ100" s="207"/>
      <c r="FA100" s="207"/>
      <c r="FB100" s="207"/>
      <c r="FC100" s="207"/>
      <c r="FD100" s="207"/>
      <c r="FE100" s="207"/>
      <c r="FF100" s="207"/>
      <c r="FG100" s="207"/>
      <c r="FH100" s="207"/>
      <c r="FI100" s="207"/>
      <c r="FJ100" s="207"/>
      <c r="FK100" s="207"/>
      <c r="FL100" s="207"/>
      <c r="FM100" s="207"/>
      <c r="FN100" s="207"/>
      <c r="FO100" s="207"/>
      <c r="FP100" s="207"/>
      <c r="FQ100" s="207"/>
      <c r="FR100" s="207"/>
      <c r="FS100" s="207"/>
      <c r="FT100" s="207"/>
      <c r="FU100" s="207"/>
      <c r="FV100" s="207"/>
      <c r="FW100" s="207"/>
      <c r="FX100" s="207"/>
      <c r="FY100" s="207"/>
      <c r="FZ100" s="207"/>
      <c r="GA100" s="207"/>
      <c r="GB100" s="207"/>
      <c r="GC100" s="207"/>
      <c r="GD100" s="207"/>
      <c r="GE100" s="207"/>
      <c r="GF100" s="207"/>
      <c r="GG100" s="207"/>
      <c r="GH100" s="207"/>
      <c r="GI100" s="207"/>
      <c r="GJ100" s="207"/>
      <c r="GK100" s="207"/>
      <c r="GL100" s="207"/>
      <c r="GM100" s="207"/>
      <c r="GN100" s="207"/>
      <c r="GO100" s="207"/>
      <c r="GP100" s="207"/>
      <c r="GQ100" s="207"/>
      <c r="GR100" s="207"/>
      <c r="GS100" s="207"/>
      <c r="GT100" s="207"/>
      <c r="GU100" s="207"/>
      <c r="GV100" s="207"/>
      <c r="GW100" s="207"/>
      <c r="GX100" s="207"/>
      <c r="GY100" s="207"/>
    </row>
    <row r="101" spans="1:207" x14ac:dyDescent="0.2">
      <c r="A101" s="182">
        <v>51</v>
      </c>
      <c r="B101" s="182">
        <v>243</v>
      </c>
      <c r="C101" s="112">
        <v>303</v>
      </c>
      <c r="D101" s="183">
        <f>'Revised Stratig. - April ''08'!$G$248</f>
        <v>5831</v>
      </c>
      <c r="E101" s="67">
        <v>27</v>
      </c>
      <c r="F101" s="15">
        <v>0</v>
      </c>
      <c r="G101" s="15">
        <v>0</v>
      </c>
      <c r="H101" s="15">
        <v>0</v>
      </c>
      <c r="I101" s="15">
        <v>0</v>
      </c>
      <c r="J101" s="80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80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80">
        <v>0</v>
      </c>
      <c r="AD101" s="15">
        <v>0</v>
      </c>
      <c r="AE101" s="15">
        <v>0</v>
      </c>
      <c r="AF101" s="15">
        <v>0</v>
      </c>
      <c r="AG101" s="80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80">
        <v>0</v>
      </c>
      <c r="AO101" s="15">
        <v>0</v>
      </c>
      <c r="AP101" s="80">
        <v>0</v>
      </c>
      <c r="AQ101" s="15">
        <v>0</v>
      </c>
      <c r="AR101" s="15">
        <v>0</v>
      </c>
      <c r="AS101" s="15">
        <v>0</v>
      </c>
      <c r="AT101" s="80">
        <v>1</v>
      </c>
      <c r="AU101" s="80">
        <v>34</v>
      </c>
      <c r="AV101" s="80"/>
      <c r="AW101" s="80"/>
      <c r="AX101" s="80">
        <v>1</v>
      </c>
      <c r="AY101" s="174">
        <v>36.000000000000007</v>
      </c>
      <c r="AZ101" s="80"/>
      <c r="BA101" s="80"/>
      <c r="BB101" s="80"/>
      <c r="BC101" s="80"/>
      <c r="BD101" s="80"/>
      <c r="BE101" s="80"/>
      <c r="BF101" s="80"/>
      <c r="BG101" s="80"/>
      <c r="BH101" s="15">
        <v>0</v>
      </c>
      <c r="BI101" s="15">
        <v>0</v>
      </c>
      <c r="BJ101" s="15">
        <v>0</v>
      </c>
      <c r="BK101" s="80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80">
        <v>0</v>
      </c>
      <c r="BS101" s="15">
        <v>0</v>
      </c>
      <c r="BT101" s="15">
        <v>0</v>
      </c>
      <c r="BU101" s="80">
        <v>0</v>
      </c>
      <c r="BV101" s="15">
        <v>0</v>
      </c>
      <c r="BW101" s="15">
        <v>0</v>
      </c>
      <c r="BX101" s="15">
        <v>0</v>
      </c>
      <c r="BY101" s="15">
        <v>0</v>
      </c>
      <c r="BZ101" s="80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v>0</v>
      </c>
      <c r="CH101" s="80">
        <v>2</v>
      </c>
      <c r="CI101" s="80">
        <v>2</v>
      </c>
      <c r="CJ101" s="80"/>
      <c r="CK101" s="80">
        <v>7</v>
      </c>
      <c r="CL101" s="174">
        <v>9.0000000000000018</v>
      </c>
      <c r="CM101" s="80"/>
      <c r="CN101" s="80">
        <v>2</v>
      </c>
      <c r="CO101" s="80"/>
      <c r="CP101" s="80"/>
      <c r="CQ101" s="80"/>
      <c r="CR101" s="80"/>
      <c r="CS101" s="80"/>
      <c r="CT101" s="80">
        <v>11.000000000000002</v>
      </c>
      <c r="CU101" s="15">
        <v>0</v>
      </c>
      <c r="CV101" s="15">
        <v>1</v>
      </c>
      <c r="CW101" s="15">
        <v>303</v>
      </c>
      <c r="CX101" s="15"/>
      <c r="CY101" s="15"/>
      <c r="CZ101" s="207"/>
      <c r="DA101" s="207"/>
      <c r="DH101" s="207"/>
      <c r="DJ101" s="207"/>
      <c r="DK101" s="207"/>
      <c r="DL101" s="207"/>
      <c r="DM101" s="207"/>
      <c r="DN101" s="207"/>
      <c r="DO101" s="207"/>
      <c r="DP101" s="207"/>
      <c r="DQ101" s="207"/>
      <c r="DR101" s="207"/>
      <c r="DS101" s="207"/>
      <c r="DT101" s="207"/>
      <c r="DU101" s="207"/>
      <c r="DV101" s="207"/>
      <c r="DW101" s="207"/>
      <c r="DX101" s="207"/>
      <c r="DY101" s="207"/>
      <c r="DZ101" s="207"/>
      <c r="EA101" s="207"/>
      <c r="EB101" s="207"/>
      <c r="EC101" s="207"/>
      <c r="ED101" s="207"/>
      <c r="EE101" s="207"/>
      <c r="EF101" s="207"/>
      <c r="EG101" s="207"/>
      <c r="EH101" s="207"/>
      <c r="EI101" s="207"/>
      <c r="EJ101" s="207"/>
      <c r="EK101" s="207"/>
      <c r="EL101" s="207"/>
      <c r="EM101" s="207"/>
      <c r="EN101" s="207"/>
      <c r="EO101" s="207"/>
      <c r="EP101" s="207"/>
      <c r="EQ101" s="207"/>
      <c r="ER101" s="207"/>
      <c r="ES101" s="207"/>
      <c r="ET101" s="207"/>
      <c r="EU101" s="207"/>
      <c r="EV101" s="207"/>
      <c r="EW101" s="207"/>
      <c r="EX101" s="207"/>
      <c r="EY101" s="207"/>
      <c r="EZ101" s="207"/>
      <c r="FA101" s="207"/>
      <c r="FB101" s="207"/>
      <c r="FC101" s="207"/>
      <c r="FD101" s="207"/>
      <c r="FE101" s="207"/>
      <c r="FF101" s="207"/>
      <c r="FG101" s="207"/>
      <c r="FH101" s="207"/>
      <c r="FI101" s="207"/>
      <c r="FJ101" s="207"/>
      <c r="FK101" s="207"/>
      <c r="FL101" s="207"/>
      <c r="FM101" s="207"/>
      <c r="FN101" s="207"/>
      <c r="FO101" s="207"/>
      <c r="FP101" s="207"/>
      <c r="FQ101" s="207"/>
      <c r="FR101" s="207"/>
      <c r="FS101" s="207"/>
      <c r="FT101" s="207"/>
      <c r="FU101" s="207"/>
      <c r="FV101" s="207"/>
      <c r="FW101" s="207"/>
      <c r="FX101" s="207"/>
      <c r="FY101" s="207"/>
      <c r="FZ101" s="207"/>
      <c r="GA101" s="207"/>
      <c r="GB101" s="207"/>
      <c r="GC101" s="207"/>
      <c r="GD101" s="207"/>
      <c r="GE101" s="207"/>
      <c r="GF101" s="207"/>
      <c r="GG101" s="207"/>
      <c r="GH101" s="207"/>
      <c r="GI101" s="207"/>
      <c r="GJ101" s="207"/>
      <c r="GK101" s="207"/>
      <c r="GL101" s="207"/>
      <c r="GM101" s="207"/>
      <c r="GN101" s="207"/>
      <c r="GO101" s="207"/>
      <c r="GP101" s="207"/>
      <c r="GQ101" s="207"/>
      <c r="GR101" s="207"/>
      <c r="GS101" s="207"/>
      <c r="GT101" s="207"/>
      <c r="GU101" s="207"/>
      <c r="GV101" s="207"/>
      <c r="GW101" s="207"/>
      <c r="GX101" s="207"/>
      <c r="GY101" s="207"/>
    </row>
    <row r="102" spans="1:207" x14ac:dyDescent="0.2">
      <c r="A102" s="182">
        <v>52</v>
      </c>
      <c r="B102" s="182">
        <v>244</v>
      </c>
      <c r="C102" s="112">
        <v>304</v>
      </c>
      <c r="D102" s="183">
        <f>'Revised Stratig. - April ''08'!$G$249</f>
        <v>5836</v>
      </c>
      <c r="E102" s="67">
        <v>28</v>
      </c>
      <c r="F102" s="15">
        <v>0</v>
      </c>
      <c r="G102" s="15">
        <v>0</v>
      </c>
      <c r="H102" s="15">
        <v>0</v>
      </c>
      <c r="I102" s="15">
        <v>0</v>
      </c>
      <c r="J102" s="80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80">
        <v>0</v>
      </c>
      <c r="W102" s="15">
        <v>0</v>
      </c>
      <c r="X102" s="15">
        <v>0</v>
      </c>
      <c r="Y102" s="15">
        <v>1.0024000000000002</v>
      </c>
      <c r="Z102" s="15">
        <v>0</v>
      </c>
      <c r="AA102" s="15">
        <v>0</v>
      </c>
      <c r="AB102" s="15">
        <v>0</v>
      </c>
      <c r="AC102" s="80">
        <v>0</v>
      </c>
      <c r="AD102" s="15">
        <v>0</v>
      </c>
      <c r="AE102" s="15">
        <v>0</v>
      </c>
      <c r="AF102" s="15">
        <v>1.0024000000000002</v>
      </c>
      <c r="AG102" s="80">
        <v>1.0024000000000002</v>
      </c>
      <c r="AH102" s="15">
        <v>0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80">
        <v>0</v>
      </c>
      <c r="AO102" s="15">
        <v>0</v>
      </c>
      <c r="AP102" s="80">
        <v>0</v>
      </c>
      <c r="AQ102" s="15">
        <v>0</v>
      </c>
      <c r="AR102" s="15">
        <v>0</v>
      </c>
      <c r="AS102" s="15">
        <v>0</v>
      </c>
      <c r="AT102" s="80">
        <v>1</v>
      </c>
      <c r="AU102" s="80">
        <v>21</v>
      </c>
      <c r="AV102" s="80">
        <v>1</v>
      </c>
      <c r="AW102" s="80"/>
      <c r="AX102" s="80">
        <v>1</v>
      </c>
      <c r="AY102" s="174">
        <v>35</v>
      </c>
      <c r="AZ102" s="80"/>
      <c r="BA102" s="80"/>
      <c r="BB102" s="80"/>
      <c r="BC102" s="80"/>
      <c r="BD102" s="80"/>
      <c r="BE102" s="80"/>
      <c r="BF102" s="80"/>
      <c r="BG102" s="80"/>
      <c r="BH102" s="15">
        <v>0</v>
      </c>
      <c r="BI102" s="15">
        <v>0</v>
      </c>
      <c r="BJ102" s="15">
        <v>0</v>
      </c>
      <c r="BK102" s="80">
        <v>0</v>
      </c>
      <c r="BL102" s="15">
        <v>0</v>
      </c>
      <c r="BM102" s="15">
        <v>0</v>
      </c>
      <c r="BN102" s="15">
        <v>0</v>
      </c>
      <c r="BO102" s="15">
        <v>0</v>
      </c>
      <c r="BP102" s="15">
        <v>0</v>
      </c>
      <c r="BQ102" s="15">
        <v>0</v>
      </c>
      <c r="BR102" s="80">
        <v>0</v>
      </c>
      <c r="BS102" s="15">
        <v>0</v>
      </c>
      <c r="BT102" s="15">
        <v>0</v>
      </c>
      <c r="BU102" s="80">
        <v>0</v>
      </c>
      <c r="BV102" s="15">
        <v>0</v>
      </c>
      <c r="BW102" s="15">
        <v>0</v>
      </c>
      <c r="BX102" s="15">
        <v>0</v>
      </c>
      <c r="BY102" s="15">
        <v>0</v>
      </c>
      <c r="BZ102" s="80">
        <v>0</v>
      </c>
      <c r="CA102" s="15">
        <v>0</v>
      </c>
      <c r="CB102" s="15">
        <v>0</v>
      </c>
      <c r="CC102" s="15">
        <v>0</v>
      </c>
      <c r="CD102" s="15">
        <v>0</v>
      </c>
      <c r="CE102" s="15">
        <v>0</v>
      </c>
      <c r="CF102" s="15">
        <v>0</v>
      </c>
      <c r="CG102" s="15">
        <v>0</v>
      </c>
      <c r="CH102" s="80">
        <v>2</v>
      </c>
      <c r="CI102" s="80">
        <v>4</v>
      </c>
      <c r="CJ102" s="80">
        <v>2</v>
      </c>
      <c r="CK102" s="80">
        <v>13</v>
      </c>
      <c r="CL102" s="174">
        <v>15.000000000000002</v>
      </c>
      <c r="CM102" s="80"/>
      <c r="CN102" s="80"/>
      <c r="CO102" s="80"/>
      <c r="CP102" s="80"/>
      <c r="CQ102" s="80"/>
      <c r="CR102" s="80"/>
      <c r="CS102" s="80"/>
      <c r="CT102" s="80">
        <v>15.000000000000002</v>
      </c>
      <c r="CU102" s="15">
        <v>0</v>
      </c>
      <c r="CV102" s="15">
        <v>1</v>
      </c>
      <c r="CW102" s="15">
        <v>304</v>
      </c>
      <c r="CX102" s="15"/>
      <c r="CY102" s="15"/>
      <c r="CZ102" s="207"/>
      <c r="DA102" s="207"/>
      <c r="DH102" s="207"/>
      <c r="DJ102" s="207"/>
      <c r="DK102" s="207"/>
      <c r="DL102" s="207"/>
      <c r="DM102" s="207"/>
      <c r="DN102" s="207"/>
      <c r="DO102" s="207"/>
      <c r="DP102" s="207"/>
      <c r="DQ102" s="207"/>
      <c r="DR102" s="207"/>
      <c r="DS102" s="207"/>
      <c r="DT102" s="207"/>
      <c r="DU102" s="207"/>
      <c r="DV102" s="207"/>
      <c r="DW102" s="207"/>
      <c r="DX102" s="207"/>
      <c r="DY102" s="207"/>
      <c r="DZ102" s="207"/>
      <c r="EA102" s="207"/>
      <c r="EB102" s="207"/>
      <c r="EC102" s="207"/>
      <c r="ED102" s="207"/>
      <c r="EE102" s="207"/>
      <c r="EF102" s="207"/>
      <c r="EG102" s="207"/>
      <c r="EH102" s="207"/>
      <c r="EI102" s="207"/>
      <c r="EJ102" s="207"/>
      <c r="EK102" s="207"/>
      <c r="EL102" s="207"/>
      <c r="EM102" s="207"/>
      <c r="EN102" s="207"/>
      <c r="EO102" s="207"/>
      <c r="EP102" s="207"/>
      <c r="EQ102" s="207"/>
      <c r="ER102" s="207"/>
      <c r="ES102" s="207"/>
      <c r="ET102" s="207"/>
      <c r="EU102" s="207"/>
      <c r="EV102" s="207"/>
      <c r="EW102" s="207"/>
      <c r="EX102" s="207"/>
      <c r="EY102" s="207"/>
      <c r="EZ102" s="207"/>
      <c r="FA102" s="207"/>
      <c r="FB102" s="207"/>
      <c r="FC102" s="207"/>
      <c r="FD102" s="207"/>
      <c r="FE102" s="207"/>
      <c r="FF102" s="207"/>
      <c r="FG102" s="207"/>
      <c r="FH102" s="207"/>
      <c r="FI102" s="207"/>
      <c r="FJ102" s="207"/>
      <c r="FK102" s="207"/>
      <c r="FL102" s="207"/>
      <c r="FM102" s="207"/>
      <c r="FN102" s="207"/>
      <c r="FO102" s="207"/>
      <c r="FP102" s="207"/>
      <c r="FQ102" s="207"/>
      <c r="FR102" s="207"/>
      <c r="FS102" s="207"/>
      <c r="FT102" s="207"/>
      <c r="FU102" s="207"/>
      <c r="FV102" s="207"/>
      <c r="FW102" s="207"/>
      <c r="FX102" s="207"/>
      <c r="FY102" s="207"/>
      <c r="FZ102" s="207"/>
      <c r="GA102" s="207"/>
      <c r="GB102" s="207"/>
      <c r="GC102" s="207"/>
      <c r="GD102" s="207"/>
      <c r="GE102" s="207"/>
      <c r="GF102" s="207"/>
      <c r="GG102" s="207"/>
      <c r="GH102" s="207"/>
      <c r="GI102" s="207"/>
      <c r="GJ102" s="207"/>
      <c r="GK102" s="207"/>
      <c r="GL102" s="207"/>
      <c r="GM102" s="207"/>
      <c r="GN102" s="207"/>
      <c r="GO102" s="207"/>
      <c r="GP102" s="207"/>
      <c r="GQ102" s="207"/>
      <c r="GR102" s="207"/>
      <c r="GS102" s="207"/>
      <c r="GT102" s="207"/>
      <c r="GU102" s="207"/>
      <c r="GV102" s="207"/>
      <c r="GW102" s="207"/>
      <c r="GX102" s="207"/>
      <c r="GY102" s="207"/>
    </row>
    <row r="103" spans="1:207" x14ac:dyDescent="0.2">
      <c r="A103" s="182">
        <v>53</v>
      </c>
      <c r="B103" s="182">
        <v>245</v>
      </c>
      <c r="C103" s="112">
        <v>305</v>
      </c>
      <c r="D103" s="183">
        <f>'Revised Stratig. - April ''08'!$G$250</f>
        <v>5842</v>
      </c>
      <c r="E103" s="67">
        <v>28</v>
      </c>
      <c r="F103" s="15">
        <v>0</v>
      </c>
      <c r="G103" s="15">
        <v>0</v>
      </c>
      <c r="H103" s="15">
        <v>0</v>
      </c>
      <c r="I103" s="15">
        <v>0</v>
      </c>
      <c r="J103" s="80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80">
        <v>0</v>
      </c>
      <c r="W103" s="15">
        <v>0</v>
      </c>
      <c r="X103" s="15">
        <v>0</v>
      </c>
      <c r="Y103" s="15">
        <v>3.9983999999999997</v>
      </c>
      <c r="Z103" s="15">
        <v>0</v>
      </c>
      <c r="AA103" s="15">
        <v>0</v>
      </c>
      <c r="AB103" s="15">
        <v>0</v>
      </c>
      <c r="AC103" s="80">
        <v>0</v>
      </c>
      <c r="AD103" s="15">
        <v>0</v>
      </c>
      <c r="AE103" s="15">
        <v>0</v>
      </c>
      <c r="AF103" s="15">
        <v>0</v>
      </c>
      <c r="AG103" s="80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80">
        <v>0</v>
      </c>
      <c r="AO103" s="15">
        <v>0</v>
      </c>
      <c r="AP103" s="80">
        <v>0</v>
      </c>
      <c r="AQ103" s="15">
        <v>0</v>
      </c>
      <c r="AR103" s="15">
        <v>0</v>
      </c>
      <c r="AS103" s="15">
        <v>0</v>
      </c>
      <c r="AT103" s="80"/>
      <c r="AU103" s="80">
        <v>32</v>
      </c>
      <c r="AV103" s="80">
        <v>22</v>
      </c>
      <c r="AW103" s="80"/>
      <c r="AX103" s="80">
        <v>22</v>
      </c>
      <c r="AY103" s="174">
        <v>70</v>
      </c>
      <c r="AZ103" s="80"/>
      <c r="BA103" s="80"/>
      <c r="BB103" s="80"/>
      <c r="BC103" s="80"/>
      <c r="BD103" s="80"/>
      <c r="BE103" s="80"/>
      <c r="BF103" s="80"/>
      <c r="BG103" s="80"/>
      <c r="BH103" s="15">
        <v>1.0001600000000002</v>
      </c>
      <c r="BI103" s="15">
        <v>3.00048</v>
      </c>
      <c r="BJ103" s="15">
        <v>0</v>
      </c>
      <c r="BK103" s="80">
        <v>1.99976</v>
      </c>
      <c r="BL103" s="15">
        <v>0</v>
      </c>
      <c r="BM103" s="15">
        <v>0</v>
      </c>
      <c r="BN103" s="15">
        <v>0</v>
      </c>
      <c r="BO103" s="15">
        <v>0</v>
      </c>
      <c r="BP103" s="15">
        <v>0</v>
      </c>
      <c r="BQ103" s="15">
        <v>0</v>
      </c>
      <c r="BR103" s="80">
        <v>4.0006400000000006</v>
      </c>
      <c r="BS103" s="15">
        <v>0</v>
      </c>
      <c r="BT103" s="15">
        <v>0</v>
      </c>
      <c r="BU103" s="80">
        <v>0</v>
      </c>
      <c r="BV103" s="15">
        <v>0</v>
      </c>
      <c r="BW103" s="15">
        <v>0</v>
      </c>
      <c r="BX103" s="15">
        <v>0</v>
      </c>
      <c r="BY103" s="15">
        <v>0</v>
      </c>
      <c r="BZ103" s="80">
        <v>0</v>
      </c>
      <c r="CA103" s="15">
        <v>0</v>
      </c>
      <c r="CB103" s="15">
        <v>0</v>
      </c>
      <c r="CC103" s="15">
        <v>0</v>
      </c>
      <c r="CD103" s="15">
        <v>0</v>
      </c>
      <c r="CE103" s="15">
        <v>0</v>
      </c>
      <c r="CF103" s="15">
        <v>0</v>
      </c>
      <c r="CG103" s="15">
        <v>0</v>
      </c>
      <c r="CH103" s="80">
        <v>2</v>
      </c>
      <c r="CI103" s="80">
        <v>1</v>
      </c>
      <c r="CJ103" s="80">
        <v>1</v>
      </c>
      <c r="CK103" s="80">
        <v>14</v>
      </c>
      <c r="CL103" s="174">
        <v>16</v>
      </c>
      <c r="CM103" s="80"/>
      <c r="CN103" s="80">
        <v>2</v>
      </c>
      <c r="CO103" s="80"/>
      <c r="CP103" s="80"/>
      <c r="CQ103" s="80"/>
      <c r="CR103" s="80"/>
      <c r="CS103" s="80"/>
      <c r="CT103" s="80">
        <v>18</v>
      </c>
      <c r="CU103" s="15">
        <v>0</v>
      </c>
      <c r="CV103" s="15">
        <v>1</v>
      </c>
      <c r="CW103" s="15">
        <v>305</v>
      </c>
      <c r="CX103" s="15"/>
      <c r="CY103" s="15"/>
      <c r="CZ103" s="207"/>
      <c r="DA103" s="207"/>
      <c r="DH103" s="207"/>
      <c r="DJ103" s="207"/>
      <c r="DK103" s="207"/>
      <c r="DL103" s="207"/>
      <c r="DM103" s="207"/>
      <c r="DN103" s="207"/>
      <c r="DO103" s="207"/>
      <c r="DP103" s="207"/>
      <c r="DQ103" s="207"/>
      <c r="DR103" s="207"/>
      <c r="DS103" s="207"/>
      <c r="DT103" s="207"/>
      <c r="DU103" s="207"/>
      <c r="DV103" s="207"/>
      <c r="DW103" s="207"/>
      <c r="DX103" s="207"/>
      <c r="DY103" s="207"/>
      <c r="DZ103" s="207"/>
      <c r="EA103" s="207"/>
      <c r="EB103" s="207"/>
      <c r="EC103" s="207"/>
      <c r="ED103" s="207"/>
      <c r="EE103" s="207"/>
      <c r="EF103" s="207"/>
      <c r="EG103" s="207"/>
      <c r="EH103" s="207"/>
      <c r="EI103" s="207"/>
      <c r="EJ103" s="207"/>
      <c r="EK103" s="207"/>
      <c r="EL103" s="207"/>
      <c r="EM103" s="207"/>
      <c r="EN103" s="207"/>
      <c r="EO103" s="207"/>
      <c r="EP103" s="207"/>
      <c r="EQ103" s="207"/>
      <c r="ER103" s="207"/>
      <c r="ES103" s="207"/>
      <c r="ET103" s="207"/>
      <c r="EU103" s="207"/>
      <c r="EV103" s="207"/>
      <c r="EW103" s="207"/>
      <c r="EX103" s="207"/>
      <c r="EY103" s="207"/>
      <c r="EZ103" s="207"/>
      <c r="FA103" s="207"/>
      <c r="FB103" s="207"/>
      <c r="FC103" s="207"/>
      <c r="FD103" s="207"/>
      <c r="FE103" s="207"/>
      <c r="FF103" s="207"/>
      <c r="FG103" s="207"/>
      <c r="FH103" s="207"/>
      <c r="FI103" s="207"/>
      <c r="FJ103" s="207"/>
      <c r="FK103" s="207"/>
      <c r="FL103" s="207"/>
      <c r="FM103" s="207"/>
      <c r="FN103" s="207"/>
      <c r="FO103" s="207"/>
      <c r="FP103" s="207"/>
      <c r="FQ103" s="207"/>
      <c r="FR103" s="207"/>
      <c r="FS103" s="207"/>
      <c r="FT103" s="207"/>
      <c r="FU103" s="207"/>
      <c r="FV103" s="207"/>
      <c r="FW103" s="207"/>
      <c r="FX103" s="207"/>
      <c r="FY103" s="207"/>
      <c r="FZ103" s="207"/>
      <c r="GA103" s="207"/>
      <c r="GB103" s="207"/>
      <c r="GC103" s="207"/>
      <c r="GD103" s="207"/>
      <c r="GE103" s="207"/>
      <c r="GF103" s="207"/>
      <c r="GG103" s="207"/>
      <c r="GH103" s="207"/>
      <c r="GI103" s="207"/>
      <c r="GJ103" s="207"/>
      <c r="GK103" s="207"/>
      <c r="GL103" s="207"/>
      <c r="GM103" s="207"/>
      <c r="GN103" s="207"/>
      <c r="GO103" s="207"/>
      <c r="GP103" s="207"/>
      <c r="GQ103" s="207"/>
      <c r="GR103" s="207"/>
      <c r="GS103" s="207"/>
      <c r="GT103" s="207"/>
      <c r="GU103" s="207"/>
      <c r="GV103" s="207"/>
      <c r="GW103" s="207"/>
      <c r="GX103" s="207"/>
      <c r="GY103" s="207"/>
    </row>
    <row r="104" spans="1:207" x14ac:dyDescent="0.2">
      <c r="A104" s="43">
        <v>54</v>
      </c>
      <c r="B104" s="43">
        <v>246</v>
      </c>
      <c r="C104" s="100">
        <v>306</v>
      </c>
      <c r="D104" s="60">
        <f>'Revised Stratig. - April ''08'!$G$251</f>
        <v>5861</v>
      </c>
      <c r="E104" s="68">
        <v>28</v>
      </c>
      <c r="F104" s="15">
        <v>0</v>
      </c>
      <c r="G104" s="15">
        <v>0</v>
      </c>
      <c r="H104" s="15">
        <v>0</v>
      </c>
      <c r="I104" s="15">
        <v>0</v>
      </c>
      <c r="J104" s="80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1</v>
      </c>
      <c r="S104" s="15">
        <v>1</v>
      </c>
      <c r="T104" s="15">
        <v>0</v>
      </c>
      <c r="U104" s="15">
        <v>0</v>
      </c>
      <c r="V104" s="80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80">
        <v>0</v>
      </c>
      <c r="AD104" s="15">
        <v>0</v>
      </c>
      <c r="AE104" s="15">
        <v>3</v>
      </c>
      <c r="AF104" s="15">
        <v>0</v>
      </c>
      <c r="AG104" s="80">
        <v>3</v>
      </c>
      <c r="AH104" s="15">
        <v>0</v>
      </c>
      <c r="AI104" s="15">
        <v>246.00000000000003</v>
      </c>
      <c r="AJ104" s="15">
        <v>0</v>
      </c>
      <c r="AK104" s="15">
        <v>0</v>
      </c>
      <c r="AL104" s="15">
        <v>0</v>
      </c>
      <c r="AM104" s="15">
        <v>0</v>
      </c>
      <c r="AN104" s="80">
        <v>0</v>
      </c>
      <c r="AO104" s="15">
        <v>0</v>
      </c>
      <c r="AP104" s="80">
        <v>0</v>
      </c>
      <c r="AQ104" s="15">
        <v>1</v>
      </c>
      <c r="AR104" s="15">
        <v>0</v>
      </c>
      <c r="AS104" s="15">
        <v>0</v>
      </c>
      <c r="AT104" s="80">
        <v>1</v>
      </c>
      <c r="AU104" s="80">
        <v>50</v>
      </c>
      <c r="AV104" s="80">
        <v>1</v>
      </c>
      <c r="AW104" s="80">
        <v>0</v>
      </c>
      <c r="AX104" s="80">
        <v>1</v>
      </c>
      <c r="AY104" s="174">
        <v>120</v>
      </c>
      <c r="AZ104" s="80">
        <v>0</v>
      </c>
      <c r="BA104" s="80">
        <v>2</v>
      </c>
      <c r="BB104" s="80">
        <v>8</v>
      </c>
      <c r="BC104" s="80">
        <v>3</v>
      </c>
      <c r="BD104" s="80">
        <v>2</v>
      </c>
      <c r="BE104" s="80">
        <v>0</v>
      </c>
      <c r="BF104" s="80">
        <v>0</v>
      </c>
      <c r="BG104" s="80">
        <v>135.99999999999997</v>
      </c>
      <c r="BH104" s="15">
        <v>0</v>
      </c>
      <c r="BI104" s="15">
        <v>0</v>
      </c>
      <c r="BJ104" s="15">
        <v>0</v>
      </c>
      <c r="BK104" s="80">
        <v>0</v>
      </c>
      <c r="BL104" s="15">
        <v>0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80">
        <v>0</v>
      </c>
      <c r="BS104" s="15">
        <v>0</v>
      </c>
      <c r="BT104" s="15">
        <v>0</v>
      </c>
      <c r="BU104" s="80">
        <v>0</v>
      </c>
      <c r="BV104" s="15">
        <v>0</v>
      </c>
      <c r="BW104" s="15">
        <v>0</v>
      </c>
      <c r="BX104" s="15">
        <v>0</v>
      </c>
      <c r="BY104" s="15">
        <v>0</v>
      </c>
      <c r="BZ104" s="80">
        <v>0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80">
        <v>3</v>
      </c>
      <c r="CI104" s="80">
        <v>1</v>
      </c>
      <c r="CJ104" s="80">
        <v>0</v>
      </c>
      <c r="CK104" s="80">
        <v>19</v>
      </c>
      <c r="CL104" s="174">
        <v>21.28</v>
      </c>
      <c r="CM104" s="80">
        <v>9.0000000000000018</v>
      </c>
      <c r="CN104" s="80">
        <v>0</v>
      </c>
      <c r="CO104" s="80">
        <v>3</v>
      </c>
      <c r="CP104" s="80">
        <v>6</v>
      </c>
      <c r="CQ104" s="80">
        <v>0</v>
      </c>
      <c r="CR104" s="80">
        <v>0</v>
      </c>
      <c r="CS104" s="80">
        <v>0</v>
      </c>
      <c r="CT104" s="80">
        <v>39.28</v>
      </c>
      <c r="CU104" s="15">
        <v>0</v>
      </c>
      <c r="CV104" s="15">
        <v>1</v>
      </c>
      <c r="CW104" s="15">
        <v>306</v>
      </c>
      <c r="CX104" s="15"/>
      <c r="CY104" s="15"/>
      <c r="CZ104" s="207"/>
      <c r="DA104" s="207"/>
      <c r="DH104" s="207"/>
      <c r="DJ104" s="207"/>
      <c r="DK104" s="207"/>
      <c r="DL104" s="207"/>
      <c r="DM104" s="207"/>
      <c r="DN104" s="207"/>
      <c r="DO104" s="207"/>
      <c r="DP104" s="207"/>
      <c r="DQ104" s="207"/>
      <c r="DR104" s="207"/>
      <c r="DS104" s="207"/>
      <c r="DT104" s="207"/>
      <c r="DU104" s="207"/>
      <c r="DV104" s="207"/>
      <c r="DW104" s="207"/>
      <c r="DX104" s="207"/>
      <c r="DY104" s="207"/>
      <c r="DZ104" s="207"/>
      <c r="EA104" s="207"/>
      <c r="EB104" s="207"/>
      <c r="EC104" s="207"/>
      <c r="ED104" s="207"/>
      <c r="EE104" s="207"/>
      <c r="EF104" s="207"/>
      <c r="EG104" s="207"/>
      <c r="EH104" s="207"/>
      <c r="EI104" s="207"/>
      <c r="EJ104" s="207"/>
      <c r="EK104" s="207"/>
      <c r="EL104" s="207"/>
      <c r="EM104" s="207"/>
      <c r="EN104" s="207"/>
      <c r="EO104" s="207"/>
      <c r="EP104" s="207"/>
      <c r="EQ104" s="207"/>
      <c r="ER104" s="207"/>
      <c r="ES104" s="207"/>
      <c r="ET104" s="207"/>
      <c r="EU104" s="207"/>
      <c r="EV104" s="207"/>
      <c r="EW104" s="207"/>
      <c r="EX104" s="207"/>
      <c r="EY104" s="207"/>
      <c r="EZ104" s="207"/>
      <c r="FA104" s="207"/>
      <c r="FB104" s="207"/>
      <c r="FC104" s="207"/>
      <c r="FD104" s="207"/>
      <c r="FE104" s="207"/>
      <c r="FF104" s="207"/>
      <c r="FG104" s="207"/>
      <c r="FH104" s="207"/>
      <c r="FI104" s="207"/>
      <c r="FJ104" s="207"/>
      <c r="FK104" s="207"/>
      <c r="FL104" s="207"/>
      <c r="FM104" s="207"/>
      <c r="FN104" s="207"/>
      <c r="FO104" s="207"/>
      <c r="FP104" s="207"/>
      <c r="FQ104" s="207"/>
      <c r="FR104" s="207"/>
      <c r="FS104" s="207"/>
      <c r="FT104" s="207"/>
      <c r="FU104" s="207"/>
      <c r="FV104" s="207"/>
      <c r="FW104" s="207"/>
      <c r="FX104" s="207"/>
      <c r="FY104" s="207"/>
      <c r="FZ104" s="207"/>
      <c r="GA104" s="207"/>
      <c r="GB104" s="207"/>
      <c r="GC104" s="207"/>
      <c r="GD104" s="207"/>
      <c r="GE104" s="207"/>
      <c r="GF104" s="207"/>
      <c r="GG104" s="207"/>
      <c r="GH104" s="207"/>
      <c r="GI104" s="207"/>
      <c r="GJ104" s="207"/>
      <c r="GK104" s="207"/>
      <c r="GL104" s="207"/>
      <c r="GM104" s="207"/>
      <c r="GN104" s="207"/>
      <c r="GO104" s="207"/>
      <c r="GP104" s="207"/>
      <c r="GQ104" s="207"/>
      <c r="GR104" s="207"/>
      <c r="GS104" s="207"/>
      <c r="GT104" s="207"/>
      <c r="GU104" s="207"/>
      <c r="GV104" s="207"/>
      <c r="GW104" s="207"/>
      <c r="GX104" s="207"/>
      <c r="GY104" s="207"/>
    </row>
    <row r="105" spans="1:207" x14ac:dyDescent="0.2">
      <c r="A105" s="182">
        <v>55</v>
      </c>
      <c r="B105" s="182">
        <v>247</v>
      </c>
      <c r="C105" s="112">
        <v>307</v>
      </c>
      <c r="D105" s="183">
        <f>'Revised Stratig. - April ''08'!$G$252</f>
        <v>5880</v>
      </c>
      <c r="E105" s="67">
        <v>27</v>
      </c>
      <c r="F105" s="15">
        <v>0</v>
      </c>
      <c r="G105" s="15">
        <v>0</v>
      </c>
      <c r="H105" s="15">
        <v>0</v>
      </c>
      <c r="I105" s="15">
        <v>0</v>
      </c>
      <c r="J105" s="80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80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80">
        <v>0</v>
      </c>
      <c r="AD105" s="15">
        <v>0</v>
      </c>
      <c r="AE105" s="15">
        <v>0.99900000000000011</v>
      </c>
      <c r="AF105" s="15">
        <v>0</v>
      </c>
      <c r="AG105" s="80">
        <v>0.99900000000000011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80">
        <v>0</v>
      </c>
      <c r="AO105" s="15">
        <v>0</v>
      </c>
      <c r="AP105" s="80">
        <v>0</v>
      </c>
      <c r="AQ105" s="15">
        <v>0</v>
      </c>
      <c r="AR105" s="15">
        <v>0</v>
      </c>
      <c r="AS105" s="15">
        <v>0</v>
      </c>
      <c r="AT105" s="80">
        <v>1</v>
      </c>
      <c r="AU105" s="80">
        <v>24</v>
      </c>
      <c r="AV105" s="80"/>
      <c r="AW105" s="80"/>
      <c r="AX105" s="80">
        <v>1</v>
      </c>
      <c r="AY105" s="174">
        <v>109</v>
      </c>
      <c r="AZ105" s="80"/>
      <c r="BA105" s="80"/>
      <c r="BB105" s="80"/>
      <c r="BC105" s="80"/>
      <c r="BD105" s="80"/>
      <c r="BE105" s="80"/>
      <c r="BF105" s="80"/>
      <c r="BG105" s="80"/>
      <c r="BH105" s="15">
        <v>0</v>
      </c>
      <c r="BI105" s="15">
        <v>2.8933200000000001</v>
      </c>
      <c r="BJ105" s="15">
        <v>0</v>
      </c>
      <c r="BK105" s="80">
        <v>0.96444000000000007</v>
      </c>
      <c r="BL105" s="15">
        <v>0</v>
      </c>
      <c r="BM105" s="15">
        <v>0</v>
      </c>
      <c r="BN105" s="15">
        <v>0</v>
      </c>
      <c r="BO105" s="15">
        <v>0</v>
      </c>
      <c r="BP105" s="15">
        <v>0</v>
      </c>
      <c r="BQ105" s="15">
        <v>0</v>
      </c>
      <c r="BR105" s="80">
        <v>2.8933200000000001</v>
      </c>
      <c r="BS105" s="15">
        <v>0</v>
      </c>
      <c r="BT105" s="15">
        <v>0</v>
      </c>
      <c r="BU105" s="80">
        <v>0</v>
      </c>
      <c r="BV105" s="15">
        <v>0</v>
      </c>
      <c r="BW105" s="15">
        <v>0</v>
      </c>
      <c r="BX105" s="15">
        <v>0</v>
      </c>
      <c r="BY105" s="15">
        <v>0</v>
      </c>
      <c r="BZ105" s="80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0</v>
      </c>
      <c r="CF105" s="15">
        <v>0.99900000000000011</v>
      </c>
      <c r="CG105" s="15">
        <v>0.99900000000000011</v>
      </c>
      <c r="CH105" s="80">
        <v>3</v>
      </c>
      <c r="CI105" s="80">
        <v>4</v>
      </c>
      <c r="CJ105" s="80"/>
      <c r="CK105" s="80">
        <v>9</v>
      </c>
      <c r="CL105" s="174">
        <v>12</v>
      </c>
      <c r="CM105" s="80"/>
      <c r="CN105" s="80">
        <v>1</v>
      </c>
      <c r="CO105" s="80"/>
      <c r="CP105" s="80"/>
      <c r="CQ105" s="80"/>
      <c r="CR105" s="80"/>
      <c r="CS105" s="80"/>
      <c r="CT105" s="80">
        <v>13</v>
      </c>
      <c r="CU105" s="15">
        <v>0</v>
      </c>
      <c r="CV105" s="15">
        <v>1</v>
      </c>
      <c r="CW105" s="15">
        <v>307</v>
      </c>
      <c r="CX105" s="15"/>
      <c r="CY105" s="15"/>
      <c r="CZ105" s="207"/>
      <c r="DA105" s="207"/>
      <c r="DH105" s="207"/>
      <c r="DJ105" s="207"/>
      <c r="DK105" s="207"/>
      <c r="DL105" s="207"/>
      <c r="DM105" s="207"/>
      <c r="DN105" s="207"/>
      <c r="DO105" s="207"/>
      <c r="DP105" s="207"/>
      <c r="DQ105" s="207"/>
      <c r="DR105" s="207"/>
      <c r="DS105" s="207"/>
      <c r="DT105" s="207"/>
      <c r="DU105" s="207"/>
      <c r="DV105" s="207"/>
      <c r="DW105" s="207"/>
      <c r="DX105" s="207"/>
      <c r="DY105" s="207"/>
      <c r="DZ105" s="207"/>
      <c r="EA105" s="207"/>
      <c r="EB105" s="207"/>
      <c r="EC105" s="207"/>
      <c r="ED105" s="207"/>
      <c r="EE105" s="207"/>
      <c r="EF105" s="207"/>
      <c r="EG105" s="207"/>
      <c r="EH105" s="207"/>
      <c r="EI105" s="207"/>
      <c r="EJ105" s="207"/>
      <c r="EK105" s="207"/>
      <c r="EL105" s="207"/>
      <c r="EM105" s="207"/>
      <c r="EN105" s="207"/>
      <c r="EO105" s="207"/>
      <c r="EP105" s="207"/>
      <c r="EQ105" s="207"/>
      <c r="ER105" s="207"/>
      <c r="ES105" s="207"/>
      <c r="ET105" s="207"/>
      <c r="EU105" s="207"/>
      <c r="EV105" s="207"/>
      <c r="EW105" s="207"/>
      <c r="EX105" s="207"/>
      <c r="EY105" s="207"/>
      <c r="EZ105" s="207"/>
      <c r="FA105" s="207"/>
      <c r="FB105" s="207"/>
      <c r="FC105" s="207"/>
      <c r="FD105" s="207"/>
      <c r="FE105" s="207"/>
      <c r="FF105" s="207"/>
      <c r="FG105" s="207"/>
      <c r="FH105" s="207"/>
      <c r="FI105" s="207"/>
      <c r="FJ105" s="207"/>
      <c r="FK105" s="207"/>
      <c r="FL105" s="207"/>
      <c r="FM105" s="207"/>
      <c r="FN105" s="207"/>
      <c r="FO105" s="207"/>
      <c r="FP105" s="207"/>
      <c r="FQ105" s="207"/>
      <c r="FR105" s="207"/>
      <c r="FS105" s="207"/>
      <c r="FT105" s="207"/>
      <c r="FU105" s="207"/>
      <c r="FV105" s="207"/>
      <c r="FW105" s="207"/>
      <c r="FX105" s="207"/>
      <c r="FY105" s="207"/>
      <c r="FZ105" s="207"/>
      <c r="GA105" s="207"/>
      <c r="GB105" s="207"/>
      <c r="GC105" s="207"/>
      <c r="GD105" s="207"/>
      <c r="GE105" s="207"/>
      <c r="GF105" s="207"/>
      <c r="GG105" s="207"/>
      <c r="GH105" s="207"/>
      <c r="GI105" s="207"/>
      <c r="GJ105" s="207"/>
      <c r="GK105" s="207"/>
      <c r="GL105" s="207"/>
      <c r="GM105" s="207"/>
      <c r="GN105" s="207"/>
      <c r="GO105" s="207"/>
      <c r="GP105" s="207"/>
      <c r="GQ105" s="207"/>
      <c r="GR105" s="207"/>
      <c r="GS105" s="207"/>
      <c r="GT105" s="207"/>
      <c r="GU105" s="207"/>
      <c r="GV105" s="207"/>
      <c r="GW105" s="207"/>
      <c r="GX105" s="207"/>
      <c r="GY105" s="207"/>
    </row>
    <row r="106" spans="1:207" x14ac:dyDescent="0.2">
      <c r="A106" s="182">
        <v>56</v>
      </c>
      <c r="B106" s="182">
        <v>248</v>
      </c>
      <c r="C106" s="112">
        <v>308</v>
      </c>
      <c r="D106" s="183">
        <f>'Revised Stratig. - April ''08'!$G$253</f>
        <v>5899</v>
      </c>
      <c r="E106" s="67">
        <v>28</v>
      </c>
      <c r="F106" s="15">
        <v>0</v>
      </c>
      <c r="G106" s="15">
        <v>0</v>
      </c>
      <c r="H106" s="15">
        <v>0</v>
      </c>
      <c r="I106" s="15">
        <v>0</v>
      </c>
      <c r="J106" s="80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80">
        <v>0</v>
      </c>
      <c r="W106" s="15">
        <v>0</v>
      </c>
      <c r="X106" s="15">
        <v>0</v>
      </c>
      <c r="Y106" s="15">
        <v>1.0024000000000002</v>
      </c>
      <c r="Z106" s="15">
        <v>0</v>
      </c>
      <c r="AA106" s="15">
        <v>0</v>
      </c>
      <c r="AB106" s="15">
        <v>0</v>
      </c>
      <c r="AC106" s="80">
        <v>0</v>
      </c>
      <c r="AD106" s="15">
        <v>0</v>
      </c>
      <c r="AE106" s="15">
        <v>0</v>
      </c>
      <c r="AF106" s="15">
        <v>0</v>
      </c>
      <c r="AG106" s="80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80">
        <v>0</v>
      </c>
      <c r="AO106" s="15">
        <v>0</v>
      </c>
      <c r="AP106" s="80">
        <v>0</v>
      </c>
      <c r="AQ106" s="15">
        <v>0</v>
      </c>
      <c r="AR106" s="15">
        <v>0</v>
      </c>
      <c r="AS106" s="15">
        <v>0</v>
      </c>
      <c r="AT106" s="80">
        <v>3</v>
      </c>
      <c r="AU106" s="80">
        <v>34</v>
      </c>
      <c r="AV106" s="80">
        <v>6</v>
      </c>
      <c r="AW106" s="80"/>
      <c r="AX106" s="80">
        <v>6</v>
      </c>
      <c r="AY106" s="174">
        <v>111</v>
      </c>
      <c r="AZ106" s="80"/>
      <c r="BA106" s="80"/>
      <c r="BB106" s="80"/>
      <c r="BC106" s="80"/>
      <c r="BD106" s="80"/>
      <c r="BE106" s="80"/>
      <c r="BF106" s="80"/>
      <c r="BG106" s="80"/>
      <c r="BH106" s="15">
        <v>0</v>
      </c>
      <c r="BI106" s="15">
        <v>0</v>
      </c>
      <c r="BJ106" s="15">
        <v>0</v>
      </c>
      <c r="BK106" s="80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80">
        <v>0</v>
      </c>
      <c r="BS106" s="15">
        <v>0</v>
      </c>
      <c r="BT106" s="15">
        <v>0</v>
      </c>
      <c r="BU106" s="80">
        <v>0</v>
      </c>
      <c r="BV106" s="15">
        <v>0</v>
      </c>
      <c r="BW106" s="15">
        <v>0</v>
      </c>
      <c r="BX106" s="15">
        <v>0</v>
      </c>
      <c r="BY106" s="15">
        <v>0</v>
      </c>
      <c r="BZ106" s="80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80">
        <v>5</v>
      </c>
      <c r="CI106" s="80">
        <v>2</v>
      </c>
      <c r="CJ106" s="80"/>
      <c r="CK106" s="80">
        <v>10</v>
      </c>
      <c r="CL106" s="174">
        <v>15.000000000000002</v>
      </c>
      <c r="CM106" s="80"/>
      <c r="CN106" s="80">
        <v>1</v>
      </c>
      <c r="CO106" s="80"/>
      <c r="CP106" s="80"/>
      <c r="CQ106" s="80"/>
      <c r="CR106" s="80"/>
      <c r="CS106" s="80"/>
      <c r="CT106" s="80">
        <v>16</v>
      </c>
      <c r="CU106" s="15">
        <v>0</v>
      </c>
      <c r="CV106" s="15">
        <v>1</v>
      </c>
      <c r="CW106" s="15">
        <v>308</v>
      </c>
      <c r="CX106" s="15"/>
      <c r="CY106" s="15"/>
      <c r="CZ106" s="207"/>
      <c r="DA106" s="207"/>
      <c r="DH106" s="207"/>
      <c r="DJ106" s="207"/>
      <c r="DK106" s="207"/>
      <c r="DL106" s="207"/>
      <c r="DM106" s="207"/>
      <c r="DN106" s="207"/>
      <c r="DO106" s="207"/>
      <c r="DP106" s="207"/>
      <c r="DQ106" s="207"/>
      <c r="DR106" s="207"/>
      <c r="DS106" s="207"/>
      <c r="DT106" s="207"/>
      <c r="DU106" s="207"/>
      <c r="DV106" s="207"/>
      <c r="DW106" s="207"/>
      <c r="DX106" s="207"/>
      <c r="DY106" s="207"/>
      <c r="DZ106" s="207"/>
      <c r="EA106" s="207"/>
      <c r="EB106" s="207"/>
      <c r="EC106" s="207"/>
      <c r="ED106" s="207"/>
      <c r="EE106" s="207"/>
      <c r="EF106" s="207"/>
      <c r="EG106" s="207"/>
      <c r="EH106" s="207"/>
      <c r="EI106" s="207"/>
      <c r="EJ106" s="207"/>
      <c r="EK106" s="207"/>
      <c r="EL106" s="207"/>
      <c r="EM106" s="207"/>
      <c r="EN106" s="207"/>
      <c r="EO106" s="207"/>
      <c r="EP106" s="207"/>
      <c r="EQ106" s="207"/>
      <c r="ER106" s="207"/>
      <c r="ES106" s="207"/>
      <c r="ET106" s="207"/>
      <c r="EU106" s="207"/>
      <c r="EV106" s="207"/>
      <c r="EW106" s="207"/>
      <c r="EX106" s="207"/>
      <c r="EY106" s="207"/>
      <c r="EZ106" s="207"/>
      <c r="FA106" s="207"/>
      <c r="FB106" s="207"/>
      <c r="FC106" s="207"/>
      <c r="FD106" s="207"/>
      <c r="FE106" s="207"/>
      <c r="FF106" s="207"/>
      <c r="FG106" s="207"/>
      <c r="FH106" s="207"/>
      <c r="FI106" s="207"/>
      <c r="FJ106" s="207"/>
      <c r="FK106" s="207"/>
      <c r="FL106" s="207"/>
      <c r="FM106" s="207"/>
      <c r="FN106" s="207"/>
      <c r="FO106" s="207"/>
      <c r="FP106" s="207"/>
      <c r="FQ106" s="207"/>
      <c r="FR106" s="207"/>
      <c r="FS106" s="207"/>
      <c r="FT106" s="207"/>
      <c r="FU106" s="207"/>
      <c r="FV106" s="207"/>
      <c r="FW106" s="207"/>
      <c r="FX106" s="207"/>
      <c r="FY106" s="207"/>
      <c r="FZ106" s="207"/>
      <c r="GA106" s="207"/>
      <c r="GB106" s="207"/>
      <c r="GC106" s="207"/>
      <c r="GD106" s="207"/>
      <c r="GE106" s="207"/>
      <c r="GF106" s="207"/>
      <c r="GG106" s="207"/>
      <c r="GH106" s="207"/>
      <c r="GI106" s="207"/>
      <c r="GJ106" s="207"/>
      <c r="GK106" s="207"/>
      <c r="GL106" s="207"/>
      <c r="GM106" s="207"/>
      <c r="GN106" s="207"/>
      <c r="GO106" s="207"/>
      <c r="GP106" s="207"/>
      <c r="GQ106" s="207"/>
      <c r="GR106" s="207"/>
      <c r="GS106" s="207"/>
      <c r="GT106" s="207"/>
      <c r="GU106" s="207"/>
      <c r="GV106" s="207"/>
      <c r="GW106" s="207"/>
      <c r="GX106" s="207"/>
      <c r="GY106" s="207"/>
    </row>
    <row r="107" spans="1:207" x14ac:dyDescent="0.2">
      <c r="A107" s="182">
        <v>57</v>
      </c>
      <c r="B107" s="182">
        <v>249</v>
      </c>
      <c r="C107" s="112">
        <v>309</v>
      </c>
      <c r="D107" s="183">
        <f>'Revised Stratig. - April ''08'!$G$254</f>
        <v>5917</v>
      </c>
      <c r="E107" s="67">
        <v>32</v>
      </c>
      <c r="F107" s="15">
        <v>0</v>
      </c>
      <c r="G107" s="15">
        <v>0</v>
      </c>
      <c r="H107" s="15">
        <v>0</v>
      </c>
      <c r="I107" s="15">
        <v>0</v>
      </c>
      <c r="J107" s="80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80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80">
        <v>0</v>
      </c>
      <c r="AD107" s="15">
        <v>0</v>
      </c>
      <c r="AE107" s="15">
        <v>0.99840000000000007</v>
      </c>
      <c r="AF107" s="15">
        <v>0</v>
      </c>
      <c r="AG107" s="80">
        <v>0.99840000000000007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80">
        <v>0</v>
      </c>
      <c r="AO107" s="15">
        <v>0</v>
      </c>
      <c r="AP107" s="80">
        <v>0</v>
      </c>
      <c r="AQ107" s="15">
        <v>0</v>
      </c>
      <c r="AR107" s="15">
        <v>0</v>
      </c>
      <c r="AS107" s="15">
        <v>0</v>
      </c>
      <c r="AT107" s="80">
        <v>1</v>
      </c>
      <c r="AU107" s="80">
        <v>23</v>
      </c>
      <c r="AV107" s="80">
        <v>5</v>
      </c>
      <c r="AW107" s="80"/>
      <c r="AX107" s="80">
        <v>5</v>
      </c>
      <c r="AY107" s="174">
        <v>147</v>
      </c>
      <c r="AZ107" s="80"/>
      <c r="BA107" s="80"/>
      <c r="BB107" s="80"/>
      <c r="BC107" s="80"/>
      <c r="BD107" s="80"/>
      <c r="BE107" s="80"/>
      <c r="BF107" s="80"/>
      <c r="BG107" s="80"/>
      <c r="BH107" s="15">
        <v>0</v>
      </c>
      <c r="BI107" s="15">
        <v>0</v>
      </c>
      <c r="BJ107" s="15">
        <v>0</v>
      </c>
      <c r="BK107" s="80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80">
        <v>0</v>
      </c>
      <c r="BS107" s="15">
        <v>0</v>
      </c>
      <c r="BT107" s="15">
        <v>0</v>
      </c>
      <c r="BU107" s="80">
        <v>0</v>
      </c>
      <c r="BV107" s="15">
        <v>0</v>
      </c>
      <c r="BW107" s="15">
        <v>0</v>
      </c>
      <c r="BX107" s="15">
        <v>0</v>
      </c>
      <c r="BY107" s="15">
        <v>0</v>
      </c>
      <c r="BZ107" s="80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2.0032000000000001</v>
      </c>
      <c r="CG107" s="15">
        <v>2.0032000000000001</v>
      </c>
      <c r="CH107" s="80">
        <v>3</v>
      </c>
      <c r="CI107" s="80">
        <v>5</v>
      </c>
      <c r="CJ107" s="80">
        <v>1</v>
      </c>
      <c r="CK107" s="80">
        <v>12</v>
      </c>
      <c r="CL107" s="174">
        <v>15</v>
      </c>
      <c r="CM107" s="80"/>
      <c r="CN107" s="80">
        <v>1</v>
      </c>
      <c r="CO107" s="80"/>
      <c r="CP107" s="80"/>
      <c r="CQ107" s="80"/>
      <c r="CR107" s="80"/>
      <c r="CS107" s="80"/>
      <c r="CT107" s="80">
        <v>16</v>
      </c>
      <c r="CU107" s="15">
        <v>0</v>
      </c>
      <c r="CV107" s="15">
        <v>1</v>
      </c>
      <c r="CW107" s="15">
        <v>309</v>
      </c>
      <c r="CX107" s="15"/>
      <c r="CY107" s="15"/>
      <c r="CZ107" s="207"/>
      <c r="DA107" s="207"/>
      <c r="DH107" s="207"/>
      <c r="DJ107" s="207"/>
      <c r="DK107" s="207"/>
      <c r="DL107" s="207"/>
      <c r="DM107" s="207"/>
      <c r="DN107" s="207"/>
      <c r="DO107" s="207"/>
      <c r="DP107" s="207"/>
      <c r="DQ107" s="207"/>
      <c r="DR107" s="207"/>
      <c r="DS107" s="207"/>
      <c r="DT107" s="207"/>
      <c r="DU107" s="207"/>
      <c r="DV107" s="207"/>
      <c r="DW107" s="207"/>
      <c r="DX107" s="207"/>
      <c r="DY107" s="207"/>
      <c r="DZ107" s="207"/>
      <c r="EA107" s="207"/>
      <c r="EB107" s="207"/>
      <c r="EC107" s="207"/>
      <c r="ED107" s="207"/>
      <c r="EE107" s="207"/>
      <c r="EF107" s="207"/>
      <c r="EG107" s="207"/>
      <c r="EH107" s="207"/>
      <c r="EI107" s="207"/>
      <c r="EJ107" s="207"/>
      <c r="EK107" s="207"/>
      <c r="EL107" s="207"/>
      <c r="EM107" s="207"/>
      <c r="EN107" s="207"/>
      <c r="EO107" s="207"/>
      <c r="EP107" s="207"/>
      <c r="EQ107" s="207"/>
      <c r="ER107" s="207"/>
      <c r="ES107" s="207"/>
      <c r="ET107" s="207"/>
      <c r="EU107" s="207"/>
      <c r="EV107" s="207"/>
      <c r="EW107" s="207"/>
      <c r="EX107" s="207"/>
      <c r="EY107" s="207"/>
      <c r="EZ107" s="207"/>
      <c r="FA107" s="207"/>
      <c r="FB107" s="207"/>
      <c r="FC107" s="207"/>
      <c r="FD107" s="207"/>
      <c r="FE107" s="207"/>
      <c r="FF107" s="207"/>
      <c r="FG107" s="207"/>
      <c r="FH107" s="207"/>
      <c r="FI107" s="207"/>
      <c r="FJ107" s="207"/>
      <c r="FK107" s="207"/>
      <c r="FL107" s="207"/>
      <c r="FM107" s="207"/>
      <c r="FN107" s="207"/>
      <c r="FO107" s="207"/>
      <c r="FP107" s="207"/>
      <c r="FQ107" s="207"/>
      <c r="FR107" s="207"/>
      <c r="FS107" s="207"/>
      <c r="FT107" s="207"/>
      <c r="FU107" s="207"/>
      <c r="FV107" s="207"/>
      <c r="FW107" s="207"/>
      <c r="FX107" s="207"/>
      <c r="FY107" s="207"/>
      <c r="FZ107" s="207"/>
      <c r="GA107" s="207"/>
      <c r="GB107" s="207"/>
      <c r="GC107" s="207"/>
      <c r="GD107" s="207"/>
      <c r="GE107" s="207"/>
      <c r="GF107" s="207"/>
      <c r="GG107" s="207"/>
      <c r="GH107" s="207"/>
      <c r="GI107" s="207"/>
      <c r="GJ107" s="207"/>
      <c r="GK107" s="207"/>
      <c r="GL107" s="207"/>
      <c r="GM107" s="207"/>
      <c r="GN107" s="207"/>
      <c r="GO107" s="207"/>
      <c r="GP107" s="207"/>
      <c r="GQ107" s="207"/>
      <c r="GR107" s="207"/>
      <c r="GS107" s="207"/>
      <c r="GT107" s="207"/>
      <c r="GU107" s="207"/>
      <c r="GV107" s="207"/>
      <c r="GW107" s="207"/>
      <c r="GX107" s="207"/>
      <c r="GY107" s="207"/>
    </row>
    <row r="108" spans="1:207" x14ac:dyDescent="0.2">
      <c r="A108" s="182">
        <v>58</v>
      </c>
      <c r="B108" s="182">
        <v>250</v>
      </c>
      <c r="C108" s="112">
        <v>310</v>
      </c>
      <c r="D108" s="183">
        <f>'Revised Stratig. - April ''08'!$G$255</f>
        <v>5936</v>
      </c>
      <c r="E108" s="67">
        <v>29</v>
      </c>
      <c r="F108" s="15">
        <v>0</v>
      </c>
      <c r="G108" s="15">
        <v>0</v>
      </c>
      <c r="H108" s="15">
        <v>0</v>
      </c>
      <c r="I108" s="15">
        <v>0</v>
      </c>
      <c r="J108" s="80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80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80">
        <v>0</v>
      </c>
      <c r="AD108" s="15">
        <v>0</v>
      </c>
      <c r="AE108" s="15">
        <v>0</v>
      </c>
      <c r="AF108" s="15">
        <v>0</v>
      </c>
      <c r="AG108" s="80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80">
        <v>0</v>
      </c>
      <c r="AO108" s="15">
        <v>0</v>
      </c>
      <c r="AP108" s="80">
        <v>0</v>
      </c>
      <c r="AQ108" s="15">
        <v>0</v>
      </c>
      <c r="AR108" s="15">
        <v>0</v>
      </c>
      <c r="AS108" s="15">
        <v>0</v>
      </c>
      <c r="AT108" s="80">
        <v>1</v>
      </c>
      <c r="AU108" s="80">
        <v>25</v>
      </c>
      <c r="AV108" s="80">
        <v>8</v>
      </c>
      <c r="AW108" s="80"/>
      <c r="AX108" s="80">
        <v>8</v>
      </c>
      <c r="AY108" s="174">
        <v>167</v>
      </c>
      <c r="AZ108" s="80"/>
      <c r="BA108" s="80"/>
      <c r="BB108" s="80"/>
      <c r="BC108" s="80"/>
      <c r="BD108" s="80"/>
      <c r="BE108" s="80"/>
      <c r="BF108" s="80"/>
      <c r="BG108" s="80"/>
      <c r="BH108" s="15">
        <v>0</v>
      </c>
      <c r="BI108" s="15">
        <v>0</v>
      </c>
      <c r="BJ108" s="15">
        <v>0</v>
      </c>
      <c r="BK108" s="80">
        <v>0</v>
      </c>
      <c r="BL108" s="15">
        <v>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80">
        <v>0</v>
      </c>
      <c r="BS108" s="15">
        <v>0</v>
      </c>
      <c r="BT108" s="15">
        <v>0</v>
      </c>
      <c r="BU108" s="80">
        <v>0</v>
      </c>
      <c r="BV108" s="15">
        <v>0</v>
      </c>
      <c r="BW108" s="15">
        <v>0</v>
      </c>
      <c r="BX108" s="15">
        <v>0</v>
      </c>
      <c r="BY108" s="15">
        <v>0</v>
      </c>
      <c r="BZ108" s="80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80"/>
      <c r="CI108" s="80">
        <v>2</v>
      </c>
      <c r="CJ108" s="80"/>
      <c r="CK108" s="80">
        <v>12</v>
      </c>
      <c r="CL108" s="174">
        <v>12</v>
      </c>
      <c r="CM108" s="80"/>
      <c r="CN108" s="80"/>
      <c r="CO108" s="80"/>
      <c r="CP108" s="80"/>
      <c r="CQ108" s="80"/>
      <c r="CR108" s="80"/>
      <c r="CS108" s="80"/>
      <c r="CT108" s="80">
        <v>12</v>
      </c>
      <c r="CU108" s="15">
        <v>0</v>
      </c>
      <c r="CV108" s="15">
        <v>1</v>
      </c>
      <c r="CW108" s="15">
        <v>310</v>
      </c>
      <c r="CX108" s="15"/>
      <c r="CY108" s="15"/>
      <c r="CZ108" s="207"/>
      <c r="DA108" s="207"/>
      <c r="DH108" s="207"/>
      <c r="DJ108" s="207"/>
      <c r="DK108" s="207"/>
      <c r="DL108" s="207"/>
      <c r="DM108" s="207"/>
      <c r="DN108" s="207"/>
      <c r="DO108" s="207"/>
      <c r="DP108" s="207"/>
      <c r="DQ108" s="207"/>
      <c r="DR108" s="207"/>
      <c r="DS108" s="207"/>
      <c r="DT108" s="207"/>
      <c r="DU108" s="207"/>
      <c r="DV108" s="207"/>
      <c r="DW108" s="207"/>
      <c r="DX108" s="207"/>
      <c r="DY108" s="207"/>
      <c r="DZ108" s="207"/>
      <c r="EA108" s="207"/>
      <c r="EB108" s="207"/>
      <c r="EC108" s="207"/>
      <c r="ED108" s="207"/>
      <c r="EE108" s="207"/>
      <c r="EF108" s="207"/>
      <c r="EG108" s="207"/>
      <c r="EH108" s="207"/>
      <c r="EI108" s="207"/>
      <c r="EJ108" s="207"/>
      <c r="EK108" s="207"/>
      <c r="EL108" s="207"/>
      <c r="EM108" s="207"/>
      <c r="EN108" s="207"/>
      <c r="EO108" s="207"/>
      <c r="EP108" s="207"/>
      <c r="EQ108" s="207"/>
      <c r="ER108" s="207"/>
      <c r="ES108" s="207"/>
      <c r="ET108" s="207"/>
      <c r="EU108" s="207"/>
      <c r="EV108" s="207"/>
      <c r="EW108" s="207"/>
      <c r="EX108" s="207"/>
      <c r="EY108" s="207"/>
      <c r="EZ108" s="207"/>
      <c r="FA108" s="207"/>
      <c r="FB108" s="207"/>
      <c r="FC108" s="207"/>
      <c r="FD108" s="207"/>
      <c r="FE108" s="207"/>
      <c r="FF108" s="207"/>
      <c r="FG108" s="207"/>
      <c r="FH108" s="207"/>
      <c r="FI108" s="207"/>
      <c r="FJ108" s="207"/>
      <c r="FK108" s="207"/>
      <c r="FL108" s="207"/>
      <c r="FM108" s="207"/>
      <c r="FN108" s="207"/>
      <c r="FO108" s="207"/>
      <c r="FP108" s="207"/>
      <c r="FQ108" s="207"/>
      <c r="FR108" s="207"/>
      <c r="FS108" s="207"/>
      <c r="FT108" s="207"/>
      <c r="FU108" s="207"/>
      <c r="FV108" s="207"/>
      <c r="FW108" s="207"/>
      <c r="FX108" s="207"/>
      <c r="FY108" s="207"/>
      <c r="FZ108" s="207"/>
      <c r="GA108" s="207"/>
      <c r="GB108" s="207"/>
      <c r="GC108" s="207"/>
      <c r="GD108" s="207"/>
      <c r="GE108" s="207"/>
      <c r="GF108" s="207"/>
      <c r="GG108" s="207"/>
      <c r="GH108" s="207"/>
      <c r="GI108" s="207"/>
      <c r="GJ108" s="207"/>
      <c r="GK108" s="207"/>
      <c r="GL108" s="207"/>
      <c r="GM108" s="207"/>
      <c r="GN108" s="207"/>
      <c r="GO108" s="207"/>
      <c r="GP108" s="207"/>
      <c r="GQ108" s="207"/>
      <c r="GR108" s="207"/>
      <c r="GS108" s="207"/>
      <c r="GT108" s="207"/>
      <c r="GU108" s="207"/>
      <c r="GV108" s="207"/>
      <c r="GW108" s="207"/>
      <c r="GX108" s="207"/>
      <c r="GY108" s="207"/>
    </row>
    <row r="109" spans="1:207" x14ac:dyDescent="0.2">
      <c r="A109" s="43">
        <v>59</v>
      </c>
      <c r="B109" s="43">
        <v>251</v>
      </c>
      <c r="C109" s="100">
        <v>311</v>
      </c>
      <c r="D109" s="60">
        <f>'Revised Stratig. - April ''08'!$G$256</f>
        <v>5951</v>
      </c>
      <c r="E109" s="67">
        <v>34</v>
      </c>
      <c r="F109" s="15">
        <v>0</v>
      </c>
      <c r="G109" s="15">
        <v>0</v>
      </c>
      <c r="H109" s="15">
        <v>0</v>
      </c>
      <c r="I109" s="15">
        <v>0</v>
      </c>
      <c r="J109" s="80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80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80">
        <v>0</v>
      </c>
      <c r="AD109" s="15">
        <v>0</v>
      </c>
      <c r="AE109" s="15">
        <v>1.9999999999999998</v>
      </c>
      <c r="AF109" s="15">
        <v>0.99999999999999989</v>
      </c>
      <c r="AG109" s="80">
        <v>3</v>
      </c>
      <c r="AH109" s="15">
        <v>0</v>
      </c>
      <c r="AI109" s="15">
        <v>634</v>
      </c>
      <c r="AJ109" s="15">
        <v>0</v>
      </c>
      <c r="AK109" s="15">
        <v>0</v>
      </c>
      <c r="AL109" s="15">
        <v>0</v>
      </c>
      <c r="AM109" s="15">
        <v>0</v>
      </c>
      <c r="AN109" s="80">
        <v>0</v>
      </c>
      <c r="AO109" s="15">
        <v>0</v>
      </c>
      <c r="AP109" s="80">
        <v>1.9999999999999998</v>
      </c>
      <c r="AQ109" s="15">
        <v>0</v>
      </c>
      <c r="AR109" s="15">
        <v>0</v>
      </c>
      <c r="AS109" s="15">
        <v>0</v>
      </c>
      <c r="AT109" s="80">
        <v>3.9999999999999996</v>
      </c>
      <c r="AU109" s="80">
        <v>82</v>
      </c>
      <c r="AV109" s="80">
        <v>1.9999999999999998</v>
      </c>
      <c r="AW109" s="80">
        <v>0</v>
      </c>
      <c r="AX109" s="80">
        <v>3.9983999999999997</v>
      </c>
      <c r="AY109" s="174">
        <v>511.99999999999994</v>
      </c>
      <c r="AZ109" s="80">
        <v>0</v>
      </c>
      <c r="BA109" s="80">
        <v>5.0000000000000009</v>
      </c>
      <c r="BB109" s="80">
        <v>27.999999999999996</v>
      </c>
      <c r="BC109" s="80">
        <v>3.9999999999999996</v>
      </c>
      <c r="BD109" s="80">
        <v>0</v>
      </c>
      <c r="BE109" s="80">
        <v>0</v>
      </c>
      <c r="BF109" s="80">
        <v>0</v>
      </c>
      <c r="BG109" s="80">
        <v>551.00000000000011</v>
      </c>
      <c r="BH109" s="15">
        <v>0</v>
      </c>
      <c r="BI109" s="15">
        <v>0</v>
      </c>
      <c r="BJ109" s="15">
        <v>0</v>
      </c>
      <c r="BK109" s="80">
        <v>0</v>
      </c>
      <c r="BL109" s="15">
        <v>0</v>
      </c>
      <c r="BM109" s="15">
        <v>0</v>
      </c>
      <c r="BN109" s="15">
        <v>0</v>
      </c>
      <c r="BO109" s="15">
        <v>0</v>
      </c>
      <c r="BP109" s="15">
        <v>0</v>
      </c>
      <c r="BQ109" s="15">
        <v>0</v>
      </c>
      <c r="BR109" s="80">
        <v>0</v>
      </c>
      <c r="BS109" s="15">
        <v>0</v>
      </c>
      <c r="BT109" s="15">
        <v>0</v>
      </c>
      <c r="BU109" s="80">
        <v>0</v>
      </c>
      <c r="BV109" s="15">
        <v>0</v>
      </c>
      <c r="BW109" s="15">
        <v>0</v>
      </c>
      <c r="BX109" s="15">
        <v>0</v>
      </c>
      <c r="BY109" s="15">
        <v>0</v>
      </c>
      <c r="BZ109" s="80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80">
        <v>6</v>
      </c>
      <c r="CI109" s="80">
        <v>5.0000000000000009</v>
      </c>
      <c r="CJ109" s="80">
        <v>0</v>
      </c>
      <c r="CK109" s="80">
        <v>18.000000000000004</v>
      </c>
      <c r="CL109" s="174">
        <v>23.8</v>
      </c>
      <c r="CM109" s="80">
        <v>10.000000000000002</v>
      </c>
      <c r="CN109" s="80">
        <v>0</v>
      </c>
      <c r="CO109" s="80">
        <v>0.99999999999999989</v>
      </c>
      <c r="CP109" s="80">
        <v>0.99999999999999989</v>
      </c>
      <c r="CQ109" s="80">
        <v>0</v>
      </c>
      <c r="CR109" s="80">
        <v>0</v>
      </c>
      <c r="CS109" s="80">
        <v>0</v>
      </c>
      <c r="CT109" s="80">
        <v>35.799999999999997</v>
      </c>
      <c r="CU109" s="15">
        <v>0</v>
      </c>
      <c r="CV109" s="15">
        <v>1</v>
      </c>
      <c r="CW109" s="15">
        <v>311</v>
      </c>
      <c r="CX109" s="15"/>
      <c r="CY109" s="15"/>
      <c r="CZ109" s="207"/>
      <c r="DA109" s="207"/>
      <c r="DH109" s="207"/>
      <c r="DJ109" s="207"/>
      <c r="DK109" s="207"/>
      <c r="DL109" s="207"/>
      <c r="DM109" s="207"/>
      <c r="DN109" s="207"/>
      <c r="DO109" s="207"/>
      <c r="DP109" s="207"/>
      <c r="DQ109" s="207"/>
      <c r="DR109" s="207"/>
      <c r="DS109" s="207"/>
      <c r="DT109" s="207"/>
      <c r="DU109" s="207"/>
      <c r="DV109" s="207"/>
      <c r="DW109" s="207"/>
      <c r="DX109" s="207"/>
      <c r="DY109" s="207"/>
      <c r="DZ109" s="207"/>
      <c r="EA109" s="207"/>
      <c r="EB109" s="207"/>
      <c r="EC109" s="207"/>
      <c r="ED109" s="207"/>
      <c r="EE109" s="207"/>
      <c r="EF109" s="207"/>
      <c r="EG109" s="207"/>
      <c r="EH109" s="207"/>
      <c r="EI109" s="207"/>
      <c r="EJ109" s="207"/>
      <c r="EK109" s="207"/>
      <c r="EL109" s="207"/>
      <c r="EM109" s="207"/>
      <c r="EN109" s="207"/>
      <c r="EO109" s="207"/>
      <c r="EP109" s="207"/>
      <c r="EQ109" s="207"/>
      <c r="ER109" s="207"/>
      <c r="ES109" s="207"/>
      <c r="ET109" s="207"/>
      <c r="EU109" s="207"/>
      <c r="EV109" s="207"/>
      <c r="EW109" s="207"/>
      <c r="EX109" s="207"/>
      <c r="EY109" s="207"/>
      <c r="EZ109" s="207"/>
      <c r="FA109" s="207"/>
      <c r="FB109" s="207"/>
      <c r="FC109" s="207"/>
      <c r="FD109" s="207"/>
      <c r="FE109" s="207"/>
      <c r="FF109" s="207"/>
      <c r="FG109" s="207"/>
      <c r="FH109" s="207"/>
      <c r="FI109" s="207"/>
      <c r="FJ109" s="207"/>
      <c r="FK109" s="207"/>
      <c r="FL109" s="207"/>
      <c r="FM109" s="207"/>
      <c r="FN109" s="207"/>
      <c r="FO109" s="207"/>
      <c r="FP109" s="207"/>
      <c r="FQ109" s="207"/>
      <c r="FR109" s="207"/>
      <c r="FS109" s="207"/>
      <c r="FT109" s="207"/>
      <c r="FU109" s="207"/>
      <c r="FV109" s="207"/>
      <c r="FW109" s="207"/>
      <c r="FX109" s="207"/>
      <c r="FY109" s="207"/>
      <c r="FZ109" s="207"/>
      <c r="GA109" s="207"/>
      <c r="GB109" s="207"/>
      <c r="GC109" s="207"/>
      <c r="GD109" s="207"/>
      <c r="GE109" s="207"/>
      <c r="GF109" s="207"/>
      <c r="GG109" s="207"/>
      <c r="GH109" s="207"/>
      <c r="GI109" s="207"/>
      <c r="GJ109" s="207"/>
      <c r="GK109" s="207"/>
      <c r="GL109" s="207"/>
      <c r="GM109" s="207"/>
      <c r="GN109" s="207"/>
      <c r="GO109" s="207"/>
      <c r="GP109" s="207"/>
      <c r="GQ109" s="207"/>
      <c r="GR109" s="207"/>
      <c r="GS109" s="207"/>
      <c r="GT109" s="207"/>
      <c r="GU109" s="207"/>
      <c r="GV109" s="207"/>
      <c r="GW109" s="207"/>
      <c r="GX109" s="207"/>
      <c r="GY109" s="207"/>
    </row>
    <row r="110" spans="1:207" x14ac:dyDescent="0.2">
      <c r="A110" s="182">
        <v>60</v>
      </c>
      <c r="B110" s="182">
        <v>252</v>
      </c>
      <c r="C110" s="112">
        <v>312</v>
      </c>
      <c r="D110" s="183">
        <f>'Revised Stratig. - April ''08'!$G$257</f>
        <v>5966</v>
      </c>
      <c r="E110" s="67">
        <v>27</v>
      </c>
      <c r="F110" s="15">
        <v>0</v>
      </c>
      <c r="G110" s="15">
        <v>0</v>
      </c>
      <c r="H110" s="15">
        <v>0</v>
      </c>
      <c r="I110" s="15">
        <v>0</v>
      </c>
      <c r="J110" s="80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80">
        <v>0</v>
      </c>
      <c r="W110" s="15">
        <v>0</v>
      </c>
      <c r="X110" s="15">
        <v>0</v>
      </c>
      <c r="Y110" s="15">
        <v>0.99900000000000011</v>
      </c>
      <c r="Z110" s="15">
        <v>0</v>
      </c>
      <c r="AA110" s="15">
        <v>0</v>
      </c>
      <c r="AB110" s="15">
        <v>0</v>
      </c>
      <c r="AC110" s="80">
        <v>0</v>
      </c>
      <c r="AD110" s="15">
        <v>0</v>
      </c>
      <c r="AE110" s="15">
        <v>0</v>
      </c>
      <c r="AF110" s="15">
        <v>0.99900000000000011</v>
      </c>
      <c r="AG110" s="80">
        <v>0.99900000000000011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80">
        <v>0</v>
      </c>
      <c r="AO110" s="15">
        <v>0</v>
      </c>
      <c r="AP110" s="80">
        <v>0</v>
      </c>
      <c r="AQ110" s="15">
        <v>0</v>
      </c>
      <c r="AR110" s="15">
        <v>0</v>
      </c>
      <c r="AS110" s="15">
        <v>0</v>
      </c>
      <c r="AT110" s="80">
        <v>2</v>
      </c>
      <c r="AU110" s="80">
        <v>43</v>
      </c>
      <c r="AV110" s="80">
        <v>10</v>
      </c>
      <c r="AW110" s="80"/>
      <c r="AX110" s="80">
        <v>10</v>
      </c>
      <c r="AY110" s="174">
        <v>385</v>
      </c>
      <c r="AZ110" s="80"/>
      <c r="BA110" s="80"/>
      <c r="BB110" s="80"/>
      <c r="BC110" s="80"/>
      <c r="BD110" s="80"/>
      <c r="BE110" s="80"/>
      <c r="BF110" s="80"/>
      <c r="BG110" s="80"/>
      <c r="BH110" s="15">
        <v>0</v>
      </c>
      <c r="BI110" s="15">
        <v>0</v>
      </c>
      <c r="BJ110" s="15">
        <v>0</v>
      </c>
      <c r="BK110" s="80">
        <v>0</v>
      </c>
      <c r="BL110" s="15">
        <v>0</v>
      </c>
      <c r="BM110" s="15">
        <v>0</v>
      </c>
      <c r="BN110" s="15">
        <v>0</v>
      </c>
      <c r="BO110" s="15">
        <v>0</v>
      </c>
      <c r="BP110" s="15">
        <v>0</v>
      </c>
      <c r="BQ110" s="15">
        <v>0</v>
      </c>
      <c r="BR110" s="80">
        <v>0</v>
      </c>
      <c r="BS110" s="15">
        <v>0</v>
      </c>
      <c r="BT110" s="15">
        <v>0</v>
      </c>
      <c r="BU110" s="80">
        <v>0</v>
      </c>
      <c r="BV110" s="15">
        <v>0</v>
      </c>
      <c r="BW110" s="15">
        <v>0</v>
      </c>
      <c r="BX110" s="15">
        <v>0</v>
      </c>
      <c r="BY110" s="15">
        <v>0</v>
      </c>
      <c r="BZ110" s="80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80">
        <v>2</v>
      </c>
      <c r="CI110" s="80"/>
      <c r="CJ110" s="80"/>
      <c r="CK110" s="80">
        <v>5</v>
      </c>
      <c r="CL110" s="174">
        <v>7</v>
      </c>
      <c r="CM110" s="80"/>
      <c r="CN110" s="80"/>
      <c r="CO110" s="80"/>
      <c r="CP110" s="80"/>
      <c r="CQ110" s="80"/>
      <c r="CR110" s="80"/>
      <c r="CS110" s="80"/>
      <c r="CT110" s="80">
        <v>7</v>
      </c>
      <c r="CU110" s="15">
        <v>0</v>
      </c>
      <c r="CV110" s="15">
        <v>1</v>
      </c>
      <c r="CW110" s="15">
        <v>312</v>
      </c>
      <c r="CX110" s="15"/>
      <c r="CY110" s="15"/>
      <c r="CZ110" s="207"/>
      <c r="DA110" s="207"/>
      <c r="DH110" s="207"/>
      <c r="DJ110" s="207"/>
      <c r="DK110" s="207"/>
      <c r="DL110" s="207"/>
      <c r="DM110" s="207"/>
      <c r="DN110" s="207"/>
      <c r="DO110" s="207"/>
      <c r="DP110" s="207"/>
      <c r="DQ110" s="207"/>
      <c r="DR110" s="207"/>
      <c r="DS110" s="207"/>
      <c r="DT110" s="207"/>
      <c r="DU110" s="207"/>
      <c r="DV110" s="207"/>
      <c r="DW110" s="207"/>
      <c r="DX110" s="207"/>
      <c r="DY110" s="207"/>
      <c r="DZ110" s="207"/>
      <c r="EA110" s="207"/>
      <c r="EB110" s="207"/>
      <c r="EC110" s="207"/>
      <c r="ED110" s="207"/>
      <c r="EE110" s="207"/>
      <c r="EF110" s="207"/>
      <c r="EG110" s="207"/>
      <c r="EH110" s="207"/>
      <c r="EI110" s="207"/>
      <c r="EJ110" s="207"/>
      <c r="EK110" s="207"/>
      <c r="EL110" s="207"/>
      <c r="EM110" s="207"/>
      <c r="EN110" s="207"/>
      <c r="EO110" s="207"/>
      <c r="EP110" s="207"/>
      <c r="EQ110" s="207"/>
      <c r="ER110" s="207"/>
      <c r="ES110" s="207"/>
      <c r="ET110" s="207"/>
      <c r="EU110" s="207"/>
      <c r="EV110" s="207"/>
      <c r="EW110" s="207"/>
      <c r="EX110" s="207"/>
      <c r="EY110" s="207"/>
      <c r="EZ110" s="207"/>
      <c r="FA110" s="207"/>
      <c r="FB110" s="207"/>
      <c r="FC110" s="207"/>
      <c r="FD110" s="207"/>
      <c r="FE110" s="207"/>
      <c r="FF110" s="207"/>
      <c r="FG110" s="207"/>
      <c r="FH110" s="207"/>
      <c r="FI110" s="207"/>
      <c r="FJ110" s="207"/>
      <c r="FK110" s="207"/>
      <c r="FL110" s="207"/>
      <c r="FM110" s="207"/>
      <c r="FN110" s="207"/>
      <c r="FO110" s="207"/>
      <c r="FP110" s="207"/>
      <c r="FQ110" s="207"/>
      <c r="FR110" s="207"/>
      <c r="FS110" s="207"/>
      <c r="FT110" s="207"/>
      <c r="FU110" s="207"/>
      <c r="FV110" s="207"/>
      <c r="FW110" s="207"/>
      <c r="FX110" s="207"/>
      <c r="FY110" s="207"/>
      <c r="FZ110" s="207"/>
      <c r="GA110" s="207"/>
      <c r="GB110" s="207"/>
      <c r="GC110" s="207"/>
      <c r="GD110" s="207"/>
      <c r="GE110" s="207"/>
      <c r="GF110" s="207"/>
      <c r="GG110" s="207"/>
      <c r="GH110" s="207"/>
      <c r="GI110" s="207"/>
      <c r="GJ110" s="207"/>
      <c r="GK110" s="207"/>
      <c r="GL110" s="207"/>
      <c r="GM110" s="207"/>
      <c r="GN110" s="207"/>
      <c r="GO110" s="207"/>
      <c r="GP110" s="207"/>
      <c r="GQ110" s="207"/>
      <c r="GR110" s="207"/>
      <c r="GS110" s="207"/>
      <c r="GT110" s="207"/>
      <c r="GU110" s="207"/>
      <c r="GV110" s="207"/>
      <c r="GW110" s="207"/>
      <c r="GX110" s="207"/>
      <c r="GY110" s="207"/>
    </row>
    <row r="111" spans="1:207" x14ac:dyDescent="0.2">
      <c r="A111" s="182">
        <v>62</v>
      </c>
      <c r="B111" s="182">
        <v>254</v>
      </c>
      <c r="C111" s="112">
        <v>314</v>
      </c>
      <c r="D111" s="183">
        <f>'Revised Stratig. - April ''08'!$G$259</f>
        <v>5996</v>
      </c>
      <c r="E111" s="67">
        <v>30</v>
      </c>
      <c r="F111" s="15">
        <v>0</v>
      </c>
      <c r="G111" s="15">
        <v>0</v>
      </c>
      <c r="H111" s="15">
        <v>0</v>
      </c>
      <c r="I111" s="15">
        <v>0</v>
      </c>
      <c r="J111" s="80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80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80">
        <v>0</v>
      </c>
      <c r="AD111" s="15">
        <v>0</v>
      </c>
      <c r="AE111" s="15">
        <v>0</v>
      </c>
      <c r="AF111" s="15">
        <v>1.9980000000000002</v>
      </c>
      <c r="AG111" s="80">
        <v>1.9980000000000002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80">
        <v>0</v>
      </c>
      <c r="AO111" s="15">
        <v>0</v>
      </c>
      <c r="AP111" s="80">
        <v>0</v>
      </c>
      <c r="AQ111" s="15">
        <v>0</v>
      </c>
      <c r="AR111" s="15">
        <v>0</v>
      </c>
      <c r="AS111" s="15">
        <v>0</v>
      </c>
      <c r="AT111" s="80"/>
      <c r="AU111" s="80">
        <v>46</v>
      </c>
      <c r="AV111" s="80">
        <v>23</v>
      </c>
      <c r="AW111" s="80"/>
      <c r="AX111" s="80">
        <v>23</v>
      </c>
      <c r="AY111" s="174">
        <v>377</v>
      </c>
      <c r="AZ111" s="80"/>
      <c r="BA111" s="80"/>
      <c r="BB111" s="80"/>
      <c r="BC111" s="80"/>
      <c r="BD111" s="80"/>
      <c r="BE111" s="80"/>
      <c r="BF111" s="80"/>
      <c r="BG111" s="80"/>
      <c r="BH111" s="15">
        <v>0</v>
      </c>
      <c r="BI111" s="15">
        <v>0</v>
      </c>
      <c r="BJ111" s="15">
        <v>0</v>
      </c>
      <c r="BK111" s="80">
        <v>0</v>
      </c>
      <c r="BL111" s="15">
        <v>0</v>
      </c>
      <c r="BM111" s="15">
        <v>0</v>
      </c>
      <c r="BN111" s="15">
        <v>0</v>
      </c>
      <c r="BO111" s="15">
        <v>0</v>
      </c>
      <c r="BP111" s="15">
        <v>0</v>
      </c>
      <c r="BQ111" s="15">
        <v>0</v>
      </c>
      <c r="BR111" s="80">
        <v>0</v>
      </c>
      <c r="BS111" s="15">
        <v>0</v>
      </c>
      <c r="BT111" s="15">
        <v>0</v>
      </c>
      <c r="BU111" s="80">
        <v>0</v>
      </c>
      <c r="BV111" s="15">
        <v>0</v>
      </c>
      <c r="BW111" s="15">
        <v>0</v>
      </c>
      <c r="BX111" s="15">
        <v>0</v>
      </c>
      <c r="BY111" s="15">
        <v>0</v>
      </c>
      <c r="BZ111" s="80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80">
        <v>3</v>
      </c>
      <c r="CI111" s="80"/>
      <c r="CJ111" s="80"/>
      <c r="CK111" s="80">
        <v>2</v>
      </c>
      <c r="CL111" s="174">
        <v>5.0000000000000009</v>
      </c>
      <c r="CM111" s="80"/>
      <c r="CN111" s="80"/>
      <c r="CO111" s="80"/>
      <c r="CP111" s="80"/>
      <c r="CQ111" s="80"/>
      <c r="CR111" s="80"/>
      <c r="CS111" s="80"/>
      <c r="CT111" s="80">
        <v>5.0000000000000009</v>
      </c>
      <c r="CU111" s="15">
        <v>0</v>
      </c>
      <c r="CV111" s="15">
        <v>1</v>
      </c>
      <c r="CW111" s="15">
        <v>314</v>
      </c>
      <c r="CX111" s="15"/>
      <c r="CY111" s="15"/>
      <c r="CZ111" s="207"/>
      <c r="DA111" s="207"/>
      <c r="DH111" s="207"/>
      <c r="DJ111" s="207"/>
      <c r="DK111" s="207"/>
      <c r="DL111" s="207"/>
      <c r="DM111" s="207"/>
      <c r="DN111" s="207"/>
      <c r="DO111" s="207"/>
      <c r="DP111" s="207"/>
      <c r="DQ111" s="207"/>
      <c r="DR111" s="207"/>
      <c r="DS111" s="207"/>
      <c r="DT111" s="207"/>
      <c r="DU111" s="207"/>
      <c r="DV111" s="207"/>
      <c r="DW111" s="207"/>
      <c r="DX111" s="207"/>
      <c r="DY111" s="207"/>
      <c r="DZ111" s="207"/>
      <c r="EA111" s="207"/>
      <c r="EB111" s="207"/>
      <c r="EC111" s="207"/>
      <c r="ED111" s="207"/>
      <c r="EE111" s="207"/>
      <c r="EF111" s="207"/>
      <c r="EG111" s="207"/>
      <c r="EH111" s="207"/>
      <c r="EI111" s="207"/>
      <c r="EJ111" s="207"/>
      <c r="EK111" s="207"/>
      <c r="EL111" s="207"/>
      <c r="EM111" s="207"/>
      <c r="EN111" s="207"/>
      <c r="EO111" s="207"/>
      <c r="EP111" s="207"/>
      <c r="EQ111" s="207"/>
      <c r="ER111" s="207"/>
      <c r="ES111" s="207"/>
      <c r="ET111" s="207"/>
      <c r="EU111" s="207"/>
      <c r="EV111" s="207"/>
      <c r="EW111" s="207"/>
      <c r="EX111" s="207"/>
      <c r="EY111" s="207"/>
      <c r="EZ111" s="207"/>
      <c r="FA111" s="207"/>
      <c r="FB111" s="207"/>
      <c r="FC111" s="207"/>
      <c r="FD111" s="207"/>
      <c r="FE111" s="207"/>
      <c r="FF111" s="207"/>
      <c r="FG111" s="207"/>
      <c r="FH111" s="207"/>
      <c r="FI111" s="207"/>
      <c r="FJ111" s="207"/>
      <c r="FK111" s="207"/>
      <c r="FL111" s="207"/>
      <c r="FM111" s="207"/>
      <c r="FN111" s="207"/>
      <c r="FO111" s="207"/>
      <c r="FP111" s="207"/>
      <c r="FQ111" s="207"/>
      <c r="FR111" s="207"/>
      <c r="FS111" s="207"/>
      <c r="FT111" s="207"/>
      <c r="FU111" s="207"/>
      <c r="FV111" s="207"/>
      <c r="FW111" s="207"/>
      <c r="FX111" s="207"/>
      <c r="FY111" s="207"/>
      <c r="FZ111" s="207"/>
      <c r="GA111" s="207"/>
      <c r="GB111" s="207"/>
      <c r="GC111" s="207"/>
      <c r="GD111" s="207"/>
      <c r="GE111" s="207"/>
      <c r="GF111" s="207"/>
      <c r="GG111" s="207"/>
      <c r="GH111" s="207"/>
      <c r="GI111" s="207"/>
      <c r="GJ111" s="207"/>
      <c r="GK111" s="207"/>
      <c r="GL111" s="207"/>
      <c r="GM111" s="207"/>
      <c r="GN111" s="207"/>
      <c r="GO111" s="207"/>
      <c r="GP111" s="207"/>
      <c r="GQ111" s="207"/>
      <c r="GR111" s="207"/>
      <c r="GS111" s="207"/>
      <c r="GT111" s="207"/>
      <c r="GU111" s="207"/>
      <c r="GV111" s="207"/>
      <c r="GW111" s="207"/>
      <c r="GX111" s="207"/>
      <c r="GY111" s="207"/>
    </row>
    <row r="112" spans="1:207" x14ac:dyDescent="0.2">
      <c r="A112" s="182">
        <v>63</v>
      </c>
      <c r="B112" s="182">
        <v>255</v>
      </c>
      <c r="C112" s="112">
        <v>315</v>
      </c>
      <c r="D112" s="183">
        <f>'Revised Stratig. - April ''08'!$G$260</f>
        <v>6011</v>
      </c>
      <c r="E112" s="67">
        <v>27</v>
      </c>
      <c r="F112" s="15">
        <v>0</v>
      </c>
      <c r="G112" s="15">
        <v>0</v>
      </c>
      <c r="H112" s="15">
        <v>0</v>
      </c>
      <c r="I112" s="15">
        <v>0</v>
      </c>
      <c r="J112" s="80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80">
        <v>0</v>
      </c>
      <c r="W112" s="15">
        <v>0</v>
      </c>
      <c r="X112" s="15">
        <v>0</v>
      </c>
      <c r="Y112" s="15">
        <v>0</v>
      </c>
      <c r="Z112" s="15">
        <v>0.99900000000000011</v>
      </c>
      <c r="AA112" s="15">
        <v>0</v>
      </c>
      <c r="AB112" s="15">
        <v>0</v>
      </c>
      <c r="AC112" s="80">
        <v>0</v>
      </c>
      <c r="AD112" s="15">
        <v>0</v>
      </c>
      <c r="AE112" s="15">
        <v>1.9980000000000002</v>
      </c>
      <c r="AF112" s="15">
        <v>0</v>
      </c>
      <c r="AG112" s="80">
        <v>1.9980000000000002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80">
        <v>0</v>
      </c>
      <c r="AO112" s="15">
        <v>0</v>
      </c>
      <c r="AP112" s="80">
        <v>0</v>
      </c>
      <c r="AQ112" s="15">
        <v>0</v>
      </c>
      <c r="AR112" s="15">
        <v>0</v>
      </c>
      <c r="AS112" s="15">
        <v>0</v>
      </c>
      <c r="AT112" s="80">
        <v>1</v>
      </c>
      <c r="AU112" s="80">
        <v>49</v>
      </c>
      <c r="AV112" s="80">
        <v>9</v>
      </c>
      <c r="AW112" s="80"/>
      <c r="AX112" s="80">
        <v>9</v>
      </c>
      <c r="AY112" s="174">
        <v>257</v>
      </c>
      <c r="AZ112" s="80"/>
      <c r="BA112" s="80"/>
      <c r="BB112" s="80"/>
      <c r="BC112" s="80"/>
      <c r="BD112" s="80"/>
      <c r="BE112" s="80"/>
      <c r="BF112" s="80"/>
      <c r="BG112" s="80"/>
      <c r="BH112" s="15">
        <v>0</v>
      </c>
      <c r="BI112" s="15">
        <v>0</v>
      </c>
      <c r="BJ112" s="15">
        <v>0</v>
      </c>
      <c r="BK112" s="80">
        <v>0</v>
      </c>
      <c r="BL112" s="15">
        <v>0</v>
      </c>
      <c r="BM112" s="15">
        <v>0</v>
      </c>
      <c r="BN112" s="15">
        <v>0</v>
      </c>
      <c r="BO112" s="15">
        <v>0</v>
      </c>
      <c r="BP112" s="15">
        <v>0</v>
      </c>
      <c r="BQ112" s="15">
        <v>0</v>
      </c>
      <c r="BR112" s="80">
        <v>0</v>
      </c>
      <c r="BS112" s="15">
        <v>0</v>
      </c>
      <c r="BT112" s="15">
        <v>0</v>
      </c>
      <c r="BU112" s="80">
        <v>0</v>
      </c>
      <c r="BV112" s="15">
        <v>0</v>
      </c>
      <c r="BW112" s="15">
        <v>0</v>
      </c>
      <c r="BX112" s="15">
        <v>0</v>
      </c>
      <c r="BY112" s="15">
        <v>0</v>
      </c>
      <c r="BZ112" s="80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80">
        <v>1</v>
      </c>
      <c r="CI112" s="80">
        <v>2</v>
      </c>
      <c r="CJ112" s="80"/>
      <c r="CK112" s="80">
        <v>4</v>
      </c>
      <c r="CL112" s="174">
        <v>5</v>
      </c>
      <c r="CM112" s="80"/>
      <c r="CN112" s="80">
        <v>3</v>
      </c>
      <c r="CO112" s="80"/>
      <c r="CP112" s="80"/>
      <c r="CQ112" s="80"/>
      <c r="CR112" s="80"/>
      <c r="CS112" s="80"/>
      <c r="CT112" s="80">
        <v>8</v>
      </c>
      <c r="CU112" s="15">
        <v>0</v>
      </c>
      <c r="CV112" s="15">
        <v>1</v>
      </c>
      <c r="CW112" s="15">
        <v>315</v>
      </c>
      <c r="CX112" s="15"/>
      <c r="CY112" s="15"/>
      <c r="CZ112" s="207"/>
      <c r="DA112" s="207"/>
      <c r="DH112" s="207"/>
      <c r="DJ112" s="207"/>
      <c r="DK112" s="207"/>
      <c r="DL112" s="207"/>
      <c r="DM112" s="207"/>
      <c r="DN112" s="207"/>
      <c r="DO112" s="207"/>
      <c r="DP112" s="207"/>
      <c r="DQ112" s="207"/>
      <c r="DR112" s="207"/>
      <c r="DS112" s="207"/>
      <c r="DT112" s="207"/>
      <c r="DU112" s="207"/>
      <c r="DV112" s="207"/>
      <c r="DW112" s="207"/>
      <c r="DX112" s="207"/>
      <c r="DY112" s="207"/>
      <c r="DZ112" s="207"/>
      <c r="EA112" s="207"/>
      <c r="EB112" s="207"/>
      <c r="EC112" s="207"/>
      <c r="ED112" s="207"/>
      <c r="EE112" s="207"/>
      <c r="EF112" s="207"/>
      <c r="EG112" s="207"/>
      <c r="EH112" s="207"/>
      <c r="EI112" s="207"/>
      <c r="EJ112" s="207"/>
      <c r="EK112" s="207"/>
      <c r="EL112" s="207"/>
      <c r="EM112" s="207"/>
      <c r="EN112" s="207"/>
      <c r="EO112" s="207"/>
      <c r="EP112" s="207"/>
      <c r="EQ112" s="207"/>
      <c r="ER112" s="207"/>
      <c r="ES112" s="207"/>
      <c r="ET112" s="207"/>
      <c r="EU112" s="207"/>
      <c r="EV112" s="207"/>
      <c r="EW112" s="207"/>
      <c r="EX112" s="207"/>
      <c r="EY112" s="207"/>
      <c r="EZ112" s="207"/>
      <c r="FA112" s="207"/>
      <c r="FB112" s="207"/>
      <c r="FC112" s="207"/>
      <c r="FD112" s="207"/>
      <c r="FE112" s="207"/>
      <c r="FF112" s="207"/>
      <c r="FG112" s="207"/>
      <c r="FH112" s="207"/>
      <c r="FI112" s="207"/>
      <c r="FJ112" s="207"/>
      <c r="FK112" s="207"/>
      <c r="FL112" s="207"/>
      <c r="FM112" s="207"/>
      <c r="FN112" s="207"/>
      <c r="FO112" s="207"/>
      <c r="FP112" s="207"/>
      <c r="FQ112" s="207"/>
      <c r="FR112" s="207"/>
      <c r="FS112" s="207"/>
      <c r="FT112" s="207"/>
      <c r="FU112" s="207"/>
      <c r="FV112" s="207"/>
      <c r="FW112" s="207"/>
      <c r="FX112" s="207"/>
      <c r="FY112" s="207"/>
      <c r="FZ112" s="207"/>
      <c r="GA112" s="207"/>
      <c r="GB112" s="207"/>
      <c r="GC112" s="207"/>
      <c r="GD112" s="207"/>
      <c r="GE112" s="207"/>
      <c r="GF112" s="207"/>
      <c r="GG112" s="207"/>
      <c r="GH112" s="207"/>
      <c r="GI112" s="207"/>
      <c r="GJ112" s="207"/>
      <c r="GK112" s="207"/>
      <c r="GL112" s="207"/>
      <c r="GM112" s="207"/>
      <c r="GN112" s="207"/>
      <c r="GO112" s="207"/>
      <c r="GP112" s="207"/>
      <c r="GQ112" s="207"/>
      <c r="GR112" s="207"/>
      <c r="GS112" s="207"/>
      <c r="GT112" s="207"/>
      <c r="GU112" s="207"/>
      <c r="GV112" s="207"/>
      <c r="GW112" s="207"/>
      <c r="GX112" s="207"/>
      <c r="GY112" s="207"/>
    </row>
    <row r="113" spans="1:207" x14ac:dyDescent="0.2">
      <c r="A113" s="43">
        <v>64</v>
      </c>
      <c r="B113" s="43">
        <v>256</v>
      </c>
      <c r="C113" s="100">
        <v>316</v>
      </c>
      <c r="D113" s="60">
        <f>'Revised Stratig. - April ''08'!$G$261</f>
        <v>6031</v>
      </c>
      <c r="E113" s="67">
        <v>24</v>
      </c>
      <c r="F113" s="15">
        <v>0</v>
      </c>
      <c r="G113" s="15">
        <v>0.99999999999999989</v>
      </c>
      <c r="H113" s="15">
        <v>0</v>
      </c>
      <c r="I113" s="15">
        <v>0</v>
      </c>
      <c r="J113" s="80">
        <v>0.99999840000000007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0.99999840000000007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80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80">
        <v>0</v>
      </c>
      <c r="AD113" s="15">
        <v>0</v>
      </c>
      <c r="AE113" s="15">
        <v>1.9999999999999998</v>
      </c>
      <c r="AF113" s="15">
        <v>0</v>
      </c>
      <c r="AG113" s="80">
        <v>1.9999999999999998</v>
      </c>
      <c r="AH113" s="15">
        <v>0</v>
      </c>
      <c r="AI113" s="15">
        <v>586.99999999999989</v>
      </c>
      <c r="AJ113" s="15">
        <v>0</v>
      </c>
      <c r="AK113" s="15">
        <v>0</v>
      </c>
      <c r="AL113" s="15">
        <v>0</v>
      </c>
      <c r="AM113" s="15">
        <v>0</v>
      </c>
      <c r="AN113" s="80">
        <v>0</v>
      </c>
      <c r="AO113" s="15">
        <v>0</v>
      </c>
      <c r="AP113" s="80">
        <v>0</v>
      </c>
      <c r="AQ113" s="15">
        <v>0</v>
      </c>
      <c r="AR113" s="15">
        <v>0</v>
      </c>
      <c r="AS113" s="15">
        <v>0</v>
      </c>
      <c r="AT113" s="80">
        <v>0.99999999999999989</v>
      </c>
      <c r="AU113" s="80">
        <v>72.999999999999986</v>
      </c>
      <c r="AV113" s="80">
        <v>0</v>
      </c>
      <c r="AW113" s="80">
        <v>0</v>
      </c>
      <c r="AX113" s="80">
        <v>0.99999999999999989</v>
      </c>
      <c r="AY113" s="174">
        <v>278.00000000000006</v>
      </c>
      <c r="AZ113" s="80">
        <v>0</v>
      </c>
      <c r="BA113" s="80">
        <v>0.99999999999999989</v>
      </c>
      <c r="BB113" s="80">
        <v>25</v>
      </c>
      <c r="BC113" s="80">
        <v>0.99999999999999989</v>
      </c>
      <c r="BD113" s="80">
        <v>1.9999999999999998</v>
      </c>
      <c r="BE113" s="80">
        <v>0</v>
      </c>
      <c r="BF113" s="80">
        <v>0</v>
      </c>
      <c r="BG113" s="80">
        <v>308.00000000000006</v>
      </c>
      <c r="BH113" s="15">
        <v>0</v>
      </c>
      <c r="BI113" s="15">
        <v>1.9999999999999998</v>
      </c>
      <c r="BJ113" s="15">
        <v>0</v>
      </c>
      <c r="BK113" s="80">
        <v>0.99984000000000006</v>
      </c>
      <c r="BL113" s="15">
        <v>0</v>
      </c>
      <c r="BM113" s="15">
        <v>0</v>
      </c>
      <c r="BN113" s="15">
        <v>0</v>
      </c>
      <c r="BO113" s="15">
        <v>0</v>
      </c>
      <c r="BP113" s="15">
        <v>0</v>
      </c>
      <c r="BQ113" s="15">
        <v>0</v>
      </c>
      <c r="BR113" s="80">
        <v>2.0000016</v>
      </c>
      <c r="BS113" s="15">
        <v>0</v>
      </c>
      <c r="BT113" s="15">
        <v>0</v>
      </c>
      <c r="BU113" s="80">
        <v>0</v>
      </c>
      <c r="BV113" s="15">
        <v>0</v>
      </c>
      <c r="BW113" s="15">
        <v>0</v>
      </c>
      <c r="BX113" s="15">
        <v>0</v>
      </c>
      <c r="BY113" s="15">
        <v>0</v>
      </c>
      <c r="BZ113" s="80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v>0</v>
      </c>
      <c r="CH113" s="80">
        <v>0.99999999999999989</v>
      </c>
      <c r="CI113" s="80">
        <v>0</v>
      </c>
      <c r="CJ113" s="80">
        <v>0</v>
      </c>
      <c r="CK113" s="80">
        <v>3</v>
      </c>
      <c r="CL113" s="174">
        <v>3.9840000000000004</v>
      </c>
      <c r="CM113" s="80">
        <v>0.99999999999999989</v>
      </c>
      <c r="CN113" s="80">
        <v>0</v>
      </c>
      <c r="CO113" s="80">
        <v>0</v>
      </c>
      <c r="CP113" s="80">
        <v>0</v>
      </c>
      <c r="CQ113" s="80">
        <v>0</v>
      </c>
      <c r="CR113" s="80">
        <v>0</v>
      </c>
      <c r="CS113" s="80">
        <v>0</v>
      </c>
      <c r="CT113" s="80">
        <v>4.984</v>
      </c>
      <c r="CU113" s="15">
        <v>0</v>
      </c>
      <c r="CV113" s="15">
        <v>1</v>
      </c>
      <c r="CW113" s="15">
        <v>316</v>
      </c>
      <c r="CX113" s="15"/>
      <c r="CY113" s="15"/>
      <c r="CZ113" s="207"/>
      <c r="DA113" s="207"/>
      <c r="DH113" s="207"/>
      <c r="DJ113" s="207"/>
      <c r="DK113" s="207"/>
      <c r="DL113" s="207"/>
      <c r="DM113" s="207"/>
      <c r="DN113" s="207"/>
      <c r="DO113" s="207"/>
      <c r="DP113" s="207"/>
      <c r="DQ113" s="207"/>
      <c r="DR113" s="207"/>
      <c r="DS113" s="207"/>
      <c r="DT113" s="207"/>
      <c r="DU113" s="207"/>
      <c r="DV113" s="207"/>
      <c r="DW113" s="207"/>
      <c r="DX113" s="207"/>
      <c r="DY113" s="207"/>
      <c r="DZ113" s="207"/>
      <c r="EA113" s="207"/>
      <c r="EB113" s="207"/>
      <c r="EC113" s="207"/>
      <c r="ED113" s="207"/>
      <c r="EE113" s="207"/>
      <c r="EF113" s="207"/>
      <c r="EG113" s="207"/>
      <c r="EH113" s="207"/>
      <c r="EI113" s="207"/>
      <c r="EJ113" s="207"/>
      <c r="EK113" s="207"/>
      <c r="EL113" s="207"/>
      <c r="EM113" s="207"/>
      <c r="EN113" s="207"/>
      <c r="EO113" s="207"/>
      <c r="EP113" s="207"/>
      <c r="EQ113" s="207"/>
      <c r="ER113" s="207"/>
      <c r="ES113" s="207"/>
      <c r="ET113" s="207"/>
      <c r="EU113" s="207"/>
      <c r="EV113" s="207"/>
      <c r="EW113" s="207"/>
      <c r="EX113" s="207"/>
      <c r="EY113" s="207"/>
      <c r="EZ113" s="207"/>
      <c r="FA113" s="207"/>
      <c r="FB113" s="207"/>
      <c r="FC113" s="207"/>
      <c r="FD113" s="207"/>
      <c r="FE113" s="207"/>
      <c r="FF113" s="207"/>
      <c r="FG113" s="207"/>
      <c r="FH113" s="207"/>
      <c r="FI113" s="207"/>
      <c r="FJ113" s="207"/>
      <c r="FK113" s="207"/>
      <c r="FL113" s="207"/>
      <c r="FM113" s="207"/>
      <c r="FN113" s="207"/>
      <c r="FO113" s="207"/>
      <c r="FP113" s="207"/>
      <c r="FQ113" s="207"/>
      <c r="FR113" s="207"/>
      <c r="FS113" s="207"/>
      <c r="FT113" s="207"/>
      <c r="FU113" s="207"/>
      <c r="FV113" s="207"/>
      <c r="FW113" s="207"/>
      <c r="FX113" s="207"/>
      <c r="FY113" s="207"/>
      <c r="FZ113" s="207"/>
      <c r="GA113" s="207"/>
      <c r="GB113" s="207"/>
      <c r="GC113" s="207"/>
      <c r="GD113" s="207"/>
      <c r="GE113" s="207"/>
      <c r="GF113" s="207"/>
      <c r="GG113" s="207"/>
      <c r="GH113" s="207"/>
      <c r="GI113" s="207"/>
      <c r="GJ113" s="207"/>
      <c r="GK113" s="207"/>
      <c r="GL113" s="207"/>
      <c r="GM113" s="207"/>
      <c r="GN113" s="207"/>
      <c r="GO113" s="207"/>
      <c r="GP113" s="207"/>
      <c r="GQ113" s="207"/>
      <c r="GR113" s="207"/>
      <c r="GS113" s="207"/>
      <c r="GT113" s="207"/>
      <c r="GU113" s="207"/>
      <c r="GV113" s="207"/>
      <c r="GW113" s="207"/>
      <c r="GX113" s="207"/>
      <c r="GY113" s="207"/>
    </row>
    <row r="114" spans="1:207" x14ac:dyDescent="0.2">
      <c r="A114" s="43">
        <v>69</v>
      </c>
      <c r="B114" s="43">
        <v>261</v>
      </c>
      <c r="C114" s="100">
        <v>321</v>
      </c>
      <c r="D114" s="60">
        <f>'Revised Stratig. - April ''08'!$G$266</f>
        <v>6120</v>
      </c>
      <c r="E114" s="67">
        <v>28</v>
      </c>
      <c r="F114" s="15">
        <v>0</v>
      </c>
      <c r="G114" s="15">
        <v>0</v>
      </c>
      <c r="H114" s="15">
        <v>0</v>
      </c>
      <c r="I114" s="15">
        <v>0</v>
      </c>
      <c r="J114" s="80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80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  <c r="AC114" s="80">
        <v>0</v>
      </c>
      <c r="AD114" s="15">
        <v>0</v>
      </c>
      <c r="AE114" s="15">
        <v>4</v>
      </c>
      <c r="AF114" s="15">
        <v>1</v>
      </c>
      <c r="AG114" s="80">
        <v>5</v>
      </c>
      <c r="AH114" s="15">
        <v>0</v>
      </c>
      <c r="AI114" s="15">
        <v>415</v>
      </c>
      <c r="AJ114" s="15">
        <v>0</v>
      </c>
      <c r="AK114" s="15">
        <v>0</v>
      </c>
      <c r="AL114" s="15">
        <v>0</v>
      </c>
      <c r="AM114" s="15">
        <v>0</v>
      </c>
      <c r="AN114" s="80">
        <v>0</v>
      </c>
      <c r="AO114" s="15">
        <v>0</v>
      </c>
      <c r="AP114" s="80">
        <v>1</v>
      </c>
      <c r="AQ114" s="15">
        <v>0</v>
      </c>
      <c r="AR114" s="15">
        <v>0</v>
      </c>
      <c r="AS114" s="15">
        <v>0</v>
      </c>
      <c r="AT114" s="80">
        <v>8</v>
      </c>
      <c r="AU114" s="80">
        <v>86</v>
      </c>
      <c r="AV114" s="80">
        <v>1</v>
      </c>
      <c r="AW114" s="80">
        <v>0</v>
      </c>
      <c r="AX114" s="80">
        <v>7.9967999999999995</v>
      </c>
      <c r="AY114" s="174">
        <v>210</v>
      </c>
      <c r="AZ114" s="80">
        <v>0</v>
      </c>
      <c r="BA114" s="80">
        <v>1</v>
      </c>
      <c r="BB114" s="80">
        <v>3</v>
      </c>
      <c r="BC114" s="80">
        <v>5</v>
      </c>
      <c r="BD114" s="80">
        <v>3</v>
      </c>
      <c r="BE114" s="80">
        <v>3</v>
      </c>
      <c r="BF114" s="80">
        <v>0</v>
      </c>
      <c r="BG114" s="80">
        <v>226</v>
      </c>
      <c r="BH114" s="15">
        <v>0</v>
      </c>
      <c r="BI114" s="15">
        <v>1</v>
      </c>
      <c r="BJ114" s="15">
        <v>0</v>
      </c>
      <c r="BK114" s="80">
        <v>0.99959999999999993</v>
      </c>
      <c r="BL114" s="15">
        <v>0</v>
      </c>
      <c r="BM114" s="15">
        <v>0</v>
      </c>
      <c r="BN114" s="15">
        <v>0</v>
      </c>
      <c r="BO114" s="15">
        <v>0</v>
      </c>
      <c r="BP114" s="15">
        <v>0</v>
      </c>
      <c r="BQ114" s="15">
        <v>0</v>
      </c>
      <c r="BR114" s="80">
        <v>1</v>
      </c>
      <c r="BS114" s="15">
        <v>0</v>
      </c>
      <c r="BT114" s="15">
        <v>0</v>
      </c>
      <c r="BU114" s="80">
        <v>0</v>
      </c>
      <c r="BV114" s="15">
        <v>0</v>
      </c>
      <c r="BW114" s="15">
        <v>0</v>
      </c>
      <c r="BX114" s="15">
        <v>0</v>
      </c>
      <c r="BY114" s="15">
        <v>0</v>
      </c>
      <c r="BZ114" s="80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v>0</v>
      </c>
      <c r="CH114" s="80">
        <v>0</v>
      </c>
      <c r="CI114" s="80">
        <v>0</v>
      </c>
      <c r="CJ114" s="80">
        <v>0</v>
      </c>
      <c r="CK114" s="80">
        <v>0</v>
      </c>
      <c r="CL114" s="174">
        <v>0</v>
      </c>
      <c r="CM114" s="80">
        <v>0</v>
      </c>
      <c r="CN114" s="80">
        <v>0</v>
      </c>
      <c r="CO114" s="80">
        <v>0</v>
      </c>
      <c r="CP114" s="80">
        <v>0</v>
      </c>
      <c r="CQ114" s="80">
        <v>0</v>
      </c>
      <c r="CR114" s="80">
        <v>0</v>
      </c>
      <c r="CS114" s="80">
        <v>0</v>
      </c>
      <c r="CT114" s="80">
        <v>0</v>
      </c>
      <c r="CU114" s="15">
        <v>0</v>
      </c>
      <c r="CV114" s="15">
        <v>1</v>
      </c>
      <c r="CW114" s="15">
        <v>321</v>
      </c>
      <c r="CX114" s="15"/>
      <c r="CY114" s="15"/>
      <c r="CZ114" s="207"/>
      <c r="DA114" s="207"/>
      <c r="DH114" s="207"/>
      <c r="DJ114" s="207"/>
      <c r="DK114" s="207"/>
      <c r="DL114" s="207"/>
      <c r="DM114" s="207"/>
      <c r="DN114" s="207"/>
      <c r="DO114" s="207"/>
      <c r="DP114" s="207"/>
      <c r="DQ114" s="207"/>
      <c r="DR114" s="207"/>
      <c r="DS114" s="207"/>
      <c r="DT114" s="207"/>
      <c r="DU114" s="207"/>
      <c r="DV114" s="207"/>
      <c r="DW114" s="207"/>
      <c r="DX114" s="207"/>
      <c r="DY114" s="207"/>
      <c r="DZ114" s="207"/>
      <c r="EA114" s="207"/>
      <c r="EB114" s="207"/>
      <c r="EC114" s="207"/>
      <c r="ED114" s="207"/>
      <c r="EE114" s="207"/>
      <c r="EF114" s="207"/>
      <c r="EG114" s="207"/>
      <c r="EH114" s="207"/>
      <c r="EI114" s="207"/>
      <c r="EJ114" s="207"/>
      <c r="EK114" s="207"/>
      <c r="EL114" s="207"/>
      <c r="EM114" s="207"/>
      <c r="EN114" s="207"/>
      <c r="EO114" s="207"/>
      <c r="EP114" s="207"/>
      <c r="EQ114" s="207"/>
      <c r="ER114" s="207"/>
      <c r="ES114" s="207"/>
      <c r="ET114" s="207"/>
      <c r="EU114" s="207"/>
      <c r="EV114" s="207"/>
      <c r="EW114" s="207"/>
      <c r="EX114" s="207"/>
      <c r="EY114" s="207"/>
      <c r="EZ114" s="207"/>
      <c r="FA114" s="207"/>
      <c r="FB114" s="207"/>
      <c r="FC114" s="207"/>
      <c r="FD114" s="207"/>
      <c r="FE114" s="207"/>
      <c r="FF114" s="207"/>
      <c r="FG114" s="207"/>
      <c r="FH114" s="207"/>
      <c r="FI114" s="207"/>
      <c r="FJ114" s="207"/>
      <c r="FK114" s="207"/>
      <c r="FL114" s="207"/>
      <c r="FM114" s="207"/>
      <c r="FN114" s="207"/>
      <c r="FO114" s="207"/>
      <c r="FP114" s="207"/>
      <c r="FQ114" s="207"/>
      <c r="FR114" s="207"/>
      <c r="FS114" s="207"/>
      <c r="FT114" s="207"/>
      <c r="FU114" s="207"/>
      <c r="FV114" s="207"/>
      <c r="FW114" s="207"/>
      <c r="FX114" s="207"/>
      <c r="FY114" s="207"/>
      <c r="FZ114" s="207"/>
      <c r="GA114" s="207"/>
      <c r="GB114" s="207"/>
      <c r="GC114" s="207"/>
      <c r="GD114" s="207"/>
      <c r="GE114" s="207"/>
      <c r="GF114" s="207"/>
      <c r="GG114" s="207"/>
      <c r="GH114" s="207"/>
      <c r="GI114" s="207"/>
      <c r="GJ114" s="207"/>
      <c r="GK114" s="207"/>
      <c r="GL114" s="207"/>
      <c r="GM114" s="207"/>
      <c r="GN114" s="207"/>
      <c r="GO114" s="207"/>
      <c r="GP114" s="207"/>
      <c r="GQ114" s="207"/>
      <c r="GR114" s="207"/>
      <c r="GS114" s="207"/>
      <c r="GT114" s="207"/>
      <c r="GU114" s="207"/>
      <c r="GV114" s="207"/>
      <c r="GW114" s="207"/>
      <c r="GX114" s="207"/>
      <c r="GY114" s="207"/>
    </row>
    <row r="115" spans="1:207" x14ac:dyDescent="0.2">
      <c r="A115" s="43">
        <v>74</v>
      </c>
      <c r="B115" s="43">
        <v>266</v>
      </c>
      <c r="C115" s="100">
        <v>326</v>
      </c>
      <c r="D115" s="60">
        <f>'Revised Stratig. - April ''08'!$G$271</f>
        <v>6159</v>
      </c>
      <c r="E115" s="67">
        <v>27</v>
      </c>
      <c r="F115" s="15">
        <v>0</v>
      </c>
      <c r="G115" s="15">
        <v>0</v>
      </c>
      <c r="H115" s="15">
        <v>0</v>
      </c>
      <c r="I115" s="15">
        <v>0</v>
      </c>
      <c r="J115" s="80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80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80">
        <v>0</v>
      </c>
      <c r="AD115" s="15">
        <v>0</v>
      </c>
      <c r="AE115" s="15">
        <v>1.9999999999999998</v>
      </c>
      <c r="AF115" s="15">
        <v>1.9999999999999998</v>
      </c>
      <c r="AG115" s="80">
        <v>3.9999999999999996</v>
      </c>
      <c r="AH115" s="15">
        <v>0</v>
      </c>
      <c r="AI115" s="15">
        <v>228.99999999999997</v>
      </c>
      <c r="AJ115" s="15">
        <v>0</v>
      </c>
      <c r="AK115" s="15">
        <v>0</v>
      </c>
      <c r="AL115" s="15">
        <v>0</v>
      </c>
      <c r="AM115" s="15">
        <v>0</v>
      </c>
      <c r="AN115" s="80">
        <v>0</v>
      </c>
      <c r="AO115" s="15">
        <v>0</v>
      </c>
      <c r="AP115" s="80">
        <v>0</v>
      </c>
      <c r="AQ115" s="15">
        <v>0</v>
      </c>
      <c r="AR115" s="15">
        <v>0</v>
      </c>
      <c r="AS115" s="15">
        <v>0</v>
      </c>
      <c r="AT115" s="80">
        <v>6</v>
      </c>
      <c r="AU115" s="80">
        <v>181</v>
      </c>
      <c r="AV115" s="80">
        <v>0.99999999999999989</v>
      </c>
      <c r="AW115" s="80">
        <v>0</v>
      </c>
      <c r="AX115" s="80">
        <v>5.9993999999999996</v>
      </c>
      <c r="AY115" s="174">
        <v>143.99999999999997</v>
      </c>
      <c r="AZ115" s="80">
        <v>0</v>
      </c>
      <c r="BA115" s="80">
        <v>0.99999999999999989</v>
      </c>
      <c r="BB115" s="80">
        <v>47</v>
      </c>
      <c r="BC115" s="80">
        <v>0</v>
      </c>
      <c r="BD115" s="80">
        <v>3.9999999999999996</v>
      </c>
      <c r="BE115" s="80">
        <v>1.9999999999999998</v>
      </c>
      <c r="BF115" s="80">
        <v>0</v>
      </c>
      <c r="BG115" s="80">
        <v>199</v>
      </c>
      <c r="BH115" s="15">
        <v>0</v>
      </c>
      <c r="BI115" s="15">
        <v>0.99999999999999989</v>
      </c>
      <c r="BJ115" s="15">
        <v>0</v>
      </c>
      <c r="BK115" s="80">
        <v>1.0000800000000001</v>
      </c>
      <c r="BL115" s="15">
        <v>0</v>
      </c>
      <c r="BM115" s="15">
        <v>0</v>
      </c>
      <c r="BN115" s="15">
        <v>0</v>
      </c>
      <c r="BO115" s="15">
        <v>0</v>
      </c>
      <c r="BP115" s="15">
        <v>0</v>
      </c>
      <c r="BQ115" s="15">
        <v>0</v>
      </c>
      <c r="BR115" s="80">
        <v>0.99999999999999989</v>
      </c>
      <c r="BS115" s="15">
        <v>0</v>
      </c>
      <c r="BT115" s="15">
        <v>0</v>
      </c>
      <c r="BU115" s="80">
        <v>0</v>
      </c>
      <c r="BV115" s="15">
        <v>0</v>
      </c>
      <c r="BW115" s="15">
        <v>0</v>
      </c>
      <c r="BX115" s="15">
        <v>0</v>
      </c>
      <c r="BY115" s="15">
        <v>0</v>
      </c>
      <c r="BZ115" s="80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80">
        <v>0</v>
      </c>
      <c r="CI115" s="80">
        <v>0</v>
      </c>
      <c r="CJ115" s="80">
        <v>0</v>
      </c>
      <c r="CK115" s="80">
        <v>0</v>
      </c>
      <c r="CL115" s="174">
        <v>0</v>
      </c>
      <c r="CM115" s="80">
        <v>0</v>
      </c>
      <c r="CN115" s="80">
        <v>0</v>
      </c>
      <c r="CO115" s="80">
        <v>0</v>
      </c>
      <c r="CP115" s="80">
        <v>0</v>
      </c>
      <c r="CQ115" s="80">
        <v>0</v>
      </c>
      <c r="CR115" s="80">
        <v>0</v>
      </c>
      <c r="CS115" s="80">
        <v>0</v>
      </c>
      <c r="CT115" s="80">
        <v>0</v>
      </c>
      <c r="CU115" s="15">
        <v>0</v>
      </c>
      <c r="CV115" s="15">
        <v>1</v>
      </c>
      <c r="CW115" s="15">
        <v>326</v>
      </c>
      <c r="CX115" s="15"/>
      <c r="CY115" s="15"/>
      <c r="CZ115" s="207"/>
      <c r="DA115" s="207"/>
      <c r="DH115" s="207"/>
      <c r="DJ115" s="207"/>
      <c r="DK115" s="207"/>
      <c r="DL115" s="207"/>
      <c r="DM115" s="207"/>
      <c r="DN115" s="207"/>
      <c r="DO115" s="207"/>
      <c r="DP115" s="207"/>
      <c r="DQ115" s="207"/>
      <c r="DR115" s="207"/>
      <c r="DS115" s="207"/>
      <c r="DT115" s="207"/>
      <c r="DU115" s="207"/>
      <c r="DV115" s="207"/>
      <c r="DW115" s="207"/>
      <c r="DX115" s="207"/>
      <c r="DY115" s="207"/>
      <c r="DZ115" s="207"/>
      <c r="EA115" s="207"/>
      <c r="EB115" s="207"/>
      <c r="EC115" s="207"/>
      <c r="ED115" s="207"/>
      <c r="EE115" s="207"/>
      <c r="EF115" s="207"/>
      <c r="EG115" s="207"/>
      <c r="EH115" s="207"/>
      <c r="EI115" s="207"/>
      <c r="EJ115" s="207"/>
      <c r="EK115" s="207"/>
      <c r="EL115" s="207"/>
      <c r="EM115" s="207"/>
      <c r="EN115" s="207"/>
      <c r="EO115" s="207"/>
      <c r="EP115" s="207"/>
      <c r="EQ115" s="207"/>
      <c r="ER115" s="207"/>
      <c r="ES115" s="207"/>
      <c r="ET115" s="207"/>
      <c r="EU115" s="207"/>
      <c r="EV115" s="207"/>
      <c r="EW115" s="207"/>
      <c r="EX115" s="207"/>
      <c r="EY115" s="207"/>
      <c r="EZ115" s="207"/>
      <c r="FA115" s="207"/>
      <c r="FB115" s="207"/>
      <c r="FC115" s="207"/>
      <c r="FD115" s="207"/>
      <c r="FE115" s="207"/>
      <c r="FF115" s="207"/>
      <c r="FG115" s="207"/>
      <c r="FH115" s="207"/>
      <c r="FI115" s="207"/>
      <c r="FJ115" s="207"/>
      <c r="FK115" s="207"/>
      <c r="FL115" s="207"/>
      <c r="FM115" s="207"/>
      <c r="FN115" s="207"/>
      <c r="FO115" s="207"/>
      <c r="FP115" s="207"/>
      <c r="FQ115" s="207"/>
      <c r="FR115" s="207"/>
      <c r="FS115" s="207"/>
      <c r="FT115" s="207"/>
      <c r="FU115" s="207"/>
      <c r="FV115" s="207"/>
      <c r="FW115" s="207"/>
      <c r="FX115" s="207"/>
      <c r="FY115" s="207"/>
      <c r="FZ115" s="207"/>
      <c r="GA115" s="207"/>
      <c r="GB115" s="207"/>
      <c r="GC115" s="207"/>
      <c r="GD115" s="207"/>
      <c r="GE115" s="207"/>
      <c r="GF115" s="207"/>
      <c r="GG115" s="207"/>
      <c r="GH115" s="207"/>
      <c r="GI115" s="207"/>
      <c r="GJ115" s="207"/>
      <c r="GK115" s="207"/>
      <c r="GL115" s="207"/>
      <c r="GM115" s="207"/>
      <c r="GN115" s="207"/>
      <c r="GO115" s="207"/>
      <c r="GP115" s="207"/>
      <c r="GQ115" s="207"/>
      <c r="GR115" s="207"/>
      <c r="GS115" s="207"/>
      <c r="GT115" s="207"/>
      <c r="GU115" s="207"/>
      <c r="GV115" s="207"/>
      <c r="GW115" s="207"/>
      <c r="GX115" s="207"/>
      <c r="GY115" s="207"/>
    </row>
    <row r="116" spans="1:207" x14ac:dyDescent="0.2">
      <c r="A116" s="43">
        <v>79</v>
      </c>
      <c r="B116" s="43">
        <v>271</v>
      </c>
      <c r="C116" s="100">
        <v>331</v>
      </c>
      <c r="D116" s="60">
        <f>'Revised Stratig. - April ''08'!$G$276</f>
        <v>6224</v>
      </c>
      <c r="E116" s="67">
        <v>30</v>
      </c>
      <c r="F116" s="15">
        <v>0</v>
      </c>
      <c r="G116" s="15">
        <v>1</v>
      </c>
      <c r="H116" s="15">
        <v>0</v>
      </c>
      <c r="I116" s="15">
        <v>0</v>
      </c>
      <c r="J116" s="80">
        <v>1.0000200000000001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1.0000200000000001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80">
        <v>1</v>
      </c>
      <c r="W116" s="15">
        <v>1</v>
      </c>
      <c r="X116" s="15">
        <v>0</v>
      </c>
      <c r="Y116" s="15">
        <v>1</v>
      </c>
      <c r="Z116" s="15">
        <v>0</v>
      </c>
      <c r="AA116" s="15">
        <v>0</v>
      </c>
      <c r="AB116" s="15">
        <v>0</v>
      </c>
      <c r="AC116" s="80">
        <v>0</v>
      </c>
      <c r="AD116" s="15">
        <v>0</v>
      </c>
      <c r="AE116" s="15">
        <v>3</v>
      </c>
      <c r="AF116" s="15">
        <v>1</v>
      </c>
      <c r="AG116" s="80">
        <v>4</v>
      </c>
      <c r="AH116" s="15">
        <v>0</v>
      </c>
      <c r="AI116" s="15">
        <v>299</v>
      </c>
      <c r="AJ116" s="15">
        <v>1</v>
      </c>
      <c r="AK116" s="15">
        <v>1</v>
      </c>
      <c r="AL116" s="15">
        <v>0</v>
      </c>
      <c r="AM116" s="15">
        <v>1</v>
      </c>
      <c r="AN116" s="80">
        <v>0</v>
      </c>
      <c r="AO116" s="15">
        <v>0</v>
      </c>
      <c r="AP116" s="80">
        <v>0</v>
      </c>
      <c r="AQ116" s="15">
        <v>0</v>
      </c>
      <c r="AR116" s="15">
        <v>0</v>
      </c>
      <c r="AS116" s="15">
        <v>0</v>
      </c>
      <c r="AT116" s="80">
        <v>13</v>
      </c>
      <c r="AU116" s="80">
        <v>290</v>
      </c>
      <c r="AV116" s="80">
        <v>8</v>
      </c>
      <c r="AW116" s="80">
        <v>0</v>
      </c>
      <c r="AX116" s="80">
        <v>13.002000000000001</v>
      </c>
      <c r="AY116" s="174">
        <v>227</v>
      </c>
      <c r="AZ116" s="80">
        <v>0</v>
      </c>
      <c r="BA116" s="80">
        <v>4.9999999999999991</v>
      </c>
      <c r="BB116" s="80">
        <v>16</v>
      </c>
      <c r="BC116" s="80">
        <v>4</v>
      </c>
      <c r="BD116" s="80">
        <v>1</v>
      </c>
      <c r="BE116" s="80">
        <v>6</v>
      </c>
      <c r="BF116" s="80">
        <v>0</v>
      </c>
      <c r="BG116" s="80">
        <v>267</v>
      </c>
      <c r="BH116" s="15">
        <v>0</v>
      </c>
      <c r="BI116" s="15">
        <v>0</v>
      </c>
      <c r="BJ116" s="15">
        <v>0</v>
      </c>
      <c r="BK116" s="80">
        <v>0</v>
      </c>
      <c r="BL116" s="15">
        <v>0</v>
      </c>
      <c r="BM116" s="15">
        <v>0</v>
      </c>
      <c r="BN116" s="15">
        <v>0</v>
      </c>
      <c r="BO116" s="15">
        <v>0</v>
      </c>
      <c r="BP116" s="15">
        <v>0</v>
      </c>
      <c r="BQ116" s="15">
        <v>0</v>
      </c>
      <c r="BR116" s="80">
        <v>0</v>
      </c>
      <c r="BS116" s="15">
        <v>0</v>
      </c>
      <c r="BT116" s="15">
        <v>0</v>
      </c>
      <c r="BU116" s="80">
        <v>0</v>
      </c>
      <c r="BV116" s="15">
        <v>0</v>
      </c>
      <c r="BW116" s="15">
        <v>0</v>
      </c>
      <c r="BX116" s="15">
        <v>0</v>
      </c>
      <c r="BY116" s="15">
        <v>0</v>
      </c>
      <c r="BZ116" s="80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80">
        <v>0</v>
      </c>
      <c r="CI116" s="80">
        <v>0</v>
      </c>
      <c r="CJ116" s="80">
        <v>0</v>
      </c>
      <c r="CK116" s="80">
        <v>1</v>
      </c>
      <c r="CL116" s="174">
        <v>1.2</v>
      </c>
      <c r="CM116" s="80">
        <v>0</v>
      </c>
      <c r="CN116" s="80">
        <v>0</v>
      </c>
      <c r="CO116" s="80">
        <v>0</v>
      </c>
      <c r="CP116" s="80">
        <v>0</v>
      </c>
      <c r="CQ116" s="80">
        <v>0</v>
      </c>
      <c r="CR116" s="80">
        <v>0</v>
      </c>
      <c r="CS116" s="80">
        <v>0</v>
      </c>
      <c r="CT116" s="80">
        <v>1.2</v>
      </c>
      <c r="CU116" s="15">
        <v>0</v>
      </c>
      <c r="CV116" s="15">
        <v>1</v>
      </c>
      <c r="CW116" s="15">
        <v>331</v>
      </c>
      <c r="CX116" s="15"/>
      <c r="CY116" s="15"/>
      <c r="CZ116" s="207"/>
      <c r="DA116" s="207"/>
      <c r="DH116" s="207"/>
      <c r="DJ116" s="207"/>
      <c r="DK116" s="207"/>
      <c r="DL116" s="207"/>
      <c r="DM116" s="207"/>
      <c r="DN116" s="207"/>
      <c r="DO116" s="207"/>
      <c r="DP116" s="207"/>
      <c r="DQ116" s="207"/>
      <c r="DR116" s="207"/>
      <c r="DS116" s="207"/>
      <c r="DT116" s="207"/>
      <c r="DU116" s="207"/>
      <c r="DV116" s="207"/>
      <c r="DW116" s="207"/>
      <c r="DX116" s="207"/>
      <c r="DY116" s="207"/>
      <c r="DZ116" s="207"/>
      <c r="EA116" s="207"/>
      <c r="EB116" s="207"/>
      <c r="EC116" s="207"/>
      <c r="ED116" s="207"/>
      <c r="EE116" s="207"/>
      <c r="EF116" s="207"/>
      <c r="EG116" s="207"/>
      <c r="EH116" s="207"/>
      <c r="EI116" s="207"/>
      <c r="EJ116" s="207"/>
      <c r="EK116" s="207"/>
      <c r="EL116" s="207"/>
      <c r="EM116" s="207"/>
      <c r="EN116" s="207"/>
      <c r="EO116" s="207"/>
      <c r="EP116" s="207"/>
      <c r="EQ116" s="207"/>
      <c r="ER116" s="207"/>
      <c r="ES116" s="207"/>
      <c r="ET116" s="207"/>
      <c r="EU116" s="207"/>
      <c r="EV116" s="207"/>
      <c r="EW116" s="207"/>
      <c r="EX116" s="207"/>
      <c r="EY116" s="207"/>
      <c r="EZ116" s="207"/>
      <c r="FA116" s="207"/>
      <c r="FB116" s="207"/>
      <c r="FC116" s="207"/>
      <c r="FD116" s="207"/>
      <c r="FE116" s="207"/>
      <c r="FF116" s="207"/>
      <c r="FG116" s="207"/>
      <c r="FH116" s="207"/>
      <c r="FI116" s="207"/>
      <c r="FJ116" s="207"/>
      <c r="FK116" s="207"/>
      <c r="FL116" s="207"/>
      <c r="FM116" s="207"/>
      <c r="FN116" s="207"/>
      <c r="FO116" s="207"/>
      <c r="FP116" s="207"/>
      <c r="FQ116" s="207"/>
      <c r="FR116" s="207"/>
      <c r="FS116" s="207"/>
      <c r="FT116" s="207"/>
      <c r="FU116" s="207"/>
      <c r="FV116" s="207"/>
      <c r="FW116" s="207"/>
      <c r="FX116" s="207"/>
      <c r="FY116" s="207"/>
      <c r="FZ116" s="207"/>
      <c r="GA116" s="207"/>
      <c r="GB116" s="207"/>
      <c r="GC116" s="207"/>
      <c r="GD116" s="207"/>
      <c r="GE116" s="207"/>
      <c r="GF116" s="207"/>
      <c r="GG116" s="207"/>
      <c r="GH116" s="207"/>
      <c r="GI116" s="207"/>
      <c r="GJ116" s="207"/>
      <c r="GK116" s="207"/>
      <c r="GL116" s="207"/>
      <c r="GM116" s="207"/>
      <c r="GN116" s="207"/>
      <c r="GO116" s="207"/>
      <c r="GP116" s="207"/>
      <c r="GQ116" s="207"/>
      <c r="GR116" s="207"/>
      <c r="GS116" s="207"/>
      <c r="GT116" s="207"/>
      <c r="GU116" s="207"/>
      <c r="GV116" s="207"/>
      <c r="GW116" s="207"/>
      <c r="GX116" s="207"/>
      <c r="GY116" s="207"/>
    </row>
    <row r="117" spans="1:207" x14ac:dyDescent="0.2">
      <c r="A117" s="43">
        <v>84</v>
      </c>
      <c r="B117" s="43">
        <v>276</v>
      </c>
      <c r="C117" s="100">
        <v>336</v>
      </c>
      <c r="D117" s="60">
        <f>'Revised Stratig. - April ''08'!$G$281</f>
        <v>6352</v>
      </c>
      <c r="E117" s="67">
        <v>31</v>
      </c>
      <c r="F117" s="15">
        <v>0</v>
      </c>
      <c r="G117" s="15">
        <v>1</v>
      </c>
      <c r="H117" s="15">
        <v>0</v>
      </c>
      <c r="I117" s="15">
        <v>0</v>
      </c>
      <c r="J117" s="80">
        <v>0.99999985999999996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0.99999985999999996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80">
        <v>0</v>
      </c>
      <c r="W117" s="15">
        <v>0</v>
      </c>
      <c r="X117" s="15">
        <v>0</v>
      </c>
      <c r="Y117" s="15">
        <v>0</v>
      </c>
      <c r="Z117" s="15">
        <v>0</v>
      </c>
      <c r="AA117" s="15">
        <v>0</v>
      </c>
      <c r="AB117" s="15">
        <v>0</v>
      </c>
      <c r="AC117" s="80">
        <v>0</v>
      </c>
      <c r="AD117" s="15">
        <v>0</v>
      </c>
      <c r="AE117" s="15">
        <v>0</v>
      </c>
      <c r="AF117" s="15">
        <v>0</v>
      </c>
      <c r="AG117" s="80">
        <v>0</v>
      </c>
      <c r="AH117" s="15">
        <v>0</v>
      </c>
      <c r="AI117" s="15">
        <v>344</v>
      </c>
      <c r="AJ117" s="15">
        <v>0</v>
      </c>
      <c r="AK117" s="15">
        <v>0</v>
      </c>
      <c r="AL117" s="15">
        <v>0</v>
      </c>
      <c r="AM117" s="15">
        <v>1</v>
      </c>
      <c r="AN117" s="80">
        <v>0</v>
      </c>
      <c r="AO117" s="15">
        <v>0</v>
      </c>
      <c r="AP117" s="80">
        <v>0</v>
      </c>
      <c r="AQ117" s="15">
        <v>1</v>
      </c>
      <c r="AR117" s="15">
        <v>0</v>
      </c>
      <c r="AS117" s="15">
        <v>0</v>
      </c>
      <c r="AT117" s="80">
        <v>13.999999999999998</v>
      </c>
      <c r="AU117" s="80">
        <v>170</v>
      </c>
      <c r="AV117" s="80">
        <v>2</v>
      </c>
      <c r="AW117" s="80">
        <v>0</v>
      </c>
      <c r="AX117" s="80">
        <v>13.999599999999997</v>
      </c>
      <c r="AY117" s="174">
        <v>197.99999999999997</v>
      </c>
      <c r="AZ117" s="80">
        <v>0</v>
      </c>
      <c r="BA117" s="80">
        <v>6</v>
      </c>
      <c r="BB117" s="80">
        <v>32</v>
      </c>
      <c r="BC117" s="80">
        <v>1</v>
      </c>
      <c r="BD117" s="80">
        <v>1</v>
      </c>
      <c r="BE117" s="80">
        <v>2</v>
      </c>
      <c r="BF117" s="80">
        <v>0</v>
      </c>
      <c r="BG117" s="80">
        <v>242</v>
      </c>
      <c r="BH117" s="15">
        <v>0</v>
      </c>
      <c r="BI117" s="15">
        <v>0</v>
      </c>
      <c r="BJ117" s="15">
        <v>0</v>
      </c>
      <c r="BK117" s="80">
        <v>0</v>
      </c>
      <c r="BL117" s="15">
        <v>0</v>
      </c>
      <c r="BM117" s="15">
        <v>0</v>
      </c>
      <c r="BN117" s="15">
        <v>0</v>
      </c>
      <c r="BO117" s="15">
        <v>0</v>
      </c>
      <c r="BP117" s="15">
        <v>0</v>
      </c>
      <c r="BQ117" s="15">
        <v>0</v>
      </c>
      <c r="BR117" s="80">
        <v>0</v>
      </c>
      <c r="BS117" s="15">
        <v>0</v>
      </c>
      <c r="BT117" s="15">
        <v>0</v>
      </c>
      <c r="BU117" s="80">
        <v>0</v>
      </c>
      <c r="BV117" s="15">
        <v>0</v>
      </c>
      <c r="BW117" s="15">
        <v>0</v>
      </c>
      <c r="BX117" s="15">
        <v>0</v>
      </c>
      <c r="BY117" s="15">
        <v>0</v>
      </c>
      <c r="BZ117" s="80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80">
        <v>0</v>
      </c>
      <c r="CI117" s="80">
        <v>1</v>
      </c>
      <c r="CJ117" s="80">
        <v>0</v>
      </c>
      <c r="CK117" s="80">
        <v>5</v>
      </c>
      <c r="CL117" s="174">
        <v>4.96</v>
      </c>
      <c r="CM117" s="80">
        <v>0</v>
      </c>
      <c r="CN117" s="80">
        <v>0</v>
      </c>
      <c r="CO117" s="80">
        <v>0</v>
      </c>
      <c r="CP117" s="80">
        <v>0</v>
      </c>
      <c r="CQ117" s="80">
        <v>0</v>
      </c>
      <c r="CR117" s="80">
        <v>0</v>
      </c>
      <c r="CS117" s="80">
        <v>0</v>
      </c>
      <c r="CT117" s="80">
        <v>4.96</v>
      </c>
      <c r="CU117" s="15">
        <v>0</v>
      </c>
      <c r="CV117" s="15">
        <v>1</v>
      </c>
      <c r="CW117" s="15">
        <v>336</v>
      </c>
      <c r="CX117" s="15"/>
      <c r="CY117" s="15"/>
      <c r="CZ117" s="207"/>
      <c r="DA117" s="207"/>
      <c r="DH117" s="207"/>
      <c r="DJ117" s="207"/>
      <c r="DK117" s="207"/>
      <c r="DL117" s="207"/>
      <c r="DM117" s="207"/>
      <c r="DN117" s="207"/>
      <c r="DO117" s="207"/>
      <c r="DP117" s="207"/>
      <c r="DQ117" s="207"/>
      <c r="DR117" s="207"/>
      <c r="DS117" s="207"/>
      <c r="DT117" s="207"/>
      <c r="DU117" s="207"/>
      <c r="DV117" s="207"/>
      <c r="DW117" s="207"/>
      <c r="DX117" s="207"/>
      <c r="DY117" s="207"/>
      <c r="DZ117" s="207"/>
      <c r="EA117" s="207"/>
      <c r="EB117" s="207"/>
      <c r="EC117" s="207"/>
      <c r="ED117" s="207"/>
      <c r="EE117" s="207"/>
      <c r="EF117" s="207"/>
      <c r="EG117" s="207"/>
      <c r="EH117" s="207"/>
      <c r="EI117" s="207"/>
      <c r="EJ117" s="207"/>
      <c r="EK117" s="207"/>
      <c r="EL117" s="207"/>
      <c r="EM117" s="207"/>
      <c r="EN117" s="207"/>
      <c r="EO117" s="207"/>
      <c r="EP117" s="207"/>
      <c r="EQ117" s="207"/>
      <c r="ER117" s="207"/>
      <c r="ES117" s="207"/>
      <c r="ET117" s="207"/>
      <c r="EU117" s="207"/>
      <c r="EV117" s="207"/>
      <c r="EW117" s="207"/>
      <c r="EX117" s="207"/>
      <c r="EY117" s="207"/>
      <c r="EZ117" s="207"/>
      <c r="FA117" s="207"/>
      <c r="FB117" s="207"/>
      <c r="FC117" s="207"/>
      <c r="FD117" s="207"/>
      <c r="FE117" s="207"/>
      <c r="FF117" s="207"/>
      <c r="FG117" s="207"/>
      <c r="FH117" s="207"/>
      <c r="FI117" s="207"/>
      <c r="FJ117" s="207"/>
      <c r="FK117" s="207"/>
      <c r="FL117" s="207"/>
      <c r="FM117" s="207"/>
      <c r="FN117" s="207"/>
      <c r="FO117" s="207"/>
      <c r="FP117" s="207"/>
      <c r="FQ117" s="207"/>
      <c r="FR117" s="207"/>
      <c r="FS117" s="207"/>
      <c r="FT117" s="207"/>
      <c r="FU117" s="207"/>
      <c r="FV117" s="207"/>
      <c r="FW117" s="207"/>
      <c r="FX117" s="207"/>
      <c r="FY117" s="207"/>
      <c r="FZ117" s="207"/>
      <c r="GA117" s="207"/>
      <c r="GB117" s="207"/>
      <c r="GC117" s="207"/>
      <c r="GD117" s="207"/>
      <c r="GE117" s="207"/>
      <c r="GF117" s="207"/>
      <c r="GG117" s="207"/>
      <c r="GH117" s="207"/>
      <c r="GI117" s="207"/>
      <c r="GJ117" s="207"/>
      <c r="GK117" s="207"/>
      <c r="GL117" s="207"/>
      <c r="GM117" s="207"/>
      <c r="GN117" s="207"/>
      <c r="GO117" s="207"/>
      <c r="GP117" s="207"/>
      <c r="GQ117" s="207"/>
      <c r="GR117" s="207"/>
      <c r="GS117" s="207"/>
      <c r="GT117" s="207"/>
      <c r="GU117" s="207"/>
      <c r="GV117" s="207"/>
      <c r="GW117" s="207"/>
      <c r="GX117" s="207"/>
      <c r="GY117" s="207"/>
    </row>
    <row r="118" spans="1:207" x14ac:dyDescent="0.2">
      <c r="A118" s="43">
        <v>89</v>
      </c>
      <c r="B118" s="43">
        <v>281</v>
      </c>
      <c r="C118" s="100">
        <v>341</v>
      </c>
      <c r="D118" s="60">
        <f>'Revised Stratig. - April ''08'!$G$286</f>
        <v>6492</v>
      </c>
      <c r="E118" s="67">
        <v>27</v>
      </c>
      <c r="F118" s="15">
        <v>0</v>
      </c>
      <c r="G118" s="15">
        <v>0</v>
      </c>
      <c r="H118" s="15">
        <v>0</v>
      </c>
      <c r="I118" s="15">
        <v>0</v>
      </c>
      <c r="J118" s="80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80">
        <v>0</v>
      </c>
      <c r="W118" s="15">
        <v>0</v>
      </c>
      <c r="X118" s="15">
        <v>0</v>
      </c>
      <c r="Y118" s="15">
        <v>1.9999999999999998</v>
      </c>
      <c r="Z118" s="15">
        <v>0</v>
      </c>
      <c r="AA118" s="15">
        <v>0</v>
      </c>
      <c r="AB118" s="15">
        <v>0</v>
      </c>
      <c r="AC118" s="80">
        <v>0</v>
      </c>
      <c r="AD118" s="15">
        <v>0</v>
      </c>
      <c r="AE118" s="15">
        <v>6</v>
      </c>
      <c r="AF118" s="15">
        <v>0.99999999999999989</v>
      </c>
      <c r="AG118" s="80">
        <v>7</v>
      </c>
      <c r="AH118" s="15">
        <v>0</v>
      </c>
      <c r="AI118" s="15">
        <v>444</v>
      </c>
      <c r="AJ118" s="15">
        <v>0</v>
      </c>
      <c r="AK118" s="15">
        <v>0</v>
      </c>
      <c r="AL118" s="15">
        <v>0</v>
      </c>
      <c r="AM118" s="15">
        <v>1.9999999999999998</v>
      </c>
      <c r="AN118" s="80">
        <v>0</v>
      </c>
      <c r="AO118" s="15">
        <v>0</v>
      </c>
      <c r="AP118" s="80">
        <v>0.99999999999999989</v>
      </c>
      <c r="AQ118" s="15">
        <v>0</v>
      </c>
      <c r="AR118" s="15">
        <v>0</v>
      </c>
      <c r="AS118" s="15">
        <v>0</v>
      </c>
      <c r="AT118" s="80">
        <v>8.9999999999999982</v>
      </c>
      <c r="AU118" s="80">
        <v>194</v>
      </c>
      <c r="AV118" s="80">
        <v>6</v>
      </c>
      <c r="AW118" s="80">
        <v>0</v>
      </c>
      <c r="AX118" s="80">
        <v>9.0018000000000011</v>
      </c>
      <c r="AY118" s="174">
        <v>277</v>
      </c>
      <c r="AZ118" s="80">
        <v>0.99999999999999989</v>
      </c>
      <c r="BA118" s="80">
        <v>3</v>
      </c>
      <c r="BB118" s="80">
        <v>19</v>
      </c>
      <c r="BC118" s="80">
        <v>8.9999999999999982</v>
      </c>
      <c r="BD118" s="80">
        <v>5</v>
      </c>
      <c r="BE118" s="80">
        <v>0.99999999999999989</v>
      </c>
      <c r="BF118" s="80">
        <v>0</v>
      </c>
      <c r="BG118" s="80">
        <v>321</v>
      </c>
      <c r="BH118" s="15">
        <v>0</v>
      </c>
      <c r="BI118" s="15">
        <v>0.99999999999999989</v>
      </c>
      <c r="BJ118" s="15">
        <v>0</v>
      </c>
      <c r="BK118" s="80">
        <v>1.0000800000000001</v>
      </c>
      <c r="BL118" s="15">
        <v>0</v>
      </c>
      <c r="BM118" s="15">
        <v>0</v>
      </c>
      <c r="BN118" s="15">
        <v>0</v>
      </c>
      <c r="BO118" s="15">
        <v>0</v>
      </c>
      <c r="BP118" s="15">
        <v>0</v>
      </c>
      <c r="BQ118" s="15">
        <v>0.99999999999999989</v>
      </c>
      <c r="BR118" s="80">
        <v>1.9999999999999998</v>
      </c>
      <c r="BS118" s="15">
        <v>0</v>
      </c>
      <c r="BT118" s="15">
        <v>0</v>
      </c>
      <c r="BU118" s="80">
        <v>0</v>
      </c>
      <c r="BV118" s="15">
        <v>0</v>
      </c>
      <c r="BW118" s="15">
        <v>0</v>
      </c>
      <c r="BX118" s="15">
        <v>0</v>
      </c>
      <c r="BY118" s="15">
        <v>0</v>
      </c>
      <c r="BZ118" s="80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80">
        <v>0</v>
      </c>
      <c r="CI118" s="80">
        <v>0</v>
      </c>
      <c r="CJ118" s="80">
        <v>0</v>
      </c>
      <c r="CK118" s="80">
        <v>0</v>
      </c>
      <c r="CL118" s="174">
        <v>0</v>
      </c>
      <c r="CM118" s="80">
        <v>0</v>
      </c>
      <c r="CN118" s="80">
        <v>0</v>
      </c>
      <c r="CO118" s="80">
        <v>0</v>
      </c>
      <c r="CP118" s="80">
        <v>0</v>
      </c>
      <c r="CQ118" s="80">
        <v>0</v>
      </c>
      <c r="CR118" s="80">
        <v>0</v>
      </c>
      <c r="CS118" s="80">
        <v>0</v>
      </c>
      <c r="CT118" s="80">
        <v>0</v>
      </c>
      <c r="CU118" s="15">
        <v>0</v>
      </c>
      <c r="CV118" s="15">
        <v>1</v>
      </c>
      <c r="CW118" s="15">
        <v>341</v>
      </c>
      <c r="CX118" s="15"/>
      <c r="CY118" s="15"/>
      <c r="CZ118" s="207"/>
      <c r="DA118" s="207"/>
      <c r="DH118" s="207"/>
      <c r="DJ118" s="207"/>
      <c r="DK118" s="207"/>
      <c r="DL118" s="207"/>
      <c r="DM118" s="207"/>
      <c r="DN118" s="207"/>
      <c r="DO118" s="207"/>
      <c r="DP118" s="207"/>
      <c r="DQ118" s="207"/>
      <c r="DR118" s="207"/>
      <c r="DS118" s="207"/>
      <c r="DT118" s="207"/>
      <c r="DU118" s="207"/>
      <c r="DV118" s="207"/>
      <c r="DW118" s="207"/>
      <c r="DX118" s="207"/>
      <c r="DY118" s="207"/>
      <c r="DZ118" s="207"/>
      <c r="EA118" s="207"/>
      <c r="EB118" s="207"/>
      <c r="EC118" s="207"/>
      <c r="ED118" s="207"/>
      <c r="EE118" s="207"/>
      <c r="EF118" s="207"/>
      <c r="EG118" s="207"/>
      <c r="EH118" s="207"/>
      <c r="EI118" s="207"/>
      <c r="EJ118" s="207"/>
      <c r="EK118" s="207"/>
      <c r="EL118" s="207"/>
      <c r="EM118" s="207"/>
      <c r="EN118" s="207"/>
      <c r="EO118" s="207"/>
      <c r="EP118" s="207"/>
      <c r="EQ118" s="207"/>
      <c r="ER118" s="207"/>
      <c r="ES118" s="207"/>
      <c r="ET118" s="207"/>
      <c r="EU118" s="207"/>
      <c r="EV118" s="207"/>
      <c r="EW118" s="207"/>
      <c r="EX118" s="207"/>
      <c r="EY118" s="207"/>
      <c r="EZ118" s="207"/>
      <c r="FA118" s="207"/>
      <c r="FB118" s="207"/>
      <c r="FC118" s="207"/>
      <c r="FD118" s="207"/>
      <c r="FE118" s="207"/>
      <c r="FF118" s="207"/>
      <c r="FG118" s="207"/>
      <c r="FH118" s="207"/>
      <c r="FI118" s="207"/>
      <c r="FJ118" s="207"/>
      <c r="FK118" s="207"/>
      <c r="FL118" s="207"/>
      <c r="FM118" s="207"/>
      <c r="FN118" s="207"/>
      <c r="FO118" s="207"/>
      <c r="FP118" s="207"/>
      <c r="FQ118" s="207"/>
      <c r="FR118" s="207"/>
      <c r="FS118" s="207"/>
      <c r="FT118" s="207"/>
      <c r="FU118" s="207"/>
      <c r="FV118" s="207"/>
      <c r="FW118" s="207"/>
      <c r="FX118" s="207"/>
      <c r="FY118" s="207"/>
      <c r="FZ118" s="207"/>
      <c r="GA118" s="207"/>
      <c r="GB118" s="207"/>
      <c r="GC118" s="207"/>
      <c r="GD118" s="207"/>
      <c r="GE118" s="207"/>
      <c r="GF118" s="207"/>
      <c r="GG118" s="207"/>
      <c r="GH118" s="207"/>
      <c r="GI118" s="207"/>
      <c r="GJ118" s="207"/>
      <c r="GK118" s="207"/>
      <c r="GL118" s="207"/>
      <c r="GM118" s="207"/>
      <c r="GN118" s="207"/>
      <c r="GO118" s="207"/>
      <c r="GP118" s="207"/>
      <c r="GQ118" s="207"/>
      <c r="GR118" s="207"/>
      <c r="GS118" s="207"/>
      <c r="GT118" s="207"/>
      <c r="GU118" s="207"/>
      <c r="GV118" s="207"/>
      <c r="GW118" s="207"/>
      <c r="GX118" s="207"/>
      <c r="GY118" s="207"/>
    </row>
    <row r="119" spans="1:207" x14ac:dyDescent="0.2">
      <c r="A119" s="43">
        <v>94</v>
      </c>
      <c r="B119" s="43">
        <v>286</v>
      </c>
      <c r="C119" s="100">
        <v>346</v>
      </c>
      <c r="D119" s="60">
        <f>'Revised Stratig. - April ''08'!$G$291</f>
        <v>6565</v>
      </c>
      <c r="E119" s="67">
        <v>24</v>
      </c>
      <c r="F119" s="15">
        <v>0</v>
      </c>
      <c r="G119" s="15">
        <v>0.99999999999999989</v>
      </c>
      <c r="H119" s="15">
        <v>1.9999999999999998</v>
      </c>
      <c r="I119" s="15">
        <v>0</v>
      </c>
      <c r="J119" s="80">
        <v>0.99999840000000007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0.99999840000000007</v>
      </c>
      <c r="Q119" s="15">
        <v>0</v>
      </c>
      <c r="R119" s="15">
        <v>0.99999999999999989</v>
      </c>
      <c r="S119" s="15">
        <v>0.99999999999999989</v>
      </c>
      <c r="T119" s="15">
        <v>0</v>
      </c>
      <c r="U119" s="15">
        <v>0</v>
      </c>
      <c r="V119" s="80">
        <v>0</v>
      </c>
      <c r="W119" s="15">
        <v>0</v>
      </c>
      <c r="X119" s="15">
        <v>0</v>
      </c>
      <c r="Y119" s="15">
        <v>3</v>
      </c>
      <c r="Z119" s="15">
        <v>0</v>
      </c>
      <c r="AA119" s="15">
        <v>0</v>
      </c>
      <c r="AB119" s="15">
        <v>0</v>
      </c>
      <c r="AC119" s="80">
        <v>0</v>
      </c>
      <c r="AD119" s="15">
        <v>0</v>
      </c>
      <c r="AE119" s="15">
        <v>9</v>
      </c>
      <c r="AF119" s="15">
        <v>0.99999999999999989</v>
      </c>
      <c r="AG119" s="80">
        <v>10.000000000000002</v>
      </c>
      <c r="AH119" s="15">
        <v>0</v>
      </c>
      <c r="AI119" s="15">
        <v>309.99999999999994</v>
      </c>
      <c r="AJ119" s="15">
        <v>0</v>
      </c>
      <c r="AK119" s="15">
        <v>0</v>
      </c>
      <c r="AL119" s="15">
        <v>1.9999999999999998</v>
      </c>
      <c r="AM119" s="15">
        <v>1.9999999999999998</v>
      </c>
      <c r="AN119" s="80">
        <v>0</v>
      </c>
      <c r="AO119" s="15">
        <v>0</v>
      </c>
      <c r="AP119" s="80">
        <v>0</v>
      </c>
      <c r="AQ119" s="15">
        <v>0</v>
      </c>
      <c r="AR119" s="15">
        <v>0</v>
      </c>
      <c r="AS119" s="15">
        <v>0</v>
      </c>
      <c r="AT119" s="80">
        <v>7.9999999999999991</v>
      </c>
      <c r="AU119" s="80">
        <v>133.00000000000003</v>
      </c>
      <c r="AV119" s="80">
        <v>3</v>
      </c>
      <c r="AW119" s="80">
        <v>0</v>
      </c>
      <c r="AX119" s="80">
        <v>8.0016000000000016</v>
      </c>
      <c r="AY119" s="174">
        <v>159</v>
      </c>
      <c r="AZ119" s="80">
        <v>0</v>
      </c>
      <c r="BA119" s="80">
        <v>6</v>
      </c>
      <c r="BB119" s="80">
        <v>48</v>
      </c>
      <c r="BC119" s="80">
        <v>3.9999999999999996</v>
      </c>
      <c r="BD119" s="80">
        <v>0.99999999999999989</v>
      </c>
      <c r="BE119" s="80">
        <v>3</v>
      </c>
      <c r="BF119" s="80">
        <v>0</v>
      </c>
      <c r="BG119" s="80">
        <v>224</v>
      </c>
      <c r="BH119" s="15">
        <v>0</v>
      </c>
      <c r="BI119" s="15">
        <v>0</v>
      </c>
      <c r="BJ119" s="15">
        <v>0</v>
      </c>
      <c r="BK119" s="80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80">
        <v>0</v>
      </c>
      <c r="BS119" s="15">
        <v>0</v>
      </c>
      <c r="BT119" s="15">
        <v>0</v>
      </c>
      <c r="BU119" s="80">
        <v>0</v>
      </c>
      <c r="BV119" s="15">
        <v>0</v>
      </c>
      <c r="BW119" s="15">
        <v>0</v>
      </c>
      <c r="BX119" s="15">
        <v>0</v>
      </c>
      <c r="BY119" s="15">
        <v>0</v>
      </c>
      <c r="BZ119" s="80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80">
        <v>0</v>
      </c>
      <c r="CI119" s="80">
        <v>0</v>
      </c>
      <c r="CJ119" s="80">
        <v>0</v>
      </c>
      <c r="CK119" s="80">
        <v>0</v>
      </c>
      <c r="CL119" s="174">
        <v>0</v>
      </c>
      <c r="CM119" s="80">
        <v>0</v>
      </c>
      <c r="CN119" s="80">
        <v>0</v>
      </c>
      <c r="CO119" s="80">
        <v>0</v>
      </c>
      <c r="CP119" s="80">
        <v>0.99999999999999989</v>
      </c>
      <c r="CQ119" s="80">
        <v>0</v>
      </c>
      <c r="CR119" s="80">
        <v>0</v>
      </c>
      <c r="CS119" s="80">
        <v>0</v>
      </c>
      <c r="CT119" s="80">
        <v>0.99999999999999989</v>
      </c>
      <c r="CU119" s="15">
        <v>0</v>
      </c>
      <c r="CV119" s="15">
        <v>1</v>
      </c>
      <c r="CW119" s="15">
        <v>346</v>
      </c>
      <c r="CX119" s="15"/>
      <c r="CY119" s="15"/>
      <c r="CZ119" s="207"/>
      <c r="DA119" s="207"/>
      <c r="DH119" s="207"/>
      <c r="DJ119" s="207"/>
      <c r="DK119" s="207"/>
      <c r="DL119" s="207"/>
      <c r="DM119" s="207"/>
      <c r="DN119" s="207"/>
      <c r="DO119" s="207"/>
      <c r="DP119" s="207"/>
      <c r="DQ119" s="207"/>
      <c r="DR119" s="207"/>
      <c r="DS119" s="207"/>
      <c r="DT119" s="207"/>
      <c r="DU119" s="207"/>
      <c r="DV119" s="207"/>
      <c r="DW119" s="207"/>
      <c r="DX119" s="207"/>
      <c r="DY119" s="207"/>
      <c r="DZ119" s="207"/>
      <c r="EA119" s="207"/>
      <c r="EB119" s="207"/>
      <c r="EC119" s="207"/>
      <c r="ED119" s="207"/>
      <c r="EE119" s="207"/>
      <c r="EF119" s="207"/>
      <c r="EG119" s="207"/>
      <c r="EH119" s="207"/>
      <c r="EI119" s="207"/>
      <c r="EJ119" s="207"/>
      <c r="EK119" s="207"/>
      <c r="EL119" s="207"/>
      <c r="EM119" s="207"/>
      <c r="EN119" s="207"/>
      <c r="EO119" s="207"/>
      <c r="EP119" s="207"/>
      <c r="EQ119" s="207"/>
      <c r="ER119" s="207"/>
      <c r="ES119" s="207"/>
      <c r="ET119" s="207"/>
      <c r="EU119" s="207"/>
      <c r="EV119" s="207"/>
      <c r="EW119" s="207"/>
      <c r="EX119" s="207"/>
      <c r="EY119" s="207"/>
      <c r="EZ119" s="207"/>
      <c r="FA119" s="207"/>
      <c r="FB119" s="207"/>
      <c r="FC119" s="207"/>
      <c r="FD119" s="207"/>
      <c r="FE119" s="207"/>
      <c r="FF119" s="207"/>
      <c r="FG119" s="207"/>
      <c r="FH119" s="207"/>
      <c r="FI119" s="207"/>
      <c r="FJ119" s="207"/>
      <c r="FK119" s="207"/>
      <c r="FL119" s="207"/>
      <c r="FM119" s="207"/>
      <c r="FN119" s="207"/>
      <c r="FO119" s="207"/>
      <c r="FP119" s="207"/>
      <c r="FQ119" s="207"/>
      <c r="FR119" s="207"/>
      <c r="FS119" s="207"/>
      <c r="FT119" s="207"/>
      <c r="FU119" s="207"/>
      <c r="FV119" s="207"/>
      <c r="FW119" s="207"/>
      <c r="FX119" s="207"/>
      <c r="FY119" s="207"/>
      <c r="FZ119" s="207"/>
      <c r="GA119" s="207"/>
      <c r="GB119" s="207"/>
      <c r="GC119" s="207"/>
      <c r="GD119" s="207"/>
      <c r="GE119" s="207"/>
      <c r="GF119" s="207"/>
      <c r="GG119" s="207"/>
      <c r="GH119" s="207"/>
      <c r="GI119" s="207"/>
      <c r="GJ119" s="207"/>
      <c r="GK119" s="207"/>
      <c r="GL119" s="207"/>
      <c r="GM119" s="207"/>
      <c r="GN119" s="207"/>
      <c r="GO119" s="207"/>
      <c r="GP119" s="207"/>
      <c r="GQ119" s="207"/>
      <c r="GR119" s="207"/>
      <c r="GS119" s="207"/>
      <c r="GT119" s="207"/>
      <c r="GU119" s="207"/>
      <c r="GV119" s="207"/>
      <c r="GW119" s="207"/>
      <c r="GX119" s="207"/>
      <c r="GY119" s="207"/>
    </row>
    <row r="120" spans="1:207" x14ac:dyDescent="0.2">
      <c r="A120" s="61" t="s">
        <v>200</v>
      </c>
      <c r="B120" s="43"/>
      <c r="D120" s="73"/>
      <c r="E120" s="69"/>
      <c r="F120" s="15"/>
      <c r="G120" s="15"/>
      <c r="H120" s="15"/>
      <c r="I120" s="15"/>
      <c r="J120" s="80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80"/>
      <c r="W120" s="15"/>
      <c r="X120" s="15"/>
      <c r="Y120" s="15"/>
      <c r="Z120" s="15"/>
      <c r="AA120" s="15"/>
      <c r="AB120" s="15"/>
      <c r="AC120" s="80"/>
      <c r="AD120" s="15"/>
      <c r="AE120" s="15"/>
      <c r="AF120" s="15"/>
      <c r="AG120" s="80"/>
      <c r="AH120" s="15"/>
      <c r="AI120" s="15"/>
      <c r="AJ120" s="15"/>
      <c r="AK120" s="15"/>
      <c r="AL120" s="15"/>
      <c r="AM120" s="15"/>
      <c r="AN120" s="80"/>
      <c r="AO120" s="15"/>
      <c r="AP120" s="80"/>
      <c r="AQ120" s="15"/>
      <c r="AR120" s="15"/>
      <c r="AS120" s="15"/>
      <c r="AT120" s="80"/>
      <c r="AU120" s="80"/>
      <c r="AV120" s="80"/>
      <c r="AW120" s="80"/>
      <c r="AX120" s="80"/>
      <c r="AY120" s="174"/>
      <c r="AZ120" s="80"/>
      <c r="BA120" s="80"/>
      <c r="BB120" s="80"/>
      <c r="BC120" s="80"/>
      <c r="BD120" s="80"/>
      <c r="BE120" s="80"/>
      <c r="BF120" s="80"/>
      <c r="BG120" s="80"/>
      <c r="BH120" s="15"/>
      <c r="BI120" s="15"/>
      <c r="BJ120" s="15"/>
      <c r="BK120" s="80"/>
      <c r="BL120" s="15"/>
      <c r="BM120" s="15"/>
      <c r="BN120" s="15"/>
      <c r="BO120" s="15"/>
      <c r="BP120" s="15"/>
      <c r="BQ120" s="15"/>
      <c r="BR120" s="80"/>
      <c r="BS120" s="15"/>
      <c r="BT120" s="15"/>
      <c r="BU120" s="80"/>
      <c r="BV120" s="15"/>
      <c r="BW120" s="15"/>
      <c r="BX120" s="15"/>
      <c r="BY120" s="15"/>
      <c r="BZ120" s="80"/>
      <c r="CA120" s="15"/>
      <c r="CB120" s="15"/>
      <c r="CC120" s="15"/>
      <c r="CD120" s="15"/>
      <c r="CE120" s="15"/>
      <c r="CF120" s="15"/>
      <c r="CG120" s="15"/>
      <c r="CH120" s="80"/>
      <c r="CI120" s="80"/>
      <c r="CJ120" s="80"/>
      <c r="CK120" s="80"/>
      <c r="CL120" s="174"/>
      <c r="CM120" s="80"/>
      <c r="CN120" s="80"/>
      <c r="CO120" s="80"/>
      <c r="CP120" s="80"/>
      <c r="CQ120" s="80"/>
      <c r="CR120" s="80"/>
      <c r="CS120" s="80"/>
      <c r="CT120" s="80"/>
      <c r="CU120" s="15"/>
      <c r="CV120" s="15"/>
      <c r="CW120" s="15"/>
      <c r="CX120" s="15"/>
      <c r="CY120" s="15"/>
      <c r="CZ120" s="207"/>
      <c r="DA120" s="207"/>
      <c r="DE120" s="208"/>
      <c r="DI120" s="207"/>
      <c r="DJ120" s="207"/>
      <c r="DK120" s="207"/>
      <c r="DL120" s="207"/>
      <c r="DM120" s="207"/>
      <c r="DN120" s="207"/>
      <c r="DO120" s="207"/>
      <c r="DP120" s="207"/>
      <c r="DQ120" s="207"/>
      <c r="DR120" s="207"/>
      <c r="DS120" s="207"/>
      <c r="DT120" s="207"/>
      <c r="DU120" s="207"/>
      <c r="DV120" s="207"/>
      <c r="DW120" s="207"/>
      <c r="DX120" s="207"/>
      <c r="DY120" s="207"/>
      <c r="DZ120" s="207"/>
      <c r="EA120" s="207"/>
      <c r="EB120" s="207"/>
      <c r="EC120" s="207"/>
      <c r="ED120" s="207"/>
      <c r="EE120" s="207"/>
      <c r="EF120" s="207"/>
      <c r="EG120" s="207"/>
      <c r="EH120" s="207"/>
      <c r="EI120" s="207"/>
      <c r="EJ120" s="207"/>
      <c r="EK120" s="207"/>
      <c r="EL120" s="207"/>
      <c r="EM120" s="207"/>
      <c r="EN120" s="207"/>
      <c r="EO120" s="207"/>
      <c r="EP120" s="207"/>
      <c r="EQ120" s="207"/>
      <c r="ER120" s="207"/>
      <c r="ES120" s="207"/>
      <c r="ET120" s="207"/>
      <c r="EU120" s="207"/>
      <c r="EV120" s="207"/>
      <c r="EW120" s="207"/>
      <c r="EX120" s="207"/>
      <c r="EY120" s="207"/>
      <c r="EZ120" s="207"/>
      <c r="FA120" s="207"/>
      <c r="FB120" s="207"/>
      <c r="FC120" s="207"/>
      <c r="FD120" s="207"/>
      <c r="FE120" s="207"/>
      <c r="FF120" s="207"/>
      <c r="FG120" s="207"/>
      <c r="FH120" s="207"/>
      <c r="FI120" s="207"/>
      <c r="FJ120" s="207"/>
      <c r="FK120" s="207"/>
      <c r="FL120" s="207"/>
      <c r="FM120" s="207"/>
      <c r="FN120" s="207"/>
      <c r="FO120" s="207"/>
      <c r="FP120" s="207"/>
      <c r="FQ120" s="207"/>
      <c r="FR120" s="207"/>
      <c r="FS120" s="207"/>
      <c r="FT120" s="207"/>
      <c r="FU120" s="207"/>
      <c r="FV120" s="207"/>
      <c r="FW120" s="207"/>
      <c r="FX120" s="207"/>
      <c r="FY120" s="207"/>
      <c r="FZ120" s="207"/>
      <c r="GA120" s="207"/>
      <c r="GB120" s="207"/>
      <c r="GC120" s="207"/>
      <c r="GD120" s="207"/>
      <c r="GE120" s="207"/>
      <c r="GF120" s="207"/>
      <c r="GG120" s="207"/>
      <c r="GH120" s="207"/>
      <c r="GI120" s="207"/>
      <c r="GJ120" s="207"/>
      <c r="GK120" s="207"/>
      <c r="GL120" s="207"/>
      <c r="GM120" s="207"/>
      <c r="GN120" s="207"/>
      <c r="GO120" s="207"/>
      <c r="GP120" s="207"/>
      <c r="GQ120" s="207"/>
      <c r="GR120" s="207"/>
      <c r="GS120" s="207"/>
      <c r="GT120" s="207"/>
      <c r="GU120" s="207"/>
      <c r="GV120" s="207"/>
      <c r="GW120" s="207"/>
      <c r="GX120" s="207"/>
      <c r="GY120" s="207"/>
    </row>
    <row r="121" spans="1:207" x14ac:dyDescent="0.2">
      <c r="A121" s="43">
        <v>4</v>
      </c>
      <c r="B121" s="43">
        <v>295</v>
      </c>
      <c r="C121" s="100">
        <v>355</v>
      </c>
      <c r="D121" s="60">
        <f>'Revised Stratig. - April ''08'!$G$300</f>
        <v>6643</v>
      </c>
      <c r="E121" s="67">
        <v>29</v>
      </c>
      <c r="F121" s="15">
        <v>1</v>
      </c>
      <c r="G121" s="15">
        <v>1</v>
      </c>
      <c r="H121" s="15">
        <v>0</v>
      </c>
      <c r="I121" s="15">
        <v>0</v>
      </c>
      <c r="J121" s="80">
        <v>2.0010000000000003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2.0010000000000003</v>
      </c>
      <c r="Q121" s="15">
        <v>1</v>
      </c>
      <c r="R121" s="15">
        <v>0</v>
      </c>
      <c r="S121" s="15">
        <v>1</v>
      </c>
      <c r="T121" s="15">
        <v>0</v>
      </c>
      <c r="U121" s="15">
        <v>0</v>
      </c>
      <c r="V121" s="80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80">
        <v>0</v>
      </c>
      <c r="AD121" s="15">
        <v>0</v>
      </c>
      <c r="AE121" s="15">
        <v>5.0000000000000009</v>
      </c>
      <c r="AF121" s="15">
        <v>1</v>
      </c>
      <c r="AG121" s="80">
        <v>6</v>
      </c>
      <c r="AH121" s="15">
        <v>0</v>
      </c>
      <c r="AI121" s="15">
        <v>402</v>
      </c>
      <c r="AJ121" s="15">
        <v>0</v>
      </c>
      <c r="AK121" s="15">
        <v>0</v>
      </c>
      <c r="AL121" s="15">
        <v>0</v>
      </c>
      <c r="AM121" s="15">
        <v>3</v>
      </c>
      <c r="AN121" s="80">
        <v>0</v>
      </c>
      <c r="AO121" s="15">
        <v>0</v>
      </c>
      <c r="AP121" s="80">
        <v>3</v>
      </c>
      <c r="AQ121" s="15">
        <v>1</v>
      </c>
      <c r="AR121" s="15">
        <v>0</v>
      </c>
      <c r="AS121" s="15">
        <v>0</v>
      </c>
      <c r="AT121" s="80">
        <v>10.000000000000002</v>
      </c>
      <c r="AU121" s="80">
        <v>163</v>
      </c>
      <c r="AV121" s="80">
        <v>6</v>
      </c>
      <c r="AW121" s="80">
        <v>0</v>
      </c>
      <c r="AX121" s="80">
        <v>9.9992000000000001</v>
      </c>
      <c r="AY121" s="174">
        <v>285</v>
      </c>
      <c r="AZ121" s="80">
        <v>1</v>
      </c>
      <c r="BA121" s="80">
        <v>3</v>
      </c>
      <c r="BB121" s="80">
        <v>7</v>
      </c>
      <c r="BC121" s="80">
        <v>0</v>
      </c>
      <c r="BD121" s="80">
        <v>5.0000000000000009</v>
      </c>
      <c r="BE121" s="80">
        <v>4</v>
      </c>
      <c r="BF121" s="80">
        <v>0</v>
      </c>
      <c r="BG121" s="80">
        <v>310.99999999999994</v>
      </c>
      <c r="BH121" s="15">
        <v>0</v>
      </c>
      <c r="BI121" s="15">
        <v>4</v>
      </c>
      <c r="BJ121" s="15">
        <v>0</v>
      </c>
      <c r="BK121" s="80">
        <v>0.99992000000000003</v>
      </c>
      <c r="BL121" s="15">
        <v>0</v>
      </c>
      <c r="BM121" s="15">
        <v>0</v>
      </c>
      <c r="BN121" s="15">
        <v>0</v>
      </c>
      <c r="BO121" s="15">
        <v>0</v>
      </c>
      <c r="BP121" s="15">
        <v>0</v>
      </c>
      <c r="BQ121" s="15">
        <v>0</v>
      </c>
      <c r="BR121" s="80">
        <v>4</v>
      </c>
      <c r="BS121" s="15">
        <v>0</v>
      </c>
      <c r="BT121" s="15">
        <v>0</v>
      </c>
      <c r="BU121" s="80">
        <v>0</v>
      </c>
      <c r="BV121" s="15">
        <v>0</v>
      </c>
      <c r="BW121" s="15">
        <v>0</v>
      </c>
      <c r="BX121" s="15">
        <v>0</v>
      </c>
      <c r="BY121" s="15">
        <v>0</v>
      </c>
      <c r="BZ121" s="80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v>0</v>
      </c>
      <c r="CH121" s="80">
        <v>0</v>
      </c>
      <c r="CI121" s="80">
        <v>0</v>
      </c>
      <c r="CJ121" s="80">
        <v>0</v>
      </c>
      <c r="CK121" s="80">
        <v>0</v>
      </c>
      <c r="CL121" s="174">
        <v>0</v>
      </c>
      <c r="CM121" s="80">
        <v>0</v>
      </c>
      <c r="CN121" s="80">
        <v>0</v>
      </c>
      <c r="CO121" s="80">
        <v>0</v>
      </c>
      <c r="CP121" s="80">
        <v>0</v>
      </c>
      <c r="CQ121" s="80">
        <v>0</v>
      </c>
      <c r="CR121" s="80">
        <v>0</v>
      </c>
      <c r="CS121" s="80">
        <v>0</v>
      </c>
      <c r="CT121" s="80">
        <v>0</v>
      </c>
      <c r="CU121" s="15">
        <v>0</v>
      </c>
      <c r="CV121" s="15">
        <v>1</v>
      </c>
      <c r="CW121" s="15">
        <v>355</v>
      </c>
      <c r="CX121" s="15"/>
      <c r="CY121" s="15"/>
      <c r="CZ121" s="207"/>
      <c r="DA121" s="207"/>
      <c r="DH121" s="207"/>
      <c r="DJ121" s="207"/>
      <c r="DK121" s="207"/>
      <c r="DL121" s="207"/>
      <c r="DM121" s="207"/>
      <c r="DN121" s="207"/>
      <c r="DO121" s="207"/>
      <c r="DP121" s="207"/>
      <c r="DQ121" s="207"/>
      <c r="DR121" s="207"/>
      <c r="DS121" s="207"/>
      <c r="DT121" s="207"/>
      <c r="DU121" s="207"/>
      <c r="DV121" s="207"/>
      <c r="DW121" s="207"/>
      <c r="DX121" s="207"/>
      <c r="DY121" s="207"/>
      <c r="DZ121" s="207"/>
      <c r="EA121" s="207"/>
      <c r="EB121" s="207"/>
      <c r="EC121" s="207"/>
      <c r="ED121" s="207"/>
      <c r="EE121" s="207"/>
      <c r="EF121" s="207"/>
      <c r="EG121" s="207"/>
      <c r="EH121" s="207"/>
      <c r="EI121" s="207"/>
      <c r="EJ121" s="207"/>
      <c r="EK121" s="207"/>
      <c r="EL121" s="207"/>
      <c r="EM121" s="207"/>
      <c r="EN121" s="207"/>
      <c r="EO121" s="207"/>
      <c r="EP121" s="207"/>
      <c r="EQ121" s="207"/>
      <c r="ER121" s="207"/>
      <c r="ES121" s="207"/>
      <c r="ET121" s="207"/>
      <c r="EU121" s="207"/>
      <c r="EV121" s="207"/>
      <c r="EW121" s="207"/>
      <c r="EX121" s="207"/>
      <c r="EY121" s="207"/>
      <c r="EZ121" s="207"/>
      <c r="FA121" s="207"/>
      <c r="FB121" s="207"/>
      <c r="FC121" s="207"/>
      <c r="FD121" s="207"/>
      <c r="FE121" s="207"/>
      <c r="FF121" s="207"/>
      <c r="FG121" s="207"/>
      <c r="FH121" s="207"/>
      <c r="FI121" s="207"/>
      <c r="FJ121" s="207"/>
      <c r="FK121" s="207"/>
      <c r="FL121" s="207"/>
      <c r="FM121" s="207"/>
      <c r="FN121" s="207"/>
      <c r="FO121" s="207"/>
      <c r="FP121" s="207"/>
      <c r="FQ121" s="207"/>
      <c r="FR121" s="207"/>
      <c r="FS121" s="207"/>
      <c r="FT121" s="207"/>
      <c r="FU121" s="207"/>
      <c r="FV121" s="207"/>
      <c r="FW121" s="207"/>
      <c r="FX121" s="207"/>
      <c r="FY121" s="207"/>
      <c r="FZ121" s="207"/>
      <c r="GA121" s="207"/>
      <c r="GB121" s="207"/>
      <c r="GC121" s="207"/>
      <c r="GD121" s="207"/>
      <c r="GE121" s="207"/>
      <c r="GF121" s="207"/>
      <c r="GG121" s="207"/>
      <c r="GH121" s="207"/>
      <c r="GI121" s="207"/>
      <c r="GJ121" s="207"/>
      <c r="GK121" s="207"/>
      <c r="GL121" s="207"/>
      <c r="GM121" s="207"/>
      <c r="GN121" s="207"/>
      <c r="GO121" s="207"/>
      <c r="GP121" s="207"/>
      <c r="GQ121" s="207"/>
      <c r="GR121" s="207"/>
      <c r="GS121" s="207"/>
      <c r="GT121" s="207"/>
      <c r="GU121" s="207"/>
      <c r="GV121" s="207"/>
      <c r="GW121" s="207"/>
      <c r="GX121" s="207"/>
      <c r="GY121" s="207"/>
    </row>
    <row r="122" spans="1:207" x14ac:dyDescent="0.2">
      <c r="A122" s="43">
        <v>9</v>
      </c>
      <c r="B122" s="43">
        <v>300</v>
      </c>
      <c r="C122" s="100">
        <v>360</v>
      </c>
      <c r="D122" s="60">
        <f>'Revised Stratig. - April ''08'!$G$305</f>
        <v>6701</v>
      </c>
      <c r="E122" s="67">
        <v>29</v>
      </c>
      <c r="F122" s="15">
        <v>0</v>
      </c>
      <c r="G122" s="15">
        <v>0</v>
      </c>
      <c r="H122" s="15">
        <v>0</v>
      </c>
      <c r="I122" s="15">
        <v>0</v>
      </c>
      <c r="J122" s="80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80">
        <v>0</v>
      </c>
      <c r="W122" s="15">
        <v>0</v>
      </c>
      <c r="X122" s="15">
        <v>0</v>
      </c>
      <c r="Y122" s="15">
        <v>6</v>
      </c>
      <c r="Z122" s="15">
        <v>0</v>
      </c>
      <c r="AA122" s="15">
        <v>0</v>
      </c>
      <c r="AB122" s="15">
        <v>0</v>
      </c>
      <c r="AC122" s="80">
        <v>0</v>
      </c>
      <c r="AD122" s="15">
        <v>0</v>
      </c>
      <c r="AE122" s="15">
        <v>2</v>
      </c>
      <c r="AF122" s="15">
        <v>0</v>
      </c>
      <c r="AG122" s="80">
        <v>2</v>
      </c>
      <c r="AH122" s="15">
        <v>0</v>
      </c>
      <c r="AI122" s="15">
        <v>806</v>
      </c>
      <c r="AJ122" s="15">
        <v>0</v>
      </c>
      <c r="AK122" s="15">
        <v>0</v>
      </c>
      <c r="AL122" s="15">
        <v>0</v>
      </c>
      <c r="AM122" s="15">
        <v>2</v>
      </c>
      <c r="AN122" s="80">
        <v>0</v>
      </c>
      <c r="AO122" s="15">
        <v>0</v>
      </c>
      <c r="AP122" s="80">
        <v>1</v>
      </c>
      <c r="AQ122" s="15">
        <v>0</v>
      </c>
      <c r="AR122" s="15">
        <v>1</v>
      </c>
      <c r="AS122" s="15">
        <v>0</v>
      </c>
      <c r="AT122" s="80">
        <v>18</v>
      </c>
      <c r="AU122" s="80">
        <v>242</v>
      </c>
      <c r="AV122" s="80">
        <v>4</v>
      </c>
      <c r="AW122" s="80">
        <v>0</v>
      </c>
      <c r="AX122" s="80">
        <v>17.997399999999999</v>
      </c>
      <c r="AY122" s="174">
        <v>215</v>
      </c>
      <c r="AZ122" s="80">
        <v>0</v>
      </c>
      <c r="BA122" s="80">
        <v>10.000000000000002</v>
      </c>
      <c r="BB122" s="80">
        <v>69</v>
      </c>
      <c r="BC122" s="80">
        <v>0</v>
      </c>
      <c r="BD122" s="80">
        <v>1</v>
      </c>
      <c r="BE122" s="80">
        <v>3</v>
      </c>
      <c r="BF122" s="80">
        <v>0</v>
      </c>
      <c r="BG122" s="80">
        <v>302.00000000000006</v>
      </c>
      <c r="BH122" s="15">
        <v>0</v>
      </c>
      <c r="BI122" s="15">
        <v>2</v>
      </c>
      <c r="BJ122" s="15">
        <v>0</v>
      </c>
      <c r="BK122" s="80">
        <v>0.99992000000000003</v>
      </c>
      <c r="BL122" s="15">
        <v>0</v>
      </c>
      <c r="BM122" s="15">
        <v>0</v>
      </c>
      <c r="BN122" s="15">
        <v>0</v>
      </c>
      <c r="BO122" s="15">
        <v>0</v>
      </c>
      <c r="BP122" s="15">
        <v>0</v>
      </c>
      <c r="BQ122" s="15">
        <v>2</v>
      </c>
      <c r="BR122" s="80">
        <v>4</v>
      </c>
      <c r="BS122" s="15">
        <v>0</v>
      </c>
      <c r="BT122" s="15">
        <v>0</v>
      </c>
      <c r="BU122" s="80">
        <v>0</v>
      </c>
      <c r="BV122" s="15">
        <v>0</v>
      </c>
      <c r="BW122" s="15">
        <v>0</v>
      </c>
      <c r="BX122" s="15">
        <v>0</v>
      </c>
      <c r="BY122" s="15">
        <v>0</v>
      </c>
      <c r="BZ122" s="80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80">
        <v>0</v>
      </c>
      <c r="CI122" s="80">
        <v>0</v>
      </c>
      <c r="CJ122" s="80">
        <v>0</v>
      </c>
      <c r="CK122" s="80">
        <v>0</v>
      </c>
      <c r="CL122" s="174">
        <v>0</v>
      </c>
      <c r="CM122" s="80">
        <v>0</v>
      </c>
      <c r="CN122" s="80">
        <v>0</v>
      </c>
      <c r="CO122" s="80">
        <v>0</v>
      </c>
      <c r="CP122" s="80">
        <v>0</v>
      </c>
      <c r="CQ122" s="80">
        <v>0</v>
      </c>
      <c r="CR122" s="80">
        <v>0</v>
      </c>
      <c r="CS122" s="80">
        <v>0</v>
      </c>
      <c r="CT122" s="80">
        <v>0</v>
      </c>
      <c r="CU122" s="15">
        <v>0</v>
      </c>
      <c r="CV122" s="15">
        <v>1</v>
      </c>
      <c r="CW122" s="15">
        <v>360</v>
      </c>
      <c r="CX122" s="15"/>
      <c r="CY122" s="15"/>
      <c r="CZ122" s="207"/>
      <c r="DA122" s="207"/>
      <c r="DH122" s="207"/>
      <c r="DJ122" s="207"/>
      <c r="DK122" s="207"/>
      <c r="DL122" s="207"/>
      <c r="DM122" s="207"/>
      <c r="DN122" s="207"/>
      <c r="DO122" s="207"/>
      <c r="DP122" s="207"/>
      <c r="DQ122" s="207"/>
      <c r="DR122" s="207"/>
      <c r="DS122" s="207"/>
      <c r="DT122" s="207"/>
      <c r="DU122" s="207"/>
      <c r="DV122" s="207"/>
      <c r="DW122" s="207"/>
      <c r="DX122" s="207"/>
      <c r="DY122" s="207"/>
      <c r="DZ122" s="207"/>
      <c r="EA122" s="207"/>
      <c r="EB122" s="207"/>
      <c r="EC122" s="207"/>
      <c r="ED122" s="207"/>
      <c r="EE122" s="207"/>
      <c r="EF122" s="207"/>
      <c r="EG122" s="207"/>
      <c r="EH122" s="207"/>
      <c r="EI122" s="207"/>
      <c r="EJ122" s="207"/>
      <c r="EK122" s="207"/>
      <c r="EL122" s="207"/>
      <c r="EM122" s="207"/>
      <c r="EN122" s="207"/>
      <c r="EO122" s="207"/>
      <c r="EP122" s="207"/>
      <c r="EQ122" s="207"/>
      <c r="ER122" s="207"/>
      <c r="ES122" s="207"/>
      <c r="ET122" s="207"/>
      <c r="EU122" s="207"/>
      <c r="EV122" s="207"/>
      <c r="EW122" s="207"/>
      <c r="EX122" s="207"/>
      <c r="EY122" s="207"/>
      <c r="EZ122" s="207"/>
      <c r="FA122" s="207"/>
      <c r="FB122" s="207"/>
      <c r="FC122" s="207"/>
      <c r="FD122" s="207"/>
      <c r="FE122" s="207"/>
      <c r="FF122" s="207"/>
      <c r="FG122" s="207"/>
      <c r="FH122" s="207"/>
      <c r="FI122" s="207"/>
      <c r="FJ122" s="207"/>
      <c r="FK122" s="207"/>
      <c r="FL122" s="207"/>
      <c r="FM122" s="207"/>
      <c r="FN122" s="207"/>
      <c r="FO122" s="207"/>
      <c r="FP122" s="207"/>
      <c r="FQ122" s="207"/>
      <c r="FR122" s="207"/>
      <c r="FS122" s="207"/>
      <c r="FT122" s="207"/>
      <c r="FU122" s="207"/>
      <c r="FV122" s="207"/>
      <c r="FW122" s="207"/>
      <c r="FX122" s="207"/>
      <c r="FY122" s="207"/>
      <c r="FZ122" s="207"/>
      <c r="GA122" s="207"/>
      <c r="GB122" s="207"/>
      <c r="GC122" s="207"/>
      <c r="GD122" s="207"/>
      <c r="GE122" s="207"/>
      <c r="GF122" s="207"/>
      <c r="GG122" s="207"/>
      <c r="GH122" s="207"/>
      <c r="GI122" s="207"/>
      <c r="GJ122" s="207"/>
      <c r="GK122" s="207"/>
      <c r="GL122" s="207"/>
      <c r="GM122" s="207"/>
      <c r="GN122" s="207"/>
      <c r="GO122" s="207"/>
      <c r="GP122" s="207"/>
      <c r="GQ122" s="207"/>
      <c r="GR122" s="207"/>
      <c r="GS122" s="207"/>
      <c r="GT122" s="207"/>
      <c r="GU122" s="207"/>
      <c r="GV122" s="207"/>
      <c r="GW122" s="207"/>
      <c r="GX122" s="207"/>
      <c r="GY122" s="207"/>
    </row>
    <row r="123" spans="1:207" x14ac:dyDescent="0.2">
      <c r="A123" s="43">
        <v>14</v>
      </c>
      <c r="B123" s="43">
        <v>305</v>
      </c>
      <c r="C123" s="100">
        <v>365</v>
      </c>
      <c r="D123" s="60">
        <f>'Revised Stratig. - April ''08'!$G$310</f>
        <v>6884</v>
      </c>
      <c r="E123" s="67">
        <v>29</v>
      </c>
      <c r="F123" s="15">
        <v>0</v>
      </c>
      <c r="G123" s="15">
        <v>1</v>
      </c>
      <c r="H123" s="15">
        <v>1</v>
      </c>
      <c r="I123" s="15">
        <v>0</v>
      </c>
      <c r="J123" s="80">
        <v>0.99992000000000003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0.99992000000000003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80">
        <v>0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80">
        <v>0</v>
      </c>
      <c r="AD123" s="15">
        <v>0</v>
      </c>
      <c r="AE123" s="15">
        <v>6</v>
      </c>
      <c r="AF123" s="15">
        <v>4</v>
      </c>
      <c r="AG123" s="80">
        <v>10.000000000000002</v>
      </c>
      <c r="AH123" s="15">
        <v>0</v>
      </c>
      <c r="AI123" s="15">
        <v>482</v>
      </c>
      <c r="AJ123" s="15">
        <v>0</v>
      </c>
      <c r="AK123" s="15">
        <v>0</v>
      </c>
      <c r="AL123" s="15">
        <v>0</v>
      </c>
      <c r="AM123" s="15">
        <v>0</v>
      </c>
      <c r="AN123" s="80">
        <v>0</v>
      </c>
      <c r="AO123" s="15">
        <v>0</v>
      </c>
      <c r="AP123" s="80">
        <v>0</v>
      </c>
      <c r="AQ123" s="15">
        <v>0</v>
      </c>
      <c r="AR123" s="15">
        <v>0</v>
      </c>
      <c r="AS123" s="15">
        <v>0</v>
      </c>
      <c r="AT123" s="80">
        <v>7</v>
      </c>
      <c r="AU123" s="80">
        <v>247.99999999999997</v>
      </c>
      <c r="AV123" s="80">
        <v>4</v>
      </c>
      <c r="AW123" s="80">
        <v>0</v>
      </c>
      <c r="AX123" s="80">
        <v>7.0006000000000004</v>
      </c>
      <c r="AY123" s="174">
        <v>244</v>
      </c>
      <c r="AZ123" s="80">
        <v>0</v>
      </c>
      <c r="BA123" s="80">
        <v>3</v>
      </c>
      <c r="BB123" s="80">
        <v>36</v>
      </c>
      <c r="BC123" s="80">
        <v>0</v>
      </c>
      <c r="BD123" s="80">
        <v>4</v>
      </c>
      <c r="BE123" s="80">
        <v>7</v>
      </c>
      <c r="BF123" s="80">
        <v>0</v>
      </c>
      <c r="BG123" s="80">
        <v>298.00000000000006</v>
      </c>
      <c r="BH123" s="15">
        <v>0</v>
      </c>
      <c r="BI123" s="15">
        <v>1</v>
      </c>
      <c r="BJ123" s="15">
        <v>0</v>
      </c>
      <c r="BK123" s="80">
        <v>0.99992000000000003</v>
      </c>
      <c r="BL123" s="15">
        <v>0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80">
        <v>1</v>
      </c>
      <c r="BS123" s="15">
        <v>0</v>
      </c>
      <c r="BT123" s="15">
        <v>0</v>
      </c>
      <c r="BU123" s="80">
        <v>0</v>
      </c>
      <c r="BV123" s="15">
        <v>0</v>
      </c>
      <c r="BW123" s="15">
        <v>0</v>
      </c>
      <c r="BX123" s="15">
        <v>0</v>
      </c>
      <c r="BY123" s="15">
        <v>0</v>
      </c>
      <c r="BZ123" s="80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0</v>
      </c>
      <c r="CF123" s="15">
        <v>0</v>
      </c>
      <c r="CG123" s="15">
        <v>0</v>
      </c>
      <c r="CH123" s="80">
        <v>0</v>
      </c>
      <c r="CI123" s="80">
        <v>0</v>
      </c>
      <c r="CJ123" s="80">
        <v>0</v>
      </c>
      <c r="CK123" s="80">
        <v>0</v>
      </c>
      <c r="CL123" s="174">
        <v>0</v>
      </c>
      <c r="CM123" s="80">
        <v>0</v>
      </c>
      <c r="CN123" s="80">
        <v>0</v>
      </c>
      <c r="CO123" s="80">
        <v>0</v>
      </c>
      <c r="CP123" s="80">
        <v>0</v>
      </c>
      <c r="CQ123" s="80">
        <v>0</v>
      </c>
      <c r="CR123" s="80">
        <v>0</v>
      </c>
      <c r="CS123" s="80">
        <v>0</v>
      </c>
      <c r="CT123" s="80">
        <v>0</v>
      </c>
      <c r="CU123" s="15">
        <v>0</v>
      </c>
      <c r="CV123" s="15">
        <v>1</v>
      </c>
      <c r="CW123" s="15">
        <v>365</v>
      </c>
      <c r="CX123" s="15"/>
      <c r="CY123" s="15"/>
      <c r="CZ123" s="207"/>
      <c r="DA123" s="207"/>
      <c r="DH123" s="207"/>
      <c r="DJ123" s="207"/>
      <c r="DK123" s="207"/>
      <c r="DL123" s="207"/>
      <c r="DM123" s="207"/>
      <c r="DN123" s="207"/>
      <c r="DO123" s="207"/>
      <c r="DP123" s="207"/>
      <c r="DQ123" s="207"/>
      <c r="DR123" s="207"/>
      <c r="DS123" s="207"/>
      <c r="DT123" s="207"/>
      <c r="DU123" s="207"/>
      <c r="DV123" s="207"/>
      <c r="DW123" s="207"/>
      <c r="DX123" s="207"/>
      <c r="DY123" s="207"/>
      <c r="DZ123" s="207"/>
      <c r="EA123" s="207"/>
      <c r="EB123" s="207"/>
      <c r="EC123" s="207"/>
      <c r="ED123" s="207"/>
      <c r="EE123" s="207"/>
      <c r="EF123" s="207"/>
      <c r="EG123" s="207"/>
      <c r="EH123" s="207"/>
      <c r="EI123" s="207"/>
      <c r="EJ123" s="207"/>
      <c r="EK123" s="207"/>
      <c r="EL123" s="207"/>
      <c r="EM123" s="207"/>
      <c r="EN123" s="207"/>
      <c r="EO123" s="207"/>
      <c r="EP123" s="207"/>
      <c r="EQ123" s="207"/>
      <c r="ER123" s="207"/>
      <c r="ES123" s="207"/>
      <c r="ET123" s="207"/>
      <c r="EU123" s="207"/>
      <c r="EV123" s="207"/>
      <c r="EW123" s="207"/>
      <c r="EX123" s="207"/>
      <c r="EY123" s="207"/>
      <c r="EZ123" s="207"/>
      <c r="FA123" s="207"/>
      <c r="FB123" s="207"/>
      <c r="FC123" s="207"/>
      <c r="FD123" s="207"/>
      <c r="FE123" s="207"/>
      <c r="FF123" s="207"/>
      <c r="FG123" s="207"/>
      <c r="FH123" s="207"/>
      <c r="FI123" s="207"/>
      <c r="FJ123" s="207"/>
      <c r="FK123" s="207"/>
      <c r="FL123" s="207"/>
      <c r="FM123" s="207"/>
      <c r="FN123" s="207"/>
      <c r="FO123" s="207"/>
      <c r="FP123" s="207"/>
      <c r="FQ123" s="207"/>
      <c r="FR123" s="207"/>
      <c r="FS123" s="207"/>
      <c r="FT123" s="207"/>
      <c r="FU123" s="207"/>
      <c r="FV123" s="207"/>
      <c r="FW123" s="207"/>
      <c r="FX123" s="207"/>
      <c r="FY123" s="207"/>
      <c r="FZ123" s="207"/>
      <c r="GA123" s="207"/>
      <c r="GB123" s="207"/>
      <c r="GC123" s="207"/>
      <c r="GD123" s="207"/>
      <c r="GE123" s="207"/>
      <c r="GF123" s="207"/>
      <c r="GG123" s="207"/>
      <c r="GH123" s="207"/>
      <c r="GI123" s="207"/>
      <c r="GJ123" s="207"/>
      <c r="GK123" s="207"/>
      <c r="GL123" s="207"/>
      <c r="GM123" s="207"/>
      <c r="GN123" s="207"/>
      <c r="GO123" s="207"/>
      <c r="GP123" s="207"/>
      <c r="GQ123" s="207"/>
      <c r="GR123" s="207"/>
      <c r="GS123" s="207"/>
      <c r="GT123" s="207"/>
      <c r="GU123" s="207"/>
      <c r="GV123" s="207"/>
      <c r="GW123" s="207"/>
      <c r="GX123" s="207"/>
      <c r="GY123" s="207"/>
    </row>
    <row r="124" spans="1:207" x14ac:dyDescent="0.2">
      <c r="A124" s="43">
        <v>19</v>
      </c>
      <c r="B124" s="43">
        <v>310</v>
      </c>
      <c r="C124" s="100">
        <v>370</v>
      </c>
      <c r="D124" s="60">
        <f>'Revised Stratig. - April ''08'!$G$315</f>
        <v>7078</v>
      </c>
      <c r="E124" s="170">
        <v>30</v>
      </c>
      <c r="F124" s="15">
        <v>1.0344827586206895</v>
      </c>
      <c r="G124" s="15">
        <v>0</v>
      </c>
      <c r="H124" s="15">
        <v>1.0344827586206895</v>
      </c>
      <c r="I124" s="15">
        <v>1.0344827586206895</v>
      </c>
      <c r="J124" s="80">
        <v>2.0688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2.0688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80">
        <v>0</v>
      </c>
      <c r="W124" s="15">
        <v>0</v>
      </c>
      <c r="X124" s="15">
        <v>0</v>
      </c>
      <c r="Y124" s="15">
        <v>2.068965517241379</v>
      </c>
      <c r="Z124" s="15">
        <v>0</v>
      </c>
      <c r="AA124" s="15">
        <v>0</v>
      </c>
      <c r="AB124" s="15">
        <v>0</v>
      </c>
      <c r="AC124" s="80">
        <v>0</v>
      </c>
      <c r="AD124" s="15">
        <v>0</v>
      </c>
      <c r="AE124" s="15">
        <v>1.0344827586206895</v>
      </c>
      <c r="AF124" s="15">
        <v>0</v>
      </c>
      <c r="AG124" s="80">
        <v>1.0344827586206895</v>
      </c>
      <c r="AH124" s="15">
        <v>0</v>
      </c>
      <c r="AI124" s="15">
        <v>771.72413793103453</v>
      </c>
      <c r="AJ124" s="15">
        <v>0</v>
      </c>
      <c r="AK124" s="15">
        <v>1.0344827586206895</v>
      </c>
      <c r="AL124" s="15">
        <v>0</v>
      </c>
      <c r="AM124" s="15">
        <v>0</v>
      </c>
      <c r="AN124" s="80">
        <v>0</v>
      </c>
      <c r="AO124" s="15">
        <v>0</v>
      </c>
      <c r="AP124" s="80">
        <v>0</v>
      </c>
      <c r="AQ124" s="15">
        <v>0</v>
      </c>
      <c r="AR124" s="15">
        <v>0</v>
      </c>
      <c r="AS124" s="15">
        <v>0</v>
      </c>
      <c r="AT124" s="80">
        <v>0</v>
      </c>
      <c r="AU124" s="80">
        <v>2.068965517241379</v>
      </c>
      <c r="AV124" s="80">
        <v>1.0344827586206895</v>
      </c>
      <c r="AW124" s="80">
        <v>0</v>
      </c>
      <c r="AX124" s="80">
        <v>1.0344827586206895</v>
      </c>
      <c r="AY124" s="174">
        <v>367.24137931034488</v>
      </c>
      <c r="AZ124" s="80">
        <v>2.068965517241379</v>
      </c>
      <c r="BA124" s="80">
        <v>6.2068965517241388</v>
      </c>
      <c r="BB124" s="80">
        <v>37.241379310344826</v>
      </c>
      <c r="BC124" s="80">
        <v>0</v>
      </c>
      <c r="BD124" s="80">
        <v>5.1724137931034484</v>
      </c>
      <c r="BE124" s="80">
        <v>8.275862068965516</v>
      </c>
      <c r="BF124" s="80">
        <v>0</v>
      </c>
      <c r="BG124" s="80">
        <v>427.24137931034488</v>
      </c>
      <c r="BH124" s="15">
        <v>0</v>
      </c>
      <c r="BI124" s="15">
        <v>0</v>
      </c>
      <c r="BJ124" s="15">
        <v>0</v>
      </c>
      <c r="BK124" s="80">
        <v>0</v>
      </c>
      <c r="BL124" s="15">
        <v>0</v>
      </c>
      <c r="BM124" s="15">
        <v>0</v>
      </c>
      <c r="BN124" s="15">
        <v>0</v>
      </c>
      <c r="BO124" s="15">
        <v>0</v>
      </c>
      <c r="BP124" s="15">
        <v>0</v>
      </c>
      <c r="BQ124" s="15">
        <v>8.275862068965516</v>
      </c>
      <c r="BR124" s="80">
        <v>8.275862068965516</v>
      </c>
      <c r="BS124" s="15">
        <v>0</v>
      </c>
      <c r="BT124" s="15">
        <v>0</v>
      </c>
      <c r="BU124" s="80">
        <v>0</v>
      </c>
      <c r="BV124" s="15">
        <v>0</v>
      </c>
      <c r="BW124" s="15">
        <v>0</v>
      </c>
      <c r="BX124" s="15">
        <v>0</v>
      </c>
      <c r="BY124" s="15">
        <v>0</v>
      </c>
      <c r="BZ124" s="80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v>0</v>
      </c>
      <c r="CH124" s="80">
        <v>0</v>
      </c>
      <c r="CI124" s="80">
        <v>0</v>
      </c>
      <c r="CJ124" s="80">
        <v>0</v>
      </c>
      <c r="CK124" s="80">
        <v>0</v>
      </c>
      <c r="CL124" s="174">
        <v>0</v>
      </c>
      <c r="CM124" s="80">
        <v>0</v>
      </c>
      <c r="CN124" s="80">
        <v>0</v>
      </c>
      <c r="CO124" s="80">
        <v>0</v>
      </c>
      <c r="CP124" s="80">
        <v>0</v>
      </c>
      <c r="CQ124" s="80">
        <v>0</v>
      </c>
      <c r="CR124" s="80">
        <v>0</v>
      </c>
      <c r="CS124" s="80">
        <v>0</v>
      </c>
      <c r="CT124" s="80">
        <v>0</v>
      </c>
      <c r="CU124" s="15">
        <v>0</v>
      </c>
      <c r="CV124" s="15">
        <v>1</v>
      </c>
      <c r="CW124" s="15">
        <v>370</v>
      </c>
      <c r="CX124" s="15"/>
      <c r="CY124" s="15"/>
      <c r="CZ124" s="207"/>
      <c r="DA124" s="207"/>
      <c r="DH124" s="207"/>
      <c r="DJ124" s="207"/>
      <c r="DK124" s="207"/>
      <c r="DL124" s="207"/>
      <c r="DM124" s="207"/>
      <c r="DN124" s="207"/>
      <c r="DO124" s="207"/>
      <c r="DP124" s="207"/>
      <c r="DQ124" s="207"/>
      <c r="DR124" s="207"/>
      <c r="DS124" s="207"/>
      <c r="DT124" s="207"/>
      <c r="DU124" s="207"/>
      <c r="DV124" s="207"/>
      <c r="DW124" s="207"/>
      <c r="DX124" s="207"/>
      <c r="DY124" s="207"/>
      <c r="DZ124" s="207"/>
      <c r="EA124" s="207"/>
      <c r="EB124" s="207"/>
      <c r="EC124" s="207"/>
      <c r="ED124" s="207"/>
      <c r="EE124" s="207"/>
      <c r="EF124" s="207"/>
      <c r="EG124" s="207"/>
      <c r="EH124" s="207"/>
      <c r="EI124" s="207"/>
      <c r="EJ124" s="207"/>
      <c r="EK124" s="207"/>
      <c r="EL124" s="207"/>
      <c r="EM124" s="207"/>
      <c r="EN124" s="207"/>
      <c r="EO124" s="207"/>
      <c r="EP124" s="207"/>
      <c r="EQ124" s="207"/>
      <c r="ER124" s="207"/>
      <c r="ES124" s="207"/>
      <c r="ET124" s="207"/>
      <c r="EU124" s="207"/>
      <c r="EV124" s="207"/>
      <c r="EW124" s="207"/>
      <c r="EX124" s="207"/>
      <c r="EY124" s="207"/>
      <c r="EZ124" s="207"/>
      <c r="FA124" s="207"/>
      <c r="FB124" s="207"/>
      <c r="FC124" s="207"/>
      <c r="FD124" s="207"/>
      <c r="FE124" s="207"/>
      <c r="FF124" s="207"/>
      <c r="FG124" s="207"/>
      <c r="FH124" s="207"/>
      <c r="FI124" s="207"/>
      <c r="FJ124" s="207"/>
      <c r="FK124" s="207"/>
      <c r="FL124" s="207"/>
      <c r="FM124" s="207"/>
      <c r="FN124" s="207"/>
      <c r="FO124" s="207"/>
      <c r="FP124" s="207"/>
      <c r="FQ124" s="207"/>
      <c r="FR124" s="207"/>
      <c r="FS124" s="207"/>
      <c r="FT124" s="207"/>
      <c r="FU124" s="207"/>
      <c r="FV124" s="207"/>
      <c r="FW124" s="207"/>
      <c r="FX124" s="207"/>
      <c r="FY124" s="207"/>
      <c r="FZ124" s="207"/>
      <c r="GA124" s="207"/>
      <c r="GB124" s="207"/>
      <c r="GC124" s="207"/>
      <c r="GD124" s="207"/>
      <c r="GE124" s="207"/>
      <c r="GF124" s="207"/>
      <c r="GG124" s="207"/>
      <c r="GH124" s="207"/>
      <c r="GI124" s="207"/>
      <c r="GJ124" s="207"/>
      <c r="GK124" s="207"/>
      <c r="GL124" s="207"/>
      <c r="GM124" s="207"/>
      <c r="GN124" s="207"/>
      <c r="GO124" s="207"/>
      <c r="GP124" s="207"/>
      <c r="GQ124" s="207"/>
      <c r="GR124" s="207"/>
      <c r="GS124" s="207"/>
      <c r="GT124" s="207"/>
      <c r="GU124" s="207"/>
      <c r="GV124" s="207"/>
      <c r="GW124" s="207"/>
      <c r="GX124" s="207"/>
      <c r="GY124" s="207"/>
    </row>
    <row r="125" spans="1:207" x14ac:dyDescent="0.2">
      <c r="A125" s="43">
        <v>24</v>
      </c>
      <c r="B125" s="43">
        <v>315</v>
      </c>
      <c r="C125" s="100">
        <v>375</v>
      </c>
      <c r="D125" s="60">
        <f>'Revised Stratig. - April ''08'!$G$320</f>
        <v>7243</v>
      </c>
      <c r="E125" s="67">
        <v>26</v>
      </c>
      <c r="F125" s="15">
        <v>0</v>
      </c>
      <c r="G125" s="15">
        <v>1</v>
      </c>
      <c r="H125" s="15">
        <v>1</v>
      </c>
      <c r="I125" s="15">
        <v>0</v>
      </c>
      <c r="J125" s="80">
        <v>1.00000004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1.00000004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80">
        <v>0</v>
      </c>
      <c r="W125" s="15">
        <v>0</v>
      </c>
      <c r="X125" s="15">
        <v>0</v>
      </c>
      <c r="Y125" s="15">
        <v>1</v>
      </c>
      <c r="Z125" s="15">
        <v>0</v>
      </c>
      <c r="AA125" s="15">
        <v>0</v>
      </c>
      <c r="AB125" s="15">
        <v>0</v>
      </c>
      <c r="AC125" s="80">
        <v>0</v>
      </c>
      <c r="AD125" s="15">
        <v>0</v>
      </c>
      <c r="AE125" s="15">
        <v>9</v>
      </c>
      <c r="AF125" s="15">
        <v>1</v>
      </c>
      <c r="AG125" s="80">
        <v>10.000000000000002</v>
      </c>
      <c r="AH125" s="15">
        <v>0</v>
      </c>
      <c r="AI125" s="15">
        <v>537</v>
      </c>
      <c r="AJ125" s="15">
        <v>0</v>
      </c>
      <c r="AK125" s="15">
        <v>0</v>
      </c>
      <c r="AL125" s="15">
        <v>0</v>
      </c>
      <c r="AM125" s="15">
        <v>0</v>
      </c>
      <c r="AN125" s="80">
        <v>0</v>
      </c>
      <c r="AO125" s="15">
        <v>0</v>
      </c>
      <c r="AP125" s="80">
        <v>0</v>
      </c>
      <c r="AQ125" s="15">
        <v>0</v>
      </c>
      <c r="AR125" s="15">
        <v>0</v>
      </c>
      <c r="AS125" s="15">
        <v>0</v>
      </c>
      <c r="AT125" s="80">
        <v>3</v>
      </c>
      <c r="AU125" s="80">
        <v>118</v>
      </c>
      <c r="AV125" s="80">
        <v>2</v>
      </c>
      <c r="AW125" s="80">
        <v>0</v>
      </c>
      <c r="AX125" s="80">
        <v>2.9951999999999996</v>
      </c>
      <c r="AY125" s="174">
        <v>265.99999999999994</v>
      </c>
      <c r="AZ125" s="80">
        <v>0</v>
      </c>
      <c r="BA125" s="80">
        <v>0</v>
      </c>
      <c r="BB125" s="80">
        <v>8</v>
      </c>
      <c r="BC125" s="80">
        <v>0</v>
      </c>
      <c r="BD125" s="80">
        <v>5.0000000000000009</v>
      </c>
      <c r="BE125" s="80">
        <v>2</v>
      </c>
      <c r="BF125" s="80">
        <v>0</v>
      </c>
      <c r="BG125" s="80">
        <v>283.00000000000006</v>
      </c>
      <c r="BH125" s="15">
        <v>0</v>
      </c>
      <c r="BI125" s="15">
        <v>1</v>
      </c>
      <c r="BJ125" s="15">
        <v>0</v>
      </c>
      <c r="BK125" s="80">
        <v>0.99996000000000007</v>
      </c>
      <c r="BL125" s="15">
        <v>0</v>
      </c>
      <c r="BM125" s="15">
        <v>0</v>
      </c>
      <c r="BN125" s="15">
        <v>0</v>
      </c>
      <c r="BO125" s="15">
        <v>0</v>
      </c>
      <c r="BP125" s="15">
        <v>0</v>
      </c>
      <c r="BQ125" s="15">
        <v>5.0000000000000009</v>
      </c>
      <c r="BR125" s="80">
        <v>6</v>
      </c>
      <c r="BS125" s="15">
        <v>0</v>
      </c>
      <c r="BT125" s="15">
        <v>0</v>
      </c>
      <c r="BU125" s="80">
        <v>0</v>
      </c>
      <c r="BV125" s="15">
        <v>0</v>
      </c>
      <c r="BW125" s="15">
        <v>0</v>
      </c>
      <c r="BX125" s="15">
        <v>0</v>
      </c>
      <c r="BY125" s="15">
        <v>0</v>
      </c>
      <c r="BZ125" s="80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v>0</v>
      </c>
      <c r="CH125" s="80">
        <v>0</v>
      </c>
      <c r="CI125" s="80">
        <v>0</v>
      </c>
      <c r="CJ125" s="80">
        <v>0</v>
      </c>
      <c r="CK125" s="80">
        <v>0</v>
      </c>
      <c r="CL125" s="174">
        <v>0</v>
      </c>
      <c r="CM125" s="80">
        <v>0</v>
      </c>
      <c r="CN125" s="80">
        <v>0</v>
      </c>
      <c r="CO125" s="80">
        <v>0</v>
      </c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15">
        <v>0</v>
      </c>
      <c r="CV125" s="15">
        <v>1</v>
      </c>
      <c r="CW125" s="15">
        <v>375</v>
      </c>
      <c r="CX125" s="15"/>
      <c r="CY125" s="15"/>
      <c r="CZ125" s="207"/>
      <c r="DA125" s="207"/>
      <c r="DH125" s="207"/>
      <c r="DJ125" s="207"/>
      <c r="DK125" s="207"/>
      <c r="DL125" s="207"/>
      <c r="DM125" s="207"/>
      <c r="DN125" s="207"/>
      <c r="DO125" s="207"/>
      <c r="DP125" s="207"/>
      <c r="DQ125" s="207"/>
      <c r="DR125" s="207"/>
      <c r="DS125" s="207"/>
      <c r="DT125" s="207"/>
      <c r="DU125" s="207"/>
      <c r="DV125" s="207"/>
      <c r="DW125" s="207"/>
      <c r="DX125" s="207"/>
      <c r="DY125" s="207"/>
      <c r="DZ125" s="207"/>
      <c r="EA125" s="207"/>
      <c r="EB125" s="207"/>
      <c r="EC125" s="207"/>
      <c r="ED125" s="207"/>
      <c r="EE125" s="207"/>
      <c r="EF125" s="207"/>
      <c r="EG125" s="207"/>
      <c r="EH125" s="207"/>
      <c r="EI125" s="207"/>
      <c r="EJ125" s="207"/>
      <c r="EK125" s="207"/>
      <c r="EL125" s="207"/>
      <c r="EM125" s="207"/>
      <c r="EN125" s="207"/>
      <c r="EO125" s="207"/>
      <c r="EP125" s="207"/>
      <c r="EQ125" s="207"/>
      <c r="ER125" s="207"/>
      <c r="ES125" s="207"/>
      <c r="ET125" s="207"/>
      <c r="EU125" s="207"/>
      <c r="EV125" s="207"/>
      <c r="EW125" s="207"/>
      <c r="EX125" s="207"/>
      <c r="EY125" s="207"/>
      <c r="EZ125" s="207"/>
      <c r="FA125" s="207"/>
      <c r="FB125" s="207"/>
      <c r="FC125" s="207"/>
      <c r="FD125" s="207"/>
      <c r="FE125" s="207"/>
      <c r="FF125" s="207"/>
      <c r="FG125" s="207"/>
      <c r="FH125" s="207"/>
      <c r="FI125" s="207"/>
      <c r="FJ125" s="207"/>
      <c r="FK125" s="207"/>
      <c r="FL125" s="207"/>
      <c r="FM125" s="207"/>
      <c r="FN125" s="207"/>
      <c r="FO125" s="207"/>
      <c r="FP125" s="207"/>
      <c r="FQ125" s="207"/>
      <c r="FR125" s="207"/>
      <c r="FS125" s="207"/>
      <c r="FT125" s="207"/>
      <c r="FU125" s="207"/>
      <c r="FV125" s="207"/>
      <c r="FW125" s="207"/>
      <c r="FX125" s="207"/>
      <c r="FY125" s="207"/>
      <c r="FZ125" s="207"/>
      <c r="GA125" s="207"/>
      <c r="GB125" s="207"/>
      <c r="GC125" s="207"/>
      <c r="GD125" s="207"/>
      <c r="GE125" s="207"/>
      <c r="GF125" s="207"/>
      <c r="GG125" s="207"/>
      <c r="GH125" s="207"/>
      <c r="GI125" s="207"/>
      <c r="GJ125" s="207"/>
      <c r="GK125" s="207"/>
      <c r="GL125" s="207"/>
      <c r="GM125" s="207"/>
      <c r="GN125" s="207"/>
      <c r="GO125" s="207"/>
      <c r="GP125" s="207"/>
      <c r="GQ125" s="207"/>
      <c r="GR125" s="207"/>
      <c r="GS125" s="207"/>
      <c r="GT125" s="207"/>
      <c r="GU125" s="207"/>
      <c r="GV125" s="207"/>
      <c r="GW125" s="207"/>
      <c r="GX125" s="207"/>
      <c r="GY125" s="207"/>
    </row>
    <row r="126" spans="1:207" x14ac:dyDescent="0.2">
      <c r="A126" s="43">
        <v>29</v>
      </c>
      <c r="B126" s="43">
        <v>320</v>
      </c>
      <c r="C126" s="100">
        <v>380</v>
      </c>
      <c r="D126" s="60">
        <f>'Revised Stratig. - April ''08'!$G$325</f>
        <v>7351</v>
      </c>
      <c r="E126" s="68">
        <v>32</v>
      </c>
      <c r="F126" s="15">
        <v>0</v>
      </c>
      <c r="G126" s="15">
        <v>0</v>
      </c>
      <c r="H126" s="15">
        <v>1</v>
      </c>
      <c r="I126" s="15">
        <v>0</v>
      </c>
      <c r="J126" s="80">
        <v>0.99840000000000007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0.99840000000000007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80">
        <v>0</v>
      </c>
      <c r="W126" s="15">
        <v>0</v>
      </c>
      <c r="X126" s="15">
        <v>0</v>
      </c>
      <c r="Y126" s="15">
        <v>7</v>
      </c>
      <c r="Z126" s="15">
        <v>0</v>
      </c>
      <c r="AA126" s="15">
        <v>0</v>
      </c>
      <c r="AB126" s="15">
        <v>0</v>
      </c>
      <c r="AC126" s="80">
        <v>0</v>
      </c>
      <c r="AD126" s="15">
        <v>0</v>
      </c>
      <c r="AE126" s="15">
        <v>7</v>
      </c>
      <c r="AF126" s="15">
        <v>0</v>
      </c>
      <c r="AG126" s="80">
        <v>7</v>
      </c>
      <c r="AH126" s="15">
        <v>0</v>
      </c>
      <c r="AI126" s="15">
        <v>379</v>
      </c>
      <c r="AJ126" s="15">
        <v>0</v>
      </c>
      <c r="AK126" s="15">
        <v>2</v>
      </c>
      <c r="AL126" s="15">
        <v>0</v>
      </c>
      <c r="AM126" s="15">
        <v>0</v>
      </c>
      <c r="AN126" s="80">
        <v>0</v>
      </c>
      <c r="AO126" s="15">
        <v>0</v>
      </c>
      <c r="AP126" s="80">
        <v>0</v>
      </c>
      <c r="AQ126" s="15">
        <v>0</v>
      </c>
      <c r="AR126" s="15">
        <v>0</v>
      </c>
      <c r="AS126" s="15">
        <v>0</v>
      </c>
      <c r="AT126" s="80">
        <v>0</v>
      </c>
      <c r="AU126" s="80">
        <v>4</v>
      </c>
      <c r="AV126" s="80">
        <v>0</v>
      </c>
      <c r="AW126" s="80">
        <v>0</v>
      </c>
      <c r="AX126" s="80">
        <v>1</v>
      </c>
      <c r="AY126" s="174">
        <v>219</v>
      </c>
      <c r="AZ126" s="80">
        <v>0</v>
      </c>
      <c r="BA126" s="80">
        <v>0</v>
      </c>
      <c r="BB126" s="80">
        <v>39</v>
      </c>
      <c r="BC126" s="80">
        <v>0</v>
      </c>
      <c r="BD126" s="80">
        <v>0</v>
      </c>
      <c r="BE126" s="80">
        <v>5</v>
      </c>
      <c r="BF126" s="80">
        <v>0</v>
      </c>
      <c r="BG126" s="80">
        <v>264</v>
      </c>
      <c r="BH126" s="15">
        <v>0</v>
      </c>
      <c r="BI126" s="15">
        <v>0</v>
      </c>
      <c r="BJ126" s="15">
        <v>0</v>
      </c>
      <c r="BK126" s="80">
        <v>0</v>
      </c>
      <c r="BL126" s="15">
        <v>0</v>
      </c>
      <c r="BM126" s="15">
        <v>0</v>
      </c>
      <c r="BN126" s="15">
        <v>0</v>
      </c>
      <c r="BO126" s="15">
        <v>0</v>
      </c>
      <c r="BP126" s="15">
        <v>0</v>
      </c>
      <c r="BQ126" s="15">
        <v>1</v>
      </c>
      <c r="BR126" s="80">
        <v>1</v>
      </c>
      <c r="BS126" s="15">
        <v>0</v>
      </c>
      <c r="BT126" s="15">
        <v>0</v>
      </c>
      <c r="BU126" s="80">
        <v>0</v>
      </c>
      <c r="BV126" s="15">
        <v>0</v>
      </c>
      <c r="BW126" s="15">
        <v>0</v>
      </c>
      <c r="BX126" s="15">
        <v>0</v>
      </c>
      <c r="BY126" s="15">
        <v>0</v>
      </c>
      <c r="BZ126" s="80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v>0</v>
      </c>
      <c r="CH126" s="80">
        <v>0</v>
      </c>
      <c r="CI126" s="80">
        <v>0</v>
      </c>
      <c r="CJ126" s="80">
        <v>0</v>
      </c>
      <c r="CK126" s="80">
        <v>0</v>
      </c>
      <c r="CL126" s="174">
        <v>0</v>
      </c>
      <c r="CM126" s="80">
        <v>0</v>
      </c>
      <c r="CN126" s="80">
        <v>0</v>
      </c>
      <c r="CO126" s="80">
        <v>0</v>
      </c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15">
        <v>0</v>
      </c>
      <c r="CV126" s="15">
        <v>1</v>
      </c>
      <c r="CW126" s="15">
        <v>380</v>
      </c>
      <c r="CX126" s="15"/>
      <c r="CY126" s="15"/>
      <c r="CZ126" s="207"/>
      <c r="DA126" s="207"/>
      <c r="DH126" s="207"/>
      <c r="DJ126" s="207"/>
      <c r="DK126" s="207"/>
      <c r="DL126" s="207"/>
      <c r="DM126" s="207"/>
      <c r="DN126" s="207"/>
      <c r="DO126" s="207"/>
      <c r="DP126" s="207"/>
      <c r="DQ126" s="207"/>
      <c r="DR126" s="207"/>
      <c r="DS126" s="207"/>
      <c r="DT126" s="207"/>
      <c r="DU126" s="207"/>
      <c r="DV126" s="207"/>
      <c r="DW126" s="207"/>
      <c r="DX126" s="207"/>
      <c r="DY126" s="207"/>
      <c r="DZ126" s="207"/>
      <c r="EA126" s="207"/>
      <c r="EB126" s="207"/>
      <c r="EC126" s="207"/>
      <c r="ED126" s="207"/>
      <c r="EE126" s="207"/>
      <c r="EF126" s="207"/>
      <c r="EG126" s="207"/>
      <c r="EH126" s="207"/>
      <c r="EI126" s="207"/>
      <c r="EJ126" s="207"/>
      <c r="EK126" s="207"/>
      <c r="EL126" s="207"/>
      <c r="EM126" s="207"/>
      <c r="EN126" s="207"/>
      <c r="EO126" s="207"/>
      <c r="EP126" s="207"/>
      <c r="EQ126" s="207"/>
      <c r="ER126" s="207"/>
      <c r="ES126" s="207"/>
      <c r="ET126" s="207"/>
      <c r="EU126" s="207"/>
      <c r="EV126" s="207"/>
      <c r="EW126" s="207"/>
      <c r="EX126" s="207"/>
      <c r="EY126" s="207"/>
      <c r="EZ126" s="207"/>
      <c r="FA126" s="207"/>
      <c r="FB126" s="207"/>
      <c r="FC126" s="207"/>
      <c r="FD126" s="207"/>
      <c r="FE126" s="207"/>
      <c r="FF126" s="207"/>
      <c r="FG126" s="207"/>
      <c r="FH126" s="207"/>
      <c r="FI126" s="207"/>
      <c r="FJ126" s="207"/>
      <c r="FK126" s="207"/>
      <c r="FL126" s="207"/>
      <c r="FM126" s="207"/>
      <c r="FN126" s="207"/>
      <c r="FO126" s="207"/>
      <c r="FP126" s="207"/>
      <c r="FQ126" s="207"/>
      <c r="FR126" s="207"/>
      <c r="FS126" s="207"/>
      <c r="FT126" s="207"/>
      <c r="FU126" s="207"/>
      <c r="FV126" s="207"/>
      <c r="FW126" s="207"/>
      <c r="FX126" s="207"/>
      <c r="FY126" s="207"/>
      <c r="FZ126" s="207"/>
      <c r="GA126" s="207"/>
      <c r="GB126" s="207"/>
      <c r="GC126" s="207"/>
      <c r="GD126" s="207"/>
      <c r="GE126" s="207"/>
      <c r="GF126" s="207"/>
      <c r="GG126" s="207"/>
      <c r="GH126" s="207"/>
      <c r="GI126" s="207"/>
      <c r="GJ126" s="207"/>
      <c r="GK126" s="207"/>
      <c r="GL126" s="207"/>
      <c r="GM126" s="207"/>
      <c r="GN126" s="207"/>
      <c r="GO126" s="207"/>
      <c r="GP126" s="207"/>
      <c r="GQ126" s="207"/>
      <c r="GR126" s="207"/>
      <c r="GS126" s="207"/>
      <c r="GT126" s="207"/>
      <c r="GU126" s="207"/>
      <c r="GV126" s="207"/>
      <c r="GW126" s="207"/>
      <c r="GX126" s="207"/>
      <c r="GY126" s="207"/>
    </row>
    <row r="127" spans="1:207" x14ac:dyDescent="0.2">
      <c r="A127" s="43">
        <v>34</v>
      </c>
      <c r="B127" s="43">
        <v>325</v>
      </c>
      <c r="C127" s="100">
        <v>385</v>
      </c>
      <c r="D127" s="60">
        <f>'Revised Stratig. - April ''08'!$G$330</f>
        <v>7422</v>
      </c>
      <c r="E127" s="68">
        <v>33</v>
      </c>
      <c r="F127" s="15">
        <v>0</v>
      </c>
      <c r="G127" s="15">
        <v>2</v>
      </c>
      <c r="H127" s="15">
        <v>0</v>
      </c>
      <c r="I127" s="15">
        <v>0</v>
      </c>
      <c r="J127" s="80">
        <v>1.9999979999999999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1.9999979999999999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80">
        <v>0</v>
      </c>
      <c r="W127" s="15">
        <v>0</v>
      </c>
      <c r="X127" s="15">
        <v>0</v>
      </c>
      <c r="Y127" s="15">
        <v>10</v>
      </c>
      <c r="Z127" s="15">
        <v>0</v>
      </c>
      <c r="AA127" s="15">
        <v>0</v>
      </c>
      <c r="AB127" s="15">
        <v>0</v>
      </c>
      <c r="AC127" s="80">
        <v>0</v>
      </c>
      <c r="AD127" s="15">
        <v>0</v>
      </c>
      <c r="AE127" s="15">
        <v>13</v>
      </c>
      <c r="AF127" s="15">
        <v>1</v>
      </c>
      <c r="AG127" s="80">
        <v>14</v>
      </c>
      <c r="AH127" s="15">
        <v>0</v>
      </c>
      <c r="AI127" s="15">
        <v>667</v>
      </c>
      <c r="AJ127" s="15">
        <v>0</v>
      </c>
      <c r="AK127" s="15">
        <v>1</v>
      </c>
      <c r="AL127" s="15">
        <v>0</v>
      </c>
      <c r="AM127" s="15">
        <v>0</v>
      </c>
      <c r="AN127" s="80">
        <v>0</v>
      </c>
      <c r="AO127" s="15">
        <v>0</v>
      </c>
      <c r="AP127" s="80">
        <v>0</v>
      </c>
      <c r="AQ127" s="15">
        <v>0</v>
      </c>
      <c r="AR127" s="15">
        <v>0</v>
      </c>
      <c r="AS127" s="15">
        <v>0</v>
      </c>
      <c r="AT127" s="80">
        <v>8</v>
      </c>
      <c r="AU127" s="80">
        <v>274</v>
      </c>
      <c r="AV127" s="80">
        <v>7</v>
      </c>
      <c r="AW127" s="80">
        <v>0</v>
      </c>
      <c r="AX127" s="80">
        <v>7.9991999999999992</v>
      </c>
      <c r="AY127" s="174">
        <v>216.00000000000003</v>
      </c>
      <c r="AZ127" s="80">
        <v>0</v>
      </c>
      <c r="BA127" s="80">
        <v>3</v>
      </c>
      <c r="BB127" s="80">
        <v>110.00000000000001</v>
      </c>
      <c r="BC127" s="80">
        <v>0</v>
      </c>
      <c r="BD127" s="80">
        <v>6</v>
      </c>
      <c r="BE127" s="80">
        <v>4</v>
      </c>
      <c r="BF127" s="80">
        <v>0</v>
      </c>
      <c r="BG127" s="80">
        <v>346</v>
      </c>
      <c r="BH127" s="15">
        <v>0</v>
      </c>
      <c r="BI127" s="15">
        <v>0</v>
      </c>
      <c r="BJ127" s="15">
        <v>0</v>
      </c>
      <c r="BK127" s="80">
        <v>0</v>
      </c>
      <c r="BL127" s="15">
        <v>0</v>
      </c>
      <c r="BM127" s="15">
        <v>0</v>
      </c>
      <c r="BN127" s="15">
        <v>0</v>
      </c>
      <c r="BO127" s="15">
        <v>0</v>
      </c>
      <c r="BP127" s="15">
        <v>0</v>
      </c>
      <c r="BQ127" s="15">
        <v>13</v>
      </c>
      <c r="BR127" s="80">
        <v>13</v>
      </c>
      <c r="BS127" s="15">
        <v>0</v>
      </c>
      <c r="BT127" s="15">
        <v>0</v>
      </c>
      <c r="BU127" s="80">
        <v>0</v>
      </c>
      <c r="BV127" s="15">
        <v>0</v>
      </c>
      <c r="BW127" s="15">
        <v>0</v>
      </c>
      <c r="BX127" s="15">
        <v>0</v>
      </c>
      <c r="BY127" s="15">
        <v>0</v>
      </c>
      <c r="BZ127" s="80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v>0</v>
      </c>
      <c r="CH127" s="80">
        <v>0</v>
      </c>
      <c r="CI127" s="80">
        <v>0</v>
      </c>
      <c r="CJ127" s="80">
        <v>0</v>
      </c>
      <c r="CK127" s="80">
        <v>0</v>
      </c>
      <c r="CL127" s="174">
        <v>0</v>
      </c>
      <c r="CM127" s="80">
        <v>1</v>
      </c>
      <c r="CN127" s="80">
        <v>0</v>
      </c>
      <c r="CO127" s="80">
        <v>0</v>
      </c>
      <c r="CP127" s="80">
        <v>0</v>
      </c>
      <c r="CQ127" s="80">
        <v>0</v>
      </c>
      <c r="CR127" s="80">
        <v>0</v>
      </c>
      <c r="CS127" s="80">
        <v>0</v>
      </c>
      <c r="CT127" s="80">
        <v>1</v>
      </c>
      <c r="CU127" s="15">
        <v>0</v>
      </c>
      <c r="CV127" s="15">
        <v>1</v>
      </c>
      <c r="CW127" s="15">
        <v>385</v>
      </c>
      <c r="CX127" s="15"/>
      <c r="CY127" s="15"/>
      <c r="CZ127" s="207"/>
      <c r="DA127" s="207"/>
      <c r="DH127" s="207"/>
      <c r="DJ127" s="207"/>
      <c r="DK127" s="207"/>
      <c r="DL127" s="207"/>
      <c r="DM127" s="207"/>
      <c r="DN127" s="207"/>
      <c r="DO127" s="207"/>
      <c r="DP127" s="207"/>
      <c r="DQ127" s="207"/>
      <c r="DR127" s="207"/>
      <c r="DS127" s="207"/>
      <c r="DT127" s="207"/>
      <c r="DU127" s="207"/>
      <c r="DV127" s="207"/>
      <c r="DW127" s="207"/>
      <c r="DX127" s="207"/>
      <c r="DY127" s="207"/>
      <c r="DZ127" s="207"/>
      <c r="EA127" s="207"/>
      <c r="EB127" s="207"/>
      <c r="EC127" s="207"/>
      <c r="ED127" s="207"/>
      <c r="EE127" s="207"/>
      <c r="EF127" s="207"/>
      <c r="EG127" s="207"/>
      <c r="EH127" s="207"/>
      <c r="EI127" s="207"/>
      <c r="EJ127" s="207"/>
      <c r="EK127" s="207"/>
      <c r="EL127" s="207"/>
      <c r="EM127" s="207"/>
      <c r="EN127" s="207"/>
      <c r="EO127" s="207"/>
      <c r="EP127" s="207"/>
      <c r="EQ127" s="207"/>
      <c r="ER127" s="207"/>
      <c r="ES127" s="207"/>
      <c r="ET127" s="207"/>
      <c r="EU127" s="207"/>
      <c r="EV127" s="207"/>
      <c r="EW127" s="207"/>
      <c r="EX127" s="207"/>
      <c r="EY127" s="207"/>
      <c r="EZ127" s="207"/>
      <c r="FA127" s="207"/>
      <c r="FB127" s="207"/>
      <c r="FC127" s="207"/>
      <c r="FD127" s="207"/>
      <c r="FE127" s="207"/>
      <c r="FF127" s="207"/>
      <c r="FG127" s="207"/>
      <c r="FH127" s="207"/>
      <c r="FI127" s="207"/>
      <c r="FJ127" s="207"/>
      <c r="FK127" s="207"/>
      <c r="FL127" s="207"/>
      <c r="FM127" s="207"/>
      <c r="FN127" s="207"/>
      <c r="FO127" s="207"/>
      <c r="FP127" s="207"/>
      <c r="FQ127" s="207"/>
      <c r="FR127" s="207"/>
      <c r="FS127" s="207"/>
      <c r="FT127" s="207"/>
      <c r="FU127" s="207"/>
      <c r="FV127" s="207"/>
      <c r="FW127" s="207"/>
      <c r="FX127" s="207"/>
      <c r="FY127" s="207"/>
      <c r="FZ127" s="207"/>
      <c r="GA127" s="207"/>
      <c r="GB127" s="207"/>
      <c r="GC127" s="207"/>
      <c r="GD127" s="207"/>
      <c r="GE127" s="207"/>
      <c r="GF127" s="207"/>
      <c r="GG127" s="207"/>
      <c r="GH127" s="207"/>
      <c r="GI127" s="207"/>
      <c r="GJ127" s="207"/>
      <c r="GK127" s="207"/>
      <c r="GL127" s="207"/>
      <c r="GM127" s="207"/>
      <c r="GN127" s="207"/>
      <c r="GO127" s="207"/>
      <c r="GP127" s="207"/>
      <c r="GQ127" s="207"/>
      <c r="GR127" s="207"/>
      <c r="GS127" s="207"/>
      <c r="GT127" s="207"/>
      <c r="GU127" s="207"/>
      <c r="GV127" s="207"/>
      <c r="GW127" s="207"/>
      <c r="GX127" s="207"/>
      <c r="GY127" s="207"/>
    </row>
    <row r="128" spans="1:207" x14ac:dyDescent="0.2">
      <c r="A128" s="43">
        <v>39</v>
      </c>
      <c r="B128" s="43">
        <v>330</v>
      </c>
      <c r="C128" s="100">
        <v>390</v>
      </c>
      <c r="D128" s="60">
        <f>'Revised Stratig. - April ''08'!$G$335</f>
        <v>7534</v>
      </c>
      <c r="E128" s="68">
        <v>28</v>
      </c>
      <c r="F128" s="15">
        <v>0</v>
      </c>
      <c r="G128" s="15">
        <v>0</v>
      </c>
      <c r="H128" s="15">
        <v>0</v>
      </c>
      <c r="I128" s="15">
        <v>0</v>
      </c>
      <c r="J128" s="80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80">
        <v>0</v>
      </c>
      <c r="W128" s="15">
        <v>0</v>
      </c>
      <c r="X128" s="15">
        <v>0</v>
      </c>
      <c r="Y128" s="15">
        <v>7</v>
      </c>
      <c r="Z128" s="15">
        <v>0</v>
      </c>
      <c r="AA128" s="15">
        <v>0</v>
      </c>
      <c r="AB128" s="15">
        <v>0</v>
      </c>
      <c r="AC128" s="80">
        <v>0</v>
      </c>
      <c r="AD128" s="15">
        <v>0</v>
      </c>
      <c r="AE128" s="15">
        <v>3</v>
      </c>
      <c r="AF128" s="15">
        <v>1</v>
      </c>
      <c r="AG128" s="80">
        <v>4</v>
      </c>
      <c r="AH128" s="15">
        <v>0</v>
      </c>
      <c r="AI128" s="15">
        <v>409</v>
      </c>
      <c r="AJ128" s="15">
        <v>0</v>
      </c>
      <c r="AK128" s="15">
        <v>1</v>
      </c>
      <c r="AL128" s="15">
        <v>0</v>
      </c>
      <c r="AM128" s="15">
        <v>0</v>
      </c>
      <c r="AN128" s="80">
        <v>0</v>
      </c>
      <c r="AO128" s="15">
        <v>0</v>
      </c>
      <c r="AP128" s="80">
        <v>0</v>
      </c>
      <c r="AQ128" s="15">
        <v>0</v>
      </c>
      <c r="AR128" s="15">
        <v>0</v>
      </c>
      <c r="AS128" s="15">
        <v>0</v>
      </c>
      <c r="AT128" s="80">
        <v>0</v>
      </c>
      <c r="AU128" s="80">
        <v>0</v>
      </c>
      <c r="AV128" s="80">
        <v>0</v>
      </c>
      <c r="AW128" s="80">
        <v>0</v>
      </c>
      <c r="AX128" s="80">
        <v>0</v>
      </c>
      <c r="AY128" s="174">
        <v>108</v>
      </c>
      <c r="AZ128" s="80">
        <v>0</v>
      </c>
      <c r="BA128" s="80">
        <v>1</v>
      </c>
      <c r="BB128" s="80">
        <v>4</v>
      </c>
      <c r="BC128" s="80">
        <v>0</v>
      </c>
      <c r="BD128" s="80">
        <v>0</v>
      </c>
      <c r="BE128" s="80">
        <v>0</v>
      </c>
      <c r="BF128" s="80">
        <v>0</v>
      </c>
      <c r="BG128" s="80">
        <v>113</v>
      </c>
      <c r="BH128" s="15">
        <v>0</v>
      </c>
      <c r="BI128" s="15">
        <v>0</v>
      </c>
      <c r="BJ128" s="15">
        <v>0</v>
      </c>
      <c r="BK128" s="80">
        <v>0</v>
      </c>
      <c r="BL128" s="15">
        <v>0</v>
      </c>
      <c r="BM128" s="15">
        <v>0</v>
      </c>
      <c r="BN128" s="15">
        <v>0</v>
      </c>
      <c r="BO128" s="15">
        <v>0</v>
      </c>
      <c r="BP128" s="15">
        <v>0</v>
      </c>
      <c r="BQ128" s="15">
        <v>0</v>
      </c>
      <c r="BR128" s="80">
        <v>0</v>
      </c>
      <c r="BS128" s="15">
        <v>0</v>
      </c>
      <c r="BT128" s="15">
        <v>0</v>
      </c>
      <c r="BU128" s="80">
        <v>0</v>
      </c>
      <c r="BV128" s="15">
        <v>0</v>
      </c>
      <c r="BW128" s="15">
        <v>0</v>
      </c>
      <c r="BX128" s="15">
        <v>0</v>
      </c>
      <c r="BY128" s="15">
        <v>0</v>
      </c>
      <c r="BZ128" s="80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80">
        <v>0</v>
      </c>
      <c r="CI128" s="80">
        <v>0</v>
      </c>
      <c r="CJ128" s="80">
        <v>0</v>
      </c>
      <c r="CK128" s="80">
        <v>1</v>
      </c>
      <c r="CL128" s="174">
        <v>1</v>
      </c>
      <c r="CM128" s="80">
        <v>0</v>
      </c>
      <c r="CN128" s="80">
        <v>0</v>
      </c>
      <c r="CO128" s="80">
        <v>0</v>
      </c>
      <c r="CP128" s="80">
        <v>0</v>
      </c>
      <c r="CQ128" s="80">
        <v>0</v>
      </c>
      <c r="CR128" s="80">
        <v>0</v>
      </c>
      <c r="CS128" s="80">
        <v>0</v>
      </c>
      <c r="CT128" s="80">
        <v>1</v>
      </c>
      <c r="CU128" s="15">
        <v>0</v>
      </c>
      <c r="CV128" s="15">
        <v>1</v>
      </c>
      <c r="CW128" s="15">
        <v>390</v>
      </c>
      <c r="CX128" s="15"/>
      <c r="CY128" s="15"/>
      <c r="CZ128" s="207"/>
      <c r="DA128" s="207"/>
      <c r="DH128" s="207"/>
      <c r="DJ128" s="207"/>
      <c r="DK128" s="207"/>
      <c r="DL128" s="207"/>
      <c r="DM128" s="207"/>
      <c r="DN128" s="207"/>
      <c r="DO128" s="207"/>
      <c r="DP128" s="207"/>
      <c r="DQ128" s="207"/>
      <c r="DR128" s="207"/>
      <c r="DS128" s="207"/>
      <c r="DT128" s="207"/>
      <c r="DU128" s="207"/>
      <c r="DV128" s="207"/>
      <c r="DW128" s="207"/>
      <c r="DX128" s="207"/>
      <c r="DY128" s="207"/>
      <c r="DZ128" s="207"/>
      <c r="EA128" s="207"/>
      <c r="EB128" s="207"/>
      <c r="EC128" s="207"/>
      <c r="ED128" s="207"/>
      <c r="EE128" s="207"/>
      <c r="EF128" s="207"/>
      <c r="EG128" s="207"/>
      <c r="EH128" s="207"/>
      <c r="EI128" s="207"/>
      <c r="EJ128" s="207"/>
      <c r="EK128" s="207"/>
      <c r="EL128" s="207"/>
      <c r="EM128" s="207"/>
      <c r="EN128" s="207"/>
      <c r="EO128" s="207"/>
      <c r="EP128" s="207"/>
      <c r="EQ128" s="207"/>
      <c r="ER128" s="207"/>
      <c r="ES128" s="207"/>
      <c r="ET128" s="207"/>
      <c r="EU128" s="207"/>
      <c r="EV128" s="207"/>
      <c r="EW128" s="207"/>
      <c r="EX128" s="207"/>
      <c r="EY128" s="207"/>
      <c r="EZ128" s="207"/>
      <c r="FA128" s="207"/>
      <c r="FB128" s="207"/>
      <c r="FC128" s="207"/>
      <c r="FD128" s="207"/>
      <c r="FE128" s="207"/>
      <c r="FF128" s="207"/>
      <c r="FG128" s="207"/>
      <c r="FH128" s="207"/>
      <c r="FI128" s="207"/>
      <c r="FJ128" s="207"/>
      <c r="FK128" s="207"/>
      <c r="FL128" s="207"/>
      <c r="FM128" s="207"/>
      <c r="FN128" s="207"/>
      <c r="FO128" s="207"/>
      <c r="FP128" s="207"/>
      <c r="FQ128" s="207"/>
      <c r="FR128" s="207"/>
      <c r="FS128" s="207"/>
      <c r="FT128" s="207"/>
      <c r="FU128" s="207"/>
      <c r="FV128" s="207"/>
      <c r="FW128" s="207"/>
      <c r="FX128" s="207"/>
      <c r="FY128" s="207"/>
      <c r="FZ128" s="207"/>
      <c r="GA128" s="207"/>
      <c r="GB128" s="207"/>
      <c r="GC128" s="207"/>
      <c r="GD128" s="207"/>
      <c r="GE128" s="207"/>
      <c r="GF128" s="207"/>
      <c r="GG128" s="207"/>
      <c r="GH128" s="207"/>
      <c r="GI128" s="207"/>
      <c r="GJ128" s="207"/>
      <c r="GK128" s="207"/>
      <c r="GL128" s="207"/>
      <c r="GM128" s="207"/>
      <c r="GN128" s="207"/>
      <c r="GO128" s="207"/>
      <c r="GP128" s="207"/>
      <c r="GQ128" s="207"/>
      <c r="GR128" s="207"/>
      <c r="GS128" s="207"/>
      <c r="GT128" s="207"/>
      <c r="GU128" s="207"/>
      <c r="GV128" s="207"/>
      <c r="GW128" s="207"/>
      <c r="GX128" s="207"/>
      <c r="GY128" s="207"/>
    </row>
    <row r="129" spans="1:209" x14ac:dyDescent="0.2">
      <c r="A129" s="43">
        <v>44</v>
      </c>
      <c r="B129" s="43">
        <v>335</v>
      </c>
      <c r="C129" s="100">
        <v>395</v>
      </c>
      <c r="D129" s="60">
        <f>'Revised Stratig. - April ''08'!$G$340</f>
        <v>7682</v>
      </c>
      <c r="E129" s="68">
        <v>30</v>
      </c>
      <c r="F129" s="15">
        <v>0</v>
      </c>
      <c r="G129" s="15">
        <v>0</v>
      </c>
      <c r="H129" s="15">
        <v>0</v>
      </c>
      <c r="I129" s="15">
        <v>0</v>
      </c>
      <c r="J129" s="80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80">
        <v>0</v>
      </c>
      <c r="W129" s="15">
        <v>0</v>
      </c>
      <c r="X129" s="15">
        <v>0</v>
      </c>
      <c r="Y129" s="15">
        <v>7.9411764705882355</v>
      </c>
      <c r="Z129" s="15">
        <v>0</v>
      </c>
      <c r="AA129" s="15">
        <v>0</v>
      </c>
      <c r="AB129" s="15">
        <v>0</v>
      </c>
      <c r="AC129" s="80">
        <v>0</v>
      </c>
      <c r="AD129" s="15">
        <v>0</v>
      </c>
      <c r="AE129" s="15">
        <v>7.0588235294117645</v>
      </c>
      <c r="AF129" s="15">
        <v>0.88235294117647056</v>
      </c>
      <c r="AG129" s="80">
        <v>7.9411764705882355</v>
      </c>
      <c r="AH129" s="15">
        <v>0</v>
      </c>
      <c r="AI129" s="15">
        <v>187.94117647058826</v>
      </c>
      <c r="AJ129" s="15">
        <v>0</v>
      </c>
      <c r="AK129" s="15">
        <v>0.88235294117647056</v>
      </c>
      <c r="AL129" s="15">
        <v>0</v>
      </c>
      <c r="AM129" s="15">
        <v>0</v>
      </c>
      <c r="AN129" s="80">
        <v>0</v>
      </c>
      <c r="AO129" s="15">
        <v>0</v>
      </c>
      <c r="AP129" s="80">
        <v>0</v>
      </c>
      <c r="AQ129" s="15">
        <v>0</v>
      </c>
      <c r="AR129" s="15">
        <v>0</v>
      </c>
      <c r="AS129" s="15">
        <v>0</v>
      </c>
      <c r="AT129" s="80">
        <v>0.88235294117647056</v>
      </c>
      <c r="AU129" s="80">
        <v>20.294117647058826</v>
      </c>
      <c r="AV129" s="80">
        <v>0</v>
      </c>
      <c r="AW129" s="80">
        <v>0</v>
      </c>
      <c r="AX129" s="80">
        <v>0.88235294117647056</v>
      </c>
      <c r="AY129" s="174">
        <v>67.058823529411768</v>
      </c>
      <c r="AZ129" s="80">
        <v>0</v>
      </c>
      <c r="BA129" s="80">
        <v>0.88235294117647056</v>
      </c>
      <c r="BB129" s="80">
        <v>7.9411764705882355</v>
      </c>
      <c r="BC129" s="80">
        <v>0</v>
      </c>
      <c r="BD129" s="80">
        <v>0</v>
      </c>
      <c r="BE129" s="80">
        <v>1.7647058823529411</v>
      </c>
      <c r="BF129" s="80">
        <v>0</v>
      </c>
      <c r="BG129" s="80">
        <v>78.52941176470587</v>
      </c>
      <c r="BH129" s="15">
        <v>0</v>
      </c>
      <c r="BI129" s="15">
        <v>0</v>
      </c>
      <c r="BJ129" s="15">
        <v>0</v>
      </c>
      <c r="BK129" s="80">
        <v>0</v>
      </c>
      <c r="BL129" s="15">
        <v>0</v>
      </c>
      <c r="BM129" s="15">
        <v>0</v>
      </c>
      <c r="BN129" s="15">
        <v>0</v>
      </c>
      <c r="BO129" s="15">
        <v>0</v>
      </c>
      <c r="BP129" s="15">
        <v>0</v>
      </c>
      <c r="BQ129" s="15">
        <v>0</v>
      </c>
      <c r="BR129" s="80">
        <v>0</v>
      </c>
      <c r="BS129" s="15">
        <v>0</v>
      </c>
      <c r="BT129" s="15">
        <v>0</v>
      </c>
      <c r="BU129" s="80">
        <v>0</v>
      </c>
      <c r="BV129" s="15">
        <v>0</v>
      </c>
      <c r="BW129" s="15">
        <v>0</v>
      </c>
      <c r="BX129" s="15">
        <v>0</v>
      </c>
      <c r="BY129" s="15">
        <v>0</v>
      </c>
      <c r="BZ129" s="80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v>0</v>
      </c>
      <c r="CH129" s="80">
        <v>0</v>
      </c>
      <c r="CI129" s="80">
        <v>0</v>
      </c>
      <c r="CJ129" s="80">
        <v>0</v>
      </c>
      <c r="CK129" s="80">
        <v>0</v>
      </c>
      <c r="CL129" s="174">
        <v>0</v>
      </c>
      <c r="CM129" s="80">
        <v>0</v>
      </c>
      <c r="CN129" s="80">
        <v>0</v>
      </c>
      <c r="CO129" s="80">
        <v>0</v>
      </c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15">
        <v>0</v>
      </c>
      <c r="CV129" s="15">
        <v>1</v>
      </c>
      <c r="CW129" s="15">
        <v>395</v>
      </c>
      <c r="CX129" s="15"/>
      <c r="CY129" s="15"/>
      <c r="CZ129" s="207"/>
      <c r="DA129" s="207"/>
      <c r="DH129" s="207"/>
      <c r="DJ129" s="207"/>
      <c r="DK129" s="207"/>
      <c r="DL129" s="207"/>
      <c r="DM129" s="207"/>
      <c r="DN129" s="207"/>
      <c r="DO129" s="207"/>
      <c r="DP129" s="207"/>
      <c r="DQ129" s="207"/>
      <c r="DR129" s="207"/>
      <c r="DS129" s="207"/>
      <c r="DT129" s="207"/>
      <c r="DU129" s="207"/>
      <c r="DV129" s="207"/>
      <c r="DW129" s="207"/>
      <c r="DX129" s="207"/>
      <c r="DY129" s="207"/>
      <c r="DZ129" s="207"/>
      <c r="EA129" s="207"/>
      <c r="EB129" s="207"/>
      <c r="EC129" s="207"/>
      <c r="ED129" s="207"/>
      <c r="EE129" s="207"/>
      <c r="EF129" s="207"/>
      <c r="EG129" s="207"/>
      <c r="EH129" s="207"/>
      <c r="EI129" s="207"/>
      <c r="EJ129" s="207"/>
      <c r="EK129" s="207"/>
      <c r="EL129" s="207"/>
      <c r="EM129" s="207"/>
      <c r="EN129" s="207"/>
      <c r="EO129" s="207"/>
      <c r="EP129" s="207"/>
      <c r="EQ129" s="207"/>
      <c r="ER129" s="207"/>
      <c r="ES129" s="207"/>
      <c r="ET129" s="207"/>
      <c r="EU129" s="207"/>
      <c r="EV129" s="207"/>
      <c r="EW129" s="207"/>
      <c r="EX129" s="207"/>
      <c r="EY129" s="207"/>
      <c r="EZ129" s="207"/>
      <c r="FA129" s="207"/>
      <c r="FB129" s="207"/>
      <c r="FC129" s="207"/>
      <c r="FD129" s="207"/>
      <c r="FE129" s="207"/>
      <c r="FF129" s="207"/>
      <c r="FG129" s="207"/>
      <c r="FH129" s="207"/>
      <c r="FI129" s="207"/>
      <c r="FJ129" s="207"/>
      <c r="FK129" s="207"/>
      <c r="FL129" s="207"/>
      <c r="FM129" s="207"/>
      <c r="FN129" s="207"/>
      <c r="FO129" s="207"/>
      <c r="FP129" s="207"/>
      <c r="FQ129" s="207"/>
      <c r="FR129" s="207"/>
      <c r="FS129" s="207"/>
      <c r="FT129" s="207"/>
      <c r="FU129" s="207"/>
      <c r="FV129" s="207"/>
      <c r="FW129" s="207"/>
      <c r="FX129" s="207"/>
      <c r="FY129" s="207"/>
      <c r="FZ129" s="207"/>
      <c r="GA129" s="207"/>
      <c r="GB129" s="207"/>
      <c r="GC129" s="207"/>
      <c r="GD129" s="207"/>
      <c r="GE129" s="207"/>
      <c r="GF129" s="207"/>
      <c r="GG129" s="207"/>
      <c r="GH129" s="207"/>
      <c r="GI129" s="207"/>
      <c r="GJ129" s="207"/>
      <c r="GK129" s="207"/>
      <c r="GL129" s="207"/>
      <c r="GM129" s="207"/>
      <c r="GN129" s="207"/>
      <c r="GO129" s="207"/>
      <c r="GP129" s="207"/>
      <c r="GQ129" s="207"/>
      <c r="GR129" s="207"/>
      <c r="GS129" s="207"/>
      <c r="GT129" s="207"/>
      <c r="GU129" s="207"/>
      <c r="GV129" s="207"/>
      <c r="GW129" s="207"/>
      <c r="GX129" s="207"/>
      <c r="GY129" s="207"/>
    </row>
    <row r="130" spans="1:209" x14ac:dyDescent="0.2">
      <c r="A130" s="43">
        <v>49</v>
      </c>
      <c r="B130" s="43">
        <v>340</v>
      </c>
      <c r="C130" s="100">
        <v>400</v>
      </c>
      <c r="D130" s="60">
        <f>'Revised Stratig. - April ''08'!$G$345</f>
        <v>7730</v>
      </c>
      <c r="E130" s="68">
        <v>30</v>
      </c>
      <c r="F130" s="15">
        <v>0</v>
      </c>
      <c r="G130" s="15">
        <v>0</v>
      </c>
      <c r="H130" s="15">
        <v>0</v>
      </c>
      <c r="I130" s="15">
        <v>0</v>
      </c>
      <c r="J130" s="80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80">
        <v>0</v>
      </c>
      <c r="W130" s="15">
        <v>0</v>
      </c>
      <c r="X130" s="15">
        <v>0</v>
      </c>
      <c r="Y130" s="15">
        <v>4</v>
      </c>
      <c r="Z130" s="15">
        <v>0</v>
      </c>
      <c r="AA130" s="15">
        <v>0</v>
      </c>
      <c r="AB130" s="15">
        <v>0</v>
      </c>
      <c r="AC130" s="80">
        <v>0</v>
      </c>
      <c r="AD130" s="15">
        <v>0</v>
      </c>
      <c r="AE130" s="15">
        <v>6</v>
      </c>
      <c r="AF130" s="15">
        <v>0</v>
      </c>
      <c r="AG130" s="80">
        <v>6</v>
      </c>
      <c r="AH130" s="15">
        <v>0</v>
      </c>
      <c r="AI130" s="15">
        <v>376</v>
      </c>
      <c r="AJ130" s="15">
        <v>0</v>
      </c>
      <c r="AK130" s="15">
        <v>4</v>
      </c>
      <c r="AL130" s="15">
        <v>0</v>
      </c>
      <c r="AM130" s="15">
        <v>0</v>
      </c>
      <c r="AN130" s="80">
        <v>0</v>
      </c>
      <c r="AO130" s="15">
        <v>0</v>
      </c>
      <c r="AP130" s="80">
        <v>0</v>
      </c>
      <c r="AQ130" s="15">
        <v>1</v>
      </c>
      <c r="AR130" s="15">
        <v>0</v>
      </c>
      <c r="AS130" s="15">
        <v>0</v>
      </c>
      <c r="AT130" s="80">
        <v>1</v>
      </c>
      <c r="AU130" s="80">
        <v>23</v>
      </c>
      <c r="AV130" s="80">
        <v>1</v>
      </c>
      <c r="AW130" s="80">
        <v>0</v>
      </c>
      <c r="AX130" s="80">
        <v>1</v>
      </c>
      <c r="AY130" s="174">
        <v>96</v>
      </c>
      <c r="AZ130" s="80">
        <v>0</v>
      </c>
      <c r="BA130" s="80">
        <v>1</v>
      </c>
      <c r="BB130" s="80">
        <v>0</v>
      </c>
      <c r="BC130" s="80">
        <v>0</v>
      </c>
      <c r="BD130" s="80">
        <v>2</v>
      </c>
      <c r="BE130" s="80">
        <v>3</v>
      </c>
      <c r="BF130" s="80">
        <v>0</v>
      </c>
      <c r="BG130" s="80">
        <v>103</v>
      </c>
      <c r="BH130" s="15">
        <v>0</v>
      </c>
      <c r="BI130" s="15">
        <v>0</v>
      </c>
      <c r="BJ130" s="15">
        <v>0</v>
      </c>
      <c r="BK130" s="80">
        <v>0</v>
      </c>
      <c r="BL130" s="15">
        <v>0</v>
      </c>
      <c r="BM130" s="15">
        <v>0</v>
      </c>
      <c r="BN130" s="15">
        <v>0</v>
      </c>
      <c r="BO130" s="15">
        <v>0</v>
      </c>
      <c r="BP130" s="15">
        <v>0</v>
      </c>
      <c r="BQ130" s="15">
        <v>0</v>
      </c>
      <c r="BR130" s="80">
        <v>0</v>
      </c>
      <c r="BS130" s="15">
        <v>0</v>
      </c>
      <c r="BT130" s="15">
        <v>0</v>
      </c>
      <c r="BU130" s="80">
        <v>0</v>
      </c>
      <c r="BV130" s="15">
        <v>0</v>
      </c>
      <c r="BW130" s="15">
        <v>0</v>
      </c>
      <c r="BX130" s="15">
        <v>0</v>
      </c>
      <c r="BY130" s="15">
        <v>0</v>
      </c>
      <c r="BZ130" s="80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80">
        <v>0</v>
      </c>
      <c r="CI130" s="80">
        <v>0</v>
      </c>
      <c r="CJ130" s="80">
        <v>0</v>
      </c>
      <c r="CK130" s="80">
        <v>0</v>
      </c>
      <c r="CL130" s="174">
        <v>0</v>
      </c>
      <c r="CM130" s="80">
        <v>0</v>
      </c>
      <c r="CN130" s="80">
        <v>0</v>
      </c>
      <c r="CO130" s="80">
        <v>0</v>
      </c>
      <c r="CP130" s="80">
        <v>0</v>
      </c>
      <c r="CQ130" s="80">
        <v>0</v>
      </c>
      <c r="CR130" s="80">
        <v>0</v>
      </c>
      <c r="CS130" s="80">
        <v>0</v>
      </c>
      <c r="CT130" s="80">
        <v>0</v>
      </c>
      <c r="CU130" s="15">
        <v>0</v>
      </c>
      <c r="CV130" s="15">
        <v>1</v>
      </c>
      <c r="CW130" s="15">
        <v>400</v>
      </c>
      <c r="CX130" s="15"/>
      <c r="CY130" s="15"/>
      <c r="CZ130" s="207"/>
      <c r="DA130" s="207"/>
      <c r="DH130" s="207"/>
      <c r="DJ130" s="207"/>
      <c r="DK130" s="207"/>
      <c r="DL130" s="207"/>
      <c r="DM130" s="207"/>
      <c r="DN130" s="207"/>
      <c r="DO130" s="207"/>
      <c r="DP130" s="207"/>
      <c r="DQ130" s="207"/>
      <c r="DR130" s="207"/>
      <c r="DS130" s="207"/>
      <c r="DT130" s="207"/>
      <c r="DU130" s="207"/>
      <c r="DV130" s="207"/>
      <c r="DW130" s="207"/>
      <c r="DX130" s="207"/>
      <c r="DY130" s="207"/>
      <c r="DZ130" s="207"/>
      <c r="EA130" s="207"/>
      <c r="EB130" s="207"/>
      <c r="EC130" s="207"/>
      <c r="ED130" s="207"/>
      <c r="EE130" s="207"/>
      <c r="EF130" s="207"/>
      <c r="EG130" s="207"/>
      <c r="EH130" s="207"/>
      <c r="EI130" s="207"/>
      <c r="EJ130" s="207"/>
      <c r="EK130" s="207"/>
      <c r="EL130" s="207"/>
      <c r="EM130" s="207"/>
      <c r="EN130" s="207"/>
      <c r="EO130" s="207"/>
      <c r="EP130" s="207"/>
      <c r="EQ130" s="207"/>
      <c r="ER130" s="207"/>
      <c r="ES130" s="207"/>
      <c r="ET130" s="207"/>
      <c r="EU130" s="207"/>
      <c r="EV130" s="207"/>
      <c r="EW130" s="207"/>
      <c r="EX130" s="207"/>
      <c r="EY130" s="207"/>
      <c r="EZ130" s="207"/>
      <c r="FA130" s="207"/>
      <c r="FB130" s="207"/>
      <c r="FC130" s="207"/>
      <c r="FD130" s="207"/>
      <c r="FE130" s="207"/>
      <c r="FF130" s="207"/>
      <c r="FG130" s="207"/>
      <c r="FH130" s="207"/>
      <c r="FI130" s="207"/>
      <c r="FJ130" s="207"/>
      <c r="FK130" s="207"/>
      <c r="FL130" s="207"/>
      <c r="FM130" s="207"/>
      <c r="FN130" s="207"/>
      <c r="FO130" s="207"/>
      <c r="FP130" s="207"/>
      <c r="FQ130" s="207"/>
      <c r="FR130" s="207"/>
      <c r="FS130" s="207"/>
      <c r="FT130" s="207"/>
      <c r="FU130" s="207"/>
      <c r="FV130" s="207"/>
      <c r="FW130" s="207"/>
      <c r="FX130" s="207"/>
      <c r="FY130" s="207"/>
      <c r="FZ130" s="207"/>
      <c r="GA130" s="207"/>
      <c r="GB130" s="207"/>
      <c r="GC130" s="207"/>
      <c r="GD130" s="207"/>
      <c r="GE130" s="207"/>
      <c r="GF130" s="207"/>
      <c r="GG130" s="207"/>
      <c r="GH130" s="207"/>
      <c r="GI130" s="207"/>
      <c r="GJ130" s="207"/>
      <c r="GK130" s="207"/>
      <c r="GL130" s="207"/>
      <c r="GM130" s="207"/>
      <c r="GN130" s="207"/>
      <c r="GO130" s="207"/>
      <c r="GP130" s="207"/>
      <c r="GQ130" s="207"/>
      <c r="GR130" s="207"/>
      <c r="GS130" s="207"/>
      <c r="GT130" s="207"/>
      <c r="GU130" s="207"/>
      <c r="GV130" s="207"/>
      <c r="GW130" s="207"/>
      <c r="GX130" s="207"/>
      <c r="GY130" s="207"/>
    </row>
    <row r="131" spans="1:209" x14ac:dyDescent="0.2">
      <c r="A131" s="43">
        <v>54</v>
      </c>
      <c r="B131" s="43">
        <v>345</v>
      </c>
      <c r="C131" s="100">
        <v>405</v>
      </c>
      <c r="D131" s="60">
        <f>'Revised Stratig. - April ''08'!$G$350</f>
        <v>7833</v>
      </c>
      <c r="E131" s="68">
        <v>34</v>
      </c>
      <c r="F131" s="15">
        <v>0</v>
      </c>
      <c r="G131" s="15">
        <v>1.1333333333333335</v>
      </c>
      <c r="H131" s="15">
        <v>0</v>
      </c>
      <c r="I131" s="15">
        <v>0</v>
      </c>
      <c r="J131" s="80">
        <v>1.1335600000000001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1.1335600000000001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80">
        <v>0</v>
      </c>
      <c r="W131" s="15">
        <v>0</v>
      </c>
      <c r="X131" s="15">
        <v>0</v>
      </c>
      <c r="Y131" s="15">
        <v>26.06666666666667</v>
      </c>
      <c r="Z131" s="15">
        <v>0</v>
      </c>
      <c r="AA131" s="15">
        <v>0</v>
      </c>
      <c r="AB131" s="15">
        <v>0</v>
      </c>
      <c r="AC131" s="80">
        <v>0</v>
      </c>
      <c r="AD131" s="15">
        <v>0</v>
      </c>
      <c r="AE131" s="15">
        <v>15.866666666666665</v>
      </c>
      <c r="AF131" s="15">
        <v>3.4</v>
      </c>
      <c r="AG131" s="80">
        <v>19.266666666666666</v>
      </c>
      <c r="AH131" s="15">
        <v>0</v>
      </c>
      <c r="AI131" s="15">
        <v>533.79999999999995</v>
      </c>
      <c r="AJ131" s="15">
        <v>0</v>
      </c>
      <c r="AK131" s="15">
        <v>4.5333333333333341</v>
      </c>
      <c r="AL131" s="15">
        <v>0</v>
      </c>
      <c r="AM131" s="15">
        <v>0</v>
      </c>
      <c r="AN131" s="80">
        <v>0</v>
      </c>
      <c r="AO131" s="15">
        <v>0</v>
      </c>
      <c r="AP131" s="80">
        <v>0</v>
      </c>
      <c r="AQ131" s="15">
        <v>0</v>
      </c>
      <c r="AR131" s="15">
        <v>0</v>
      </c>
      <c r="AS131" s="15">
        <v>0</v>
      </c>
      <c r="AT131" s="80">
        <v>2.2666666666666671</v>
      </c>
      <c r="AU131" s="80">
        <v>22.666666666666664</v>
      </c>
      <c r="AV131" s="80">
        <v>0</v>
      </c>
      <c r="AW131" s="80">
        <v>0</v>
      </c>
      <c r="AX131" s="80">
        <v>2.2644000000000002</v>
      </c>
      <c r="AY131" s="174">
        <v>204</v>
      </c>
      <c r="AZ131" s="80">
        <v>0</v>
      </c>
      <c r="BA131" s="80">
        <v>0</v>
      </c>
      <c r="BB131" s="80">
        <v>0</v>
      </c>
      <c r="BC131" s="80">
        <v>0</v>
      </c>
      <c r="BD131" s="80">
        <v>3.4</v>
      </c>
      <c r="BE131" s="80">
        <v>0</v>
      </c>
      <c r="BF131" s="80">
        <v>0</v>
      </c>
      <c r="BG131" s="80">
        <v>207.4</v>
      </c>
      <c r="BH131" s="15">
        <v>0</v>
      </c>
      <c r="BI131" s="15">
        <v>4.5333333333333341</v>
      </c>
      <c r="BJ131" s="15">
        <v>0</v>
      </c>
      <c r="BK131" s="80">
        <v>1.0002800000000001</v>
      </c>
      <c r="BL131" s="15">
        <v>0</v>
      </c>
      <c r="BM131" s="15">
        <v>0</v>
      </c>
      <c r="BN131" s="15">
        <v>0</v>
      </c>
      <c r="BO131" s="15">
        <v>0</v>
      </c>
      <c r="BP131" s="15">
        <v>0</v>
      </c>
      <c r="BQ131" s="15">
        <v>4.5333333333333341</v>
      </c>
      <c r="BR131" s="80">
        <v>9.0666666666666682</v>
      </c>
      <c r="BS131" s="15">
        <v>0</v>
      </c>
      <c r="BT131" s="15">
        <v>0</v>
      </c>
      <c r="BU131" s="80">
        <v>0</v>
      </c>
      <c r="BV131" s="15">
        <v>0</v>
      </c>
      <c r="BW131" s="15">
        <v>0</v>
      </c>
      <c r="BX131" s="15">
        <v>0</v>
      </c>
      <c r="BY131" s="15">
        <v>0</v>
      </c>
      <c r="BZ131" s="80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80">
        <v>0</v>
      </c>
      <c r="CI131" s="80">
        <v>0</v>
      </c>
      <c r="CJ131" s="80">
        <v>0</v>
      </c>
      <c r="CK131" s="80">
        <v>0</v>
      </c>
      <c r="CL131" s="174">
        <v>0</v>
      </c>
      <c r="CM131" s="80">
        <v>0</v>
      </c>
      <c r="CN131" s="80">
        <v>0</v>
      </c>
      <c r="CO131" s="80">
        <v>0</v>
      </c>
      <c r="CP131" s="80">
        <v>0</v>
      </c>
      <c r="CQ131" s="80">
        <v>0</v>
      </c>
      <c r="CR131" s="80">
        <v>0</v>
      </c>
      <c r="CS131" s="80">
        <v>0</v>
      </c>
      <c r="CT131" s="80">
        <v>0</v>
      </c>
      <c r="CU131" s="15">
        <v>0</v>
      </c>
      <c r="CV131" s="15">
        <v>1</v>
      </c>
      <c r="CW131" s="15">
        <v>405</v>
      </c>
      <c r="CX131" s="15"/>
      <c r="CY131" s="15"/>
      <c r="CZ131" s="207"/>
      <c r="DA131" s="207"/>
      <c r="DH131" s="207"/>
      <c r="DJ131" s="207"/>
      <c r="DK131" s="207"/>
      <c r="DL131" s="207"/>
      <c r="DM131" s="207"/>
      <c r="DN131" s="207"/>
      <c r="DO131" s="207"/>
      <c r="DP131" s="207"/>
      <c r="DQ131" s="207"/>
      <c r="DR131" s="207"/>
      <c r="DS131" s="207"/>
      <c r="DT131" s="207"/>
      <c r="DU131" s="207"/>
      <c r="DV131" s="207"/>
      <c r="DW131" s="207"/>
      <c r="DX131" s="207"/>
      <c r="DY131" s="207"/>
      <c r="DZ131" s="207"/>
      <c r="EA131" s="207"/>
      <c r="EB131" s="207"/>
      <c r="EC131" s="207"/>
      <c r="ED131" s="207"/>
      <c r="EE131" s="207"/>
      <c r="EF131" s="207"/>
      <c r="EG131" s="207"/>
      <c r="EH131" s="207"/>
      <c r="EI131" s="207"/>
      <c r="EJ131" s="207"/>
      <c r="EK131" s="207"/>
      <c r="EL131" s="207"/>
      <c r="EM131" s="207"/>
      <c r="EN131" s="207"/>
      <c r="EO131" s="207"/>
      <c r="EP131" s="207"/>
      <c r="EQ131" s="207"/>
      <c r="ER131" s="207"/>
      <c r="ES131" s="207"/>
      <c r="ET131" s="207"/>
      <c r="EU131" s="207"/>
      <c r="EV131" s="207"/>
      <c r="EW131" s="207"/>
      <c r="EX131" s="207"/>
      <c r="EY131" s="207"/>
      <c r="EZ131" s="207"/>
      <c r="FA131" s="207"/>
      <c r="FB131" s="207"/>
      <c r="FC131" s="207"/>
      <c r="FD131" s="207"/>
      <c r="FE131" s="207"/>
      <c r="FF131" s="207"/>
      <c r="FG131" s="207"/>
      <c r="FH131" s="207"/>
      <c r="FI131" s="207"/>
      <c r="FJ131" s="207"/>
      <c r="FK131" s="207"/>
      <c r="FL131" s="207"/>
      <c r="FM131" s="207"/>
      <c r="FN131" s="207"/>
      <c r="FO131" s="207"/>
      <c r="FP131" s="207"/>
      <c r="FQ131" s="207"/>
      <c r="FR131" s="207"/>
      <c r="FS131" s="207"/>
      <c r="FT131" s="207"/>
      <c r="FU131" s="207"/>
      <c r="FV131" s="207"/>
      <c r="FW131" s="207"/>
      <c r="FX131" s="207"/>
      <c r="FY131" s="207"/>
      <c r="FZ131" s="207"/>
      <c r="GA131" s="207"/>
      <c r="GB131" s="207"/>
      <c r="GC131" s="207"/>
      <c r="GD131" s="207"/>
      <c r="GE131" s="207"/>
      <c r="GF131" s="207"/>
      <c r="GG131" s="207"/>
      <c r="GH131" s="207"/>
      <c r="GI131" s="207"/>
      <c r="GJ131" s="207"/>
      <c r="GK131" s="207"/>
      <c r="GL131" s="207"/>
      <c r="GM131" s="207"/>
      <c r="GN131" s="207"/>
      <c r="GO131" s="207"/>
      <c r="GP131" s="207"/>
      <c r="GQ131" s="207"/>
      <c r="GR131" s="207"/>
      <c r="GS131" s="207"/>
      <c r="GT131" s="207"/>
      <c r="GU131" s="207"/>
      <c r="GV131" s="207"/>
      <c r="GW131" s="207"/>
      <c r="GX131" s="207"/>
      <c r="GY131" s="207"/>
    </row>
    <row r="132" spans="1:209" x14ac:dyDescent="0.2">
      <c r="A132" s="43">
        <v>59</v>
      </c>
      <c r="B132" s="43">
        <v>350</v>
      </c>
      <c r="C132" s="100">
        <v>410</v>
      </c>
      <c r="D132" s="60">
        <f>'Revised Stratig. - April ''08'!$G$355</f>
        <v>7945</v>
      </c>
      <c r="E132" s="68">
        <v>40</v>
      </c>
      <c r="F132" s="15">
        <v>0</v>
      </c>
      <c r="G132" s="15">
        <v>0</v>
      </c>
      <c r="H132" s="15">
        <v>0</v>
      </c>
      <c r="I132" s="15">
        <v>0</v>
      </c>
      <c r="J132" s="80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80">
        <v>0</v>
      </c>
      <c r="W132" s="15">
        <v>0</v>
      </c>
      <c r="X132" s="15">
        <v>0</v>
      </c>
      <c r="Y132" s="15">
        <v>2</v>
      </c>
      <c r="Z132" s="15">
        <v>0</v>
      </c>
      <c r="AA132" s="15">
        <v>0</v>
      </c>
      <c r="AB132" s="15">
        <v>0</v>
      </c>
      <c r="AC132" s="80">
        <v>0</v>
      </c>
      <c r="AD132" s="15">
        <v>0</v>
      </c>
      <c r="AE132" s="15">
        <v>2</v>
      </c>
      <c r="AF132" s="15">
        <v>0</v>
      </c>
      <c r="AG132" s="80">
        <v>2</v>
      </c>
      <c r="AH132" s="15">
        <v>0</v>
      </c>
      <c r="AI132" s="15">
        <v>191</v>
      </c>
      <c r="AJ132" s="15">
        <v>0</v>
      </c>
      <c r="AK132" s="15">
        <v>0</v>
      </c>
      <c r="AL132" s="15">
        <v>0</v>
      </c>
      <c r="AM132" s="15">
        <v>0</v>
      </c>
      <c r="AN132" s="80">
        <v>0</v>
      </c>
      <c r="AO132" s="15">
        <v>0</v>
      </c>
      <c r="AP132" s="80">
        <v>0</v>
      </c>
      <c r="AQ132" s="15">
        <v>0</v>
      </c>
      <c r="AR132" s="15">
        <v>0</v>
      </c>
      <c r="AS132" s="15">
        <v>0</v>
      </c>
      <c r="AT132" s="80">
        <v>0</v>
      </c>
      <c r="AU132" s="80">
        <v>0</v>
      </c>
      <c r="AV132" s="80">
        <v>0</v>
      </c>
      <c r="AW132" s="80">
        <v>0</v>
      </c>
      <c r="AX132" s="80">
        <v>0</v>
      </c>
      <c r="AY132" s="174">
        <v>61</v>
      </c>
      <c r="AZ132" s="80">
        <v>0</v>
      </c>
      <c r="BA132" s="80">
        <v>3</v>
      </c>
      <c r="BB132" s="80">
        <v>2</v>
      </c>
      <c r="BC132" s="80">
        <v>0</v>
      </c>
      <c r="BD132" s="80">
        <v>0</v>
      </c>
      <c r="BE132" s="80">
        <v>2</v>
      </c>
      <c r="BF132" s="80">
        <v>0</v>
      </c>
      <c r="BG132" s="80">
        <v>68</v>
      </c>
      <c r="BH132" s="15">
        <v>0</v>
      </c>
      <c r="BI132" s="15">
        <v>1</v>
      </c>
      <c r="BJ132" s="15">
        <v>0</v>
      </c>
      <c r="BK132" s="80">
        <v>1</v>
      </c>
      <c r="BL132" s="15">
        <v>0</v>
      </c>
      <c r="BM132" s="15">
        <v>1</v>
      </c>
      <c r="BN132" s="15">
        <v>0</v>
      </c>
      <c r="BO132" s="15">
        <v>0</v>
      </c>
      <c r="BP132" s="15">
        <v>0</v>
      </c>
      <c r="BQ132" s="15">
        <v>9</v>
      </c>
      <c r="BR132" s="80">
        <v>11</v>
      </c>
      <c r="BS132" s="15">
        <v>0</v>
      </c>
      <c r="BT132" s="15">
        <v>0</v>
      </c>
      <c r="BU132" s="80">
        <v>0</v>
      </c>
      <c r="BV132" s="15">
        <v>0</v>
      </c>
      <c r="BW132" s="15">
        <v>0</v>
      </c>
      <c r="BX132" s="15">
        <v>0</v>
      </c>
      <c r="BY132" s="15">
        <v>0</v>
      </c>
      <c r="BZ132" s="80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0</v>
      </c>
      <c r="CH132" s="80">
        <v>0</v>
      </c>
      <c r="CI132" s="80">
        <v>0</v>
      </c>
      <c r="CJ132" s="80">
        <v>0</v>
      </c>
      <c r="CK132" s="80">
        <v>0</v>
      </c>
      <c r="CL132" s="174">
        <v>0</v>
      </c>
      <c r="CM132" s="80">
        <v>0</v>
      </c>
      <c r="CN132" s="80">
        <v>0</v>
      </c>
      <c r="CO132" s="80">
        <v>0</v>
      </c>
      <c r="CP132" s="80">
        <v>0</v>
      </c>
      <c r="CQ132" s="80">
        <v>0</v>
      </c>
      <c r="CR132" s="80">
        <v>0</v>
      </c>
      <c r="CS132" s="80">
        <v>0</v>
      </c>
      <c r="CT132" s="80">
        <v>0</v>
      </c>
      <c r="CU132" s="15">
        <v>0</v>
      </c>
      <c r="CV132" s="15">
        <v>1</v>
      </c>
      <c r="CW132" s="15">
        <v>410</v>
      </c>
      <c r="CX132" s="15"/>
      <c r="CY132" s="15"/>
      <c r="CZ132" s="207"/>
      <c r="DA132" s="207"/>
      <c r="DH132" s="207"/>
      <c r="DJ132" s="207"/>
      <c r="DK132" s="207"/>
      <c r="DL132" s="207"/>
      <c r="DM132" s="207"/>
      <c r="DN132" s="207"/>
      <c r="DO132" s="207"/>
      <c r="DP132" s="207"/>
      <c r="DQ132" s="207"/>
      <c r="DR132" s="207"/>
      <c r="DS132" s="207"/>
      <c r="DT132" s="207"/>
      <c r="DU132" s="207"/>
      <c r="DV132" s="207"/>
      <c r="DW132" s="207"/>
      <c r="DX132" s="207"/>
      <c r="DY132" s="207"/>
      <c r="DZ132" s="207"/>
      <c r="EA132" s="207"/>
      <c r="EB132" s="207"/>
      <c r="EC132" s="207"/>
      <c r="ED132" s="207"/>
      <c r="EE132" s="207"/>
      <c r="EF132" s="207"/>
      <c r="EG132" s="207"/>
      <c r="EH132" s="207"/>
      <c r="EI132" s="207"/>
      <c r="EJ132" s="207"/>
      <c r="EK132" s="207"/>
      <c r="EL132" s="207"/>
      <c r="EM132" s="207"/>
      <c r="EN132" s="207"/>
      <c r="EO132" s="207"/>
      <c r="EP132" s="207"/>
      <c r="EQ132" s="207"/>
      <c r="ER132" s="207"/>
      <c r="ES132" s="207"/>
      <c r="ET132" s="207"/>
      <c r="EU132" s="207"/>
      <c r="EV132" s="207"/>
      <c r="EW132" s="207"/>
      <c r="EX132" s="207"/>
      <c r="EY132" s="207"/>
      <c r="EZ132" s="207"/>
      <c r="FA132" s="207"/>
      <c r="FB132" s="207"/>
      <c r="FC132" s="207"/>
      <c r="FD132" s="207"/>
      <c r="FE132" s="207"/>
      <c r="FF132" s="207"/>
      <c r="FG132" s="207"/>
      <c r="FH132" s="207"/>
      <c r="FI132" s="207"/>
      <c r="FJ132" s="207"/>
      <c r="FK132" s="207"/>
      <c r="FL132" s="207"/>
      <c r="FM132" s="207"/>
      <c r="FN132" s="207"/>
      <c r="FO132" s="207"/>
      <c r="FP132" s="207"/>
      <c r="FQ132" s="207"/>
      <c r="FR132" s="207"/>
      <c r="FS132" s="207"/>
      <c r="FT132" s="207"/>
      <c r="FU132" s="207"/>
      <c r="FV132" s="207"/>
      <c r="FW132" s="207"/>
      <c r="FX132" s="207"/>
      <c r="FY132" s="207"/>
      <c r="FZ132" s="207"/>
      <c r="GA132" s="207"/>
      <c r="GB132" s="207"/>
      <c r="GC132" s="207"/>
      <c r="GD132" s="207"/>
      <c r="GE132" s="207"/>
      <c r="GF132" s="207"/>
      <c r="GG132" s="207"/>
      <c r="GH132" s="207"/>
      <c r="GI132" s="207"/>
      <c r="GJ132" s="207"/>
      <c r="GK132" s="207"/>
      <c r="GL132" s="207"/>
      <c r="GM132" s="207"/>
      <c r="GN132" s="207"/>
      <c r="GO132" s="207"/>
      <c r="GP132" s="207"/>
      <c r="GQ132" s="207"/>
      <c r="GR132" s="207"/>
      <c r="GS132" s="207"/>
      <c r="GT132" s="207"/>
      <c r="GU132" s="207"/>
      <c r="GV132" s="207"/>
      <c r="GW132" s="207"/>
      <c r="GX132" s="207"/>
      <c r="GY132" s="207"/>
    </row>
    <row r="133" spans="1:209" x14ac:dyDescent="0.2">
      <c r="A133" s="43">
        <v>64</v>
      </c>
      <c r="B133" s="43">
        <v>355</v>
      </c>
      <c r="C133" s="100">
        <v>415</v>
      </c>
      <c r="D133" s="60">
        <f>'Revised Stratig. - April ''08'!$G$360</f>
        <v>8141</v>
      </c>
      <c r="E133" s="68">
        <v>32</v>
      </c>
      <c r="F133" s="15">
        <v>0</v>
      </c>
      <c r="G133" s="15">
        <v>0</v>
      </c>
      <c r="H133" s="15">
        <v>3</v>
      </c>
      <c r="I133" s="15">
        <v>0</v>
      </c>
      <c r="J133" s="80">
        <v>1.0003199999999999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1.0003199999999999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80">
        <v>0</v>
      </c>
      <c r="W133" s="15">
        <v>0</v>
      </c>
      <c r="X133" s="15">
        <v>0</v>
      </c>
      <c r="Y133" s="15">
        <v>47</v>
      </c>
      <c r="Z133" s="15">
        <v>0</v>
      </c>
      <c r="AA133" s="15">
        <v>0</v>
      </c>
      <c r="AB133" s="15">
        <v>0</v>
      </c>
      <c r="AC133" s="80">
        <v>0</v>
      </c>
      <c r="AD133" s="15">
        <v>0</v>
      </c>
      <c r="AE133" s="15">
        <v>11</v>
      </c>
      <c r="AF133" s="15">
        <v>15</v>
      </c>
      <c r="AG133" s="80">
        <v>26</v>
      </c>
      <c r="AH133" s="15">
        <v>0</v>
      </c>
      <c r="AI133" s="15">
        <v>26</v>
      </c>
      <c r="AJ133" s="15">
        <v>0</v>
      </c>
      <c r="AK133" s="15">
        <v>0</v>
      </c>
      <c r="AL133" s="15">
        <v>3</v>
      </c>
      <c r="AM133" s="15">
        <v>0</v>
      </c>
      <c r="AN133" s="80">
        <v>0</v>
      </c>
      <c r="AO133" s="15">
        <v>0</v>
      </c>
      <c r="AP133" s="80">
        <v>0</v>
      </c>
      <c r="AQ133" s="15">
        <v>0</v>
      </c>
      <c r="AR133" s="15">
        <v>0</v>
      </c>
      <c r="AS133" s="15">
        <v>0</v>
      </c>
      <c r="AT133" s="80">
        <v>0</v>
      </c>
      <c r="AU133" s="80">
        <v>0</v>
      </c>
      <c r="AV133" s="80">
        <v>0</v>
      </c>
      <c r="AW133" s="80">
        <v>0</v>
      </c>
      <c r="AX133" s="80">
        <v>0</v>
      </c>
      <c r="AY133" s="174">
        <v>20</v>
      </c>
      <c r="AZ133" s="80">
        <v>0</v>
      </c>
      <c r="BA133" s="80">
        <v>0</v>
      </c>
      <c r="BB133" s="80">
        <v>0</v>
      </c>
      <c r="BC133" s="80">
        <v>0</v>
      </c>
      <c r="BD133" s="80">
        <v>0</v>
      </c>
      <c r="BE133" s="80">
        <v>1</v>
      </c>
      <c r="BF133" s="80">
        <v>0</v>
      </c>
      <c r="BG133" s="80">
        <v>21</v>
      </c>
      <c r="BH133" s="15">
        <v>0</v>
      </c>
      <c r="BI133" s="15">
        <v>31</v>
      </c>
      <c r="BJ133" s="15">
        <v>0</v>
      </c>
      <c r="BK133" s="80">
        <v>1.0003199999999999</v>
      </c>
      <c r="BL133" s="15">
        <v>4</v>
      </c>
      <c r="BM133" s="15">
        <v>2</v>
      </c>
      <c r="BN133" s="15">
        <v>4</v>
      </c>
      <c r="BO133" s="15">
        <v>44</v>
      </c>
      <c r="BP133" s="15">
        <v>0</v>
      </c>
      <c r="BQ133" s="15">
        <v>78</v>
      </c>
      <c r="BR133" s="80">
        <v>163</v>
      </c>
      <c r="BS133" s="15">
        <v>0</v>
      </c>
      <c r="BT133" s="15">
        <v>0</v>
      </c>
      <c r="BU133" s="80">
        <v>0</v>
      </c>
      <c r="BV133" s="15">
        <v>0</v>
      </c>
      <c r="BW133" s="15">
        <v>0</v>
      </c>
      <c r="BX133" s="15">
        <v>0</v>
      </c>
      <c r="BY133" s="15">
        <v>0</v>
      </c>
      <c r="BZ133" s="80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v>0</v>
      </c>
      <c r="CH133" s="80">
        <v>0</v>
      </c>
      <c r="CI133" s="80">
        <v>0</v>
      </c>
      <c r="CJ133" s="80">
        <v>0</v>
      </c>
      <c r="CK133" s="80">
        <v>0</v>
      </c>
      <c r="CL133" s="174">
        <v>0</v>
      </c>
      <c r="CM133" s="80">
        <v>0</v>
      </c>
      <c r="CN133" s="80">
        <v>0</v>
      </c>
      <c r="CO133" s="80">
        <v>0</v>
      </c>
      <c r="CP133" s="80">
        <v>0</v>
      </c>
      <c r="CQ133" s="80">
        <v>0</v>
      </c>
      <c r="CR133" s="80">
        <v>0</v>
      </c>
      <c r="CS133" s="80">
        <v>0</v>
      </c>
      <c r="CT133" s="80">
        <v>0</v>
      </c>
      <c r="CU133" s="15">
        <v>0</v>
      </c>
      <c r="CV133" s="15">
        <v>1</v>
      </c>
      <c r="CW133" s="15">
        <v>415</v>
      </c>
      <c r="CX133" s="15"/>
      <c r="CY133" s="15"/>
      <c r="CZ133" s="207"/>
      <c r="DA133" s="207"/>
      <c r="DH133" s="207"/>
      <c r="DJ133" s="207"/>
      <c r="DK133" s="207"/>
      <c r="DL133" s="207"/>
      <c r="DM133" s="207"/>
      <c r="DN133" s="207"/>
      <c r="DO133" s="207"/>
      <c r="DP133" s="207"/>
      <c r="DQ133" s="207"/>
      <c r="DR133" s="207"/>
      <c r="DS133" s="207"/>
      <c r="DT133" s="207"/>
      <c r="DU133" s="207"/>
      <c r="DV133" s="207"/>
      <c r="DW133" s="207"/>
      <c r="DX133" s="207"/>
      <c r="DY133" s="207"/>
      <c r="DZ133" s="207"/>
      <c r="EA133" s="207"/>
      <c r="EB133" s="207"/>
      <c r="EC133" s="207"/>
      <c r="ED133" s="207"/>
      <c r="EE133" s="207"/>
      <c r="EF133" s="207"/>
      <c r="EG133" s="207"/>
      <c r="EH133" s="207"/>
      <c r="EI133" s="207"/>
      <c r="EJ133" s="207"/>
      <c r="EK133" s="207"/>
      <c r="EL133" s="207"/>
      <c r="EM133" s="207"/>
      <c r="EN133" s="207"/>
      <c r="EO133" s="207"/>
      <c r="EP133" s="207"/>
      <c r="EQ133" s="207"/>
      <c r="ER133" s="207"/>
      <c r="ES133" s="207"/>
      <c r="ET133" s="207"/>
      <c r="EU133" s="207"/>
      <c r="EV133" s="207"/>
      <c r="EW133" s="207"/>
      <c r="EX133" s="207"/>
      <c r="EY133" s="207"/>
      <c r="EZ133" s="207"/>
      <c r="FA133" s="207"/>
      <c r="FB133" s="207"/>
      <c r="FC133" s="207"/>
      <c r="FD133" s="207"/>
      <c r="FE133" s="207"/>
      <c r="FF133" s="207"/>
      <c r="FG133" s="207"/>
      <c r="FH133" s="207"/>
      <c r="FI133" s="207"/>
      <c r="FJ133" s="207"/>
      <c r="FK133" s="207"/>
      <c r="FL133" s="207"/>
      <c r="FM133" s="207"/>
      <c r="FN133" s="207"/>
      <c r="FO133" s="207"/>
      <c r="FP133" s="207"/>
      <c r="FQ133" s="207"/>
      <c r="FR133" s="207"/>
      <c r="FS133" s="207"/>
      <c r="FT133" s="207"/>
      <c r="FU133" s="207"/>
      <c r="FV133" s="207"/>
      <c r="FW133" s="207"/>
      <c r="FX133" s="207"/>
      <c r="FY133" s="207"/>
      <c r="FZ133" s="207"/>
      <c r="GA133" s="207"/>
      <c r="GB133" s="207"/>
      <c r="GC133" s="207"/>
      <c r="GD133" s="207"/>
      <c r="GE133" s="207"/>
      <c r="GF133" s="207"/>
      <c r="GG133" s="207"/>
      <c r="GH133" s="207"/>
      <c r="GI133" s="207"/>
      <c r="GJ133" s="207"/>
      <c r="GK133" s="207"/>
      <c r="GL133" s="207"/>
      <c r="GM133" s="207"/>
      <c r="GN133" s="207"/>
      <c r="GO133" s="207"/>
      <c r="GP133" s="207"/>
      <c r="GQ133" s="207"/>
      <c r="GR133" s="207"/>
      <c r="GS133" s="207"/>
      <c r="GT133" s="207"/>
      <c r="GU133" s="207"/>
      <c r="GV133" s="207"/>
      <c r="GW133" s="207"/>
      <c r="GX133" s="207"/>
      <c r="GY133" s="207"/>
    </row>
    <row r="134" spans="1:209" x14ac:dyDescent="0.2">
      <c r="A134" s="43">
        <v>69</v>
      </c>
      <c r="B134" s="43">
        <v>360</v>
      </c>
      <c r="C134" s="100">
        <v>420</v>
      </c>
      <c r="D134" s="60">
        <f>'Revised Stratig. - April ''08'!$G$365</f>
        <v>8233</v>
      </c>
      <c r="E134" s="68">
        <v>39</v>
      </c>
      <c r="F134" s="15">
        <v>0</v>
      </c>
      <c r="G134" s="15">
        <v>0</v>
      </c>
      <c r="H134" s="15">
        <v>0</v>
      </c>
      <c r="I134" s="15">
        <v>0</v>
      </c>
      <c r="J134" s="80">
        <v>0</v>
      </c>
      <c r="K134" s="15">
        <v>0</v>
      </c>
      <c r="L134" s="15">
        <v>0</v>
      </c>
      <c r="M134" s="15">
        <v>0</v>
      </c>
      <c r="N134" s="15">
        <v>0.99999999999999989</v>
      </c>
      <c r="O134" s="15">
        <v>0</v>
      </c>
      <c r="P134" s="15">
        <v>0.99999999999999989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80">
        <v>0</v>
      </c>
      <c r="W134" s="15">
        <v>0</v>
      </c>
      <c r="X134" s="15">
        <v>0</v>
      </c>
      <c r="Y134" s="15">
        <v>15.999999999999998</v>
      </c>
      <c r="Z134" s="15">
        <v>0</v>
      </c>
      <c r="AA134" s="15">
        <v>0</v>
      </c>
      <c r="AB134" s="15">
        <v>0</v>
      </c>
      <c r="AC134" s="80">
        <v>0</v>
      </c>
      <c r="AD134" s="15">
        <v>0</v>
      </c>
      <c r="AE134" s="15">
        <v>25</v>
      </c>
      <c r="AF134" s="15">
        <v>23</v>
      </c>
      <c r="AG134" s="80">
        <v>48</v>
      </c>
      <c r="AH134" s="15">
        <v>0</v>
      </c>
      <c r="AI134" s="15">
        <v>62</v>
      </c>
      <c r="AJ134" s="15">
        <v>0</v>
      </c>
      <c r="AK134" s="15">
        <v>0</v>
      </c>
      <c r="AL134" s="15">
        <v>0</v>
      </c>
      <c r="AM134" s="15">
        <v>0</v>
      </c>
      <c r="AN134" s="80">
        <v>0</v>
      </c>
      <c r="AO134" s="15">
        <v>0</v>
      </c>
      <c r="AP134" s="80">
        <v>0</v>
      </c>
      <c r="AQ134" s="15">
        <v>0</v>
      </c>
      <c r="AR134" s="15">
        <v>0</v>
      </c>
      <c r="AS134" s="15">
        <v>0</v>
      </c>
      <c r="AT134" s="80">
        <v>0</v>
      </c>
      <c r="AU134" s="80">
        <v>0</v>
      </c>
      <c r="AV134" s="80">
        <v>0</v>
      </c>
      <c r="AW134" s="80">
        <v>0</v>
      </c>
      <c r="AX134" s="80">
        <v>0</v>
      </c>
      <c r="AY134" s="174">
        <v>1.9999999999999998</v>
      </c>
      <c r="AZ134" s="80">
        <v>0</v>
      </c>
      <c r="BA134" s="80">
        <v>0</v>
      </c>
      <c r="BB134" s="80">
        <v>0</v>
      </c>
      <c r="BC134" s="80">
        <v>0</v>
      </c>
      <c r="BD134" s="80">
        <v>0</v>
      </c>
      <c r="BE134" s="80">
        <v>0</v>
      </c>
      <c r="BF134" s="80">
        <v>0</v>
      </c>
      <c r="BG134" s="80">
        <v>1.9999999999999998</v>
      </c>
      <c r="BH134" s="15">
        <v>0</v>
      </c>
      <c r="BI134" s="15">
        <v>9.9999999999999982</v>
      </c>
      <c r="BJ134" s="15">
        <v>0</v>
      </c>
      <c r="BK134" s="80">
        <v>0.99996000000000007</v>
      </c>
      <c r="BL134" s="15">
        <v>0.99999999999999989</v>
      </c>
      <c r="BM134" s="15">
        <v>0</v>
      </c>
      <c r="BN134" s="15">
        <v>3</v>
      </c>
      <c r="BO134" s="15">
        <v>6</v>
      </c>
      <c r="BP134" s="15">
        <v>0</v>
      </c>
      <c r="BQ134" s="15">
        <v>54</v>
      </c>
      <c r="BR134" s="80">
        <v>73.999999999999986</v>
      </c>
      <c r="BS134" s="15">
        <v>0</v>
      </c>
      <c r="BT134" s="15">
        <v>0</v>
      </c>
      <c r="BU134" s="80">
        <v>0</v>
      </c>
      <c r="BV134" s="15">
        <v>0</v>
      </c>
      <c r="BW134" s="15">
        <v>0</v>
      </c>
      <c r="BX134" s="15">
        <v>0</v>
      </c>
      <c r="BY134" s="15">
        <v>0</v>
      </c>
      <c r="BZ134" s="80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80">
        <v>0</v>
      </c>
      <c r="CI134" s="80">
        <v>0</v>
      </c>
      <c r="CJ134" s="80">
        <v>0</v>
      </c>
      <c r="CK134" s="80">
        <v>0</v>
      </c>
      <c r="CL134" s="174">
        <v>0</v>
      </c>
      <c r="CM134" s="80">
        <v>0</v>
      </c>
      <c r="CN134" s="80">
        <v>0</v>
      </c>
      <c r="CO134" s="80">
        <v>0</v>
      </c>
      <c r="CP134" s="80">
        <v>0</v>
      </c>
      <c r="CQ134" s="80">
        <v>0</v>
      </c>
      <c r="CR134" s="80">
        <v>0</v>
      </c>
      <c r="CS134" s="80">
        <v>0</v>
      </c>
      <c r="CT134" s="80">
        <v>0</v>
      </c>
      <c r="CU134" s="15">
        <v>0</v>
      </c>
      <c r="CV134" s="15">
        <v>1</v>
      </c>
      <c r="CW134" s="15">
        <v>420</v>
      </c>
      <c r="CX134" s="15"/>
      <c r="CY134" s="15"/>
      <c r="CZ134" s="207"/>
      <c r="DA134" s="207"/>
      <c r="DH134" s="207"/>
      <c r="DJ134" s="207"/>
      <c r="DK134" s="207"/>
      <c r="DL134" s="207"/>
      <c r="DM134" s="207"/>
      <c r="DN134" s="207"/>
      <c r="DO134" s="207"/>
      <c r="DP134" s="207"/>
      <c r="DQ134" s="207"/>
      <c r="DR134" s="207"/>
      <c r="DS134" s="207"/>
      <c r="DT134" s="207"/>
      <c r="DU134" s="207"/>
      <c r="DV134" s="207"/>
      <c r="DW134" s="207"/>
      <c r="DX134" s="207"/>
      <c r="DY134" s="207"/>
      <c r="DZ134" s="207"/>
      <c r="EA134" s="207"/>
      <c r="EB134" s="207"/>
      <c r="EC134" s="207"/>
      <c r="ED134" s="207"/>
      <c r="EE134" s="207"/>
      <c r="EF134" s="207"/>
      <c r="EG134" s="207"/>
      <c r="EH134" s="207"/>
      <c r="EI134" s="207"/>
      <c r="EJ134" s="207"/>
      <c r="EK134" s="207"/>
      <c r="EL134" s="207"/>
      <c r="EM134" s="207"/>
      <c r="EN134" s="207"/>
      <c r="EO134" s="207"/>
      <c r="EP134" s="207"/>
      <c r="EQ134" s="207"/>
      <c r="ER134" s="207"/>
      <c r="ES134" s="207"/>
      <c r="ET134" s="207"/>
      <c r="EU134" s="207"/>
      <c r="EV134" s="207"/>
      <c r="EW134" s="207"/>
      <c r="EX134" s="207"/>
      <c r="EY134" s="207"/>
      <c r="EZ134" s="207"/>
      <c r="FA134" s="207"/>
      <c r="FB134" s="207"/>
      <c r="FC134" s="207"/>
      <c r="FD134" s="207"/>
      <c r="FE134" s="207"/>
      <c r="FF134" s="207"/>
      <c r="FG134" s="207"/>
      <c r="FH134" s="207"/>
      <c r="FI134" s="207"/>
      <c r="FJ134" s="207"/>
      <c r="FK134" s="207"/>
      <c r="FL134" s="207"/>
      <c r="FM134" s="207"/>
      <c r="FN134" s="207"/>
      <c r="FO134" s="207"/>
      <c r="FP134" s="207"/>
      <c r="FQ134" s="207"/>
      <c r="FR134" s="207"/>
      <c r="FS134" s="207"/>
      <c r="FT134" s="207"/>
      <c r="FU134" s="207"/>
      <c r="FV134" s="207"/>
      <c r="FW134" s="207"/>
      <c r="FX134" s="207"/>
      <c r="FY134" s="207"/>
      <c r="FZ134" s="207"/>
      <c r="GA134" s="207"/>
      <c r="GB134" s="207"/>
      <c r="GC134" s="207"/>
      <c r="GD134" s="207"/>
      <c r="GE134" s="207"/>
      <c r="GF134" s="207"/>
      <c r="GG134" s="207"/>
      <c r="GH134" s="207"/>
      <c r="GI134" s="207"/>
      <c r="GJ134" s="207"/>
      <c r="GK134" s="207"/>
      <c r="GL134" s="207"/>
      <c r="GM134" s="207"/>
      <c r="GN134" s="207"/>
      <c r="GO134" s="207"/>
      <c r="GP134" s="207"/>
      <c r="GQ134" s="207"/>
      <c r="GR134" s="207"/>
      <c r="GS134" s="207"/>
      <c r="GT134" s="207"/>
      <c r="GU134" s="207"/>
      <c r="GV134" s="207"/>
      <c r="GW134" s="207"/>
      <c r="GX134" s="207"/>
      <c r="GY134" s="207"/>
    </row>
    <row r="135" spans="1:209" x14ac:dyDescent="0.2">
      <c r="A135" s="43">
        <v>74</v>
      </c>
      <c r="B135" s="43">
        <v>365</v>
      </c>
      <c r="C135" s="100">
        <v>425</v>
      </c>
      <c r="D135" s="60">
        <f>'Revised Stratig. - April ''08'!$G$370</f>
        <v>8282</v>
      </c>
      <c r="E135" s="68">
        <v>27</v>
      </c>
      <c r="F135" s="15">
        <v>0</v>
      </c>
      <c r="G135" s="15">
        <v>10</v>
      </c>
      <c r="H135" s="15">
        <v>14</v>
      </c>
      <c r="I135" s="15">
        <v>0.99999999999999989</v>
      </c>
      <c r="J135" s="80">
        <v>10.0008</v>
      </c>
      <c r="K135" s="15">
        <v>0</v>
      </c>
      <c r="L135" s="15">
        <v>0</v>
      </c>
      <c r="M135" s="15">
        <v>0.99999999999999989</v>
      </c>
      <c r="N135" s="15">
        <v>0.99999999999999989</v>
      </c>
      <c r="O135" s="15">
        <v>0</v>
      </c>
      <c r="P135" s="15">
        <v>1.9999999999999998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80">
        <v>0</v>
      </c>
      <c r="W135" s="15">
        <v>0</v>
      </c>
      <c r="X135" s="15">
        <v>0</v>
      </c>
      <c r="Y135" s="15">
        <v>37</v>
      </c>
      <c r="Z135" s="15">
        <v>0</v>
      </c>
      <c r="AA135" s="15">
        <v>0</v>
      </c>
      <c r="AB135" s="15">
        <v>0</v>
      </c>
      <c r="AC135" s="80">
        <v>0</v>
      </c>
      <c r="AD135" s="15">
        <v>0</v>
      </c>
      <c r="AE135" s="15">
        <v>53</v>
      </c>
      <c r="AF135" s="15">
        <v>46</v>
      </c>
      <c r="AG135" s="80">
        <v>98.999999999999986</v>
      </c>
      <c r="AH135" s="15">
        <v>0</v>
      </c>
      <c r="AI135" s="15">
        <v>14</v>
      </c>
      <c r="AJ135" s="15">
        <v>0</v>
      </c>
      <c r="AK135" s="15">
        <v>0.99999999999999989</v>
      </c>
      <c r="AL135" s="15">
        <v>8.9999999999999982</v>
      </c>
      <c r="AM135" s="15">
        <v>0</v>
      </c>
      <c r="AN135" s="80">
        <v>0</v>
      </c>
      <c r="AO135" s="15">
        <v>0</v>
      </c>
      <c r="AP135" s="80">
        <v>0</v>
      </c>
      <c r="AQ135" s="15">
        <v>0</v>
      </c>
      <c r="AR135" s="15">
        <v>0</v>
      </c>
      <c r="AS135" s="15">
        <v>0</v>
      </c>
      <c r="AT135" s="80">
        <v>0</v>
      </c>
      <c r="AU135" s="80">
        <v>0</v>
      </c>
      <c r="AV135" s="80">
        <v>0</v>
      </c>
      <c r="AW135" s="80">
        <v>0</v>
      </c>
      <c r="AX135" s="80">
        <v>0</v>
      </c>
      <c r="AY135" s="174">
        <v>0.99999999999999989</v>
      </c>
      <c r="AZ135" s="80">
        <v>0</v>
      </c>
      <c r="BA135" s="80">
        <v>0</v>
      </c>
      <c r="BB135" s="80">
        <v>0</v>
      </c>
      <c r="BC135" s="80">
        <v>0</v>
      </c>
      <c r="BD135" s="80">
        <v>0</v>
      </c>
      <c r="BE135" s="80">
        <v>0</v>
      </c>
      <c r="BF135" s="80">
        <v>0</v>
      </c>
      <c r="BG135" s="80">
        <v>0.99999999999999989</v>
      </c>
      <c r="BH135" s="15">
        <v>0</v>
      </c>
      <c r="BI135" s="15">
        <v>77.999999999999986</v>
      </c>
      <c r="BJ135" s="15">
        <v>0</v>
      </c>
      <c r="BK135" s="80">
        <v>1.0000800000000001</v>
      </c>
      <c r="BL135" s="15">
        <v>0.99999999999999989</v>
      </c>
      <c r="BM135" s="15">
        <v>5</v>
      </c>
      <c r="BN135" s="15">
        <v>1.9999999999999998</v>
      </c>
      <c r="BO135" s="15">
        <v>0</v>
      </c>
      <c r="BP135" s="15">
        <v>0</v>
      </c>
      <c r="BQ135" s="15">
        <v>65</v>
      </c>
      <c r="BR135" s="80">
        <v>151</v>
      </c>
      <c r="BS135" s="15">
        <v>0</v>
      </c>
      <c r="BT135" s="15">
        <v>0</v>
      </c>
      <c r="BU135" s="80">
        <v>0</v>
      </c>
      <c r="BV135" s="15">
        <v>0.99999999999999989</v>
      </c>
      <c r="BW135" s="15">
        <v>0.99999999999999989</v>
      </c>
      <c r="BX135" s="15">
        <v>0</v>
      </c>
      <c r="BY135" s="15">
        <v>0</v>
      </c>
      <c r="BZ135" s="80">
        <v>2.0078279999999999</v>
      </c>
      <c r="CA135" s="15">
        <v>0</v>
      </c>
      <c r="CB135" s="15">
        <v>0.99999999999999989</v>
      </c>
      <c r="CC135" s="15">
        <v>3.007854</v>
      </c>
      <c r="CD135" s="15">
        <v>0</v>
      </c>
      <c r="CE135" s="15">
        <v>0</v>
      </c>
      <c r="CF135" s="15">
        <v>0</v>
      </c>
      <c r="CG135" s="15">
        <v>0</v>
      </c>
      <c r="CH135" s="80">
        <v>0</v>
      </c>
      <c r="CI135" s="80">
        <v>0</v>
      </c>
      <c r="CJ135" s="80">
        <v>0</v>
      </c>
      <c r="CK135" s="80">
        <v>0</v>
      </c>
      <c r="CL135" s="174">
        <v>0</v>
      </c>
      <c r="CM135" s="80">
        <v>0</v>
      </c>
      <c r="CN135" s="80">
        <v>0</v>
      </c>
      <c r="CO135" s="80">
        <v>0</v>
      </c>
      <c r="CP135" s="80">
        <v>0</v>
      </c>
      <c r="CQ135" s="80">
        <v>0</v>
      </c>
      <c r="CR135" s="80">
        <v>0</v>
      </c>
      <c r="CS135" s="80">
        <v>0</v>
      </c>
      <c r="CT135" s="80">
        <v>0</v>
      </c>
      <c r="CU135" s="15">
        <v>0</v>
      </c>
      <c r="CV135" s="15">
        <v>1</v>
      </c>
      <c r="CW135" s="15">
        <v>425</v>
      </c>
      <c r="CX135" s="15"/>
      <c r="CY135" s="15"/>
      <c r="CZ135" s="207"/>
      <c r="DA135" s="207"/>
      <c r="DH135" s="207"/>
      <c r="DJ135" s="207"/>
      <c r="DK135" s="207"/>
      <c r="DL135" s="207"/>
      <c r="DM135" s="207"/>
      <c r="DN135" s="207"/>
      <c r="DO135" s="207"/>
      <c r="DP135" s="207"/>
      <c r="DQ135" s="207"/>
      <c r="DR135" s="207"/>
      <c r="DS135" s="207"/>
      <c r="DT135" s="207"/>
      <c r="DU135" s="207"/>
      <c r="DV135" s="207"/>
      <c r="DW135" s="207"/>
      <c r="DX135" s="207"/>
      <c r="DY135" s="207"/>
      <c r="DZ135" s="207"/>
      <c r="EA135" s="207"/>
      <c r="EB135" s="207"/>
      <c r="EC135" s="207"/>
      <c r="ED135" s="207"/>
      <c r="EE135" s="207"/>
      <c r="EF135" s="207"/>
      <c r="EG135" s="207"/>
      <c r="EH135" s="207"/>
      <c r="EI135" s="207"/>
      <c r="EJ135" s="207"/>
      <c r="EK135" s="207"/>
      <c r="EL135" s="207"/>
      <c r="EM135" s="207"/>
      <c r="EN135" s="207"/>
      <c r="EO135" s="207"/>
      <c r="EP135" s="207"/>
      <c r="EQ135" s="207"/>
      <c r="ER135" s="207"/>
      <c r="ES135" s="207"/>
      <c r="ET135" s="207"/>
      <c r="EU135" s="207"/>
      <c r="EV135" s="207"/>
      <c r="EW135" s="207"/>
      <c r="EX135" s="207"/>
      <c r="EY135" s="207"/>
      <c r="EZ135" s="207"/>
      <c r="FA135" s="207"/>
      <c r="FB135" s="207"/>
      <c r="FC135" s="207"/>
      <c r="FD135" s="207"/>
      <c r="FE135" s="207"/>
      <c r="FF135" s="207"/>
      <c r="FG135" s="207"/>
      <c r="FH135" s="207"/>
      <c r="FI135" s="207"/>
      <c r="FJ135" s="207"/>
      <c r="FK135" s="207"/>
      <c r="FL135" s="207"/>
      <c r="FM135" s="207"/>
      <c r="FN135" s="207"/>
      <c r="FO135" s="207"/>
      <c r="FP135" s="207"/>
      <c r="FQ135" s="207"/>
      <c r="FR135" s="207"/>
      <c r="FS135" s="207"/>
      <c r="FT135" s="207"/>
      <c r="FU135" s="207"/>
      <c r="FV135" s="207"/>
      <c r="FW135" s="207"/>
      <c r="FX135" s="207"/>
      <c r="FY135" s="207"/>
      <c r="FZ135" s="207"/>
      <c r="GA135" s="207"/>
      <c r="GB135" s="207"/>
      <c r="GC135" s="207"/>
      <c r="GD135" s="207"/>
      <c r="GE135" s="207"/>
      <c r="GF135" s="207"/>
      <c r="GG135" s="207"/>
      <c r="GH135" s="207"/>
      <c r="GI135" s="207"/>
      <c r="GJ135" s="207"/>
      <c r="GK135" s="207"/>
      <c r="GL135" s="207"/>
      <c r="GM135" s="207"/>
      <c r="GN135" s="207"/>
      <c r="GO135" s="207"/>
      <c r="GP135" s="207"/>
      <c r="GQ135" s="207"/>
      <c r="GR135" s="207"/>
      <c r="GS135" s="207"/>
      <c r="GT135" s="207"/>
      <c r="GU135" s="207"/>
      <c r="GV135" s="207"/>
      <c r="GW135" s="207"/>
      <c r="GX135" s="207"/>
      <c r="GY135" s="207"/>
    </row>
    <row r="136" spans="1:209" x14ac:dyDescent="0.2">
      <c r="A136" s="43">
        <v>79</v>
      </c>
      <c r="B136" s="43">
        <v>370</v>
      </c>
      <c r="C136" s="100">
        <v>430</v>
      </c>
      <c r="D136" s="60">
        <f>'Revised Stratig. - April ''08'!$G$375</f>
        <v>8314</v>
      </c>
      <c r="E136" s="68">
        <v>42</v>
      </c>
      <c r="F136" s="15">
        <v>0</v>
      </c>
      <c r="G136" s="15">
        <v>1</v>
      </c>
      <c r="H136" s="15">
        <v>1</v>
      </c>
      <c r="I136" s="15">
        <v>0</v>
      </c>
      <c r="J136" s="80">
        <v>0.99959999999999993</v>
      </c>
      <c r="K136" s="15">
        <v>0</v>
      </c>
      <c r="L136" s="15">
        <v>0</v>
      </c>
      <c r="M136" s="15">
        <v>2</v>
      </c>
      <c r="N136" s="15">
        <v>2</v>
      </c>
      <c r="O136" s="15">
        <v>0</v>
      </c>
      <c r="P136" s="15">
        <v>4.9996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80">
        <v>0</v>
      </c>
      <c r="W136" s="15">
        <v>0</v>
      </c>
      <c r="X136" s="15">
        <v>0</v>
      </c>
      <c r="Y136" s="15">
        <v>24</v>
      </c>
      <c r="Z136" s="15">
        <v>0</v>
      </c>
      <c r="AA136" s="15">
        <v>0</v>
      </c>
      <c r="AB136" s="15">
        <v>0</v>
      </c>
      <c r="AC136" s="80">
        <v>0</v>
      </c>
      <c r="AD136" s="15">
        <v>0</v>
      </c>
      <c r="AE136" s="15">
        <v>21</v>
      </c>
      <c r="AF136" s="15">
        <v>11.000000000000002</v>
      </c>
      <c r="AG136" s="80">
        <v>32</v>
      </c>
      <c r="AH136" s="15">
        <v>0</v>
      </c>
      <c r="AI136" s="15">
        <v>6.9999999999999991</v>
      </c>
      <c r="AJ136" s="15">
        <v>0</v>
      </c>
      <c r="AK136" s="15">
        <v>3</v>
      </c>
      <c r="AL136" s="15">
        <v>0</v>
      </c>
      <c r="AM136" s="15">
        <v>0</v>
      </c>
      <c r="AN136" s="80">
        <v>0</v>
      </c>
      <c r="AO136" s="15">
        <v>0</v>
      </c>
      <c r="AP136" s="80">
        <v>0</v>
      </c>
      <c r="AQ136" s="15">
        <v>0</v>
      </c>
      <c r="AR136" s="15">
        <v>0</v>
      </c>
      <c r="AS136" s="15">
        <v>0</v>
      </c>
      <c r="AT136" s="80">
        <v>0</v>
      </c>
      <c r="AU136" s="80">
        <v>0</v>
      </c>
      <c r="AV136" s="80">
        <v>0</v>
      </c>
      <c r="AW136" s="80">
        <v>0</v>
      </c>
      <c r="AX136" s="80">
        <v>0</v>
      </c>
      <c r="AY136" s="174">
        <v>0</v>
      </c>
      <c r="AZ136" s="80">
        <v>0</v>
      </c>
      <c r="BA136" s="80">
        <v>0</v>
      </c>
      <c r="BB136" s="80">
        <v>0</v>
      </c>
      <c r="BC136" s="80">
        <v>0</v>
      </c>
      <c r="BD136" s="80">
        <v>0</v>
      </c>
      <c r="BE136" s="80">
        <v>0</v>
      </c>
      <c r="BF136" s="80">
        <v>0</v>
      </c>
      <c r="BG136" s="80">
        <v>0</v>
      </c>
      <c r="BH136" s="15">
        <v>0</v>
      </c>
      <c r="BI136" s="15">
        <v>11.000000000000002</v>
      </c>
      <c r="BJ136" s="15">
        <v>0</v>
      </c>
      <c r="BK136" s="80">
        <v>0.99959999999999993</v>
      </c>
      <c r="BL136" s="15">
        <v>0</v>
      </c>
      <c r="BM136" s="15">
        <v>0</v>
      </c>
      <c r="BN136" s="15">
        <v>1</v>
      </c>
      <c r="BO136" s="15">
        <v>0</v>
      </c>
      <c r="BP136" s="15">
        <v>1</v>
      </c>
      <c r="BQ136" s="15">
        <v>4</v>
      </c>
      <c r="BR136" s="80">
        <v>17</v>
      </c>
      <c r="BS136" s="15">
        <v>1</v>
      </c>
      <c r="BT136" s="15">
        <v>0</v>
      </c>
      <c r="BU136" s="80">
        <v>0.99959999999999993</v>
      </c>
      <c r="BV136" s="15">
        <v>0</v>
      </c>
      <c r="BW136" s="15">
        <v>1</v>
      </c>
      <c r="BX136" s="15">
        <v>1</v>
      </c>
      <c r="BY136" s="15">
        <v>0</v>
      </c>
      <c r="BZ136" s="80">
        <v>0.99999984000000008</v>
      </c>
      <c r="CA136" s="15">
        <v>0</v>
      </c>
      <c r="CB136" s="15">
        <v>0</v>
      </c>
      <c r="CC136" s="15">
        <v>0.99999984000000008</v>
      </c>
      <c r="CD136" s="15">
        <v>0</v>
      </c>
      <c r="CE136" s="15">
        <v>0</v>
      </c>
      <c r="CF136" s="15">
        <v>0</v>
      </c>
      <c r="CG136" s="15">
        <v>0</v>
      </c>
      <c r="CH136" s="80">
        <v>0</v>
      </c>
      <c r="CI136" s="80">
        <v>0</v>
      </c>
      <c r="CJ136" s="80">
        <v>0</v>
      </c>
      <c r="CK136" s="80">
        <v>0</v>
      </c>
      <c r="CL136" s="174">
        <v>0</v>
      </c>
      <c r="CM136" s="80">
        <v>0</v>
      </c>
      <c r="CN136" s="80">
        <v>0</v>
      </c>
      <c r="CO136" s="80">
        <v>0</v>
      </c>
      <c r="CP136" s="80">
        <v>0</v>
      </c>
      <c r="CQ136" s="80">
        <v>0</v>
      </c>
      <c r="CR136" s="80">
        <v>0</v>
      </c>
      <c r="CS136" s="80">
        <v>0</v>
      </c>
      <c r="CT136" s="80">
        <v>0</v>
      </c>
      <c r="CU136" s="15">
        <v>0</v>
      </c>
      <c r="CV136" s="15">
        <v>1</v>
      </c>
      <c r="CW136" s="15">
        <v>430</v>
      </c>
      <c r="CX136" s="15"/>
      <c r="CY136" s="15"/>
      <c r="CZ136" s="207"/>
      <c r="DA136" s="207"/>
      <c r="DH136" s="207"/>
      <c r="DJ136" s="207"/>
      <c r="DK136" s="207"/>
      <c r="DL136" s="207"/>
      <c r="DM136" s="207"/>
      <c r="DN136" s="207"/>
      <c r="DO136" s="207"/>
      <c r="DP136" s="207"/>
      <c r="DQ136" s="207"/>
      <c r="DR136" s="207"/>
      <c r="DS136" s="207"/>
      <c r="DT136" s="207"/>
      <c r="DU136" s="207"/>
      <c r="DV136" s="207"/>
      <c r="DW136" s="207"/>
      <c r="DX136" s="207"/>
      <c r="DY136" s="207"/>
      <c r="DZ136" s="207"/>
      <c r="EA136" s="207"/>
      <c r="EB136" s="207"/>
      <c r="EC136" s="207"/>
      <c r="ED136" s="207"/>
      <c r="EE136" s="207"/>
      <c r="EF136" s="207"/>
      <c r="EG136" s="207"/>
      <c r="EH136" s="207"/>
      <c r="EI136" s="207"/>
      <c r="EJ136" s="207"/>
      <c r="EK136" s="207"/>
      <c r="EL136" s="207"/>
      <c r="EM136" s="207"/>
      <c r="EN136" s="207"/>
      <c r="EO136" s="207"/>
      <c r="EP136" s="207"/>
      <c r="EQ136" s="207"/>
      <c r="ER136" s="207"/>
      <c r="ES136" s="207"/>
      <c r="ET136" s="207"/>
      <c r="EU136" s="207"/>
      <c r="EV136" s="207"/>
      <c r="EW136" s="207"/>
      <c r="EX136" s="207"/>
      <c r="EY136" s="207"/>
      <c r="EZ136" s="207"/>
      <c r="FA136" s="207"/>
      <c r="FB136" s="207"/>
      <c r="FC136" s="207"/>
      <c r="FD136" s="207"/>
      <c r="FE136" s="207"/>
      <c r="FF136" s="207"/>
      <c r="FG136" s="207"/>
      <c r="FH136" s="207"/>
      <c r="FI136" s="207"/>
      <c r="FJ136" s="207"/>
      <c r="FK136" s="207"/>
      <c r="FL136" s="207"/>
      <c r="FM136" s="207"/>
      <c r="FN136" s="207"/>
      <c r="FO136" s="207"/>
      <c r="FP136" s="207"/>
      <c r="FQ136" s="207"/>
      <c r="FR136" s="207"/>
      <c r="FS136" s="207"/>
      <c r="FT136" s="207"/>
      <c r="FU136" s="207"/>
      <c r="FV136" s="207"/>
      <c r="FW136" s="207"/>
      <c r="FX136" s="207"/>
      <c r="FY136" s="207"/>
      <c r="FZ136" s="207"/>
      <c r="GA136" s="207"/>
      <c r="GB136" s="207"/>
      <c r="GC136" s="207"/>
      <c r="GD136" s="207"/>
      <c r="GE136" s="207"/>
      <c r="GF136" s="207"/>
      <c r="GG136" s="207"/>
      <c r="GH136" s="207"/>
      <c r="GI136" s="207"/>
      <c r="GJ136" s="207"/>
      <c r="GK136" s="207"/>
      <c r="GL136" s="207"/>
      <c r="GM136" s="207"/>
      <c r="GN136" s="207"/>
      <c r="GO136" s="207"/>
      <c r="GP136" s="207"/>
      <c r="GQ136" s="207"/>
      <c r="GR136" s="207"/>
      <c r="GS136" s="207"/>
      <c r="GT136" s="207"/>
      <c r="GU136" s="207"/>
      <c r="GV136" s="207"/>
      <c r="GW136" s="207"/>
      <c r="GX136" s="207"/>
      <c r="GY136" s="207"/>
    </row>
    <row r="137" spans="1:209" x14ac:dyDescent="0.2">
      <c r="A137" s="43">
        <v>84</v>
      </c>
      <c r="B137" s="43">
        <v>375</v>
      </c>
      <c r="C137" s="100">
        <v>435</v>
      </c>
      <c r="D137" s="60">
        <f>'Revised Stratig. - April ''08'!$G$380</f>
        <v>8454</v>
      </c>
      <c r="E137" s="68">
        <v>26</v>
      </c>
      <c r="F137" s="15">
        <v>0</v>
      </c>
      <c r="G137" s="15">
        <v>1</v>
      </c>
      <c r="H137" s="15">
        <v>2</v>
      </c>
      <c r="I137" s="15">
        <v>0</v>
      </c>
      <c r="J137" s="80">
        <v>0.99840000000000007</v>
      </c>
      <c r="K137" s="15">
        <v>0</v>
      </c>
      <c r="L137" s="15">
        <v>0</v>
      </c>
      <c r="M137" s="15">
        <v>1</v>
      </c>
      <c r="N137" s="15">
        <v>1</v>
      </c>
      <c r="O137" s="15">
        <v>0</v>
      </c>
      <c r="P137" s="15">
        <v>2.9984000000000002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80">
        <v>0</v>
      </c>
      <c r="W137" s="15">
        <v>0</v>
      </c>
      <c r="X137" s="15">
        <v>0</v>
      </c>
      <c r="Y137" s="15">
        <v>66</v>
      </c>
      <c r="Z137" s="15">
        <v>0</v>
      </c>
      <c r="AA137" s="15">
        <v>0</v>
      </c>
      <c r="AB137" s="15">
        <v>0</v>
      </c>
      <c r="AC137" s="80">
        <v>0</v>
      </c>
      <c r="AD137" s="15">
        <v>0</v>
      </c>
      <c r="AE137" s="15">
        <v>85</v>
      </c>
      <c r="AF137" s="15">
        <v>35</v>
      </c>
      <c r="AG137" s="80">
        <v>119.99999999999999</v>
      </c>
      <c r="AH137" s="15">
        <v>4</v>
      </c>
      <c r="AI137" s="15">
        <v>0</v>
      </c>
      <c r="AJ137" s="15">
        <v>0</v>
      </c>
      <c r="AK137" s="15">
        <v>0</v>
      </c>
      <c r="AL137" s="15">
        <v>1</v>
      </c>
      <c r="AM137" s="15">
        <v>0</v>
      </c>
      <c r="AN137" s="80">
        <v>0</v>
      </c>
      <c r="AO137" s="15">
        <v>0</v>
      </c>
      <c r="AP137" s="80">
        <v>0</v>
      </c>
      <c r="AQ137" s="15">
        <v>0</v>
      </c>
      <c r="AR137" s="15">
        <v>0</v>
      </c>
      <c r="AS137" s="15">
        <v>0</v>
      </c>
      <c r="AT137" s="80">
        <v>0</v>
      </c>
      <c r="AU137" s="80">
        <v>0</v>
      </c>
      <c r="AV137" s="80">
        <v>0</v>
      </c>
      <c r="AW137" s="80">
        <v>0</v>
      </c>
      <c r="AX137" s="80">
        <v>0</v>
      </c>
      <c r="AY137" s="174">
        <v>0</v>
      </c>
      <c r="AZ137" s="80">
        <v>0</v>
      </c>
      <c r="BA137" s="80">
        <v>0</v>
      </c>
      <c r="BB137" s="80">
        <v>0</v>
      </c>
      <c r="BC137" s="80">
        <v>0</v>
      </c>
      <c r="BD137" s="80">
        <v>0</v>
      </c>
      <c r="BE137" s="80">
        <v>0</v>
      </c>
      <c r="BF137" s="80">
        <v>0</v>
      </c>
      <c r="BG137" s="80">
        <v>0</v>
      </c>
      <c r="BH137" s="15">
        <v>0</v>
      </c>
      <c r="BI137" s="15">
        <v>1</v>
      </c>
      <c r="BJ137" s="15">
        <v>0</v>
      </c>
      <c r="BK137" s="80">
        <v>0.99996000000000007</v>
      </c>
      <c r="BL137" s="15">
        <v>0</v>
      </c>
      <c r="BM137" s="15">
        <v>0</v>
      </c>
      <c r="BN137" s="15">
        <v>0</v>
      </c>
      <c r="BO137" s="15">
        <v>0</v>
      </c>
      <c r="BP137" s="15">
        <v>0</v>
      </c>
      <c r="BQ137" s="15">
        <v>0</v>
      </c>
      <c r="BR137" s="80">
        <v>1</v>
      </c>
      <c r="BS137" s="15">
        <v>0</v>
      </c>
      <c r="BT137" s="15">
        <v>0</v>
      </c>
      <c r="BU137" s="80">
        <v>0</v>
      </c>
      <c r="BV137" s="15">
        <v>0</v>
      </c>
      <c r="BW137" s="15">
        <v>2</v>
      </c>
      <c r="BX137" s="15">
        <v>11</v>
      </c>
      <c r="BY137" s="15">
        <v>0</v>
      </c>
      <c r="BZ137" s="80">
        <v>2.00000008</v>
      </c>
      <c r="CA137" s="15">
        <v>0</v>
      </c>
      <c r="CB137" s="15">
        <v>0</v>
      </c>
      <c r="CC137" s="15">
        <v>2.00000008</v>
      </c>
      <c r="CD137" s="15">
        <v>0</v>
      </c>
      <c r="CE137" s="15">
        <v>0</v>
      </c>
      <c r="CF137" s="15">
        <v>0</v>
      </c>
      <c r="CG137" s="15">
        <v>0</v>
      </c>
      <c r="CH137" s="80">
        <v>0</v>
      </c>
      <c r="CI137" s="80">
        <v>0</v>
      </c>
      <c r="CJ137" s="80">
        <v>0</v>
      </c>
      <c r="CK137" s="80">
        <v>0</v>
      </c>
      <c r="CL137" s="174">
        <v>0</v>
      </c>
      <c r="CM137" s="80">
        <v>0</v>
      </c>
      <c r="CN137" s="80">
        <v>0</v>
      </c>
      <c r="CO137" s="80">
        <v>0</v>
      </c>
      <c r="CP137" s="80">
        <v>0</v>
      </c>
      <c r="CQ137" s="80">
        <v>0</v>
      </c>
      <c r="CR137" s="80">
        <v>0</v>
      </c>
      <c r="CS137" s="80">
        <v>0</v>
      </c>
      <c r="CT137" s="80">
        <v>0</v>
      </c>
      <c r="CU137" s="15">
        <v>0</v>
      </c>
      <c r="CV137" s="15">
        <v>1</v>
      </c>
      <c r="CW137" s="15">
        <v>435</v>
      </c>
      <c r="CX137" s="15"/>
      <c r="CY137" s="15"/>
      <c r="CZ137" s="207"/>
      <c r="DA137" s="207"/>
      <c r="DH137" s="207"/>
      <c r="DJ137" s="207"/>
      <c r="DK137" s="207"/>
      <c r="DL137" s="207"/>
      <c r="DM137" s="207"/>
      <c r="DN137" s="207"/>
      <c r="DO137" s="207"/>
      <c r="DP137" s="207"/>
      <c r="DQ137" s="207"/>
      <c r="DR137" s="207"/>
      <c r="DS137" s="207"/>
      <c r="DT137" s="207"/>
      <c r="DU137" s="207"/>
      <c r="DV137" s="207"/>
      <c r="DW137" s="207"/>
      <c r="DX137" s="207"/>
      <c r="DY137" s="207"/>
      <c r="DZ137" s="207"/>
      <c r="EA137" s="207"/>
      <c r="EB137" s="207"/>
      <c r="EC137" s="207"/>
      <c r="ED137" s="207"/>
      <c r="EE137" s="207"/>
      <c r="EF137" s="207"/>
      <c r="EG137" s="207"/>
      <c r="EH137" s="207"/>
      <c r="EI137" s="207"/>
      <c r="EJ137" s="207"/>
      <c r="EK137" s="207"/>
      <c r="EL137" s="207"/>
      <c r="EM137" s="207"/>
      <c r="EN137" s="207"/>
      <c r="EO137" s="207"/>
      <c r="EP137" s="207"/>
      <c r="EQ137" s="207"/>
      <c r="ER137" s="207"/>
      <c r="ES137" s="207"/>
      <c r="ET137" s="207"/>
      <c r="EU137" s="207"/>
      <c r="EV137" s="207"/>
      <c r="EW137" s="207"/>
      <c r="EX137" s="207"/>
      <c r="EY137" s="207"/>
      <c r="EZ137" s="207"/>
      <c r="FA137" s="207"/>
      <c r="FB137" s="207"/>
      <c r="FC137" s="207"/>
      <c r="FD137" s="207"/>
      <c r="FE137" s="207"/>
      <c r="FF137" s="207"/>
      <c r="FG137" s="207"/>
      <c r="FH137" s="207"/>
      <c r="FI137" s="207"/>
      <c r="FJ137" s="207"/>
      <c r="FK137" s="207"/>
      <c r="FL137" s="207"/>
      <c r="FM137" s="207"/>
      <c r="FN137" s="207"/>
      <c r="FO137" s="207"/>
      <c r="FP137" s="207"/>
      <c r="FQ137" s="207"/>
      <c r="FR137" s="207"/>
      <c r="FS137" s="207"/>
      <c r="FT137" s="207"/>
      <c r="FU137" s="207"/>
      <c r="FV137" s="207"/>
      <c r="FW137" s="207"/>
      <c r="FX137" s="207"/>
      <c r="FY137" s="207"/>
      <c r="FZ137" s="207"/>
      <c r="GA137" s="207"/>
      <c r="GB137" s="207"/>
      <c r="GC137" s="207"/>
      <c r="GD137" s="207"/>
      <c r="GE137" s="207"/>
      <c r="GF137" s="207"/>
      <c r="GG137" s="207"/>
      <c r="GH137" s="207"/>
      <c r="GI137" s="207"/>
      <c r="GJ137" s="207"/>
      <c r="GK137" s="207"/>
      <c r="GL137" s="207"/>
      <c r="GM137" s="207"/>
      <c r="GN137" s="207"/>
      <c r="GO137" s="207"/>
      <c r="GP137" s="207"/>
      <c r="GQ137" s="207"/>
      <c r="GR137" s="207"/>
      <c r="GS137" s="207"/>
      <c r="GT137" s="207"/>
      <c r="GU137" s="207"/>
      <c r="GV137" s="207"/>
      <c r="GW137" s="207"/>
      <c r="GX137" s="207"/>
      <c r="GY137" s="207"/>
    </row>
    <row r="138" spans="1:209" x14ac:dyDescent="0.2">
      <c r="A138" s="43">
        <v>89</v>
      </c>
      <c r="B138" s="43">
        <v>380</v>
      </c>
      <c r="C138" s="100">
        <v>440</v>
      </c>
      <c r="D138" s="60">
        <f>'Revised Stratig. - April ''08'!$G$385</f>
        <v>8486</v>
      </c>
      <c r="E138" s="68">
        <v>44</v>
      </c>
      <c r="F138" s="15">
        <v>0</v>
      </c>
      <c r="G138" s="15">
        <v>5.9999999999999991</v>
      </c>
      <c r="H138" s="15">
        <v>5.9999999999999991</v>
      </c>
      <c r="I138" s="15">
        <v>0</v>
      </c>
      <c r="J138" s="80">
        <v>5.999839999999999</v>
      </c>
      <c r="K138" s="15">
        <v>0</v>
      </c>
      <c r="L138" s="15">
        <v>0</v>
      </c>
      <c r="M138" s="15">
        <v>5</v>
      </c>
      <c r="N138" s="15">
        <v>1.0000000000000002</v>
      </c>
      <c r="O138" s="15">
        <v>1.0000000000000002</v>
      </c>
      <c r="P138" s="15">
        <v>12.999839999999999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80">
        <v>0</v>
      </c>
      <c r="W138" s="15">
        <v>0</v>
      </c>
      <c r="X138" s="15">
        <v>0</v>
      </c>
      <c r="Y138" s="15">
        <v>22</v>
      </c>
      <c r="Z138" s="15">
        <v>0</v>
      </c>
      <c r="AA138" s="15">
        <v>0</v>
      </c>
      <c r="AB138" s="15">
        <v>0</v>
      </c>
      <c r="AC138" s="80">
        <v>0</v>
      </c>
      <c r="AD138" s="15">
        <v>0</v>
      </c>
      <c r="AE138" s="15">
        <v>19</v>
      </c>
      <c r="AF138" s="15">
        <v>5.9999999999999991</v>
      </c>
      <c r="AG138" s="80">
        <v>25</v>
      </c>
      <c r="AH138" s="15">
        <v>0</v>
      </c>
      <c r="AI138" s="15">
        <v>1.0000000000000002</v>
      </c>
      <c r="AJ138" s="15">
        <v>0</v>
      </c>
      <c r="AK138" s="15">
        <v>1.0000000000000002</v>
      </c>
      <c r="AL138" s="15">
        <v>0</v>
      </c>
      <c r="AM138" s="15">
        <v>0</v>
      </c>
      <c r="AN138" s="80">
        <v>0</v>
      </c>
      <c r="AO138" s="15">
        <v>0</v>
      </c>
      <c r="AP138" s="80">
        <v>0</v>
      </c>
      <c r="AQ138" s="15">
        <v>0</v>
      </c>
      <c r="AR138" s="15">
        <v>0</v>
      </c>
      <c r="AS138" s="15">
        <v>0</v>
      </c>
      <c r="AT138" s="80">
        <v>0</v>
      </c>
      <c r="AU138" s="80">
        <v>0</v>
      </c>
      <c r="AV138" s="80">
        <v>0</v>
      </c>
      <c r="AW138" s="80">
        <v>0</v>
      </c>
      <c r="AX138" s="80">
        <v>0</v>
      </c>
      <c r="AY138" s="174">
        <v>0</v>
      </c>
      <c r="AZ138" s="80">
        <v>0</v>
      </c>
      <c r="BA138" s="80">
        <v>0</v>
      </c>
      <c r="BB138" s="80">
        <v>0</v>
      </c>
      <c r="BC138" s="80">
        <v>0</v>
      </c>
      <c r="BD138" s="80">
        <v>0</v>
      </c>
      <c r="BE138" s="80">
        <v>0</v>
      </c>
      <c r="BF138" s="80">
        <v>0</v>
      </c>
      <c r="BG138" s="80">
        <v>0</v>
      </c>
      <c r="BH138" s="15">
        <v>0</v>
      </c>
      <c r="BI138" s="15">
        <v>0</v>
      </c>
      <c r="BJ138" s="15">
        <v>0</v>
      </c>
      <c r="BK138" s="80">
        <v>0</v>
      </c>
      <c r="BL138" s="15">
        <v>0</v>
      </c>
      <c r="BM138" s="15">
        <v>0</v>
      </c>
      <c r="BN138" s="15">
        <v>0</v>
      </c>
      <c r="BO138" s="15">
        <v>0</v>
      </c>
      <c r="BP138" s="15">
        <v>0</v>
      </c>
      <c r="BQ138" s="15">
        <v>1.0000000000000002</v>
      </c>
      <c r="BR138" s="80">
        <v>1.0000000000000002</v>
      </c>
      <c r="BS138" s="15">
        <v>2.0000000000000004</v>
      </c>
      <c r="BT138" s="15">
        <v>0</v>
      </c>
      <c r="BU138" s="80">
        <v>0.9996799999999999</v>
      </c>
      <c r="BV138" s="15">
        <v>4.0000000000000009</v>
      </c>
      <c r="BW138" s="15">
        <v>8.0000000000000018</v>
      </c>
      <c r="BX138" s="15">
        <v>9.0000000000000018</v>
      </c>
      <c r="BY138" s="15">
        <v>1.0000000000000002</v>
      </c>
      <c r="BZ138" s="80">
        <v>12.000119999999999</v>
      </c>
      <c r="CA138" s="15">
        <v>1.0000000000000002</v>
      </c>
      <c r="CB138" s="15">
        <v>2.0000000000000004</v>
      </c>
      <c r="CC138" s="15">
        <v>13.999919999999999</v>
      </c>
      <c r="CD138" s="15">
        <v>4.0000000000000009</v>
      </c>
      <c r="CE138" s="15">
        <v>8.0000000000000018</v>
      </c>
      <c r="CF138" s="15">
        <v>1.0000000000000002</v>
      </c>
      <c r="CG138" s="15">
        <v>3.9951999999999996</v>
      </c>
      <c r="CH138" s="80">
        <v>0</v>
      </c>
      <c r="CI138" s="80">
        <v>0</v>
      </c>
      <c r="CJ138" s="80">
        <v>0</v>
      </c>
      <c r="CK138" s="80">
        <v>0</v>
      </c>
      <c r="CL138" s="174">
        <v>0</v>
      </c>
      <c r="CM138" s="80">
        <v>0</v>
      </c>
      <c r="CN138" s="80">
        <v>0</v>
      </c>
      <c r="CO138" s="80">
        <v>0</v>
      </c>
      <c r="CP138" s="80">
        <v>0</v>
      </c>
      <c r="CQ138" s="80">
        <v>0</v>
      </c>
      <c r="CR138" s="80">
        <v>0</v>
      </c>
      <c r="CS138" s="80">
        <v>0</v>
      </c>
      <c r="CT138" s="80">
        <v>0</v>
      </c>
      <c r="CU138" s="15">
        <v>0</v>
      </c>
      <c r="CV138" s="15">
        <v>1</v>
      </c>
      <c r="CW138" s="15">
        <v>440</v>
      </c>
      <c r="CX138" s="15"/>
      <c r="CY138" s="15"/>
      <c r="CZ138" s="207"/>
      <c r="DA138" s="207"/>
      <c r="DH138" s="207"/>
      <c r="DJ138" s="207"/>
      <c r="DK138" s="207"/>
      <c r="DL138" s="207"/>
      <c r="DM138" s="207"/>
      <c r="DN138" s="207"/>
      <c r="DO138" s="207"/>
      <c r="DP138" s="207"/>
      <c r="DQ138" s="207"/>
      <c r="DR138" s="207"/>
      <c r="DS138" s="207"/>
      <c r="DT138" s="207"/>
      <c r="DU138" s="207"/>
      <c r="DV138" s="207"/>
      <c r="DW138" s="207"/>
      <c r="DX138" s="207"/>
      <c r="DY138" s="207"/>
      <c r="DZ138" s="207"/>
      <c r="EA138" s="207"/>
      <c r="EB138" s="207"/>
      <c r="EC138" s="207"/>
      <c r="ED138" s="207"/>
      <c r="EE138" s="207"/>
      <c r="EF138" s="207"/>
      <c r="EG138" s="207"/>
      <c r="EH138" s="207"/>
      <c r="EI138" s="207"/>
      <c r="EJ138" s="207"/>
      <c r="EK138" s="207"/>
      <c r="EL138" s="207"/>
      <c r="EM138" s="207"/>
      <c r="EN138" s="207"/>
      <c r="EO138" s="207"/>
      <c r="EP138" s="207"/>
      <c r="EQ138" s="207"/>
      <c r="ER138" s="207"/>
      <c r="ES138" s="207"/>
      <c r="ET138" s="207"/>
      <c r="EU138" s="207"/>
      <c r="EV138" s="207"/>
      <c r="EW138" s="207"/>
      <c r="EX138" s="207"/>
      <c r="EY138" s="207"/>
      <c r="EZ138" s="207"/>
      <c r="FA138" s="207"/>
      <c r="FB138" s="207"/>
      <c r="FC138" s="207"/>
      <c r="FD138" s="207"/>
      <c r="FE138" s="207"/>
      <c r="FF138" s="207"/>
      <c r="FG138" s="207"/>
      <c r="FH138" s="207"/>
      <c r="FI138" s="207"/>
      <c r="FJ138" s="207"/>
      <c r="FK138" s="207"/>
      <c r="FL138" s="207"/>
      <c r="FM138" s="207"/>
      <c r="FN138" s="207"/>
      <c r="FO138" s="207"/>
      <c r="FP138" s="207"/>
      <c r="FQ138" s="207"/>
      <c r="FR138" s="207"/>
      <c r="FS138" s="207"/>
      <c r="FT138" s="207"/>
      <c r="FU138" s="207"/>
      <c r="FV138" s="207"/>
      <c r="FW138" s="207"/>
      <c r="FX138" s="207"/>
      <c r="FY138" s="207"/>
      <c r="FZ138" s="207"/>
      <c r="GA138" s="207"/>
      <c r="GB138" s="207"/>
      <c r="GC138" s="207"/>
      <c r="GD138" s="207"/>
      <c r="GE138" s="207"/>
      <c r="GF138" s="207"/>
      <c r="GG138" s="207"/>
      <c r="GH138" s="207"/>
      <c r="GI138" s="207"/>
      <c r="GJ138" s="207"/>
      <c r="GK138" s="207"/>
      <c r="GL138" s="207"/>
      <c r="GM138" s="207"/>
      <c r="GN138" s="207"/>
      <c r="GO138" s="207"/>
      <c r="GP138" s="207"/>
      <c r="GQ138" s="207"/>
      <c r="GR138" s="207"/>
      <c r="GS138" s="207"/>
      <c r="GT138" s="207"/>
      <c r="GU138" s="207"/>
      <c r="GV138" s="207"/>
      <c r="GW138" s="207"/>
      <c r="GX138" s="207"/>
      <c r="GY138" s="207"/>
    </row>
    <row r="139" spans="1:209" x14ac:dyDescent="0.2">
      <c r="A139" s="43">
        <v>94</v>
      </c>
      <c r="B139" s="43">
        <v>385</v>
      </c>
      <c r="C139" s="100">
        <v>445</v>
      </c>
      <c r="D139" s="60">
        <f>'Revised Stratig. - April ''08'!$G$390</f>
        <v>8516</v>
      </c>
      <c r="E139" s="68">
        <v>39</v>
      </c>
      <c r="F139" s="15">
        <v>0</v>
      </c>
      <c r="G139" s="15">
        <v>3.9999999999999996</v>
      </c>
      <c r="H139" s="15">
        <v>0.99999999999999989</v>
      </c>
      <c r="I139" s="15">
        <v>0</v>
      </c>
      <c r="J139" s="80">
        <v>3.9998400000000003</v>
      </c>
      <c r="K139" s="15">
        <v>0</v>
      </c>
      <c r="L139" s="15">
        <v>0</v>
      </c>
      <c r="M139" s="15">
        <v>1.9999999999999998</v>
      </c>
      <c r="N139" s="15">
        <v>0.99999999999999989</v>
      </c>
      <c r="O139" s="15">
        <v>0</v>
      </c>
      <c r="P139" s="15">
        <v>6.9998400000000007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80">
        <v>0</v>
      </c>
      <c r="W139" s="15">
        <v>0</v>
      </c>
      <c r="X139" s="15">
        <v>0</v>
      </c>
      <c r="Y139" s="15">
        <v>191</v>
      </c>
      <c r="Z139" s="15">
        <v>0</v>
      </c>
      <c r="AA139" s="15">
        <v>0</v>
      </c>
      <c r="AB139" s="15">
        <v>0</v>
      </c>
      <c r="AC139" s="80">
        <v>0</v>
      </c>
      <c r="AD139" s="15">
        <v>0</v>
      </c>
      <c r="AE139" s="15">
        <v>151</v>
      </c>
      <c r="AF139" s="15">
        <v>72</v>
      </c>
      <c r="AG139" s="80">
        <v>223</v>
      </c>
      <c r="AH139" s="15">
        <v>0</v>
      </c>
      <c r="AI139" s="15">
        <v>3</v>
      </c>
      <c r="AJ139" s="15">
        <v>0</v>
      </c>
      <c r="AK139" s="15">
        <v>3</v>
      </c>
      <c r="AL139" s="15">
        <v>0</v>
      </c>
      <c r="AM139" s="15">
        <v>0</v>
      </c>
      <c r="AN139" s="80">
        <v>0</v>
      </c>
      <c r="AO139" s="15">
        <v>0</v>
      </c>
      <c r="AP139" s="80">
        <v>0</v>
      </c>
      <c r="AQ139" s="15">
        <v>0</v>
      </c>
      <c r="AR139" s="15">
        <v>0</v>
      </c>
      <c r="AS139" s="15">
        <v>0</v>
      </c>
      <c r="AT139" s="80">
        <v>0</v>
      </c>
      <c r="AU139" s="80">
        <v>0</v>
      </c>
      <c r="AV139" s="80">
        <v>0</v>
      </c>
      <c r="AW139" s="80">
        <v>0</v>
      </c>
      <c r="AX139" s="80">
        <v>0</v>
      </c>
      <c r="AY139" s="174">
        <v>0.99999999999999989</v>
      </c>
      <c r="AZ139" s="80">
        <v>0</v>
      </c>
      <c r="BA139" s="80">
        <v>0</v>
      </c>
      <c r="BB139" s="80">
        <v>0</v>
      </c>
      <c r="BC139" s="80">
        <v>0</v>
      </c>
      <c r="BD139" s="80">
        <v>0</v>
      </c>
      <c r="BE139" s="80">
        <v>0</v>
      </c>
      <c r="BF139" s="80">
        <v>0</v>
      </c>
      <c r="BG139" s="80">
        <v>0.99999999999999989</v>
      </c>
      <c r="BH139" s="15">
        <v>0</v>
      </c>
      <c r="BI139" s="15">
        <v>0</v>
      </c>
      <c r="BJ139" s="15">
        <v>0</v>
      </c>
      <c r="BK139" s="80">
        <v>0</v>
      </c>
      <c r="BL139" s="15">
        <v>0</v>
      </c>
      <c r="BM139" s="15">
        <v>0</v>
      </c>
      <c r="BN139" s="15">
        <v>0</v>
      </c>
      <c r="BO139" s="15">
        <v>0</v>
      </c>
      <c r="BP139" s="15">
        <v>0</v>
      </c>
      <c r="BQ139" s="15">
        <v>0</v>
      </c>
      <c r="BR139" s="80">
        <v>0</v>
      </c>
      <c r="BS139" s="15">
        <v>0</v>
      </c>
      <c r="BT139" s="15">
        <v>0</v>
      </c>
      <c r="BU139" s="80">
        <v>0</v>
      </c>
      <c r="BV139" s="15">
        <v>0</v>
      </c>
      <c r="BW139" s="15">
        <v>0.99999999999999989</v>
      </c>
      <c r="BX139" s="15">
        <v>0.99999999999999989</v>
      </c>
      <c r="BY139" s="15">
        <v>0</v>
      </c>
      <c r="BZ139" s="80">
        <v>1.000038</v>
      </c>
      <c r="CA139" s="15">
        <v>0</v>
      </c>
      <c r="CB139" s="15">
        <v>15.000000000000002</v>
      </c>
      <c r="CC139" s="15">
        <v>16.000140000000002</v>
      </c>
      <c r="CD139" s="15">
        <v>0</v>
      </c>
      <c r="CE139" s="15">
        <v>0</v>
      </c>
      <c r="CF139" s="15">
        <v>0</v>
      </c>
      <c r="CG139" s="15">
        <v>0</v>
      </c>
      <c r="CH139" s="80">
        <v>0</v>
      </c>
      <c r="CI139" s="80">
        <v>0</v>
      </c>
      <c r="CJ139" s="80">
        <v>0</v>
      </c>
      <c r="CK139" s="80">
        <v>0</v>
      </c>
      <c r="CL139" s="174">
        <v>0</v>
      </c>
      <c r="CM139" s="80">
        <v>0</v>
      </c>
      <c r="CN139" s="80">
        <v>0</v>
      </c>
      <c r="CO139" s="80">
        <v>0</v>
      </c>
      <c r="CP139" s="80">
        <v>0</v>
      </c>
      <c r="CQ139" s="80">
        <v>0</v>
      </c>
      <c r="CR139" s="80">
        <v>0</v>
      </c>
      <c r="CS139" s="80">
        <v>0</v>
      </c>
      <c r="CT139" s="80">
        <v>0</v>
      </c>
      <c r="CU139" s="15">
        <v>0</v>
      </c>
      <c r="CV139" s="15">
        <v>1</v>
      </c>
      <c r="CW139" s="15">
        <v>445</v>
      </c>
      <c r="CX139" s="15"/>
      <c r="CY139" s="15"/>
      <c r="CZ139" s="207"/>
      <c r="DA139" s="207"/>
      <c r="DH139" s="207"/>
      <c r="DJ139" s="207"/>
      <c r="DK139" s="207"/>
      <c r="DL139" s="207"/>
      <c r="DM139" s="207"/>
      <c r="DN139" s="207"/>
      <c r="DO139" s="207"/>
      <c r="DP139" s="207"/>
      <c r="DQ139" s="207"/>
      <c r="DR139" s="207"/>
      <c r="DS139" s="207"/>
      <c r="DT139" s="207"/>
      <c r="DU139" s="207"/>
      <c r="DV139" s="207"/>
      <c r="DW139" s="207"/>
      <c r="DX139" s="207"/>
      <c r="DY139" s="207"/>
      <c r="DZ139" s="207"/>
      <c r="EA139" s="207"/>
      <c r="EB139" s="207"/>
      <c r="EC139" s="207"/>
      <c r="ED139" s="207"/>
      <c r="EE139" s="207"/>
      <c r="EF139" s="207"/>
      <c r="EG139" s="207"/>
      <c r="EH139" s="207"/>
      <c r="EI139" s="207"/>
      <c r="EJ139" s="207"/>
      <c r="EK139" s="207"/>
      <c r="EL139" s="207"/>
      <c r="EM139" s="207"/>
      <c r="EN139" s="207"/>
      <c r="EO139" s="207"/>
      <c r="EP139" s="207"/>
      <c r="EQ139" s="207"/>
      <c r="ER139" s="207"/>
      <c r="ES139" s="207"/>
      <c r="ET139" s="207"/>
      <c r="EU139" s="207"/>
      <c r="EV139" s="207"/>
      <c r="EW139" s="207"/>
      <c r="EX139" s="207"/>
      <c r="EY139" s="207"/>
      <c r="EZ139" s="207"/>
      <c r="FA139" s="207"/>
      <c r="FB139" s="207"/>
      <c r="FC139" s="207"/>
      <c r="FD139" s="207"/>
      <c r="FE139" s="207"/>
      <c r="FF139" s="207"/>
      <c r="FG139" s="207"/>
      <c r="FH139" s="207"/>
      <c r="FI139" s="207"/>
      <c r="FJ139" s="207"/>
      <c r="FK139" s="207"/>
      <c r="FL139" s="207"/>
      <c r="FM139" s="207"/>
      <c r="FN139" s="207"/>
      <c r="FO139" s="207"/>
      <c r="FP139" s="207"/>
      <c r="FQ139" s="207"/>
      <c r="FR139" s="207"/>
      <c r="FS139" s="207"/>
      <c r="FT139" s="207"/>
      <c r="FU139" s="207"/>
      <c r="FV139" s="207"/>
      <c r="FW139" s="207"/>
      <c r="FX139" s="207"/>
      <c r="FY139" s="207"/>
      <c r="FZ139" s="207"/>
      <c r="GA139" s="207"/>
      <c r="GB139" s="207"/>
      <c r="GC139" s="207"/>
      <c r="GD139" s="207"/>
      <c r="GE139" s="207"/>
      <c r="GF139" s="207"/>
      <c r="GG139" s="207"/>
      <c r="GH139" s="207"/>
      <c r="GI139" s="207"/>
      <c r="GJ139" s="207"/>
      <c r="GK139" s="207"/>
      <c r="GL139" s="207"/>
      <c r="GM139" s="207"/>
      <c r="GN139" s="207"/>
      <c r="GO139" s="207"/>
      <c r="GP139" s="207"/>
      <c r="GQ139" s="207"/>
      <c r="GR139" s="207"/>
      <c r="GS139" s="207"/>
      <c r="GT139" s="207"/>
      <c r="GU139" s="207"/>
      <c r="GV139" s="207"/>
      <c r="GW139" s="207"/>
      <c r="GX139" s="207"/>
      <c r="GY139" s="207"/>
    </row>
    <row r="140" spans="1:209" x14ac:dyDescent="0.2">
      <c r="A140" s="43"/>
      <c r="B140" s="43"/>
      <c r="C140" s="43"/>
      <c r="D140" s="71"/>
      <c r="E140" s="68"/>
      <c r="F140" s="15"/>
      <c r="G140" s="15"/>
      <c r="H140" s="15"/>
      <c r="I140" s="15"/>
      <c r="J140" s="80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80"/>
      <c r="W140" s="15"/>
      <c r="X140" s="15"/>
      <c r="Y140" s="15"/>
      <c r="Z140" s="15"/>
      <c r="AA140" s="15"/>
      <c r="AB140" s="15"/>
      <c r="AC140" s="80"/>
      <c r="AD140" s="15"/>
      <c r="AE140" s="15"/>
      <c r="AF140" s="15"/>
      <c r="AG140" s="80"/>
      <c r="AH140" s="15"/>
      <c r="AI140" s="15"/>
      <c r="AJ140" s="15"/>
      <c r="AK140" s="15"/>
      <c r="AL140" s="15"/>
      <c r="AM140" s="15"/>
      <c r="AN140" s="80"/>
      <c r="AO140" s="15"/>
      <c r="AP140" s="80"/>
      <c r="AQ140" s="15"/>
      <c r="AR140" s="15"/>
      <c r="AS140" s="15"/>
      <c r="AT140" s="80"/>
      <c r="AU140" s="80"/>
      <c r="AV140" s="80"/>
      <c r="AW140" s="80"/>
      <c r="AX140" s="80"/>
      <c r="AY140" s="174"/>
      <c r="AZ140" s="80"/>
      <c r="BA140" s="80"/>
      <c r="BB140" s="80"/>
      <c r="BC140" s="80"/>
      <c r="BD140" s="80"/>
      <c r="BE140" s="80"/>
      <c r="BF140" s="80"/>
      <c r="BG140" s="80"/>
      <c r="BH140" s="15"/>
      <c r="BI140" s="15"/>
      <c r="BJ140" s="15"/>
      <c r="BK140" s="80"/>
      <c r="BL140" s="15"/>
      <c r="BM140" s="15"/>
      <c r="BN140" s="15"/>
      <c r="BO140" s="15"/>
      <c r="BP140" s="15"/>
      <c r="BQ140" s="15"/>
      <c r="BR140" s="80"/>
      <c r="BS140" s="15"/>
      <c r="BT140" s="15"/>
      <c r="BU140" s="80"/>
      <c r="BV140" s="15"/>
      <c r="BW140" s="15"/>
      <c r="BX140" s="15"/>
      <c r="BY140" s="15"/>
      <c r="BZ140" s="80"/>
      <c r="CA140" s="15"/>
      <c r="CB140" s="15"/>
      <c r="CC140" s="15"/>
      <c r="CD140" s="15"/>
      <c r="CE140" s="15"/>
      <c r="CF140" s="15"/>
      <c r="CG140" s="15"/>
      <c r="CH140" s="80"/>
      <c r="CI140" s="80"/>
      <c r="CJ140" s="80"/>
      <c r="CK140" s="80"/>
      <c r="CL140" s="174"/>
      <c r="CM140" s="80"/>
      <c r="CN140" s="80"/>
      <c r="CO140" s="80"/>
      <c r="CP140" s="80"/>
      <c r="CQ140" s="80"/>
      <c r="CR140" s="80"/>
      <c r="CS140" s="80"/>
      <c r="CT140" s="80"/>
      <c r="CU140" s="15"/>
      <c r="CV140" s="15"/>
      <c r="CW140" s="15"/>
      <c r="CX140" s="15"/>
      <c r="CY140" s="15"/>
      <c r="CZ140" s="207"/>
      <c r="DA140" s="207"/>
      <c r="DJ140" s="207"/>
      <c r="DK140" s="207"/>
      <c r="DL140" s="207"/>
      <c r="DM140" s="207"/>
      <c r="DN140" s="207"/>
      <c r="DO140" s="207"/>
      <c r="DP140" s="207"/>
      <c r="DQ140" s="207"/>
      <c r="DR140" s="207"/>
      <c r="DS140" s="207"/>
      <c r="DT140" s="207"/>
      <c r="DU140" s="207"/>
      <c r="DV140" s="207"/>
      <c r="DW140" s="207"/>
      <c r="DX140" s="207"/>
      <c r="DY140" s="207"/>
      <c r="DZ140" s="207"/>
      <c r="EA140" s="207"/>
      <c r="EB140" s="207"/>
      <c r="EC140" s="207"/>
      <c r="ED140" s="207"/>
      <c r="EE140" s="207"/>
      <c r="EF140" s="207"/>
      <c r="EG140" s="207"/>
      <c r="EH140" s="207"/>
      <c r="EI140" s="207"/>
      <c r="EJ140" s="207"/>
      <c r="EK140" s="207"/>
      <c r="EL140" s="207"/>
      <c r="EM140" s="207"/>
      <c r="EN140" s="207"/>
      <c r="EO140" s="207"/>
      <c r="EP140" s="207"/>
      <c r="EQ140" s="207"/>
      <c r="ER140" s="207"/>
      <c r="ES140" s="207"/>
      <c r="ET140" s="207"/>
      <c r="EU140" s="207"/>
      <c r="EV140" s="207"/>
      <c r="EW140" s="207"/>
      <c r="EX140" s="207"/>
      <c r="EY140" s="207"/>
      <c r="EZ140" s="207"/>
      <c r="FA140" s="207"/>
      <c r="FB140" s="207"/>
      <c r="FC140" s="207"/>
      <c r="FD140" s="207"/>
      <c r="FE140" s="207"/>
      <c r="FF140" s="207"/>
      <c r="FG140" s="207"/>
      <c r="FH140" s="207"/>
      <c r="FI140" s="207"/>
      <c r="FJ140" s="207"/>
      <c r="FK140" s="207"/>
      <c r="FL140" s="207"/>
      <c r="FM140" s="207"/>
      <c r="FN140" s="207"/>
      <c r="FO140" s="207"/>
      <c r="FP140" s="207"/>
      <c r="FQ140" s="207"/>
      <c r="FR140" s="207"/>
      <c r="FS140" s="207"/>
      <c r="FT140" s="207"/>
      <c r="FU140" s="207"/>
      <c r="FV140" s="207"/>
      <c r="FW140" s="207"/>
      <c r="FX140" s="207"/>
      <c r="FY140" s="207"/>
      <c r="FZ140" s="207"/>
      <c r="GA140" s="207"/>
      <c r="GB140" s="207"/>
      <c r="GC140" s="207"/>
      <c r="GD140" s="207"/>
      <c r="GE140" s="207"/>
      <c r="GF140" s="207"/>
      <c r="GG140" s="207"/>
      <c r="GH140" s="207"/>
      <c r="GI140" s="207"/>
      <c r="GJ140" s="207"/>
      <c r="GK140" s="207"/>
      <c r="GL140" s="207"/>
      <c r="GM140" s="207"/>
      <c r="GN140" s="207"/>
      <c r="GO140" s="207"/>
      <c r="GP140" s="207"/>
      <c r="GQ140" s="207"/>
      <c r="GR140" s="207"/>
      <c r="GS140" s="207"/>
      <c r="GT140" s="207"/>
      <c r="GU140" s="207"/>
      <c r="GV140" s="207"/>
      <c r="GW140" s="207"/>
      <c r="GX140" s="207"/>
      <c r="GY140" s="207"/>
    </row>
    <row r="141" spans="1:209" x14ac:dyDescent="0.2">
      <c r="A141" s="43"/>
      <c r="B141" s="43"/>
      <c r="C141" s="43"/>
      <c r="D141" s="71"/>
      <c r="E141" s="68"/>
      <c r="F141" s="15"/>
      <c r="G141" s="15"/>
      <c r="H141" s="15"/>
      <c r="I141" s="15"/>
      <c r="J141" s="80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80"/>
      <c r="W141" s="15"/>
      <c r="X141" s="15"/>
      <c r="Y141" s="15"/>
      <c r="Z141" s="15"/>
      <c r="AA141" s="15"/>
      <c r="AB141" s="15"/>
      <c r="AC141" s="80"/>
      <c r="AD141" s="15"/>
      <c r="AE141" s="15"/>
      <c r="AF141" s="15"/>
      <c r="AG141" s="80"/>
      <c r="AH141" s="15"/>
      <c r="AI141" s="15"/>
      <c r="AJ141" s="15"/>
      <c r="AK141" s="15"/>
      <c r="AL141" s="15"/>
      <c r="AM141" s="15"/>
      <c r="AN141" s="80"/>
      <c r="AO141" s="15"/>
      <c r="AP141" s="80"/>
      <c r="AQ141" s="15"/>
      <c r="AR141" s="15"/>
      <c r="AS141" s="15"/>
      <c r="AT141" s="80"/>
      <c r="AU141" s="80"/>
      <c r="AV141" s="80"/>
      <c r="AW141" s="80"/>
      <c r="AX141" s="80"/>
      <c r="AY141" s="174"/>
      <c r="AZ141" s="80"/>
      <c r="BA141" s="80"/>
      <c r="BB141" s="80"/>
      <c r="BC141" s="80"/>
      <c r="BD141" s="80"/>
      <c r="BE141" s="80"/>
      <c r="BF141" s="80"/>
      <c r="BG141" s="80"/>
      <c r="BH141" s="15"/>
      <c r="BI141" s="15"/>
      <c r="BJ141" s="15"/>
      <c r="BK141" s="80"/>
      <c r="BL141" s="15"/>
      <c r="BM141" s="15"/>
      <c r="BN141" s="15"/>
      <c r="BO141" s="15"/>
      <c r="BP141" s="15"/>
      <c r="BQ141" s="15"/>
      <c r="BR141" s="80"/>
      <c r="BS141" s="15"/>
      <c r="BT141" s="15"/>
      <c r="BU141" s="80"/>
      <c r="BV141" s="15"/>
      <c r="BW141" s="15"/>
      <c r="BX141" s="15"/>
      <c r="BY141" s="15"/>
      <c r="BZ141" s="80"/>
      <c r="CA141" s="15"/>
      <c r="CB141" s="15"/>
      <c r="CC141" s="15"/>
      <c r="CD141" s="15"/>
      <c r="CE141" s="15"/>
      <c r="CF141" s="15"/>
      <c r="CG141" s="15"/>
      <c r="CH141" s="80"/>
      <c r="CI141" s="80"/>
      <c r="CJ141" s="80"/>
      <c r="CK141" s="80"/>
      <c r="CL141" s="174"/>
      <c r="CM141" s="80"/>
      <c r="CN141" s="80"/>
      <c r="CO141" s="80"/>
      <c r="CP141" s="80"/>
      <c r="CQ141" s="80"/>
      <c r="CR141" s="80"/>
      <c r="CS141" s="80"/>
      <c r="CT141" s="80"/>
      <c r="CU141" s="15"/>
      <c r="CV141" s="15"/>
      <c r="CW141" s="15"/>
      <c r="CX141" s="15"/>
      <c r="CY141" s="15"/>
      <c r="CZ141" s="207"/>
      <c r="DA141" s="207"/>
      <c r="DJ141" s="207"/>
      <c r="DK141" s="207"/>
      <c r="DL141" s="207"/>
      <c r="DM141" s="207"/>
      <c r="DN141" s="207"/>
      <c r="DO141" s="207"/>
      <c r="DP141" s="207"/>
      <c r="DQ141" s="207"/>
      <c r="DR141" s="207"/>
      <c r="DS141" s="207"/>
      <c r="DT141" s="207"/>
      <c r="DU141" s="207"/>
      <c r="DV141" s="207"/>
      <c r="DW141" s="207"/>
      <c r="DX141" s="207"/>
      <c r="DY141" s="207"/>
      <c r="DZ141" s="207"/>
      <c r="EA141" s="207"/>
      <c r="EB141" s="207"/>
      <c r="EC141" s="207"/>
      <c r="ED141" s="207"/>
      <c r="EE141" s="207"/>
      <c r="EF141" s="207"/>
      <c r="EG141" s="207"/>
      <c r="EH141" s="207"/>
      <c r="EI141" s="207"/>
      <c r="EJ141" s="207"/>
      <c r="EK141" s="207"/>
      <c r="EL141" s="207"/>
      <c r="EM141" s="207"/>
      <c r="EN141" s="207"/>
      <c r="EO141" s="207"/>
      <c r="EP141" s="207"/>
      <c r="EQ141" s="207"/>
      <c r="ER141" s="207"/>
      <c r="ES141" s="207"/>
      <c r="ET141" s="207"/>
      <c r="EU141" s="207"/>
      <c r="EV141" s="207"/>
      <c r="EW141" s="207"/>
      <c r="EX141" s="207"/>
      <c r="EY141" s="207"/>
      <c r="EZ141" s="207"/>
      <c r="FA141" s="207"/>
      <c r="FB141" s="207"/>
      <c r="FC141" s="207"/>
      <c r="FD141" s="207"/>
      <c r="FE141" s="207"/>
      <c r="FF141" s="207"/>
      <c r="FG141" s="207"/>
      <c r="FH141" s="207"/>
      <c r="FI141" s="207"/>
      <c r="FJ141" s="207"/>
      <c r="FK141" s="207"/>
      <c r="FL141" s="207"/>
      <c r="FM141" s="207"/>
      <c r="FN141" s="207"/>
      <c r="FO141" s="207"/>
      <c r="FP141" s="207"/>
      <c r="FQ141" s="207"/>
      <c r="FR141" s="207"/>
      <c r="FS141" s="207"/>
      <c r="FT141" s="207"/>
      <c r="FU141" s="207"/>
      <c r="FV141" s="207"/>
      <c r="FW141" s="207"/>
      <c r="FX141" s="207"/>
      <c r="FY141" s="207"/>
      <c r="FZ141" s="207"/>
      <c r="GA141" s="207"/>
      <c r="GB141" s="207"/>
      <c r="GC141" s="207"/>
      <c r="GD141" s="207"/>
      <c r="GE141" s="207"/>
      <c r="GF141" s="207"/>
      <c r="GG141" s="207"/>
      <c r="GH141" s="207"/>
      <c r="GI141" s="207"/>
      <c r="GJ141" s="207"/>
      <c r="GK141" s="207"/>
      <c r="GL141" s="207"/>
      <c r="GM141" s="207"/>
      <c r="GN141" s="207"/>
      <c r="GO141" s="207"/>
      <c r="GP141" s="207"/>
      <c r="GQ141" s="207"/>
      <c r="GR141" s="207"/>
      <c r="GS141" s="207"/>
      <c r="GT141" s="207"/>
      <c r="GU141" s="207"/>
      <c r="GV141" s="207"/>
      <c r="GW141" s="207"/>
      <c r="GX141" s="207"/>
      <c r="GY141" s="207"/>
    </row>
    <row r="142" spans="1:209" ht="89.25" x14ac:dyDescent="0.2">
      <c r="A142" s="169" t="s">
        <v>382</v>
      </c>
      <c r="B142" s="96"/>
      <c r="C142" s="96"/>
      <c r="D142" s="96"/>
      <c r="E142" s="96"/>
      <c r="F142" s="15">
        <v>0</v>
      </c>
      <c r="G142" s="15">
        <v>0</v>
      </c>
      <c r="H142" s="15">
        <v>0</v>
      </c>
      <c r="I142" s="15">
        <v>0</v>
      </c>
      <c r="J142" s="80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80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80">
        <v>0</v>
      </c>
      <c r="AD142" s="15">
        <v>0</v>
      </c>
      <c r="AE142" s="15">
        <v>0</v>
      </c>
      <c r="AF142" s="15">
        <v>0</v>
      </c>
      <c r="AG142" s="80">
        <v>0</v>
      </c>
      <c r="AH142" s="15">
        <v>0</v>
      </c>
      <c r="AI142" s="15">
        <v>0</v>
      </c>
      <c r="AJ142" s="15">
        <v>0</v>
      </c>
      <c r="AK142" s="15">
        <v>0</v>
      </c>
      <c r="AL142" s="15">
        <v>0</v>
      </c>
      <c r="AM142" s="15">
        <v>0</v>
      </c>
      <c r="AN142" s="80">
        <v>0</v>
      </c>
      <c r="AO142" s="15">
        <v>0</v>
      </c>
      <c r="AP142" s="80">
        <v>0</v>
      </c>
      <c r="AQ142" s="15">
        <v>0</v>
      </c>
      <c r="AR142" s="15">
        <v>0</v>
      </c>
      <c r="AS142" s="15">
        <v>0</v>
      </c>
      <c r="AT142" s="80">
        <v>0</v>
      </c>
      <c r="AU142" s="80">
        <v>0</v>
      </c>
      <c r="AV142" s="80">
        <v>0</v>
      </c>
      <c r="AW142" s="80">
        <v>0</v>
      </c>
      <c r="AX142" s="80">
        <v>0</v>
      </c>
      <c r="AY142" s="174">
        <v>0</v>
      </c>
      <c r="AZ142" s="80">
        <v>0</v>
      </c>
      <c r="BA142" s="80">
        <v>0</v>
      </c>
      <c r="BB142" s="80">
        <v>0</v>
      </c>
      <c r="BC142" s="80">
        <v>0</v>
      </c>
      <c r="BD142" s="80">
        <v>0</v>
      </c>
      <c r="BE142" s="80">
        <v>0</v>
      </c>
      <c r="BF142" s="80">
        <v>0</v>
      </c>
      <c r="BG142" s="80">
        <v>0</v>
      </c>
      <c r="BH142" s="15">
        <v>0</v>
      </c>
      <c r="BI142" s="15">
        <v>0</v>
      </c>
      <c r="BJ142" s="15">
        <v>0</v>
      </c>
      <c r="BK142" s="80">
        <v>0</v>
      </c>
      <c r="BL142" s="15">
        <v>0</v>
      </c>
      <c r="BM142" s="15">
        <v>0</v>
      </c>
      <c r="BN142" s="15">
        <v>0</v>
      </c>
      <c r="BO142" s="15">
        <v>0</v>
      </c>
      <c r="BP142" s="15">
        <v>0</v>
      </c>
      <c r="BQ142" s="15">
        <v>0</v>
      </c>
      <c r="BR142" s="80">
        <v>0</v>
      </c>
      <c r="BS142" s="15">
        <v>0</v>
      </c>
      <c r="BT142" s="15">
        <v>0</v>
      </c>
      <c r="BU142" s="80">
        <v>0</v>
      </c>
      <c r="BV142" s="15">
        <v>0</v>
      </c>
      <c r="BW142" s="15">
        <v>0</v>
      </c>
      <c r="BX142" s="15">
        <v>0</v>
      </c>
      <c r="BY142" s="15">
        <v>0</v>
      </c>
      <c r="BZ142" s="80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v>0</v>
      </c>
      <c r="CH142" s="80">
        <v>0</v>
      </c>
      <c r="CI142" s="80">
        <v>0</v>
      </c>
      <c r="CJ142" s="80">
        <v>0</v>
      </c>
      <c r="CK142" s="80">
        <v>0</v>
      </c>
      <c r="CL142" s="174">
        <v>0</v>
      </c>
      <c r="CM142" s="80">
        <v>0</v>
      </c>
      <c r="CN142" s="80">
        <v>0</v>
      </c>
      <c r="CO142" s="80">
        <v>0</v>
      </c>
      <c r="CP142" s="80">
        <v>0</v>
      </c>
      <c r="CQ142" s="80">
        <v>0</v>
      </c>
      <c r="CR142" s="80">
        <v>0</v>
      </c>
      <c r="CS142" s="80">
        <v>0</v>
      </c>
      <c r="CT142" s="80">
        <v>0</v>
      </c>
      <c r="CU142" s="15">
        <v>0</v>
      </c>
      <c r="CV142" s="15">
        <v>1</v>
      </c>
      <c r="CW142" s="15"/>
      <c r="CX142" s="15"/>
      <c r="CY142" s="15"/>
      <c r="CZ142" s="207"/>
      <c r="DA142" s="207"/>
      <c r="DE142" s="209"/>
      <c r="DF142" s="210"/>
      <c r="DG142" s="210"/>
      <c r="DH142" s="210"/>
      <c r="DI142" s="210"/>
      <c r="DJ142" s="207"/>
      <c r="DK142" s="207"/>
      <c r="DL142" s="207"/>
      <c r="DM142" s="207"/>
      <c r="DN142" s="207"/>
      <c r="DO142" s="207"/>
      <c r="DP142" s="207"/>
      <c r="DQ142" s="207"/>
      <c r="DR142" s="207"/>
      <c r="DS142" s="207"/>
      <c r="DT142" s="207"/>
      <c r="DU142" s="207"/>
      <c r="DV142" s="207"/>
      <c r="DW142" s="207"/>
      <c r="DX142" s="207"/>
      <c r="DY142" s="207"/>
      <c r="DZ142" s="207"/>
      <c r="EA142" s="207"/>
      <c r="EB142" s="207"/>
      <c r="EC142" s="207"/>
      <c r="ED142" s="207"/>
      <c r="EE142" s="207"/>
      <c r="EF142" s="207"/>
      <c r="EG142" s="207"/>
      <c r="EH142" s="207"/>
      <c r="EI142" s="207"/>
      <c r="EJ142" s="207"/>
      <c r="EK142" s="207"/>
      <c r="EL142" s="207"/>
      <c r="EM142" s="207"/>
      <c r="EN142" s="207"/>
      <c r="EO142" s="207"/>
      <c r="EP142" s="207"/>
      <c r="EQ142" s="207"/>
      <c r="ER142" s="207"/>
      <c r="ES142" s="207"/>
      <c r="ET142" s="207"/>
      <c r="EU142" s="207"/>
      <c r="EV142" s="207"/>
      <c r="EW142" s="207"/>
      <c r="EX142" s="207"/>
      <c r="EY142" s="207"/>
      <c r="EZ142" s="207"/>
      <c r="FA142" s="207"/>
      <c r="FB142" s="207"/>
      <c r="FC142" s="207"/>
      <c r="FD142" s="207"/>
      <c r="FE142" s="207"/>
      <c r="FF142" s="207"/>
      <c r="FG142" s="207"/>
      <c r="FH142" s="207"/>
      <c r="FI142" s="207"/>
      <c r="FJ142" s="207"/>
      <c r="FK142" s="207"/>
      <c r="FL142" s="207"/>
      <c r="FM142" s="207"/>
      <c r="FN142" s="207"/>
      <c r="FO142" s="207"/>
      <c r="FP142" s="207"/>
      <c r="FQ142" s="207"/>
      <c r="FR142" s="207"/>
      <c r="FS142" s="207"/>
      <c r="FT142" s="207"/>
      <c r="FU142" s="207"/>
      <c r="FV142" s="207"/>
      <c r="FW142" s="207"/>
      <c r="FX142" s="207"/>
      <c r="FY142" s="207"/>
      <c r="FZ142" s="207"/>
      <c r="GA142" s="207"/>
      <c r="GB142" s="207"/>
      <c r="GC142" s="207"/>
      <c r="GD142" s="207"/>
      <c r="GE142" s="207"/>
      <c r="GF142" s="207"/>
      <c r="GG142" s="207"/>
      <c r="GH142" s="207"/>
      <c r="GI142" s="207"/>
      <c r="GJ142" s="207"/>
      <c r="GK142" s="207"/>
      <c r="GL142" s="207"/>
      <c r="GM142" s="207"/>
      <c r="GN142" s="207"/>
      <c r="GO142" s="207"/>
      <c r="GP142" s="207"/>
      <c r="GQ142" s="207"/>
      <c r="GR142" s="207"/>
      <c r="GS142" s="207"/>
      <c r="GT142" s="207"/>
      <c r="GU142" s="207"/>
      <c r="GV142" s="207"/>
      <c r="GW142" s="207"/>
      <c r="GX142" s="207"/>
      <c r="GY142" s="207"/>
      <c r="HA142" s="210"/>
    </row>
    <row r="143" spans="1:209" x14ac:dyDescent="0.2">
      <c r="A143" s="96"/>
      <c r="B143" s="96"/>
      <c r="C143" s="96"/>
      <c r="D143" s="96"/>
      <c r="E143" s="96"/>
      <c r="F143" s="15">
        <v>0</v>
      </c>
      <c r="G143" s="15">
        <v>0</v>
      </c>
      <c r="H143" s="15">
        <v>0</v>
      </c>
      <c r="I143" s="15">
        <v>0</v>
      </c>
      <c r="J143" s="80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80">
        <v>0</v>
      </c>
      <c r="W143" s="15">
        <v>0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80">
        <v>0</v>
      </c>
      <c r="AD143" s="15">
        <v>0</v>
      </c>
      <c r="AE143" s="15">
        <v>0</v>
      </c>
      <c r="AF143" s="15">
        <v>0</v>
      </c>
      <c r="AG143" s="80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0</v>
      </c>
      <c r="AM143" s="15">
        <v>0</v>
      </c>
      <c r="AN143" s="80">
        <v>0</v>
      </c>
      <c r="AO143" s="15">
        <v>0</v>
      </c>
      <c r="AP143" s="80">
        <v>0</v>
      </c>
      <c r="AQ143" s="15">
        <v>0</v>
      </c>
      <c r="AR143" s="15">
        <v>0</v>
      </c>
      <c r="AS143" s="15">
        <v>0</v>
      </c>
      <c r="AT143" s="80">
        <v>0</v>
      </c>
      <c r="AU143" s="80">
        <v>0</v>
      </c>
      <c r="AV143" s="80">
        <v>0</v>
      </c>
      <c r="AW143" s="80">
        <v>0</v>
      </c>
      <c r="AX143" s="80">
        <v>0</v>
      </c>
      <c r="AY143" s="174">
        <v>0</v>
      </c>
      <c r="AZ143" s="80">
        <v>0</v>
      </c>
      <c r="BA143" s="80">
        <v>0</v>
      </c>
      <c r="BB143" s="80">
        <v>0</v>
      </c>
      <c r="BC143" s="80">
        <v>0</v>
      </c>
      <c r="BD143" s="80">
        <v>0</v>
      </c>
      <c r="BE143" s="80">
        <v>0</v>
      </c>
      <c r="BF143" s="80">
        <v>0</v>
      </c>
      <c r="BG143" s="80">
        <v>0</v>
      </c>
      <c r="BH143" s="15">
        <v>0</v>
      </c>
      <c r="BI143" s="15">
        <v>0</v>
      </c>
      <c r="BJ143" s="15">
        <v>0</v>
      </c>
      <c r="BK143" s="80">
        <v>0</v>
      </c>
      <c r="BL143" s="15">
        <v>0</v>
      </c>
      <c r="BM143" s="15">
        <v>0</v>
      </c>
      <c r="BN143" s="15">
        <v>0</v>
      </c>
      <c r="BO143" s="15">
        <v>0</v>
      </c>
      <c r="BP143" s="15">
        <v>0</v>
      </c>
      <c r="BQ143" s="15">
        <v>0</v>
      </c>
      <c r="BR143" s="80">
        <v>0</v>
      </c>
      <c r="BS143" s="15">
        <v>0</v>
      </c>
      <c r="BT143" s="15">
        <v>0</v>
      </c>
      <c r="BU143" s="80">
        <v>0</v>
      </c>
      <c r="BV143" s="15">
        <v>0</v>
      </c>
      <c r="BW143" s="15">
        <v>0</v>
      </c>
      <c r="BX143" s="15">
        <v>0</v>
      </c>
      <c r="BY143" s="15">
        <v>0</v>
      </c>
      <c r="BZ143" s="80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v>0</v>
      </c>
      <c r="CH143" s="80">
        <v>0</v>
      </c>
      <c r="CI143" s="80">
        <v>0</v>
      </c>
      <c r="CJ143" s="80">
        <v>0</v>
      </c>
      <c r="CK143" s="80">
        <v>0</v>
      </c>
      <c r="CL143" s="174">
        <v>0</v>
      </c>
      <c r="CM143" s="80">
        <v>0</v>
      </c>
      <c r="CN143" s="80">
        <v>0</v>
      </c>
      <c r="CO143" s="80">
        <v>0</v>
      </c>
      <c r="CP143" s="80">
        <v>0</v>
      </c>
      <c r="CQ143" s="80">
        <v>0</v>
      </c>
      <c r="CR143" s="80">
        <v>0</v>
      </c>
      <c r="CS143" s="80">
        <v>0</v>
      </c>
      <c r="CT143" s="80">
        <v>0</v>
      </c>
      <c r="CU143" s="15">
        <v>0</v>
      </c>
      <c r="CV143" s="15">
        <v>1</v>
      </c>
      <c r="CW143" s="15"/>
      <c r="CX143" s="15"/>
      <c r="CY143" s="15"/>
      <c r="CZ143" s="207"/>
      <c r="DA143" s="207"/>
      <c r="DE143" s="210"/>
      <c r="DF143" s="210"/>
      <c r="DG143" s="210"/>
      <c r="DH143" s="210"/>
      <c r="DI143" s="210"/>
      <c r="DJ143" s="207"/>
      <c r="DK143" s="207"/>
      <c r="DL143" s="207"/>
      <c r="DM143" s="207"/>
      <c r="DN143" s="207"/>
      <c r="DO143" s="207"/>
      <c r="DP143" s="207"/>
      <c r="DQ143" s="207"/>
      <c r="DR143" s="207"/>
      <c r="DS143" s="207"/>
      <c r="DT143" s="207"/>
      <c r="DU143" s="207"/>
      <c r="DV143" s="207"/>
      <c r="DW143" s="207"/>
      <c r="DX143" s="207"/>
      <c r="DY143" s="207"/>
      <c r="DZ143" s="207"/>
      <c r="EA143" s="207"/>
      <c r="EB143" s="207"/>
      <c r="EC143" s="207"/>
      <c r="ED143" s="207"/>
      <c r="EE143" s="207"/>
      <c r="EF143" s="207"/>
      <c r="EG143" s="207"/>
      <c r="EH143" s="207"/>
      <c r="EI143" s="207"/>
      <c r="EJ143" s="207"/>
      <c r="EK143" s="207"/>
      <c r="EL143" s="207"/>
      <c r="EM143" s="207"/>
      <c r="EN143" s="207"/>
      <c r="EO143" s="207"/>
      <c r="EP143" s="207"/>
      <c r="EQ143" s="207"/>
      <c r="ER143" s="207"/>
      <c r="ES143" s="207"/>
      <c r="ET143" s="207"/>
      <c r="EU143" s="207"/>
      <c r="EV143" s="207"/>
      <c r="EW143" s="207"/>
      <c r="EX143" s="207"/>
      <c r="EY143" s="207"/>
      <c r="EZ143" s="207"/>
      <c r="FA143" s="207"/>
      <c r="FB143" s="207"/>
      <c r="FC143" s="207"/>
      <c r="FD143" s="207"/>
      <c r="FE143" s="207"/>
      <c r="FF143" s="207"/>
      <c r="FG143" s="207"/>
      <c r="FH143" s="207"/>
      <c r="FI143" s="207"/>
      <c r="FJ143" s="207"/>
      <c r="FK143" s="207"/>
      <c r="FL143" s="207"/>
      <c r="FM143" s="207"/>
      <c r="FN143" s="207"/>
      <c r="FO143" s="207"/>
      <c r="FP143" s="207"/>
      <c r="FQ143" s="207"/>
      <c r="FR143" s="207"/>
      <c r="FS143" s="207"/>
      <c r="FT143" s="207"/>
      <c r="FU143" s="207"/>
      <c r="FV143" s="207"/>
      <c r="FW143" s="207"/>
      <c r="FX143" s="207"/>
      <c r="FY143" s="207"/>
      <c r="FZ143" s="207"/>
      <c r="GA143" s="207"/>
      <c r="GB143" s="207"/>
      <c r="GC143" s="207"/>
      <c r="GD143" s="207"/>
      <c r="GE143" s="207"/>
      <c r="GF143" s="207"/>
      <c r="GG143" s="207"/>
      <c r="GH143" s="207"/>
      <c r="GI143" s="207"/>
      <c r="GJ143" s="207"/>
      <c r="GK143" s="207"/>
      <c r="GL143" s="207"/>
      <c r="GM143" s="207"/>
      <c r="GN143" s="207"/>
      <c r="GO143" s="207"/>
      <c r="GP143" s="207"/>
      <c r="GQ143" s="207"/>
      <c r="GR143" s="207"/>
      <c r="GS143" s="207"/>
      <c r="GT143" s="207"/>
      <c r="GU143" s="207"/>
      <c r="GV143" s="207"/>
      <c r="GW143" s="207"/>
      <c r="GX143" s="207"/>
      <c r="GY143" s="207"/>
      <c r="HA143" s="210"/>
    </row>
    <row r="144" spans="1:209" x14ac:dyDescent="0.2">
      <c r="A144" s="30" t="s">
        <v>345</v>
      </c>
      <c r="D144" s="71"/>
      <c r="E144" s="62"/>
      <c r="F144" s="15">
        <v>0</v>
      </c>
      <c r="G144" s="15">
        <v>0</v>
      </c>
      <c r="H144" s="15">
        <v>0</v>
      </c>
      <c r="I144" s="15">
        <v>0</v>
      </c>
      <c r="J144" s="80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80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80">
        <v>0</v>
      </c>
      <c r="AD144" s="15">
        <v>0</v>
      </c>
      <c r="AE144" s="15">
        <v>0</v>
      </c>
      <c r="AF144" s="15">
        <v>0</v>
      </c>
      <c r="AG144" s="80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0</v>
      </c>
      <c r="AM144" s="15">
        <v>0</v>
      </c>
      <c r="AN144" s="80">
        <v>0</v>
      </c>
      <c r="AO144" s="15">
        <v>0</v>
      </c>
      <c r="AP144" s="80">
        <v>0</v>
      </c>
      <c r="AQ144" s="15">
        <v>0</v>
      </c>
      <c r="AR144" s="15">
        <v>0</v>
      </c>
      <c r="AS144" s="15">
        <v>0</v>
      </c>
      <c r="AT144" s="80">
        <v>0</v>
      </c>
      <c r="AU144" s="80">
        <v>0</v>
      </c>
      <c r="AV144" s="80">
        <v>0</v>
      </c>
      <c r="AW144" s="80">
        <v>0</v>
      </c>
      <c r="AX144" s="80">
        <v>0</v>
      </c>
      <c r="AY144" s="174">
        <v>0</v>
      </c>
      <c r="AZ144" s="80">
        <v>0</v>
      </c>
      <c r="BA144" s="80">
        <v>0</v>
      </c>
      <c r="BB144" s="80">
        <v>0</v>
      </c>
      <c r="BC144" s="80">
        <v>0</v>
      </c>
      <c r="BD144" s="80">
        <v>0</v>
      </c>
      <c r="BE144" s="80">
        <v>0</v>
      </c>
      <c r="BF144" s="80">
        <v>0</v>
      </c>
      <c r="BG144" s="80">
        <v>0</v>
      </c>
      <c r="BH144" s="15">
        <v>0</v>
      </c>
      <c r="BI144" s="15">
        <v>0</v>
      </c>
      <c r="BJ144" s="15">
        <v>0</v>
      </c>
      <c r="BK144" s="80">
        <v>0</v>
      </c>
      <c r="BL144" s="15">
        <v>0</v>
      </c>
      <c r="BM144" s="15">
        <v>0</v>
      </c>
      <c r="BN144" s="15">
        <v>0</v>
      </c>
      <c r="BO144" s="15">
        <v>0</v>
      </c>
      <c r="BP144" s="15">
        <v>0</v>
      </c>
      <c r="BQ144" s="15">
        <v>0</v>
      </c>
      <c r="BR144" s="80">
        <v>0</v>
      </c>
      <c r="BS144" s="15">
        <v>0</v>
      </c>
      <c r="BT144" s="15">
        <v>0</v>
      </c>
      <c r="BU144" s="80">
        <v>0</v>
      </c>
      <c r="BV144" s="15">
        <v>0</v>
      </c>
      <c r="BW144" s="15">
        <v>0</v>
      </c>
      <c r="BX144" s="15">
        <v>0</v>
      </c>
      <c r="BY144" s="15">
        <v>0</v>
      </c>
      <c r="BZ144" s="80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v>0</v>
      </c>
      <c r="CH144" s="80">
        <v>0</v>
      </c>
      <c r="CI144" s="80">
        <v>0</v>
      </c>
      <c r="CJ144" s="80">
        <v>0</v>
      </c>
      <c r="CK144" s="80">
        <v>0</v>
      </c>
      <c r="CL144" s="174">
        <v>0</v>
      </c>
      <c r="CM144" s="80">
        <v>0</v>
      </c>
      <c r="CN144" s="80">
        <v>0</v>
      </c>
      <c r="CO144" s="80">
        <v>0</v>
      </c>
      <c r="CP144" s="80">
        <v>0</v>
      </c>
      <c r="CQ144" s="80">
        <v>0</v>
      </c>
      <c r="CR144" s="80">
        <v>0</v>
      </c>
      <c r="CS144" s="80">
        <v>0</v>
      </c>
      <c r="CT144" s="80">
        <v>0</v>
      </c>
      <c r="CU144" s="15">
        <v>0</v>
      </c>
      <c r="CV144" s="15">
        <v>1</v>
      </c>
      <c r="CW144" s="15"/>
      <c r="CX144" s="15"/>
      <c r="CY144" s="15"/>
      <c r="CZ144" s="207"/>
      <c r="DA144" s="207"/>
      <c r="DJ144" s="207"/>
      <c r="DK144" s="207"/>
      <c r="DL144" s="207"/>
      <c r="DM144" s="207"/>
      <c r="DN144" s="207"/>
      <c r="DO144" s="207"/>
      <c r="DP144" s="207"/>
      <c r="DQ144" s="207"/>
      <c r="DR144" s="207"/>
      <c r="DS144" s="207"/>
      <c r="DT144" s="207"/>
      <c r="DU144" s="207"/>
      <c r="DV144" s="207"/>
      <c r="DW144" s="207"/>
      <c r="DX144" s="207"/>
      <c r="DY144" s="207"/>
      <c r="DZ144" s="207"/>
      <c r="EA144" s="207"/>
      <c r="EB144" s="207"/>
      <c r="EC144" s="207"/>
      <c r="ED144" s="207"/>
      <c r="EE144" s="207"/>
      <c r="EF144" s="207"/>
      <c r="EG144" s="207"/>
      <c r="EH144" s="207"/>
      <c r="EI144" s="207"/>
      <c r="EJ144" s="207"/>
      <c r="EK144" s="207"/>
      <c r="EL144" s="207"/>
      <c r="EM144" s="207"/>
      <c r="EN144" s="207"/>
      <c r="EO144" s="207"/>
      <c r="EP144" s="207"/>
      <c r="EQ144" s="207"/>
      <c r="ER144" s="207"/>
      <c r="ES144" s="207"/>
      <c r="ET144" s="207"/>
      <c r="EU144" s="207"/>
      <c r="EV144" s="207"/>
      <c r="EW144" s="207"/>
      <c r="EX144" s="207"/>
      <c r="EY144" s="207"/>
      <c r="EZ144" s="207"/>
      <c r="FA144" s="207"/>
      <c r="FB144" s="207"/>
      <c r="FC144" s="207"/>
      <c r="FD144" s="207"/>
      <c r="FE144" s="207"/>
      <c r="FF144" s="207"/>
      <c r="FG144" s="207"/>
      <c r="FH144" s="207"/>
      <c r="FI144" s="207"/>
      <c r="FJ144" s="207"/>
      <c r="FK144" s="207"/>
      <c r="FL144" s="207"/>
      <c r="FM144" s="207"/>
      <c r="FN144" s="207"/>
      <c r="FO144" s="207"/>
      <c r="FP144" s="207"/>
      <c r="FQ144" s="207"/>
      <c r="FR144" s="207"/>
      <c r="FS144" s="207"/>
      <c r="FT144" s="207"/>
      <c r="FU144" s="207"/>
      <c r="FV144" s="207"/>
      <c r="FW144" s="207"/>
      <c r="FX144" s="207"/>
      <c r="FY144" s="207"/>
      <c r="FZ144" s="207"/>
      <c r="GA144" s="207"/>
      <c r="GB144" s="207"/>
      <c r="GC144" s="207"/>
      <c r="GD144" s="207"/>
      <c r="GE144" s="207"/>
      <c r="GF144" s="207"/>
      <c r="GG144" s="207"/>
      <c r="GH144" s="207"/>
      <c r="GI144" s="207"/>
      <c r="GJ144" s="207"/>
      <c r="GK144" s="207"/>
      <c r="GL144" s="207"/>
      <c r="GM144" s="207"/>
      <c r="GN144" s="207"/>
      <c r="GO144" s="207"/>
      <c r="GP144" s="207"/>
      <c r="GQ144" s="207"/>
      <c r="GR144" s="207"/>
      <c r="GS144" s="207"/>
      <c r="GT144" s="207"/>
      <c r="GU144" s="207"/>
      <c r="GV144" s="207"/>
      <c r="GW144" s="207"/>
      <c r="GX144" s="207"/>
      <c r="GY144" s="207"/>
    </row>
    <row r="145" spans="1:209" x14ac:dyDescent="0.2">
      <c r="A145" s="61" t="s">
        <v>2</v>
      </c>
      <c r="D145" s="43" t="s">
        <v>440</v>
      </c>
      <c r="E145" s="62"/>
      <c r="F145" s="15">
        <v>0</v>
      </c>
      <c r="G145" s="15">
        <v>0</v>
      </c>
      <c r="H145" s="15">
        <v>0</v>
      </c>
      <c r="I145" s="15">
        <v>0</v>
      </c>
      <c r="J145" s="80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80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80">
        <v>0</v>
      </c>
      <c r="AD145" s="15">
        <v>0</v>
      </c>
      <c r="AE145" s="15">
        <v>0</v>
      </c>
      <c r="AF145" s="15">
        <v>0</v>
      </c>
      <c r="AG145" s="80">
        <v>0</v>
      </c>
      <c r="AH145" s="15">
        <v>0</v>
      </c>
      <c r="AI145" s="15">
        <v>0</v>
      </c>
      <c r="AJ145" s="15">
        <v>0</v>
      </c>
      <c r="AK145" s="15">
        <v>0</v>
      </c>
      <c r="AL145" s="15">
        <v>0</v>
      </c>
      <c r="AM145" s="15">
        <v>0</v>
      </c>
      <c r="AN145" s="80">
        <v>0</v>
      </c>
      <c r="AO145" s="15">
        <v>0</v>
      </c>
      <c r="AP145" s="80">
        <v>0</v>
      </c>
      <c r="AQ145" s="15">
        <v>0</v>
      </c>
      <c r="AR145" s="15">
        <v>0</v>
      </c>
      <c r="AS145" s="15">
        <v>0</v>
      </c>
      <c r="AT145" s="80">
        <v>0</v>
      </c>
      <c r="AU145" s="80">
        <v>0</v>
      </c>
      <c r="AV145" s="80">
        <v>0</v>
      </c>
      <c r="AW145" s="80">
        <v>0</v>
      </c>
      <c r="AX145" s="80">
        <v>0</v>
      </c>
      <c r="AY145" s="174">
        <v>0</v>
      </c>
      <c r="AZ145" s="80">
        <v>0</v>
      </c>
      <c r="BA145" s="80">
        <v>0</v>
      </c>
      <c r="BB145" s="80">
        <v>0</v>
      </c>
      <c r="BC145" s="80">
        <v>0</v>
      </c>
      <c r="BD145" s="80">
        <v>0</v>
      </c>
      <c r="BE145" s="80">
        <v>0</v>
      </c>
      <c r="BF145" s="80">
        <v>0</v>
      </c>
      <c r="BG145" s="80">
        <v>0</v>
      </c>
      <c r="BH145" s="15">
        <v>0</v>
      </c>
      <c r="BI145" s="15">
        <v>0</v>
      </c>
      <c r="BJ145" s="15">
        <v>0</v>
      </c>
      <c r="BK145" s="80">
        <v>0</v>
      </c>
      <c r="BL145" s="15">
        <v>0</v>
      </c>
      <c r="BM145" s="15">
        <v>0</v>
      </c>
      <c r="BN145" s="15">
        <v>0</v>
      </c>
      <c r="BO145" s="15">
        <v>0</v>
      </c>
      <c r="BP145" s="15">
        <v>0</v>
      </c>
      <c r="BQ145" s="15">
        <v>0</v>
      </c>
      <c r="BR145" s="80">
        <v>0</v>
      </c>
      <c r="BS145" s="15">
        <v>0</v>
      </c>
      <c r="BT145" s="15">
        <v>0</v>
      </c>
      <c r="BU145" s="80">
        <v>0</v>
      </c>
      <c r="BV145" s="15">
        <v>0</v>
      </c>
      <c r="BW145" s="15">
        <v>0</v>
      </c>
      <c r="BX145" s="15">
        <v>0</v>
      </c>
      <c r="BY145" s="15">
        <v>0</v>
      </c>
      <c r="BZ145" s="80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v>0</v>
      </c>
      <c r="CH145" s="80">
        <v>0</v>
      </c>
      <c r="CI145" s="80">
        <v>0</v>
      </c>
      <c r="CJ145" s="80">
        <v>0</v>
      </c>
      <c r="CK145" s="80">
        <v>0</v>
      </c>
      <c r="CL145" s="174">
        <v>0</v>
      </c>
      <c r="CM145" s="80">
        <v>0</v>
      </c>
      <c r="CN145" s="80">
        <v>0</v>
      </c>
      <c r="CO145" s="80">
        <v>0</v>
      </c>
      <c r="CP145" s="80">
        <v>0</v>
      </c>
      <c r="CQ145" s="80">
        <v>0</v>
      </c>
      <c r="CR145" s="80">
        <v>0</v>
      </c>
      <c r="CS145" s="80">
        <v>0</v>
      </c>
      <c r="CT145" s="80">
        <v>0</v>
      </c>
      <c r="CU145" s="15">
        <v>0</v>
      </c>
      <c r="CV145" s="15">
        <v>1</v>
      </c>
      <c r="CW145" s="15"/>
      <c r="CX145" s="15"/>
      <c r="CY145" s="15"/>
      <c r="CZ145" s="207"/>
      <c r="DA145" s="207"/>
      <c r="DE145" s="208"/>
      <c r="DJ145" s="207"/>
      <c r="DK145" s="207"/>
      <c r="DL145" s="207"/>
      <c r="DM145" s="207"/>
      <c r="DN145" s="207"/>
      <c r="DO145" s="207"/>
      <c r="DP145" s="207"/>
      <c r="DQ145" s="207"/>
      <c r="DR145" s="207"/>
      <c r="DS145" s="207"/>
      <c r="DT145" s="207"/>
      <c r="DU145" s="207"/>
      <c r="DV145" s="207"/>
      <c r="DW145" s="207"/>
      <c r="DX145" s="207"/>
      <c r="DY145" s="207"/>
      <c r="DZ145" s="207"/>
      <c r="EA145" s="207"/>
      <c r="EB145" s="207"/>
      <c r="EC145" s="207"/>
      <c r="ED145" s="207"/>
      <c r="EE145" s="207"/>
      <c r="EF145" s="207"/>
      <c r="EG145" s="207"/>
      <c r="EH145" s="207"/>
      <c r="EI145" s="207"/>
      <c r="EJ145" s="207"/>
      <c r="EK145" s="207"/>
      <c r="EL145" s="207"/>
      <c r="EM145" s="207"/>
      <c r="EN145" s="207"/>
      <c r="EO145" s="207"/>
      <c r="EP145" s="207"/>
      <c r="EQ145" s="207"/>
      <c r="ER145" s="207"/>
      <c r="ES145" s="207"/>
      <c r="ET145" s="207"/>
      <c r="EU145" s="207"/>
      <c r="EV145" s="207"/>
      <c r="EW145" s="207"/>
      <c r="EX145" s="207"/>
      <c r="EY145" s="207"/>
      <c r="EZ145" s="207"/>
      <c r="FA145" s="207"/>
      <c r="FB145" s="207"/>
      <c r="FC145" s="207"/>
      <c r="FD145" s="207"/>
      <c r="FE145" s="207"/>
      <c r="FF145" s="207"/>
      <c r="FG145" s="207"/>
      <c r="FH145" s="207"/>
      <c r="FI145" s="207"/>
      <c r="FJ145" s="207"/>
      <c r="FK145" s="207"/>
      <c r="FL145" s="207"/>
      <c r="FM145" s="207"/>
      <c r="FN145" s="207"/>
      <c r="FO145" s="207"/>
      <c r="FP145" s="207"/>
      <c r="FQ145" s="207"/>
      <c r="FR145" s="207"/>
      <c r="FS145" s="207"/>
      <c r="FT145" s="207"/>
      <c r="FU145" s="207"/>
      <c r="FV145" s="207"/>
      <c r="FW145" s="207"/>
      <c r="FX145" s="207"/>
      <c r="FY145" s="207"/>
      <c r="FZ145" s="207"/>
      <c r="GA145" s="207"/>
      <c r="GB145" s="207"/>
      <c r="GC145" s="207"/>
      <c r="GD145" s="207"/>
      <c r="GE145" s="207"/>
      <c r="GF145" s="207"/>
      <c r="GG145" s="207"/>
      <c r="GH145" s="207"/>
      <c r="GI145" s="207"/>
      <c r="GJ145" s="207"/>
      <c r="GK145" s="207"/>
      <c r="GL145" s="207"/>
      <c r="GM145" s="207"/>
      <c r="GN145" s="207"/>
      <c r="GO145" s="207"/>
      <c r="GP145" s="207"/>
      <c r="GQ145" s="207"/>
      <c r="GR145" s="207"/>
      <c r="GS145" s="207"/>
      <c r="GT145" s="207"/>
      <c r="GU145" s="207"/>
      <c r="GV145" s="207"/>
      <c r="GW145" s="207"/>
      <c r="GX145" s="207"/>
      <c r="GY145" s="207"/>
    </row>
    <row r="146" spans="1:209" x14ac:dyDescent="0.2">
      <c r="A146" s="30">
        <v>4</v>
      </c>
      <c r="B146" s="3">
        <v>4</v>
      </c>
      <c r="C146" s="98">
        <v>4</v>
      </c>
      <c r="D146" s="89">
        <f>'Revised Stratig. - April ''08'!$S$51</f>
        <v>-3.4828841812687101</v>
      </c>
      <c r="E146" s="70">
        <v>12</v>
      </c>
      <c r="F146" s="15">
        <v>0</v>
      </c>
      <c r="G146" s="15">
        <v>0</v>
      </c>
      <c r="H146" s="15">
        <v>0</v>
      </c>
      <c r="I146" s="15">
        <v>0</v>
      </c>
      <c r="J146" s="80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80">
        <v>0.99999999999999989</v>
      </c>
      <c r="W146" s="15">
        <v>0.99999999999999989</v>
      </c>
      <c r="X146" s="15">
        <v>0</v>
      </c>
      <c r="Y146" s="15">
        <v>0</v>
      </c>
      <c r="Z146" s="15">
        <v>0</v>
      </c>
      <c r="AA146" s="15">
        <v>1.9999999999999998</v>
      </c>
      <c r="AB146" s="15">
        <v>0.99999999999999989</v>
      </c>
      <c r="AC146" s="80">
        <v>3</v>
      </c>
      <c r="AD146" s="15">
        <v>0.99999999999999989</v>
      </c>
      <c r="AE146" s="15">
        <v>0</v>
      </c>
      <c r="AF146" s="15">
        <v>0</v>
      </c>
      <c r="AG146" s="80">
        <v>0</v>
      </c>
      <c r="AH146" s="15">
        <v>0</v>
      </c>
      <c r="AI146" s="15">
        <v>3.9999999999999996</v>
      </c>
      <c r="AJ146" s="15">
        <v>0</v>
      </c>
      <c r="AK146" s="15">
        <v>0</v>
      </c>
      <c r="AL146" s="15">
        <v>0.99999999999999989</v>
      </c>
      <c r="AM146" s="15">
        <v>0</v>
      </c>
      <c r="AN146" s="80">
        <v>1.9999999999999998</v>
      </c>
      <c r="AO146" s="15">
        <v>0</v>
      </c>
      <c r="AP146" s="80">
        <v>0</v>
      </c>
      <c r="AQ146" s="15">
        <v>0</v>
      </c>
      <c r="AR146" s="15">
        <v>0</v>
      </c>
      <c r="AS146" s="15">
        <v>0</v>
      </c>
      <c r="AT146" s="80">
        <v>0</v>
      </c>
      <c r="AU146" s="80">
        <v>0</v>
      </c>
      <c r="AV146" s="80">
        <v>0</v>
      </c>
      <c r="AW146" s="80">
        <v>0</v>
      </c>
      <c r="AX146" s="80">
        <v>0</v>
      </c>
      <c r="AY146" s="174">
        <v>3.9999999999999996</v>
      </c>
      <c r="AZ146" s="80">
        <v>0</v>
      </c>
      <c r="BA146" s="80">
        <v>0</v>
      </c>
      <c r="BB146" s="80">
        <v>0</v>
      </c>
      <c r="BC146" s="80">
        <v>0</v>
      </c>
      <c r="BD146" s="80">
        <v>0</v>
      </c>
      <c r="BE146" s="80">
        <v>0</v>
      </c>
      <c r="BF146" s="80">
        <v>0</v>
      </c>
      <c r="BG146" s="80">
        <v>3.9999999999999996</v>
      </c>
      <c r="BH146" s="15">
        <v>0</v>
      </c>
      <c r="BI146" s="15">
        <v>0</v>
      </c>
      <c r="BJ146" s="15">
        <v>0</v>
      </c>
      <c r="BK146" s="80">
        <v>0</v>
      </c>
      <c r="BL146" s="15">
        <v>0</v>
      </c>
      <c r="BM146" s="15">
        <v>0</v>
      </c>
      <c r="BN146" s="15">
        <v>0</v>
      </c>
      <c r="BO146" s="15">
        <v>0</v>
      </c>
      <c r="BP146" s="15">
        <v>0</v>
      </c>
      <c r="BQ146" s="15">
        <v>0</v>
      </c>
      <c r="BR146" s="80">
        <v>0</v>
      </c>
      <c r="BS146" s="15">
        <v>0</v>
      </c>
      <c r="BT146" s="15">
        <v>0</v>
      </c>
      <c r="BU146" s="80">
        <v>0</v>
      </c>
      <c r="BV146" s="15">
        <v>0</v>
      </c>
      <c r="BW146" s="15">
        <v>0</v>
      </c>
      <c r="BX146" s="15">
        <v>0</v>
      </c>
      <c r="BY146" s="15">
        <v>0</v>
      </c>
      <c r="BZ146" s="80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v>0</v>
      </c>
      <c r="CH146" s="80">
        <v>7</v>
      </c>
      <c r="CI146" s="80">
        <v>0</v>
      </c>
      <c r="CJ146" s="80">
        <v>0</v>
      </c>
      <c r="CK146" s="80">
        <v>0</v>
      </c>
      <c r="CL146" s="174">
        <v>7</v>
      </c>
      <c r="CM146" s="80">
        <v>0</v>
      </c>
      <c r="CN146" s="80">
        <v>0</v>
      </c>
      <c r="CO146" s="80">
        <v>3</v>
      </c>
      <c r="CP146" s="80">
        <v>10.000000000000002</v>
      </c>
      <c r="CQ146" s="80">
        <v>0</v>
      </c>
      <c r="CR146" s="80">
        <v>0</v>
      </c>
      <c r="CS146" s="80">
        <v>0</v>
      </c>
      <c r="CT146" s="80">
        <v>27.000000000000004</v>
      </c>
      <c r="CU146" s="15">
        <v>0</v>
      </c>
      <c r="CV146" s="15">
        <v>1</v>
      </c>
      <c r="CW146" s="15">
        <v>4</v>
      </c>
      <c r="CX146" s="15"/>
      <c r="CY146" s="15"/>
      <c r="CZ146" s="207"/>
      <c r="DA146" s="207"/>
      <c r="DJ146" s="207"/>
      <c r="DK146" s="207"/>
      <c r="DL146" s="207"/>
      <c r="DM146" s="207"/>
      <c r="DN146" s="207"/>
      <c r="DO146" s="207"/>
      <c r="DP146" s="207"/>
      <c r="DQ146" s="207"/>
      <c r="DR146" s="207"/>
      <c r="DS146" s="207"/>
      <c r="DT146" s="207"/>
      <c r="DU146" s="207"/>
      <c r="DV146" s="207"/>
      <c r="DW146" s="207"/>
      <c r="DX146" s="207"/>
      <c r="DY146" s="207"/>
      <c r="DZ146" s="207"/>
      <c r="EA146" s="207"/>
      <c r="EB146" s="207"/>
      <c r="EC146" s="207"/>
      <c r="ED146" s="207"/>
      <c r="EE146" s="207"/>
      <c r="EF146" s="207"/>
      <c r="EG146" s="207"/>
      <c r="EH146" s="207"/>
      <c r="EI146" s="207"/>
      <c r="EJ146" s="207"/>
      <c r="EK146" s="207"/>
      <c r="EL146" s="207"/>
      <c r="EM146" s="207"/>
      <c r="EN146" s="207"/>
      <c r="EO146" s="207"/>
      <c r="EP146" s="207"/>
      <c r="EQ146" s="207"/>
      <c r="ER146" s="207"/>
      <c r="ES146" s="207"/>
      <c r="ET146" s="207"/>
      <c r="EU146" s="207"/>
      <c r="EV146" s="207"/>
      <c r="EW146" s="207"/>
      <c r="EX146" s="207"/>
      <c r="EY146" s="207"/>
      <c r="EZ146" s="207"/>
      <c r="FA146" s="207"/>
      <c r="FB146" s="207"/>
      <c r="FC146" s="207"/>
      <c r="FD146" s="207"/>
      <c r="FE146" s="207"/>
      <c r="FF146" s="207"/>
      <c r="FG146" s="207"/>
      <c r="FH146" s="207"/>
      <c r="FI146" s="207"/>
      <c r="FJ146" s="207"/>
      <c r="FK146" s="207"/>
      <c r="FL146" s="207"/>
      <c r="FM146" s="207"/>
      <c r="FN146" s="207"/>
      <c r="FO146" s="207"/>
      <c r="FP146" s="207"/>
      <c r="FQ146" s="207"/>
      <c r="FR146" s="207"/>
      <c r="FS146" s="207"/>
      <c r="FT146" s="207"/>
      <c r="FU146" s="207"/>
      <c r="FV146" s="207"/>
      <c r="FW146" s="207"/>
      <c r="FX146" s="207"/>
      <c r="FY146" s="207"/>
      <c r="FZ146" s="207"/>
      <c r="GA146" s="207"/>
      <c r="GB146" s="207"/>
      <c r="GC146" s="207"/>
      <c r="GD146" s="207"/>
      <c r="GE146" s="207"/>
      <c r="GF146" s="207"/>
      <c r="GG146" s="207"/>
      <c r="GH146" s="207"/>
      <c r="GI146" s="207"/>
      <c r="GJ146" s="207"/>
      <c r="GK146" s="207"/>
      <c r="GL146" s="207"/>
      <c r="GM146" s="207"/>
      <c r="GN146" s="207"/>
      <c r="GO146" s="207"/>
      <c r="GP146" s="207"/>
      <c r="GQ146" s="207"/>
      <c r="GR146" s="207"/>
      <c r="GS146" s="207"/>
      <c r="GT146" s="207"/>
      <c r="GU146" s="207"/>
      <c r="GV146" s="207"/>
      <c r="GW146" s="207"/>
      <c r="GX146" s="207"/>
      <c r="GY146" s="207"/>
    </row>
    <row r="147" spans="1:209" x14ac:dyDescent="0.2">
      <c r="A147" s="30">
        <v>9</v>
      </c>
      <c r="B147" s="3">
        <v>9</v>
      </c>
      <c r="C147" s="98">
        <v>9</v>
      </c>
      <c r="D147" s="89">
        <f>'Revised Stratig. - April ''08'!$S$56</f>
        <v>59.764658696446503</v>
      </c>
      <c r="E147" s="70">
        <v>12</v>
      </c>
      <c r="F147" s="15">
        <v>0</v>
      </c>
      <c r="G147" s="15">
        <v>0</v>
      </c>
      <c r="H147" s="15">
        <v>0</v>
      </c>
      <c r="I147" s="15">
        <v>0</v>
      </c>
      <c r="J147" s="80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80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6</v>
      </c>
      <c r="AB147" s="15">
        <v>0</v>
      </c>
      <c r="AC147" s="80">
        <v>6</v>
      </c>
      <c r="AD147" s="15">
        <v>0.99999999999999989</v>
      </c>
      <c r="AE147" s="15">
        <v>0</v>
      </c>
      <c r="AF147" s="15">
        <v>0</v>
      </c>
      <c r="AG147" s="80">
        <v>0</v>
      </c>
      <c r="AH147" s="15">
        <v>0</v>
      </c>
      <c r="AI147" s="15">
        <v>1.9999999999999998</v>
      </c>
      <c r="AJ147" s="15">
        <v>0</v>
      </c>
      <c r="AK147" s="15">
        <v>0</v>
      </c>
      <c r="AL147" s="15">
        <v>0</v>
      </c>
      <c r="AM147" s="15">
        <v>0</v>
      </c>
      <c r="AN147" s="80">
        <v>3.9999999999999996</v>
      </c>
      <c r="AO147" s="15">
        <v>0</v>
      </c>
      <c r="AP147" s="80">
        <v>0</v>
      </c>
      <c r="AQ147" s="15">
        <v>0</v>
      </c>
      <c r="AR147" s="15">
        <v>0</v>
      </c>
      <c r="AS147" s="15">
        <v>0</v>
      </c>
      <c r="AT147" s="80">
        <v>0</v>
      </c>
      <c r="AU147" s="80">
        <v>0</v>
      </c>
      <c r="AV147" s="80">
        <v>0</v>
      </c>
      <c r="AW147" s="80">
        <v>0</v>
      </c>
      <c r="AX147" s="80">
        <v>0</v>
      </c>
      <c r="AY147" s="174">
        <v>3.9999999999999996</v>
      </c>
      <c r="AZ147" s="80">
        <v>0</v>
      </c>
      <c r="BA147" s="80">
        <v>0</v>
      </c>
      <c r="BB147" s="80">
        <v>0</v>
      </c>
      <c r="BC147" s="80">
        <v>0</v>
      </c>
      <c r="BD147" s="80">
        <v>0</v>
      </c>
      <c r="BE147" s="80">
        <v>0</v>
      </c>
      <c r="BF147" s="80">
        <v>0</v>
      </c>
      <c r="BG147" s="80">
        <v>3.9999999999999996</v>
      </c>
      <c r="BH147" s="15">
        <v>0</v>
      </c>
      <c r="BI147" s="15">
        <v>0</v>
      </c>
      <c r="BJ147" s="15">
        <v>0</v>
      </c>
      <c r="BK147" s="80">
        <v>0</v>
      </c>
      <c r="BL147" s="15">
        <v>0</v>
      </c>
      <c r="BM147" s="15">
        <v>0</v>
      </c>
      <c r="BN147" s="15">
        <v>0</v>
      </c>
      <c r="BO147" s="15">
        <v>0</v>
      </c>
      <c r="BP147" s="15">
        <v>0</v>
      </c>
      <c r="BQ147" s="15">
        <v>0</v>
      </c>
      <c r="BR147" s="80">
        <v>0</v>
      </c>
      <c r="BS147" s="15">
        <v>0</v>
      </c>
      <c r="BT147" s="15">
        <v>0</v>
      </c>
      <c r="BU147" s="80">
        <v>0</v>
      </c>
      <c r="BV147" s="15">
        <v>0</v>
      </c>
      <c r="BW147" s="15">
        <v>0</v>
      </c>
      <c r="BX147" s="15">
        <v>0</v>
      </c>
      <c r="BY147" s="15">
        <v>0</v>
      </c>
      <c r="BZ147" s="80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v>0</v>
      </c>
      <c r="CH147" s="80">
        <v>7</v>
      </c>
      <c r="CI147" s="80">
        <v>0</v>
      </c>
      <c r="CJ147" s="80">
        <v>0</v>
      </c>
      <c r="CK147" s="80">
        <v>0</v>
      </c>
      <c r="CL147" s="174">
        <v>7</v>
      </c>
      <c r="CM147" s="80">
        <v>0</v>
      </c>
      <c r="CN147" s="80">
        <v>0</v>
      </c>
      <c r="CO147" s="80">
        <v>1.9999999999999998</v>
      </c>
      <c r="CP147" s="80">
        <v>0</v>
      </c>
      <c r="CQ147" s="80">
        <v>0</v>
      </c>
      <c r="CR147" s="80">
        <v>0</v>
      </c>
      <c r="CS147" s="80">
        <v>0.99999999999999989</v>
      </c>
      <c r="CT147" s="80">
        <v>17.000000000000004</v>
      </c>
      <c r="CU147" s="15">
        <v>0</v>
      </c>
      <c r="CV147" s="15">
        <v>1</v>
      </c>
      <c r="CW147" s="15">
        <v>9</v>
      </c>
      <c r="CX147" s="15"/>
      <c r="CY147" s="15"/>
      <c r="CZ147" s="207"/>
      <c r="DA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  <c r="EE147" s="207"/>
      <c r="EF147" s="207"/>
      <c r="EG147" s="207"/>
      <c r="EH147" s="207"/>
      <c r="EI147" s="207"/>
      <c r="EJ147" s="207"/>
      <c r="EK147" s="207"/>
      <c r="EL147" s="207"/>
      <c r="EM147" s="207"/>
      <c r="EN147" s="207"/>
      <c r="EO147" s="207"/>
      <c r="EP147" s="207"/>
      <c r="EQ147" s="207"/>
      <c r="ER147" s="207"/>
      <c r="ES147" s="207"/>
      <c r="ET147" s="207"/>
      <c r="EU147" s="207"/>
      <c r="EV147" s="207"/>
      <c r="EW147" s="207"/>
      <c r="EX147" s="207"/>
      <c r="EY147" s="207"/>
      <c r="EZ147" s="207"/>
      <c r="FA147" s="207"/>
      <c r="FB147" s="207"/>
      <c r="FC147" s="207"/>
      <c r="FD147" s="207"/>
      <c r="FE147" s="207"/>
      <c r="FF147" s="207"/>
      <c r="FG147" s="207"/>
      <c r="FH147" s="207"/>
      <c r="FI147" s="207"/>
      <c r="FJ147" s="207"/>
      <c r="FK147" s="207"/>
      <c r="FL147" s="207"/>
      <c r="FM147" s="207"/>
      <c r="FN147" s="207"/>
      <c r="FO147" s="207"/>
      <c r="FP147" s="207"/>
      <c r="FQ147" s="207"/>
      <c r="FR147" s="207"/>
      <c r="FS147" s="207"/>
      <c r="FT147" s="207"/>
      <c r="FU147" s="207"/>
      <c r="FV147" s="207"/>
      <c r="FW147" s="207"/>
      <c r="FX147" s="207"/>
      <c r="FY147" s="207"/>
      <c r="FZ147" s="207"/>
      <c r="GA147" s="207"/>
      <c r="GB147" s="207"/>
      <c r="GC147" s="207"/>
      <c r="GD147" s="207"/>
      <c r="GE147" s="207"/>
      <c r="GF147" s="207"/>
      <c r="GG147" s="207"/>
      <c r="GH147" s="207"/>
      <c r="GI147" s="207"/>
      <c r="GJ147" s="207"/>
      <c r="GK147" s="207"/>
      <c r="GL147" s="207"/>
      <c r="GM147" s="207"/>
      <c r="GN147" s="207"/>
      <c r="GO147" s="207"/>
      <c r="GP147" s="207"/>
      <c r="GQ147" s="207"/>
      <c r="GR147" s="207"/>
      <c r="GS147" s="207"/>
      <c r="GT147" s="207"/>
      <c r="GU147" s="207"/>
      <c r="GV147" s="207"/>
      <c r="GW147" s="207"/>
      <c r="GX147" s="207"/>
      <c r="GY147" s="207"/>
    </row>
    <row r="148" spans="1:209" x14ac:dyDescent="0.2">
      <c r="A148" s="30">
        <v>14</v>
      </c>
      <c r="B148" s="3">
        <v>14</v>
      </c>
      <c r="C148" s="98">
        <v>14</v>
      </c>
      <c r="D148" s="89">
        <f>'Revised Stratig. - April ''08'!$S$61</f>
        <v>121.120219344407</v>
      </c>
      <c r="E148" s="70">
        <v>12</v>
      </c>
      <c r="F148" s="15">
        <v>0</v>
      </c>
      <c r="G148" s="15">
        <v>0</v>
      </c>
      <c r="H148" s="15">
        <v>0</v>
      </c>
      <c r="I148" s="15">
        <v>0</v>
      </c>
      <c r="J148" s="80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80">
        <v>3</v>
      </c>
      <c r="W148" s="15">
        <v>3</v>
      </c>
      <c r="X148" s="15">
        <v>0</v>
      </c>
      <c r="Y148" s="15">
        <v>0</v>
      </c>
      <c r="Z148" s="15">
        <v>0</v>
      </c>
      <c r="AA148" s="15">
        <v>1.9999999999999998</v>
      </c>
      <c r="AB148" s="15">
        <v>0.99999999999999989</v>
      </c>
      <c r="AC148" s="80">
        <v>3</v>
      </c>
      <c r="AD148" s="15">
        <v>0</v>
      </c>
      <c r="AE148" s="15">
        <v>0</v>
      </c>
      <c r="AF148" s="15">
        <v>0</v>
      </c>
      <c r="AG148" s="80">
        <v>0</v>
      </c>
      <c r="AH148" s="15">
        <v>0</v>
      </c>
      <c r="AI148" s="15">
        <v>1.9999999999999998</v>
      </c>
      <c r="AJ148" s="15">
        <v>0</v>
      </c>
      <c r="AK148" s="15">
        <v>0</v>
      </c>
      <c r="AL148" s="15">
        <v>0</v>
      </c>
      <c r="AM148" s="15">
        <v>0</v>
      </c>
      <c r="AN148" s="80">
        <v>1.9999999999999998</v>
      </c>
      <c r="AO148" s="15">
        <v>0</v>
      </c>
      <c r="AP148" s="80">
        <v>0</v>
      </c>
      <c r="AQ148" s="15">
        <v>0</v>
      </c>
      <c r="AR148" s="15">
        <v>0</v>
      </c>
      <c r="AS148" s="15">
        <v>0</v>
      </c>
      <c r="AT148" s="80">
        <v>0</v>
      </c>
      <c r="AU148" s="80">
        <v>0</v>
      </c>
      <c r="AV148" s="80">
        <v>0</v>
      </c>
      <c r="AW148" s="80">
        <v>0</v>
      </c>
      <c r="AX148" s="80">
        <v>0</v>
      </c>
      <c r="AY148" s="174">
        <v>1.9999999999999998</v>
      </c>
      <c r="AZ148" s="80">
        <v>0</v>
      </c>
      <c r="BA148" s="80">
        <v>0</v>
      </c>
      <c r="BB148" s="80">
        <v>0</v>
      </c>
      <c r="BC148" s="80">
        <v>0</v>
      </c>
      <c r="BD148" s="80">
        <v>0</v>
      </c>
      <c r="BE148" s="80">
        <v>0</v>
      </c>
      <c r="BF148" s="80">
        <v>0</v>
      </c>
      <c r="BG148" s="80">
        <v>1.9999999999999998</v>
      </c>
      <c r="BH148" s="15">
        <v>0</v>
      </c>
      <c r="BI148" s="15">
        <v>0</v>
      </c>
      <c r="BJ148" s="15">
        <v>0</v>
      </c>
      <c r="BK148" s="80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80">
        <v>0</v>
      </c>
      <c r="BS148" s="15">
        <v>0</v>
      </c>
      <c r="BT148" s="15">
        <v>0</v>
      </c>
      <c r="BU148" s="80">
        <v>0</v>
      </c>
      <c r="BV148" s="15">
        <v>0</v>
      </c>
      <c r="BW148" s="15">
        <v>0</v>
      </c>
      <c r="BX148" s="15">
        <v>0</v>
      </c>
      <c r="BY148" s="15">
        <v>0</v>
      </c>
      <c r="BZ148" s="80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80">
        <v>1.9999999999999998</v>
      </c>
      <c r="CI148" s="80">
        <v>0</v>
      </c>
      <c r="CJ148" s="80">
        <v>0</v>
      </c>
      <c r="CK148" s="80">
        <v>0</v>
      </c>
      <c r="CL148" s="174">
        <v>1.9999999999999998</v>
      </c>
      <c r="CM148" s="80">
        <v>1.9999999999999998</v>
      </c>
      <c r="CN148" s="80">
        <v>0</v>
      </c>
      <c r="CO148" s="80">
        <v>0</v>
      </c>
      <c r="CP148" s="80">
        <v>0.99999999999999989</v>
      </c>
      <c r="CQ148" s="80">
        <v>0</v>
      </c>
      <c r="CR148" s="80">
        <v>0</v>
      </c>
      <c r="CS148" s="80">
        <v>0</v>
      </c>
      <c r="CT148" s="80">
        <v>7</v>
      </c>
      <c r="CU148" s="15">
        <v>0</v>
      </c>
      <c r="CV148" s="15">
        <v>1</v>
      </c>
      <c r="CW148" s="15">
        <v>14</v>
      </c>
      <c r="CX148" s="15"/>
      <c r="CY148" s="15"/>
      <c r="CZ148" s="207"/>
      <c r="DA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  <c r="EF148" s="207"/>
      <c r="EG148" s="207"/>
      <c r="EH148" s="207"/>
      <c r="EI148" s="207"/>
      <c r="EJ148" s="207"/>
      <c r="EK148" s="207"/>
      <c r="EL148" s="207"/>
      <c r="EM148" s="207"/>
      <c r="EN148" s="207"/>
      <c r="EO148" s="207"/>
      <c r="EP148" s="207"/>
      <c r="EQ148" s="207"/>
      <c r="ER148" s="207"/>
      <c r="ES148" s="207"/>
      <c r="ET148" s="207"/>
      <c r="EU148" s="207"/>
      <c r="EV148" s="207"/>
      <c r="EW148" s="207"/>
      <c r="EX148" s="207"/>
      <c r="EY148" s="207"/>
      <c r="EZ148" s="207"/>
      <c r="FA148" s="207"/>
      <c r="FB148" s="207"/>
      <c r="FC148" s="207"/>
      <c r="FD148" s="207"/>
      <c r="FE148" s="207"/>
      <c r="FF148" s="207"/>
      <c r="FG148" s="207"/>
      <c r="FH148" s="207"/>
      <c r="FI148" s="207"/>
      <c r="FJ148" s="207"/>
      <c r="FK148" s="207"/>
      <c r="FL148" s="207"/>
      <c r="FM148" s="207"/>
      <c r="FN148" s="207"/>
      <c r="FO148" s="207"/>
      <c r="FP148" s="207"/>
      <c r="FQ148" s="207"/>
      <c r="FR148" s="207"/>
      <c r="FS148" s="207"/>
      <c r="FT148" s="207"/>
      <c r="FU148" s="207"/>
      <c r="FV148" s="207"/>
      <c r="FW148" s="207"/>
      <c r="FX148" s="207"/>
      <c r="FY148" s="207"/>
      <c r="FZ148" s="207"/>
      <c r="GA148" s="207"/>
      <c r="GB148" s="207"/>
      <c r="GC148" s="207"/>
      <c r="GD148" s="207"/>
      <c r="GE148" s="207"/>
      <c r="GF148" s="207"/>
      <c r="GG148" s="207"/>
      <c r="GH148" s="207"/>
      <c r="GI148" s="207"/>
      <c r="GJ148" s="207"/>
      <c r="GK148" s="207"/>
      <c r="GL148" s="207"/>
      <c r="GM148" s="207"/>
      <c r="GN148" s="207"/>
      <c r="GO148" s="207"/>
      <c r="GP148" s="207"/>
      <c r="GQ148" s="207"/>
      <c r="GR148" s="207"/>
      <c r="GS148" s="207"/>
      <c r="GT148" s="207"/>
      <c r="GU148" s="207"/>
      <c r="GV148" s="207"/>
      <c r="GW148" s="207"/>
      <c r="GX148" s="207"/>
      <c r="GY148" s="207"/>
    </row>
    <row r="149" spans="1:209" x14ac:dyDescent="0.2">
      <c r="A149" s="30">
        <v>19</v>
      </c>
      <c r="B149" s="30">
        <v>19</v>
      </c>
      <c r="C149" s="98">
        <v>19</v>
      </c>
      <c r="D149" s="89">
        <f>'Revised Stratig. - April ''08'!$S$66</f>
        <v>181.45403321976499</v>
      </c>
      <c r="E149" s="70">
        <v>12</v>
      </c>
      <c r="F149" s="15">
        <v>0</v>
      </c>
      <c r="G149" s="15">
        <v>0</v>
      </c>
      <c r="H149" s="15">
        <v>0</v>
      </c>
      <c r="I149" s="15">
        <v>0</v>
      </c>
      <c r="J149" s="80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80">
        <v>1.9999999999999998</v>
      </c>
      <c r="W149" s="15">
        <v>1.9999999999999998</v>
      </c>
      <c r="X149" s="15">
        <v>0</v>
      </c>
      <c r="Y149" s="15">
        <v>0</v>
      </c>
      <c r="Z149" s="15">
        <v>0</v>
      </c>
      <c r="AA149" s="15">
        <v>0.99999999999999989</v>
      </c>
      <c r="AB149" s="15">
        <v>0.99999999999999989</v>
      </c>
      <c r="AC149" s="80">
        <v>1.9999999999999998</v>
      </c>
      <c r="AD149" s="15">
        <v>0</v>
      </c>
      <c r="AE149" s="15">
        <v>0</v>
      </c>
      <c r="AF149" s="15">
        <v>0</v>
      </c>
      <c r="AG149" s="80">
        <v>0</v>
      </c>
      <c r="AH149" s="15">
        <v>0</v>
      </c>
      <c r="AI149" s="15">
        <v>22</v>
      </c>
      <c r="AJ149" s="15">
        <v>0</v>
      </c>
      <c r="AK149" s="15">
        <v>0</v>
      </c>
      <c r="AL149" s="15">
        <v>0</v>
      </c>
      <c r="AM149" s="15">
        <v>0</v>
      </c>
      <c r="AN149" s="80">
        <v>0</v>
      </c>
      <c r="AO149" s="15">
        <v>0</v>
      </c>
      <c r="AP149" s="80">
        <v>0</v>
      </c>
      <c r="AQ149" s="15">
        <v>0</v>
      </c>
      <c r="AR149" s="15">
        <v>0</v>
      </c>
      <c r="AS149" s="15">
        <v>0</v>
      </c>
      <c r="AT149" s="80">
        <v>0.99999999999999989</v>
      </c>
      <c r="AU149" s="80">
        <v>36</v>
      </c>
      <c r="AV149" s="80">
        <v>0</v>
      </c>
      <c r="AW149" s="80">
        <v>0</v>
      </c>
      <c r="AX149" s="80">
        <v>0.99999999999999989</v>
      </c>
      <c r="AY149" s="174">
        <v>27</v>
      </c>
      <c r="AZ149" s="80">
        <v>0</v>
      </c>
      <c r="BA149" s="80">
        <v>0.99999999999999989</v>
      </c>
      <c r="BB149" s="80">
        <v>11</v>
      </c>
      <c r="BC149" s="80">
        <v>0</v>
      </c>
      <c r="BD149" s="80">
        <v>0</v>
      </c>
      <c r="BE149" s="80">
        <v>0</v>
      </c>
      <c r="BF149" s="80">
        <v>0</v>
      </c>
      <c r="BG149" s="80">
        <v>40.000000000000007</v>
      </c>
      <c r="BH149" s="15">
        <v>0</v>
      </c>
      <c r="BI149" s="15">
        <v>0</v>
      </c>
      <c r="BJ149" s="15">
        <v>0</v>
      </c>
      <c r="BK149" s="80">
        <v>0</v>
      </c>
      <c r="BL149" s="15">
        <v>0</v>
      </c>
      <c r="BM149" s="15">
        <v>0</v>
      </c>
      <c r="BN149" s="15">
        <v>0</v>
      </c>
      <c r="BO149" s="15">
        <v>0</v>
      </c>
      <c r="BP149" s="15">
        <v>0</v>
      </c>
      <c r="BQ149" s="15">
        <v>0</v>
      </c>
      <c r="BR149" s="80">
        <v>0</v>
      </c>
      <c r="BS149" s="15">
        <v>0</v>
      </c>
      <c r="BT149" s="15">
        <v>0</v>
      </c>
      <c r="BU149" s="80">
        <v>0</v>
      </c>
      <c r="BV149" s="15">
        <v>0</v>
      </c>
      <c r="BW149" s="15">
        <v>0</v>
      </c>
      <c r="BX149" s="15">
        <v>0</v>
      </c>
      <c r="BY149" s="15">
        <v>0</v>
      </c>
      <c r="BZ149" s="80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80">
        <v>3.9999999999999996</v>
      </c>
      <c r="CI149" s="80">
        <v>3</v>
      </c>
      <c r="CJ149" s="80">
        <v>0</v>
      </c>
      <c r="CK149" s="80">
        <v>0</v>
      </c>
      <c r="CL149" s="174">
        <v>6.96</v>
      </c>
      <c r="CM149" s="80">
        <v>0</v>
      </c>
      <c r="CN149" s="80">
        <v>0.99999999999999989</v>
      </c>
      <c r="CO149" s="80">
        <v>0.99999999999999989</v>
      </c>
      <c r="CP149" s="80">
        <v>3</v>
      </c>
      <c r="CQ149" s="80">
        <v>0.99999999999999989</v>
      </c>
      <c r="CR149" s="80">
        <v>0</v>
      </c>
      <c r="CS149" s="80">
        <v>0</v>
      </c>
      <c r="CT149" s="80">
        <v>19.920000000000002</v>
      </c>
      <c r="CU149" s="15">
        <v>0</v>
      </c>
      <c r="CV149" s="15">
        <v>1</v>
      </c>
      <c r="CW149" s="15">
        <v>19</v>
      </c>
      <c r="CX149" s="15"/>
      <c r="CY149" s="15"/>
      <c r="CZ149" s="207"/>
      <c r="DA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  <c r="EF149" s="207"/>
      <c r="EG149" s="207"/>
      <c r="EH149" s="207"/>
      <c r="EI149" s="207"/>
      <c r="EJ149" s="207"/>
      <c r="EK149" s="207"/>
      <c r="EL149" s="207"/>
      <c r="EM149" s="207"/>
      <c r="EN149" s="207"/>
      <c r="EO149" s="207"/>
      <c r="EP149" s="207"/>
      <c r="EQ149" s="207"/>
      <c r="ER149" s="207"/>
      <c r="ES149" s="207"/>
      <c r="ET149" s="207"/>
      <c r="EU149" s="207"/>
      <c r="EV149" s="207"/>
      <c r="EW149" s="207"/>
      <c r="EX149" s="207"/>
      <c r="EY149" s="207"/>
      <c r="EZ149" s="207"/>
      <c r="FA149" s="207"/>
      <c r="FB149" s="207"/>
      <c r="FC149" s="207"/>
      <c r="FD149" s="207"/>
      <c r="FE149" s="207"/>
      <c r="FF149" s="207"/>
      <c r="FG149" s="207"/>
      <c r="FH149" s="207"/>
      <c r="FI149" s="207"/>
      <c r="FJ149" s="207"/>
      <c r="FK149" s="207"/>
      <c r="FL149" s="207"/>
      <c r="FM149" s="207"/>
      <c r="FN149" s="207"/>
      <c r="FO149" s="207"/>
      <c r="FP149" s="207"/>
      <c r="FQ149" s="207"/>
      <c r="FR149" s="207"/>
      <c r="FS149" s="207"/>
      <c r="FT149" s="207"/>
      <c r="FU149" s="207"/>
      <c r="FV149" s="207"/>
      <c r="FW149" s="207"/>
      <c r="FX149" s="207"/>
      <c r="FY149" s="207"/>
      <c r="FZ149" s="207"/>
      <c r="GA149" s="207"/>
      <c r="GB149" s="207"/>
      <c r="GC149" s="207"/>
      <c r="GD149" s="207"/>
      <c r="GE149" s="207"/>
      <c r="GF149" s="207"/>
      <c r="GG149" s="207"/>
      <c r="GH149" s="207"/>
      <c r="GI149" s="207"/>
      <c r="GJ149" s="207"/>
      <c r="GK149" s="207"/>
      <c r="GL149" s="207"/>
      <c r="GM149" s="207"/>
      <c r="GN149" s="207"/>
      <c r="GO149" s="207"/>
      <c r="GP149" s="207"/>
      <c r="GQ149" s="207"/>
      <c r="GR149" s="207"/>
      <c r="GS149" s="207"/>
      <c r="GT149" s="207"/>
      <c r="GU149" s="207"/>
      <c r="GV149" s="207"/>
      <c r="GW149" s="207"/>
      <c r="GX149" s="207"/>
      <c r="GY149" s="207"/>
    </row>
    <row r="150" spans="1:209" x14ac:dyDescent="0.2">
      <c r="A150" s="30">
        <v>24</v>
      </c>
      <c r="B150" s="30">
        <v>24</v>
      </c>
      <c r="C150" s="98">
        <v>24</v>
      </c>
      <c r="D150" s="89">
        <f>'Revised Stratig. - April ''08'!$S$71</f>
        <v>243.049199544495</v>
      </c>
      <c r="E150" s="70">
        <v>12</v>
      </c>
      <c r="F150" s="15">
        <v>0</v>
      </c>
      <c r="G150" s="15">
        <v>0</v>
      </c>
      <c r="H150" s="15">
        <v>0</v>
      </c>
      <c r="I150" s="15">
        <v>0</v>
      </c>
      <c r="J150" s="80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0.99999999999999989</v>
      </c>
      <c r="U150" s="15">
        <v>3</v>
      </c>
      <c r="V150" s="80">
        <v>0</v>
      </c>
      <c r="W150" s="15">
        <v>3.9999999999999996</v>
      </c>
      <c r="X150" s="15">
        <v>0</v>
      </c>
      <c r="Y150" s="15">
        <v>0.99999999999999989</v>
      </c>
      <c r="Z150" s="15">
        <v>0</v>
      </c>
      <c r="AA150" s="15">
        <v>0</v>
      </c>
      <c r="AB150" s="15">
        <v>0</v>
      </c>
      <c r="AC150" s="80">
        <v>0</v>
      </c>
      <c r="AD150" s="15">
        <v>0</v>
      </c>
      <c r="AE150" s="15">
        <v>0</v>
      </c>
      <c r="AF150" s="15">
        <v>0</v>
      </c>
      <c r="AG150" s="80">
        <v>0</v>
      </c>
      <c r="AH150" s="15">
        <v>0</v>
      </c>
      <c r="AI150" s="15">
        <v>40.000000000000007</v>
      </c>
      <c r="AJ150" s="15">
        <v>0</v>
      </c>
      <c r="AK150" s="15">
        <v>0</v>
      </c>
      <c r="AL150" s="15">
        <v>1.9999999999999998</v>
      </c>
      <c r="AM150" s="15">
        <v>0</v>
      </c>
      <c r="AN150" s="80">
        <v>3</v>
      </c>
      <c r="AO150" s="15">
        <v>0</v>
      </c>
      <c r="AP150" s="80">
        <v>0</v>
      </c>
      <c r="AQ150" s="15">
        <v>0</v>
      </c>
      <c r="AR150" s="15">
        <v>0</v>
      </c>
      <c r="AS150" s="15">
        <v>0</v>
      </c>
      <c r="AT150" s="80">
        <v>0</v>
      </c>
      <c r="AU150" s="80">
        <v>12</v>
      </c>
      <c r="AV150" s="80">
        <v>0.99999999999999989</v>
      </c>
      <c r="AW150" s="80">
        <v>0.99999999999999989</v>
      </c>
      <c r="AX150" s="80">
        <v>0.99999999999999989</v>
      </c>
      <c r="AY150" s="174">
        <v>34.999999999999993</v>
      </c>
      <c r="AZ150" s="80">
        <v>0</v>
      </c>
      <c r="BA150" s="80">
        <v>0</v>
      </c>
      <c r="BB150" s="80">
        <v>1.9999999999999998</v>
      </c>
      <c r="BC150" s="80">
        <v>0</v>
      </c>
      <c r="BD150" s="80">
        <v>0</v>
      </c>
      <c r="BE150" s="80">
        <v>0</v>
      </c>
      <c r="BF150" s="80">
        <v>0</v>
      </c>
      <c r="BG150" s="80">
        <v>37.999999999999993</v>
      </c>
      <c r="BH150" s="15">
        <v>0</v>
      </c>
      <c r="BI150" s="15">
        <v>0</v>
      </c>
      <c r="BJ150" s="15">
        <v>0</v>
      </c>
      <c r="BK150" s="80">
        <v>0</v>
      </c>
      <c r="BL150" s="15">
        <v>0</v>
      </c>
      <c r="BM150" s="15">
        <v>0</v>
      </c>
      <c r="BN150" s="15">
        <v>0</v>
      </c>
      <c r="BO150" s="15">
        <v>0</v>
      </c>
      <c r="BP150" s="15">
        <v>0</v>
      </c>
      <c r="BQ150" s="15">
        <v>0</v>
      </c>
      <c r="BR150" s="80">
        <v>0</v>
      </c>
      <c r="BS150" s="15">
        <v>0</v>
      </c>
      <c r="BT150" s="15">
        <v>0</v>
      </c>
      <c r="BU150" s="80">
        <v>0</v>
      </c>
      <c r="BV150" s="15">
        <v>0</v>
      </c>
      <c r="BW150" s="15">
        <v>0</v>
      </c>
      <c r="BX150" s="15">
        <v>0</v>
      </c>
      <c r="BY150" s="15">
        <v>0</v>
      </c>
      <c r="BZ150" s="80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v>0</v>
      </c>
      <c r="CH150" s="80">
        <v>3.9999999999999996</v>
      </c>
      <c r="CI150" s="80">
        <v>0</v>
      </c>
      <c r="CJ150" s="80">
        <v>0</v>
      </c>
      <c r="CK150" s="80">
        <v>1.9999999999999998</v>
      </c>
      <c r="CL150" s="174">
        <v>6</v>
      </c>
      <c r="CM150" s="80">
        <v>0</v>
      </c>
      <c r="CN150" s="80">
        <v>0</v>
      </c>
      <c r="CO150" s="80">
        <v>0</v>
      </c>
      <c r="CP150" s="80">
        <v>0</v>
      </c>
      <c r="CQ150" s="80">
        <v>0</v>
      </c>
      <c r="CR150" s="80">
        <v>0</v>
      </c>
      <c r="CS150" s="80">
        <v>0</v>
      </c>
      <c r="CT150" s="80">
        <v>12</v>
      </c>
      <c r="CU150" s="15">
        <v>0</v>
      </c>
      <c r="CV150" s="15">
        <v>1</v>
      </c>
      <c r="CW150" s="15">
        <v>24</v>
      </c>
      <c r="CX150" s="15"/>
      <c r="CY150" s="15"/>
      <c r="CZ150" s="207"/>
      <c r="DA150" s="207"/>
      <c r="DJ150" s="207"/>
      <c r="DK150" s="207"/>
      <c r="DL150" s="207"/>
      <c r="DM150" s="207"/>
      <c r="DN150" s="207"/>
      <c r="DO150" s="207"/>
      <c r="DP150" s="207"/>
      <c r="DQ150" s="207"/>
      <c r="DR150" s="207"/>
      <c r="DS150" s="207"/>
      <c r="DT150" s="207"/>
      <c r="DU150" s="207"/>
      <c r="DV150" s="207"/>
      <c r="DW150" s="207"/>
      <c r="DX150" s="207"/>
      <c r="DY150" s="207"/>
      <c r="DZ150" s="207"/>
      <c r="EA150" s="207"/>
      <c r="EB150" s="207"/>
      <c r="EC150" s="207"/>
      <c r="ED150" s="207"/>
      <c r="EE150" s="207"/>
      <c r="EF150" s="207"/>
      <c r="EG150" s="207"/>
      <c r="EH150" s="207"/>
      <c r="EI150" s="207"/>
      <c r="EJ150" s="207"/>
      <c r="EK150" s="207"/>
      <c r="EL150" s="207"/>
      <c r="EM150" s="207"/>
      <c r="EN150" s="207"/>
      <c r="EO150" s="207"/>
      <c r="EP150" s="207"/>
      <c r="EQ150" s="207"/>
      <c r="ER150" s="207"/>
      <c r="ES150" s="207"/>
      <c r="ET150" s="207"/>
      <c r="EU150" s="207"/>
      <c r="EV150" s="207"/>
      <c r="EW150" s="207"/>
      <c r="EX150" s="207"/>
      <c r="EY150" s="207"/>
      <c r="EZ150" s="207"/>
      <c r="FA150" s="207"/>
      <c r="FB150" s="207"/>
      <c r="FC150" s="207"/>
      <c r="FD150" s="207"/>
      <c r="FE150" s="207"/>
      <c r="FF150" s="207"/>
      <c r="FG150" s="207"/>
      <c r="FH150" s="207"/>
      <c r="FI150" s="207"/>
      <c r="FJ150" s="207"/>
      <c r="FK150" s="207"/>
      <c r="FL150" s="207"/>
      <c r="FM150" s="207"/>
      <c r="FN150" s="207"/>
      <c r="FO150" s="207"/>
      <c r="FP150" s="207"/>
      <c r="FQ150" s="207"/>
      <c r="FR150" s="207"/>
      <c r="FS150" s="207"/>
      <c r="FT150" s="207"/>
      <c r="FU150" s="207"/>
      <c r="FV150" s="207"/>
      <c r="FW150" s="207"/>
      <c r="FX150" s="207"/>
      <c r="FY150" s="207"/>
      <c r="FZ150" s="207"/>
      <c r="GA150" s="207"/>
      <c r="GB150" s="207"/>
      <c r="GC150" s="207"/>
      <c r="GD150" s="207"/>
      <c r="GE150" s="207"/>
      <c r="GF150" s="207"/>
      <c r="GG150" s="207"/>
      <c r="GH150" s="207"/>
      <c r="GI150" s="207"/>
      <c r="GJ150" s="207"/>
      <c r="GK150" s="207"/>
      <c r="GL150" s="207"/>
      <c r="GM150" s="207"/>
      <c r="GN150" s="207"/>
      <c r="GO150" s="207"/>
      <c r="GP150" s="207"/>
      <c r="GQ150" s="207"/>
      <c r="GR150" s="207"/>
      <c r="GS150" s="207"/>
      <c r="GT150" s="207"/>
      <c r="GU150" s="207"/>
      <c r="GV150" s="207"/>
      <c r="GW150" s="207"/>
      <c r="GX150" s="207"/>
      <c r="GY150" s="207"/>
    </row>
    <row r="151" spans="1:209" x14ac:dyDescent="0.2">
      <c r="A151" s="30">
        <v>29</v>
      </c>
      <c r="B151" s="30">
        <v>29</v>
      </c>
      <c r="C151" s="98">
        <v>29</v>
      </c>
      <c r="D151" s="89">
        <f>'Revised Stratig. - April ''08'!$S$76</f>
        <v>305.49116074755199</v>
      </c>
      <c r="E151" s="70">
        <v>12</v>
      </c>
      <c r="F151" s="15">
        <v>0</v>
      </c>
      <c r="G151" s="15">
        <v>0</v>
      </c>
      <c r="H151" s="15">
        <v>0</v>
      </c>
      <c r="I151" s="15">
        <v>0</v>
      </c>
      <c r="J151" s="80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0.99999999999999989</v>
      </c>
      <c r="U151" s="15">
        <v>0.99999999999999989</v>
      </c>
      <c r="V151" s="80">
        <v>0</v>
      </c>
      <c r="W151" s="15">
        <v>1.9999999999999998</v>
      </c>
      <c r="X151" s="15">
        <v>0</v>
      </c>
      <c r="Y151" s="15">
        <v>0</v>
      </c>
      <c r="Z151" s="15">
        <v>0</v>
      </c>
      <c r="AA151" s="15">
        <v>0.99999999999999989</v>
      </c>
      <c r="AB151" s="15">
        <v>0</v>
      </c>
      <c r="AC151" s="80">
        <v>0.99999999999999989</v>
      </c>
      <c r="AD151" s="15">
        <v>0</v>
      </c>
      <c r="AE151" s="15">
        <v>0</v>
      </c>
      <c r="AF151" s="15">
        <v>0</v>
      </c>
      <c r="AG151" s="80">
        <v>0</v>
      </c>
      <c r="AH151" s="15">
        <v>0</v>
      </c>
      <c r="AI151" s="15">
        <v>75</v>
      </c>
      <c r="AJ151" s="15">
        <v>0</v>
      </c>
      <c r="AK151" s="15">
        <v>0</v>
      </c>
      <c r="AL151" s="15">
        <v>0</v>
      </c>
      <c r="AM151" s="15">
        <v>0</v>
      </c>
      <c r="AN151" s="80">
        <v>3.9999999999999996</v>
      </c>
      <c r="AO151" s="15">
        <v>0</v>
      </c>
      <c r="AP151" s="80">
        <v>0</v>
      </c>
      <c r="AQ151" s="15">
        <v>0</v>
      </c>
      <c r="AR151" s="15">
        <v>0</v>
      </c>
      <c r="AS151" s="15">
        <v>0</v>
      </c>
      <c r="AT151" s="80">
        <v>0</v>
      </c>
      <c r="AU151" s="80">
        <v>14</v>
      </c>
      <c r="AV151" s="80">
        <v>3</v>
      </c>
      <c r="AW151" s="80">
        <v>0</v>
      </c>
      <c r="AX151" s="80">
        <v>0.99999999999999989</v>
      </c>
      <c r="AY151" s="174">
        <v>63</v>
      </c>
      <c r="AZ151" s="80">
        <v>0</v>
      </c>
      <c r="BA151" s="80">
        <v>0</v>
      </c>
      <c r="BB151" s="80">
        <v>3</v>
      </c>
      <c r="BC151" s="80">
        <v>0</v>
      </c>
      <c r="BD151" s="80">
        <v>0</v>
      </c>
      <c r="BE151" s="80">
        <v>0</v>
      </c>
      <c r="BF151" s="80">
        <v>0</v>
      </c>
      <c r="BG151" s="80">
        <v>66.999999999999986</v>
      </c>
      <c r="BH151" s="15">
        <v>0</v>
      </c>
      <c r="BI151" s="15">
        <v>0</v>
      </c>
      <c r="BJ151" s="15">
        <v>0</v>
      </c>
      <c r="BK151" s="80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80">
        <v>0</v>
      </c>
      <c r="BS151" s="15">
        <v>0</v>
      </c>
      <c r="BT151" s="15">
        <v>0</v>
      </c>
      <c r="BU151" s="80">
        <v>0</v>
      </c>
      <c r="BV151" s="15">
        <v>0</v>
      </c>
      <c r="BW151" s="15">
        <v>0</v>
      </c>
      <c r="BX151" s="15">
        <v>0</v>
      </c>
      <c r="BY151" s="15">
        <v>0</v>
      </c>
      <c r="BZ151" s="80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80">
        <v>5.0000000000000009</v>
      </c>
      <c r="CI151" s="80">
        <v>0.99999999999999989</v>
      </c>
      <c r="CJ151" s="80">
        <v>0</v>
      </c>
      <c r="CK151" s="80">
        <v>0</v>
      </c>
      <c r="CL151" s="174">
        <v>6</v>
      </c>
      <c r="CM151" s="80">
        <v>0.99999999999999989</v>
      </c>
      <c r="CN151" s="80">
        <v>0</v>
      </c>
      <c r="CO151" s="80">
        <v>0</v>
      </c>
      <c r="CP151" s="80">
        <v>0</v>
      </c>
      <c r="CQ151" s="80">
        <v>0</v>
      </c>
      <c r="CR151" s="80">
        <v>0</v>
      </c>
      <c r="CS151" s="80">
        <v>0</v>
      </c>
      <c r="CT151" s="80">
        <v>13</v>
      </c>
      <c r="CU151" s="15">
        <v>0</v>
      </c>
      <c r="CV151" s="15">
        <v>1</v>
      </c>
      <c r="CW151" s="15">
        <v>29</v>
      </c>
      <c r="CX151" s="15"/>
      <c r="CY151" s="15"/>
      <c r="CZ151" s="207"/>
      <c r="DA151" s="207"/>
      <c r="DJ151" s="207"/>
      <c r="DK151" s="207"/>
      <c r="DL151" s="207"/>
      <c r="DM151" s="207"/>
      <c r="DN151" s="207"/>
      <c r="DO151" s="207"/>
      <c r="DP151" s="207"/>
      <c r="DQ151" s="207"/>
      <c r="DR151" s="207"/>
      <c r="DS151" s="207"/>
      <c r="DT151" s="207"/>
      <c r="DU151" s="207"/>
      <c r="DV151" s="207"/>
      <c r="DW151" s="207"/>
      <c r="DX151" s="207"/>
      <c r="DY151" s="207"/>
      <c r="DZ151" s="207"/>
      <c r="EA151" s="207"/>
      <c r="EB151" s="207"/>
      <c r="EC151" s="207"/>
      <c r="ED151" s="207"/>
      <c r="EE151" s="207"/>
      <c r="EF151" s="207"/>
      <c r="EG151" s="207"/>
      <c r="EH151" s="207"/>
      <c r="EI151" s="207"/>
      <c r="EJ151" s="207"/>
      <c r="EK151" s="207"/>
      <c r="EL151" s="207"/>
      <c r="EM151" s="207"/>
      <c r="EN151" s="207"/>
      <c r="EO151" s="207"/>
      <c r="EP151" s="207"/>
      <c r="EQ151" s="207"/>
      <c r="ER151" s="207"/>
      <c r="ES151" s="207"/>
      <c r="ET151" s="207"/>
      <c r="EU151" s="207"/>
      <c r="EV151" s="207"/>
      <c r="EW151" s="207"/>
      <c r="EX151" s="207"/>
      <c r="EY151" s="207"/>
      <c r="EZ151" s="207"/>
      <c r="FA151" s="207"/>
      <c r="FB151" s="207"/>
      <c r="FC151" s="207"/>
      <c r="FD151" s="207"/>
      <c r="FE151" s="207"/>
      <c r="FF151" s="207"/>
      <c r="FG151" s="207"/>
      <c r="FH151" s="207"/>
      <c r="FI151" s="207"/>
      <c r="FJ151" s="207"/>
      <c r="FK151" s="207"/>
      <c r="FL151" s="207"/>
      <c r="FM151" s="207"/>
      <c r="FN151" s="207"/>
      <c r="FO151" s="207"/>
      <c r="FP151" s="207"/>
      <c r="FQ151" s="207"/>
      <c r="FR151" s="207"/>
      <c r="FS151" s="207"/>
      <c r="FT151" s="207"/>
      <c r="FU151" s="207"/>
      <c r="FV151" s="207"/>
      <c r="FW151" s="207"/>
      <c r="FX151" s="207"/>
      <c r="FY151" s="207"/>
      <c r="FZ151" s="207"/>
      <c r="GA151" s="207"/>
      <c r="GB151" s="207"/>
      <c r="GC151" s="207"/>
      <c r="GD151" s="207"/>
      <c r="GE151" s="207"/>
      <c r="GF151" s="207"/>
      <c r="GG151" s="207"/>
      <c r="GH151" s="207"/>
      <c r="GI151" s="207"/>
      <c r="GJ151" s="207"/>
      <c r="GK151" s="207"/>
      <c r="GL151" s="207"/>
      <c r="GM151" s="207"/>
      <c r="GN151" s="207"/>
      <c r="GO151" s="207"/>
      <c r="GP151" s="207"/>
      <c r="GQ151" s="207"/>
      <c r="GR151" s="207"/>
      <c r="GS151" s="207"/>
      <c r="GT151" s="207"/>
      <c r="GU151" s="207"/>
      <c r="GV151" s="207"/>
      <c r="GW151" s="207"/>
      <c r="GX151" s="207"/>
      <c r="GY151" s="207"/>
    </row>
    <row r="152" spans="1:209" x14ac:dyDescent="0.2">
      <c r="A152" s="30">
        <v>34</v>
      </c>
      <c r="B152" s="30">
        <v>34</v>
      </c>
      <c r="C152" s="98">
        <v>34</v>
      </c>
      <c r="D152" s="89">
        <f>'Revised Stratig. - April ''08'!$S$81</f>
        <v>365.62521505042201</v>
      </c>
      <c r="E152" s="70">
        <v>12</v>
      </c>
      <c r="F152" s="15">
        <v>0</v>
      </c>
      <c r="G152" s="15">
        <v>0</v>
      </c>
      <c r="H152" s="15">
        <v>0</v>
      </c>
      <c r="I152" s="15">
        <v>0</v>
      </c>
      <c r="J152" s="80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0.99999999999999989</v>
      </c>
      <c r="U152" s="15">
        <v>0</v>
      </c>
      <c r="V152" s="80">
        <v>0</v>
      </c>
      <c r="W152" s="15">
        <v>0.99999999999999989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80">
        <v>0</v>
      </c>
      <c r="AD152" s="15">
        <v>0</v>
      </c>
      <c r="AE152" s="15">
        <v>0</v>
      </c>
      <c r="AF152" s="15">
        <v>0</v>
      </c>
      <c r="AG152" s="80">
        <v>0</v>
      </c>
      <c r="AH152" s="15">
        <v>0</v>
      </c>
      <c r="AI152" s="15">
        <v>51</v>
      </c>
      <c r="AJ152" s="15">
        <v>0</v>
      </c>
      <c r="AK152" s="15">
        <v>0</v>
      </c>
      <c r="AL152" s="15">
        <v>0</v>
      </c>
      <c r="AM152" s="15">
        <v>0</v>
      </c>
      <c r="AN152" s="80">
        <v>1.9999999999999998</v>
      </c>
      <c r="AO152" s="15">
        <v>0</v>
      </c>
      <c r="AP152" s="80">
        <v>0</v>
      </c>
      <c r="AQ152" s="15">
        <v>0</v>
      </c>
      <c r="AR152" s="15">
        <v>0</v>
      </c>
      <c r="AS152" s="15">
        <v>0</v>
      </c>
      <c r="AT152" s="80">
        <v>3</v>
      </c>
      <c r="AU152" s="80">
        <v>33</v>
      </c>
      <c r="AV152" s="80">
        <v>3</v>
      </c>
      <c r="AW152" s="80">
        <v>0</v>
      </c>
      <c r="AX152" s="80">
        <v>3</v>
      </c>
      <c r="AY152" s="174">
        <v>80.000000000000014</v>
      </c>
      <c r="AZ152" s="80">
        <v>0</v>
      </c>
      <c r="BA152" s="80">
        <v>0</v>
      </c>
      <c r="BB152" s="80">
        <v>3.9999999999999996</v>
      </c>
      <c r="BC152" s="80">
        <v>0.99999999999999989</v>
      </c>
      <c r="BD152" s="80">
        <v>0</v>
      </c>
      <c r="BE152" s="80">
        <v>3</v>
      </c>
      <c r="BF152" s="80">
        <v>0</v>
      </c>
      <c r="BG152" s="80">
        <v>91</v>
      </c>
      <c r="BH152" s="15">
        <v>0</v>
      </c>
      <c r="BI152" s="15">
        <v>0</v>
      </c>
      <c r="BJ152" s="15">
        <v>0</v>
      </c>
      <c r="BK152" s="80">
        <v>0</v>
      </c>
      <c r="BL152" s="15">
        <v>0</v>
      </c>
      <c r="BM152" s="15">
        <v>0</v>
      </c>
      <c r="BN152" s="15">
        <v>0</v>
      </c>
      <c r="BO152" s="15">
        <v>0</v>
      </c>
      <c r="BP152" s="15">
        <v>0</v>
      </c>
      <c r="BQ152" s="15">
        <v>0</v>
      </c>
      <c r="BR152" s="80">
        <v>0</v>
      </c>
      <c r="BS152" s="15">
        <v>0</v>
      </c>
      <c r="BT152" s="15">
        <v>0</v>
      </c>
      <c r="BU152" s="80">
        <v>0</v>
      </c>
      <c r="BV152" s="15">
        <v>0</v>
      </c>
      <c r="BW152" s="15">
        <v>0</v>
      </c>
      <c r="BX152" s="15">
        <v>0</v>
      </c>
      <c r="BY152" s="15">
        <v>0</v>
      </c>
      <c r="BZ152" s="80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v>0</v>
      </c>
      <c r="CH152" s="80">
        <v>7.9999999999999991</v>
      </c>
      <c r="CI152" s="80">
        <v>3</v>
      </c>
      <c r="CJ152" s="80">
        <v>0</v>
      </c>
      <c r="CK152" s="80">
        <v>3</v>
      </c>
      <c r="CL152" s="174">
        <v>11</v>
      </c>
      <c r="CM152" s="80">
        <v>0.99999999999999989</v>
      </c>
      <c r="CN152" s="80">
        <v>3</v>
      </c>
      <c r="CO152" s="80">
        <v>0</v>
      </c>
      <c r="CP152" s="80">
        <v>0.99999999999999989</v>
      </c>
      <c r="CQ152" s="80">
        <v>0</v>
      </c>
      <c r="CR152" s="80">
        <v>0</v>
      </c>
      <c r="CS152" s="80">
        <v>0.99999999999999989</v>
      </c>
      <c r="CT152" s="80">
        <v>28</v>
      </c>
      <c r="CU152" s="15">
        <v>0</v>
      </c>
      <c r="CV152" s="15">
        <v>1</v>
      </c>
      <c r="CW152" s="15">
        <v>34</v>
      </c>
      <c r="CX152" s="15"/>
      <c r="CY152" s="15"/>
      <c r="CZ152" s="207"/>
      <c r="DA152" s="207"/>
      <c r="DJ152" s="207"/>
      <c r="DK152" s="207"/>
      <c r="DL152" s="207"/>
      <c r="DM152" s="207"/>
      <c r="DN152" s="207"/>
      <c r="DO152" s="207"/>
      <c r="DP152" s="207"/>
      <c r="DQ152" s="207"/>
      <c r="DR152" s="207"/>
      <c r="DS152" s="207"/>
      <c r="DT152" s="207"/>
      <c r="DU152" s="207"/>
      <c r="DV152" s="207"/>
      <c r="DW152" s="207"/>
      <c r="DX152" s="207"/>
      <c r="DY152" s="207"/>
      <c r="DZ152" s="207"/>
      <c r="EA152" s="207"/>
      <c r="EB152" s="207"/>
      <c r="EC152" s="207"/>
      <c r="ED152" s="207"/>
      <c r="EE152" s="207"/>
      <c r="EF152" s="207"/>
      <c r="EG152" s="207"/>
      <c r="EH152" s="207"/>
      <c r="EI152" s="207"/>
      <c r="EJ152" s="207"/>
      <c r="EK152" s="207"/>
      <c r="EL152" s="207"/>
      <c r="EM152" s="207"/>
      <c r="EN152" s="207"/>
      <c r="EO152" s="207"/>
      <c r="EP152" s="207"/>
      <c r="EQ152" s="207"/>
      <c r="ER152" s="207"/>
      <c r="ES152" s="207"/>
      <c r="ET152" s="207"/>
      <c r="EU152" s="207"/>
      <c r="EV152" s="207"/>
      <c r="EW152" s="207"/>
      <c r="EX152" s="207"/>
      <c r="EY152" s="207"/>
      <c r="EZ152" s="207"/>
      <c r="FA152" s="207"/>
      <c r="FB152" s="207"/>
      <c r="FC152" s="207"/>
      <c r="FD152" s="207"/>
      <c r="FE152" s="207"/>
      <c r="FF152" s="207"/>
      <c r="FG152" s="207"/>
      <c r="FH152" s="207"/>
      <c r="FI152" s="207"/>
      <c r="FJ152" s="207"/>
      <c r="FK152" s="207"/>
      <c r="FL152" s="207"/>
      <c r="FM152" s="207"/>
      <c r="FN152" s="207"/>
      <c r="FO152" s="207"/>
      <c r="FP152" s="207"/>
      <c r="FQ152" s="207"/>
      <c r="FR152" s="207"/>
      <c r="FS152" s="207"/>
      <c r="FT152" s="207"/>
      <c r="FU152" s="207"/>
      <c r="FV152" s="207"/>
      <c r="FW152" s="207"/>
      <c r="FX152" s="207"/>
      <c r="FY152" s="207"/>
      <c r="FZ152" s="207"/>
      <c r="GA152" s="207"/>
      <c r="GB152" s="207"/>
      <c r="GC152" s="207"/>
      <c r="GD152" s="207"/>
      <c r="GE152" s="207"/>
      <c r="GF152" s="207"/>
      <c r="GG152" s="207"/>
      <c r="GH152" s="207"/>
      <c r="GI152" s="207"/>
      <c r="GJ152" s="207"/>
      <c r="GK152" s="207"/>
      <c r="GL152" s="207"/>
      <c r="GM152" s="207"/>
      <c r="GN152" s="207"/>
      <c r="GO152" s="207"/>
      <c r="GP152" s="207"/>
      <c r="GQ152" s="207"/>
      <c r="GR152" s="207"/>
      <c r="GS152" s="207"/>
      <c r="GT152" s="207"/>
      <c r="GU152" s="207"/>
      <c r="GV152" s="207"/>
      <c r="GW152" s="207"/>
      <c r="GX152" s="207"/>
      <c r="GY152" s="207"/>
    </row>
    <row r="153" spans="1:209" x14ac:dyDescent="0.2">
      <c r="A153" s="30">
        <v>39</v>
      </c>
      <c r="B153" s="30">
        <v>39</v>
      </c>
      <c r="C153" s="98">
        <v>39</v>
      </c>
      <c r="D153" s="43">
        <f>'Revised Stratig. - April ''08'!$S$86</f>
        <v>425.85871624427</v>
      </c>
      <c r="E153" s="70">
        <v>12</v>
      </c>
      <c r="F153" s="15">
        <v>0</v>
      </c>
      <c r="G153" s="15">
        <v>0</v>
      </c>
      <c r="H153" s="15">
        <v>0</v>
      </c>
      <c r="I153" s="15">
        <v>0</v>
      </c>
      <c r="J153" s="80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0.99999999999999989</v>
      </c>
      <c r="U153" s="15">
        <v>0</v>
      </c>
      <c r="V153" s="80">
        <v>0.99999999999999989</v>
      </c>
      <c r="W153" s="15">
        <v>1.9999999999999998</v>
      </c>
      <c r="X153" s="15">
        <v>0</v>
      </c>
      <c r="Y153" s="15">
        <v>0</v>
      </c>
      <c r="Z153" s="15">
        <v>0</v>
      </c>
      <c r="AA153" s="15">
        <v>1.9999999999999998</v>
      </c>
      <c r="AB153" s="15">
        <v>0</v>
      </c>
      <c r="AC153" s="80">
        <v>1.9999999999999998</v>
      </c>
      <c r="AD153" s="15">
        <v>0</v>
      </c>
      <c r="AE153" s="15">
        <v>0</v>
      </c>
      <c r="AF153" s="15">
        <v>0</v>
      </c>
      <c r="AG153" s="80">
        <v>0</v>
      </c>
      <c r="AH153" s="15">
        <v>0</v>
      </c>
      <c r="AI153" s="15">
        <v>54</v>
      </c>
      <c r="AJ153" s="15">
        <v>0</v>
      </c>
      <c r="AK153" s="15">
        <v>0</v>
      </c>
      <c r="AL153" s="15">
        <v>0</v>
      </c>
      <c r="AM153" s="15">
        <v>0</v>
      </c>
      <c r="AN153" s="80">
        <v>0.99999999999999989</v>
      </c>
      <c r="AO153" s="15">
        <v>0</v>
      </c>
      <c r="AP153" s="80">
        <v>0</v>
      </c>
      <c r="AQ153" s="15">
        <v>0</v>
      </c>
      <c r="AR153" s="15">
        <v>0</v>
      </c>
      <c r="AS153" s="15">
        <v>0.99999999999999989</v>
      </c>
      <c r="AT153" s="80">
        <v>0.99999999999999989</v>
      </c>
      <c r="AU153" s="80">
        <v>15</v>
      </c>
      <c r="AV153" s="80">
        <v>0</v>
      </c>
      <c r="AW153" s="80">
        <v>0</v>
      </c>
      <c r="AX153" s="80">
        <v>0.99999999999999989</v>
      </c>
      <c r="AY153" s="174">
        <v>44</v>
      </c>
      <c r="AZ153" s="80">
        <v>0</v>
      </c>
      <c r="BA153" s="80">
        <v>0</v>
      </c>
      <c r="BB153" s="80">
        <v>0</v>
      </c>
      <c r="BC153" s="80">
        <v>0</v>
      </c>
      <c r="BD153" s="80">
        <v>0</v>
      </c>
      <c r="BE153" s="80">
        <v>0</v>
      </c>
      <c r="BF153" s="80">
        <v>0</v>
      </c>
      <c r="BG153" s="80">
        <v>45</v>
      </c>
      <c r="BH153" s="15">
        <v>0</v>
      </c>
      <c r="BI153" s="15">
        <v>0</v>
      </c>
      <c r="BJ153" s="15">
        <v>0</v>
      </c>
      <c r="BK153" s="80">
        <v>0</v>
      </c>
      <c r="BL153" s="15">
        <v>0</v>
      </c>
      <c r="BM153" s="15">
        <v>0</v>
      </c>
      <c r="BN153" s="15">
        <v>0</v>
      </c>
      <c r="BO153" s="15">
        <v>0</v>
      </c>
      <c r="BP153" s="15">
        <v>0</v>
      </c>
      <c r="BQ153" s="15">
        <v>0</v>
      </c>
      <c r="BR153" s="80">
        <v>0</v>
      </c>
      <c r="BS153" s="15">
        <v>0</v>
      </c>
      <c r="BT153" s="15">
        <v>0</v>
      </c>
      <c r="BU153" s="80">
        <v>0</v>
      </c>
      <c r="BV153" s="15">
        <v>0</v>
      </c>
      <c r="BW153" s="15">
        <v>0</v>
      </c>
      <c r="BX153" s="15">
        <v>0</v>
      </c>
      <c r="BY153" s="15">
        <v>0</v>
      </c>
      <c r="BZ153" s="80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v>0</v>
      </c>
      <c r="CH153" s="80">
        <v>7.9999999999999991</v>
      </c>
      <c r="CI153" s="80">
        <v>0.99999999999999989</v>
      </c>
      <c r="CJ153" s="80">
        <v>0</v>
      </c>
      <c r="CK153" s="80">
        <v>3.9999999999999996</v>
      </c>
      <c r="CL153" s="174">
        <v>9</v>
      </c>
      <c r="CM153" s="80">
        <v>3</v>
      </c>
      <c r="CN153" s="80">
        <v>0</v>
      </c>
      <c r="CO153" s="80">
        <v>0</v>
      </c>
      <c r="CP153" s="80">
        <v>3</v>
      </c>
      <c r="CQ153" s="80">
        <v>0</v>
      </c>
      <c r="CR153" s="80">
        <v>0</v>
      </c>
      <c r="CS153" s="80">
        <v>0.99999999999999989</v>
      </c>
      <c r="CT153" s="80">
        <v>25</v>
      </c>
      <c r="CU153" s="15">
        <v>0</v>
      </c>
      <c r="CV153" s="15">
        <v>1</v>
      </c>
      <c r="CW153" s="15">
        <v>39</v>
      </c>
      <c r="CX153" s="15"/>
      <c r="CY153" s="15"/>
      <c r="CZ153" s="207"/>
      <c r="DA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  <c r="FF153" s="207"/>
      <c r="FG153" s="207"/>
      <c r="FH153" s="207"/>
      <c r="FI153" s="207"/>
      <c r="FJ153" s="207"/>
      <c r="FK153" s="207"/>
      <c r="FL153" s="207"/>
      <c r="FM153" s="207"/>
      <c r="FN153" s="207"/>
      <c r="FO153" s="207"/>
      <c r="FP153" s="207"/>
      <c r="FQ153" s="207"/>
      <c r="FR153" s="207"/>
      <c r="FS153" s="207"/>
      <c r="FT153" s="207"/>
      <c r="FU153" s="207"/>
      <c r="FV153" s="207"/>
      <c r="FW153" s="207"/>
      <c r="FX153" s="207"/>
      <c r="FY153" s="207"/>
      <c r="FZ153" s="207"/>
      <c r="GA153" s="207"/>
      <c r="GB153" s="207"/>
      <c r="GC153" s="207"/>
      <c r="GD153" s="207"/>
      <c r="GE153" s="207"/>
      <c r="GF153" s="207"/>
      <c r="GG153" s="207"/>
      <c r="GH153" s="207"/>
      <c r="GI153" s="207"/>
      <c r="GJ153" s="207"/>
      <c r="GK153" s="207"/>
      <c r="GL153" s="207"/>
      <c r="GM153" s="207"/>
      <c r="GN153" s="207"/>
      <c r="GO153" s="207"/>
      <c r="GP153" s="207"/>
      <c r="GQ153" s="207"/>
      <c r="GR153" s="207"/>
      <c r="GS153" s="207"/>
      <c r="GT153" s="207"/>
      <c r="GU153" s="207"/>
      <c r="GV153" s="207"/>
      <c r="GW153" s="207"/>
      <c r="GX153" s="207"/>
      <c r="GY153" s="207"/>
    </row>
    <row r="154" spans="1:209" x14ac:dyDescent="0.2">
      <c r="A154" s="30">
        <v>44</v>
      </c>
      <c r="B154" s="30">
        <v>44</v>
      </c>
      <c r="C154" s="98">
        <v>44</v>
      </c>
      <c r="D154" s="43">
        <f>'Revised Stratig. - April ''08'!$S$91</f>
        <v>486.79087291022</v>
      </c>
      <c r="E154" s="70">
        <v>12</v>
      </c>
      <c r="F154" s="15">
        <v>0</v>
      </c>
      <c r="G154" s="15">
        <v>0.99999999999999989</v>
      </c>
      <c r="H154" s="15">
        <v>0</v>
      </c>
      <c r="I154" s="15">
        <v>0</v>
      </c>
      <c r="J154" s="80">
        <v>1.000008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1.000008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80">
        <v>1.9999999999999998</v>
      </c>
      <c r="W154" s="15">
        <v>1.9999999999999998</v>
      </c>
      <c r="X154" s="15">
        <v>0</v>
      </c>
      <c r="Y154" s="15">
        <v>0</v>
      </c>
      <c r="Z154" s="15">
        <v>0</v>
      </c>
      <c r="AA154" s="15">
        <v>0.99999999999999989</v>
      </c>
      <c r="AB154" s="15">
        <v>0</v>
      </c>
      <c r="AC154" s="80">
        <v>0.99999999999999989</v>
      </c>
      <c r="AD154" s="15">
        <v>0</v>
      </c>
      <c r="AE154" s="15">
        <v>0</v>
      </c>
      <c r="AF154" s="15">
        <v>0</v>
      </c>
      <c r="AG154" s="80">
        <v>0</v>
      </c>
      <c r="AH154" s="15">
        <v>0</v>
      </c>
      <c r="AI154" s="15">
        <v>31.000000000000004</v>
      </c>
      <c r="AJ154" s="15">
        <v>0</v>
      </c>
      <c r="AK154" s="15">
        <v>0</v>
      </c>
      <c r="AL154" s="15">
        <v>0</v>
      </c>
      <c r="AM154" s="15">
        <v>0.99999999999999989</v>
      </c>
      <c r="AN154" s="80">
        <v>3.9999999999999996</v>
      </c>
      <c r="AO154" s="15">
        <v>0</v>
      </c>
      <c r="AP154" s="80">
        <v>0</v>
      </c>
      <c r="AQ154" s="15">
        <v>0</v>
      </c>
      <c r="AR154" s="15">
        <v>0</v>
      </c>
      <c r="AS154" s="15">
        <v>0</v>
      </c>
      <c r="AT154" s="80">
        <v>0</v>
      </c>
      <c r="AU154" s="80">
        <v>20.000000000000004</v>
      </c>
      <c r="AV154" s="80">
        <v>0.99999999999999989</v>
      </c>
      <c r="AW154" s="80">
        <v>0</v>
      </c>
      <c r="AX154" s="80">
        <v>0.99999999999999989</v>
      </c>
      <c r="AY154" s="174">
        <v>61</v>
      </c>
      <c r="AZ154" s="80">
        <v>0.99999999999999989</v>
      </c>
      <c r="BA154" s="80">
        <v>0</v>
      </c>
      <c r="BB154" s="80">
        <v>0.99999999999999989</v>
      </c>
      <c r="BC154" s="80">
        <v>0</v>
      </c>
      <c r="BD154" s="80">
        <v>0</v>
      </c>
      <c r="BE154" s="80">
        <v>0</v>
      </c>
      <c r="BF154" s="80">
        <v>0</v>
      </c>
      <c r="BG154" s="80">
        <v>63.999999999999993</v>
      </c>
      <c r="BH154" s="15">
        <v>0</v>
      </c>
      <c r="BI154" s="15">
        <v>0</v>
      </c>
      <c r="BJ154" s="15">
        <v>0</v>
      </c>
      <c r="BK154" s="80">
        <v>0</v>
      </c>
      <c r="BL154" s="15">
        <v>0</v>
      </c>
      <c r="BM154" s="15">
        <v>0</v>
      </c>
      <c r="BN154" s="15">
        <v>0</v>
      </c>
      <c r="BO154" s="15">
        <v>0</v>
      </c>
      <c r="BP154" s="15">
        <v>0</v>
      </c>
      <c r="BQ154" s="15">
        <v>0</v>
      </c>
      <c r="BR154" s="80">
        <v>0</v>
      </c>
      <c r="BS154" s="15">
        <v>0</v>
      </c>
      <c r="BT154" s="15">
        <v>0</v>
      </c>
      <c r="BU154" s="80">
        <v>0</v>
      </c>
      <c r="BV154" s="15">
        <v>0</v>
      </c>
      <c r="BW154" s="15">
        <v>0</v>
      </c>
      <c r="BX154" s="15">
        <v>0</v>
      </c>
      <c r="BY154" s="15">
        <v>0</v>
      </c>
      <c r="BZ154" s="80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80">
        <v>25</v>
      </c>
      <c r="CI154" s="80">
        <v>5.0000000000000009</v>
      </c>
      <c r="CJ154" s="80">
        <v>0</v>
      </c>
      <c r="CK154" s="80">
        <v>10.000000000000002</v>
      </c>
      <c r="CL154" s="174">
        <v>30</v>
      </c>
      <c r="CM154" s="80">
        <v>1.9999999999999998</v>
      </c>
      <c r="CN154" s="80">
        <v>0</v>
      </c>
      <c r="CO154" s="80">
        <v>3</v>
      </c>
      <c r="CP154" s="80">
        <v>0</v>
      </c>
      <c r="CQ154" s="80">
        <v>0.99999999999999989</v>
      </c>
      <c r="CR154" s="80">
        <v>0</v>
      </c>
      <c r="CS154" s="80">
        <v>0</v>
      </c>
      <c r="CT154" s="80">
        <v>66</v>
      </c>
      <c r="CU154" s="15">
        <v>0</v>
      </c>
      <c r="CV154" s="15">
        <v>1</v>
      </c>
      <c r="CW154" s="15">
        <v>44</v>
      </c>
      <c r="CX154" s="15"/>
      <c r="CY154" s="15"/>
      <c r="CZ154" s="207"/>
      <c r="DA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  <c r="FF154" s="207"/>
      <c r="FG154" s="207"/>
      <c r="FH154" s="207"/>
      <c r="FI154" s="207"/>
      <c r="FJ154" s="207"/>
      <c r="FK154" s="207"/>
      <c r="FL154" s="207"/>
      <c r="FM154" s="207"/>
      <c r="FN154" s="207"/>
      <c r="FO154" s="207"/>
      <c r="FP154" s="207"/>
      <c r="FQ154" s="207"/>
      <c r="FR154" s="207"/>
      <c r="FS154" s="207"/>
      <c r="FT154" s="207"/>
      <c r="FU154" s="207"/>
      <c r="FV154" s="207"/>
      <c r="FW154" s="207"/>
      <c r="FX154" s="207"/>
      <c r="FY154" s="207"/>
      <c r="FZ154" s="207"/>
      <c r="GA154" s="207"/>
      <c r="GB154" s="207"/>
      <c r="GC154" s="207"/>
      <c r="GD154" s="207"/>
      <c r="GE154" s="207"/>
      <c r="GF154" s="207"/>
      <c r="GG154" s="207"/>
      <c r="GH154" s="207"/>
      <c r="GI154" s="207"/>
      <c r="GJ154" s="207"/>
      <c r="GK154" s="207"/>
      <c r="GL154" s="207"/>
      <c r="GM154" s="207"/>
      <c r="GN154" s="207"/>
      <c r="GO154" s="207"/>
      <c r="GP154" s="207"/>
      <c r="GQ154" s="207"/>
      <c r="GR154" s="207"/>
      <c r="GS154" s="207"/>
      <c r="GT154" s="207"/>
      <c r="GU154" s="207"/>
      <c r="GV154" s="207"/>
      <c r="GW154" s="207"/>
      <c r="GX154" s="207"/>
      <c r="GY154" s="207"/>
    </row>
    <row r="155" spans="1:209" x14ac:dyDescent="0.2">
      <c r="A155" s="30">
        <v>49</v>
      </c>
      <c r="B155" s="30">
        <v>49</v>
      </c>
      <c r="C155" s="98">
        <v>49</v>
      </c>
      <c r="D155" s="43">
        <f>'Revised Stratig. - April ''08'!$S$96</f>
        <v>548.22619104840999</v>
      </c>
      <c r="E155" s="70">
        <v>12</v>
      </c>
      <c r="F155" s="15">
        <v>0</v>
      </c>
      <c r="G155" s="15">
        <v>0</v>
      </c>
      <c r="H155" s="15">
        <v>0</v>
      </c>
      <c r="I155" s="15">
        <v>0</v>
      </c>
      <c r="J155" s="80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80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80">
        <v>0</v>
      </c>
      <c r="AD155" s="15">
        <v>0</v>
      </c>
      <c r="AE155" s="15">
        <v>0</v>
      </c>
      <c r="AF155" s="15">
        <v>0</v>
      </c>
      <c r="AG155" s="80">
        <v>0</v>
      </c>
      <c r="AH155" s="15">
        <v>0</v>
      </c>
      <c r="AI155" s="15">
        <v>15.999999999999998</v>
      </c>
      <c r="AJ155" s="15">
        <v>0</v>
      </c>
      <c r="AK155" s="15">
        <v>0</v>
      </c>
      <c r="AL155" s="15">
        <v>0.99999999999999989</v>
      </c>
      <c r="AM155" s="15">
        <v>0</v>
      </c>
      <c r="AN155" s="80">
        <v>1.9999999999999998</v>
      </c>
      <c r="AO155" s="15">
        <v>0</v>
      </c>
      <c r="AP155" s="80">
        <v>0</v>
      </c>
      <c r="AQ155" s="15">
        <v>0</v>
      </c>
      <c r="AR155" s="15">
        <v>0</v>
      </c>
      <c r="AS155" s="15">
        <v>0</v>
      </c>
      <c r="AT155" s="80">
        <v>0</v>
      </c>
      <c r="AU155" s="80">
        <v>3.9999999999999996</v>
      </c>
      <c r="AV155" s="80">
        <v>0.99999999999999989</v>
      </c>
      <c r="AW155" s="80">
        <v>0</v>
      </c>
      <c r="AX155" s="80">
        <v>0.99999999999999989</v>
      </c>
      <c r="AY155" s="174">
        <v>29</v>
      </c>
      <c r="AZ155" s="80">
        <v>0</v>
      </c>
      <c r="BA155" s="80">
        <v>0</v>
      </c>
      <c r="BB155" s="80">
        <v>0.99999999999999989</v>
      </c>
      <c r="BC155" s="80">
        <v>0</v>
      </c>
      <c r="BD155" s="80">
        <v>0</v>
      </c>
      <c r="BE155" s="80">
        <v>0</v>
      </c>
      <c r="BF155" s="80">
        <v>0</v>
      </c>
      <c r="BG155" s="80">
        <v>31.000000000000004</v>
      </c>
      <c r="BH155" s="15">
        <v>0</v>
      </c>
      <c r="BI155" s="15">
        <v>0</v>
      </c>
      <c r="BJ155" s="15">
        <v>0</v>
      </c>
      <c r="BK155" s="80">
        <v>0</v>
      </c>
      <c r="BL155" s="15">
        <v>0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80">
        <v>0</v>
      </c>
      <c r="BS155" s="15">
        <v>0</v>
      </c>
      <c r="BT155" s="15">
        <v>0</v>
      </c>
      <c r="BU155" s="80">
        <v>0</v>
      </c>
      <c r="BV155" s="15">
        <v>0</v>
      </c>
      <c r="BW155" s="15">
        <v>0</v>
      </c>
      <c r="BX155" s="15">
        <v>0</v>
      </c>
      <c r="BY155" s="15">
        <v>0</v>
      </c>
      <c r="BZ155" s="80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v>0</v>
      </c>
      <c r="CH155" s="80">
        <v>13</v>
      </c>
      <c r="CI155" s="80">
        <v>6</v>
      </c>
      <c r="CJ155" s="80">
        <v>0</v>
      </c>
      <c r="CK155" s="80">
        <v>6</v>
      </c>
      <c r="CL155" s="174">
        <v>18.999999999999996</v>
      </c>
      <c r="CM155" s="80">
        <v>0</v>
      </c>
      <c r="CN155" s="80">
        <v>0</v>
      </c>
      <c r="CO155" s="80">
        <v>0</v>
      </c>
      <c r="CP155" s="80">
        <v>0</v>
      </c>
      <c r="CQ155" s="80">
        <v>0</v>
      </c>
      <c r="CR155" s="80">
        <v>0</v>
      </c>
      <c r="CS155" s="80">
        <v>0</v>
      </c>
      <c r="CT155" s="80">
        <v>37.999999999999993</v>
      </c>
      <c r="CU155" s="15">
        <v>0</v>
      </c>
      <c r="CV155" s="15">
        <v>1</v>
      </c>
      <c r="CW155" s="15">
        <v>49</v>
      </c>
      <c r="CX155" s="15"/>
      <c r="CY155" s="15"/>
      <c r="CZ155" s="207"/>
      <c r="DA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  <c r="FF155" s="207"/>
      <c r="FG155" s="207"/>
      <c r="FH155" s="207"/>
      <c r="FI155" s="207"/>
      <c r="FJ155" s="207"/>
      <c r="FK155" s="207"/>
      <c r="FL155" s="207"/>
      <c r="FM155" s="207"/>
      <c r="FN155" s="207"/>
      <c r="FO155" s="207"/>
      <c r="FP155" s="207"/>
      <c r="FQ155" s="207"/>
      <c r="FR155" s="207"/>
      <c r="FS155" s="207"/>
      <c r="FT155" s="207"/>
      <c r="FU155" s="207"/>
      <c r="FV155" s="207"/>
      <c r="FW155" s="207"/>
      <c r="FX155" s="207"/>
      <c r="FY155" s="207"/>
      <c r="FZ155" s="207"/>
      <c r="GA155" s="207"/>
      <c r="GB155" s="207"/>
      <c r="GC155" s="207"/>
      <c r="GD155" s="207"/>
      <c r="GE155" s="207"/>
      <c r="GF155" s="207"/>
      <c r="GG155" s="207"/>
      <c r="GH155" s="207"/>
      <c r="GI155" s="207"/>
      <c r="GJ155" s="207"/>
      <c r="GK155" s="207"/>
      <c r="GL155" s="207"/>
      <c r="GM155" s="207"/>
      <c r="GN155" s="207"/>
      <c r="GO155" s="207"/>
      <c r="GP155" s="207"/>
      <c r="GQ155" s="207"/>
      <c r="GR155" s="207"/>
      <c r="GS155" s="207"/>
      <c r="GT155" s="207"/>
      <c r="GU155" s="207"/>
      <c r="GV155" s="207"/>
      <c r="GW155" s="207"/>
      <c r="GX155" s="207"/>
      <c r="GY155" s="207"/>
    </row>
    <row r="156" spans="1:209" x14ac:dyDescent="0.2">
      <c r="A156" s="30">
        <v>54</v>
      </c>
      <c r="B156" s="30">
        <v>54</v>
      </c>
      <c r="C156" s="98">
        <v>54</v>
      </c>
      <c r="D156" s="43">
        <f>'Revised Stratig. - April ''08'!$S$101</f>
        <v>611.03110282505099</v>
      </c>
      <c r="E156" s="70">
        <v>12</v>
      </c>
      <c r="F156" s="15">
        <v>0</v>
      </c>
      <c r="G156" s="15">
        <v>0</v>
      </c>
      <c r="H156" s="15">
        <v>0</v>
      </c>
      <c r="I156" s="15">
        <v>0</v>
      </c>
      <c r="J156" s="80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80">
        <v>3.9999999999999996</v>
      </c>
      <c r="W156" s="15">
        <v>3.9999999999999996</v>
      </c>
      <c r="X156" s="15">
        <v>0</v>
      </c>
      <c r="Y156" s="15">
        <v>0</v>
      </c>
      <c r="Z156" s="15">
        <v>0</v>
      </c>
      <c r="AA156" s="15">
        <v>3</v>
      </c>
      <c r="AB156" s="15">
        <v>0.99999999999999989</v>
      </c>
      <c r="AC156" s="80">
        <v>3.9999999999999996</v>
      </c>
      <c r="AD156" s="15">
        <v>0</v>
      </c>
      <c r="AE156" s="15">
        <v>0</v>
      </c>
      <c r="AF156" s="15">
        <v>0</v>
      </c>
      <c r="AG156" s="80">
        <v>0</v>
      </c>
      <c r="AH156" s="15">
        <v>0</v>
      </c>
      <c r="AI156" s="15">
        <v>52</v>
      </c>
      <c r="AJ156" s="15">
        <v>0</v>
      </c>
      <c r="AK156" s="15">
        <v>0</v>
      </c>
      <c r="AL156" s="15">
        <v>0</v>
      </c>
      <c r="AM156" s="15">
        <v>0</v>
      </c>
      <c r="AN156" s="80">
        <v>1.9999999999999998</v>
      </c>
      <c r="AO156" s="15">
        <v>0</v>
      </c>
      <c r="AP156" s="80">
        <v>0</v>
      </c>
      <c r="AQ156" s="15">
        <v>0</v>
      </c>
      <c r="AR156" s="15">
        <v>0</v>
      </c>
      <c r="AS156" s="15">
        <v>0</v>
      </c>
      <c r="AT156" s="80">
        <v>0.99999999999999989</v>
      </c>
      <c r="AU156" s="80">
        <v>14</v>
      </c>
      <c r="AV156" s="80">
        <v>0</v>
      </c>
      <c r="AW156" s="80">
        <v>0</v>
      </c>
      <c r="AX156" s="80">
        <v>0.99999999999999989</v>
      </c>
      <c r="AY156" s="174">
        <v>63</v>
      </c>
      <c r="AZ156" s="80">
        <v>0</v>
      </c>
      <c r="BA156" s="80">
        <v>0</v>
      </c>
      <c r="BB156" s="80">
        <v>3.9999999999999996</v>
      </c>
      <c r="BC156" s="80">
        <v>0.99999999999999989</v>
      </c>
      <c r="BD156" s="80">
        <v>0</v>
      </c>
      <c r="BE156" s="80">
        <v>0.99999999999999989</v>
      </c>
      <c r="BF156" s="80">
        <v>0</v>
      </c>
      <c r="BG156" s="80">
        <v>69.999999999999986</v>
      </c>
      <c r="BH156" s="15">
        <v>0</v>
      </c>
      <c r="BI156" s="15">
        <v>0</v>
      </c>
      <c r="BJ156" s="15">
        <v>0</v>
      </c>
      <c r="BK156" s="80">
        <v>0</v>
      </c>
      <c r="BL156" s="15">
        <v>0</v>
      </c>
      <c r="BM156" s="15">
        <v>0</v>
      </c>
      <c r="BN156" s="15">
        <v>0</v>
      </c>
      <c r="BO156" s="15">
        <v>0</v>
      </c>
      <c r="BP156" s="15">
        <v>0</v>
      </c>
      <c r="BQ156" s="15">
        <v>0</v>
      </c>
      <c r="BR156" s="80">
        <v>0</v>
      </c>
      <c r="BS156" s="15">
        <v>0</v>
      </c>
      <c r="BT156" s="15">
        <v>0</v>
      </c>
      <c r="BU156" s="80">
        <v>0</v>
      </c>
      <c r="BV156" s="15">
        <v>0</v>
      </c>
      <c r="BW156" s="15">
        <v>0</v>
      </c>
      <c r="BX156" s="15">
        <v>0</v>
      </c>
      <c r="BY156" s="15">
        <v>0</v>
      </c>
      <c r="BZ156" s="80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v>0</v>
      </c>
      <c r="CH156" s="80">
        <v>20.000000000000004</v>
      </c>
      <c r="CI156" s="80">
        <v>3</v>
      </c>
      <c r="CJ156" s="80">
        <v>0.99999999999999989</v>
      </c>
      <c r="CK156" s="80">
        <v>5.0000000000000009</v>
      </c>
      <c r="CL156" s="174">
        <v>24.96</v>
      </c>
      <c r="CM156" s="80">
        <v>1.9999999999999998</v>
      </c>
      <c r="CN156" s="80">
        <v>0</v>
      </c>
      <c r="CO156" s="80">
        <v>0.99999999999999989</v>
      </c>
      <c r="CP156" s="80">
        <v>5.0000000000000009</v>
      </c>
      <c r="CQ156" s="80">
        <v>0</v>
      </c>
      <c r="CR156" s="80">
        <v>0</v>
      </c>
      <c r="CS156" s="80">
        <v>0</v>
      </c>
      <c r="CT156" s="80">
        <v>57.92</v>
      </c>
      <c r="CU156" s="15">
        <v>0</v>
      </c>
      <c r="CV156" s="15">
        <v>1</v>
      </c>
      <c r="CW156" s="15">
        <v>54</v>
      </c>
      <c r="CX156" s="15"/>
      <c r="CY156" s="15"/>
      <c r="CZ156" s="207"/>
      <c r="DA156" s="207"/>
      <c r="DJ156" s="207"/>
      <c r="DK156" s="207"/>
      <c r="DL156" s="207"/>
      <c r="DM156" s="207"/>
      <c r="DN156" s="207"/>
      <c r="DO156" s="207"/>
      <c r="DP156" s="207"/>
      <c r="DQ156" s="207"/>
      <c r="DR156" s="207"/>
      <c r="DS156" s="207"/>
      <c r="DT156" s="207"/>
      <c r="DU156" s="207"/>
      <c r="DV156" s="207"/>
      <c r="DW156" s="207"/>
      <c r="DX156" s="207"/>
      <c r="DY156" s="207"/>
      <c r="DZ156" s="207"/>
      <c r="EA156" s="207"/>
      <c r="EB156" s="207"/>
      <c r="EC156" s="207"/>
      <c r="ED156" s="207"/>
      <c r="EE156" s="207"/>
      <c r="EF156" s="207"/>
      <c r="EG156" s="207"/>
      <c r="EH156" s="207"/>
      <c r="EI156" s="207"/>
      <c r="EJ156" s="207"/>
      <c r="EK156" s="207"/>
      <c r="EL156" s="207"/>
      <c r="EM156" s="207"/>
      <c r="EN156" s="207"/>
      <c r="EO156" s="207"/>
      <c r="EP156" s="207"/>
      <c r="EQ156" s="207"/>
      <c r="ER156" s="207"/>
      <c r="ES156" s="207"/>
      <c r="ET156" s="207"/>
      <c r="EU156" s="207"/>
      <c r="EV156" s="207"/>
      <c r="EW156" s="207"/>
      <c r="EX156" s="207"/>
      <c r="EY156" s="207"/>
      <c r="EZ156" s="207"/>
      <c r="FA156" s="207"/>
      <c r="FB156" s="207"/>
      <c r="FC156" s="207"/>
      <c r="FD156" s="207"/>
      <c r="FE156" s="207"/>
      <c r="FF156" s="207"/>
      <c r="FG156" s="207"/>
      <c r="FH156" s="207"/>
      <c r="FI156" s="207"/>
      <c r="FJ156" s="207"/>
      <c r="FK156" s="207"/>
      <c r="FL156" s="207"/>
      <c r="FM156" s="207"/>
      <c r="FN156" s="207"/>
      <c r="FO156" s="207"/>
      <c r="FP156" s="207"/>
      <c r="FQ156" s="207"/>
      <c r="FR156" s="207"/>
      <c r="FS156" s="207"/>
      <c r="FT156" s="207"/>
      <c r="FU156" s="207"/>
      <c r="FV156" s="207"/>
      <c r="FW156" s="207"/>
      <c r="FX156" s="207"/>
      <c r="FY156" s="207"/>
      <c r="FZ156" s="207"/>
      <c r="GA156" s="207"/>
      <c r="GB156" s="207"/>
      <c r="GC156" s="207"/>
      <c r="GD156" s="207"/>
      <c r="GE156" s="207"/>
      <c r="GF156" s="207"/>
      <c r="GG156" s="207"/>
      <c r="GH156" s="207"/>
      <c r="GI156" s="207"/>
      <c r="GJ156" s="207"/>
      <c r="GK156" s="207"/>
      <c r="GL156" s="207"/>
      <c r="GM156" s="207"/>
      <c r="GN156" s="207"/>
      <c r="GO156" s="207"/>
      <c r="GP156" s="207"/>
      <c r="GQ156" s="207"/>
      <c r="GR156" s="207"/>
      <c r="GS156" s="207"/>
      <c r="GT156" s="207"/>
      <c r="GU156" s="207"/>
      <c r="GV156" s="207"/>
      <c r="GW156" s="207"/>
      <c r="GX156" s="207"/>
      <c r="GY156" s="207"/>
    </row>
    <row r="157" spans="1:209" x14ac:dyDescent="0.2">
      <c r="A157" s="30">
        <v>59</v>
      </c>
      <c r="B157" s="30">
        <v>59</v>
      </c>
      <c r="C157" s="98">
        <v>59</v>
      </c>
      <c r="D157" s="43">
        <f>'Revised Stratig. - April ''08'!$S$106</f>
        <v>672.44092004990205</v>
      </c>
      <c r="E157" s="70">
        <v>12</v>
      </c>
      <c r="F157" s="15">
        <v>0</v>
      </c>
      <c r="G157" s="15">
        <v>0</v>
      </c>
      <c r="H157" s="15">
        <v>0</v>
      </c>
      <c r="I157" s="15">
        <v>0</v>
      </c>
      <c r="J157" s="80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80">
        <v>0.99999999999999989</v>
      </c>
      <c r="W157" s="15">
        <v>0.99999999999999989</v>
      </c>
      <c r="X157" s="15">
        <v>0</v>
      </c>
      <c r="Y157" s="15">
        <v>0</v>
      </c>
      <c r="Z157" s="15">
        <v>0</v>
      </c>
      <c r="AA157" s="15">
        <v>1.9999999999999998</v>
      </c>
      <c r="AB157" s="15">
        <v>0</v>
      </c>
      <c r="AC157" s="80">
        <v>1.9999999999999998</v>
      </c>
      <c r="AD157" s="15">
        <v>0</v>
      </c>
      <c r="AE157" s="15">
        <v>0</v>
      </c>
      <c r="AF157" s="15">
        <v>0</v>
      </c>
      <c r="AG157" s="80">
        <v>0</v>
      </c>
      <c r="AH157" s="15">
        <v>0</v>
      </c>
      <c r="AI157" s="15">
        <v>42</v>
      </c>
      <c r="AJ157" s="15">
        <v>0</v>
      </c>
      <c r="AK157" s="15">
        <v>0</v>
      </c>
      <c r="AL157" s="15">
        <v>0</v>
      </c>
      <c r="AM157" s="15">
        <v>0</v>
      </c>
      <c r="AN157" s="80">
        <v>3</v>
      </c>
      <c r="AO157" s="15">
        <v>0</v>
      </c>
      <c r="AP157" s="80">
        <v>0</v>
      </c>
      <c r="AQ157" s="15">
        <v>0</v>
      </c>
      <c r="AR157" s="15">
        <v>0</v>
      </c>
      <c r="AS157" s="15">
        <v>0</v>
      </c>
      <c r="AT157" s="80">
        <v>1.9999999999999998</v>
      </c>
      <c r="AU157" s="80">
        <v>24</v>
      </c>
      <c r="AV157" s="80">
        <v>0.99999999999999989</v>
      </c>
      <c r="AW157" s="80">
        <v>0</v>
      </c>
      <c r="AX157" s="80">
        <v>0.99999999999999989</v>
      </c>
      <c r="AY157" s="174">
        <v>27</v>
      </c>
      <c r="AZ157" s="80">
        <v>0</v>
      </c>
      <c r="BA157" s="80">
        <v>0</v>
      </c>
      <c r="BB157" s="80">
        <v>11</v>
      </c>
      <c r="BC157" s="80">
        <v>0.99999999999999989</v>
      </c>
      <c r="BD157" s="80">
        <v>0</v>
      </c>
      <c r="BE157" s="80">
        <v>0</v>
      </c>
      <c r="BF157" s="80">
        <v>0</v>
      </c>
      <c r="BG157" s="80">
        <v>40.000000000000007</v>
      </c>
      <c r="BH157" s="15">
        <v>0</v>
      </c>
      <c r="BI157" s="15">
        <v>0</v>
      </c>
      <c r="BJ157" s="15">
        <v>0</v>
      </c>
      <c r="BK157" s="80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80">
        <v>0</v>
      </c>
      <c r="BS157" s="15">
        <v>0</v>
      </c>
      <c r="BT157" s="15">
        <v>0</v>
      </c>
      <c r="BU157" s="80">
        <v>0</v>
      </c>
      <c r="BV157" s="15">
        <v>0</v>
      </c>
      <c r="BW157" s="15">
        <v>0</v>
      </c>
      <c r="BX157" s="15">
        <v>0</v>
      </c>
      <c r="BY157" s="15">
        <v>0</v>
      </c>
      <c r="BZ157" s="80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v>0</v>
      </c>
      <c r="CH157" s="80">
        <v>7.9999999999999991</v>
      </c>
      <c r="CI157" s="80">
        <v>5.0000000000000009</v>
      </c>
      <c r="CJ157" s="80">
        <v>0.99999999999999989</v>
      </c>
      <c r="CK157" s="80">
        <v>3.9999999999999996</v>
      </c>
      <c r="CL157" s="174">
        <v>12</v>
      </c>
      <c r="CM157" s="80">
        <v>0.99999999999999989</v>
      </c>
      <c r="CN157" s="80">
        <v>0.99999999999999989</v>
      </c>
      <c r="CO157" s="80">
        <v>0.99999999999999989</v>
      </c>
      <c r="CP157" s="80">
        <v>0.99999999999999989</v>
      </c>
      <c r="CQ157" s="80">
        <v>0.99999999999999989</v>
      </c>
      <c r="CR157" s="80">
        <v>0</v>
      </c>
      <c r="CS157" s="80">
        <v>0</v>
      </c>
      <c r="CT157" s="80">
        <v>29.000000000000004</v>
      </c>
      <c r="CU157" s="15">
        <v>0</v>
      </c>
      <c r="CV157" s="15">
        <v>1</v>
      </c>
      <c r="CW157" s="15">
        <v>59</v>
      </c>
      <c r="CX157" s="15"/>
      <c r="CY157" s="15"/>
      <c r="CZ157" s="207"/>
      <c r="DA157" s="207"/>
      <c r="DJ157" s="207"/>
      <c r="DK157" s="207"/>
      <c r="DL157" s="207"/>
      <c r="DM157" s="207"/>
      <c r="DN157" s="207"/>
      <c r="DO157" s="207"/>
      <c r="DP157" s="207"/>
      <c r="DQ157" s="207"/>
      <c r="DR157" s="207"/>
      <c r="DS157" s="207"/>
      <c r="DT157" s="207"/>
      <c r="DU157" s="207"/>
      <c r="DV157" s="207"/>
      <c r="DW157" s="207"/>
      <c r="DX157" s="207"/>
      <c r="DY157" s="207"/>
      <c r="DZ157" s="207"/>
      <c r="EA157" s="207"/>
      <c r="EB157" s="207"/>
      <c r="EC157" s="207"/>
      <c r="ED157" s="207"/>
      <c r="EE157" s="207"/>
      <c r="EF157" s="207"/>
      <c r="EG157" s="207"/>
      <c r="EH157" s="207"/>
      <c r="EI157" s="207"/>
      <c r="EJ157" s="207"/>
      <c r="EK157" s="207"/>
      <c r="EL157" s="207"/>
      <c r="EM157" s="207"/>
      <c r="EN157" s="207"/>
      <c r="EO157" s="207"/>
      <c r="EP157" s="207"/>
      <c r="EQ157" s="207"/>
      <c r="ER157" s="207"/>
      <c r="ES157" s="207"/>
      <c r="ET157" s="207"/>
      <c r="EU157" s="207"/>
      <c r="EV157" s="207"/>
      <c r="EW157" s="207"/>
      <c r="EX157" s="207"/>
      <c r="EY157" s="207"/>
      <c r="EZ157" s="207"/>
      <c r="FA157" s="207"/>
      <c r="FB157" s="207"/>
      <c r="FC157" s="207"/>
      <c r="FD157" s="207"/>
      <c r="FE157" s="207"/>
      <c r="FF157" s="207"/>
      <c r="FG157" s="207"/>
      <c r="FH157" s="207"/>
      <c r="FI157" s="207"/>
      <c r="FJ157" s="207"/>
      <c r="FK157" s="207"/>
      <c r="FL157" s="207"/>
      <c r="FM157" s="207"/>
      <c r="FN157" s="207"/>
      <c r="FO157" s="207"/>
      <c r="FP157" s="207"/>
      <c r="FQ157" s="207"/>
      <c r="FR157" s="207"/>
      <c r="FS157" s="207"/>
      <c r="FT157" s="207"/>
      <c r="FU157" s="207"/>
      <c r="FV157" s="207"/>
      <c r="FW157" s="207"/>
      <c r="FX157" s="207"/>
      <c r="FY157" s="207"/>
      <c r="FZ157" s="207"/>
      <c r="GA157" s="207"/>
      <c r="GB157" s="207"/>
      <c r="GC157" s="207"/>
      <c r="GD157" s="207"/>
      <c r="GE157" s="207"/>
      <c r="GF157" s="207"/>
      <c r="GG157" s="207"/>
      <c r="GH157" s="207"/>
      <c r="GI157" s="207"/>
      <c r="GJ157" s="207"/>
      <c r="GK157" s="207"/>
      <c r="GL157" s="207"/>
      <c r="GM157" s="207"/>
      <c r="GN157" s="207"/>
      <c r="GO157" s="207"/>
      <c r="GP157" s="207"/>
      <c r="GQ157" s="207"/>
      <c r="GR157" s="207"/>
      <c r="GS157" s="207"/>
      <c r="GT157" s="207"/>
      <c r="GU157" s="207"/>
      <c r="GV157" s="207"/>
      <c r="GW157" s="207"/>
      <c r="GX157" s="207"/>
      <c r="GY157" s="207"/>
    </row>
    <row r="158" spans="1:209" x14ac:dyDescent="0.2">
      <c r="A158" s="61" t="s">
        <v>4</v>
      </c>
      <c r="D158" s="43"/>
      <c r="E158" s="62"/>
      <c r="F158" s="15"/>
      <c r="G158" s="15"/>
      <c r="H158" s="15"/>
      <c r="I158" s="15"/>
      <c r="J158" s="80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80"/>
      <c r="W158" s="15"/>
      <c r="X158" s="15"/>
      <c r="Y158" s="15"/>
      <c r="Z158" s="15"/>
      <c r="AA158" s="15"/>
      <c r="AB158" s="15"/>
      <c r="AC158" s="80"/>
      <c r="AD158" s="15"/>
      <c r="AE158" s="15"/>
      <c r="AF158" s="15"/>
      <c r="AG158" s="80"/>
      <c r="AH158" s="15"/>
      <c r="AI158" s="15"/>
      <c r="AJ158" s="15"/>
      <c r="AK158" s="15"/>
      <c r="AL158" s="15"/>
      <c r="AM158" s="15"/>
      <c r="AN158" s="80"/>
      <c r="AO158" s="15"/>
      <c r="AP158" s="80"/>
      <c r="AQ158" s="15"/>
      <c r="AR158" s="15"/>
      <c r="AS158" s="15"/>
      <c r="AT158" s="80"/>
      <c r="AU158" s="80"/>
      <c r="AV158" s="80"/>
      <c r="AW158" s="80"/>
      <c r="AX158" s="80"/>
      <c r="AY158" s="174"/>
      <c r="AZ158" s="80"/>
      <c r="BA158" s="80"/>
      <c r="BB158" s="80"/>
      <c r="BC158" s="80"/>
      <c r="BD158" s="80"/>
      <c r="BE158" s="80"/>
      <c r="BF158" s="80"/>
      <c r="BG158" s="80"/>
      <c r="BH158" s="15"/>
      <c r="BI158" s="15"/>
      <c r="BJ158" s="15"/>
      <c r="BK158" s="80"/>
      <c r="BL158" s="15"/>
      <c r="BM158" s="15"/>
      <c r="BN158" s="15"/>
      <c r="BO158" s="15"/>
      <c r="BP158" s="15"/>
      <c r="BQ158" s="15"/>
      <c r="BR158" s="80"/>
      <c r="BS158" s="15"/>
      <c r="BT158" s="15"/>
      <c r="BU158" s="80"/>
      <c r="BV158" s="15"/>
      <c r="BW158" s="15"/>
      <c r="BX158" s="15"/>
      <c r="BY158" s="15"/>
      <c r="BZ158" s="80"/>
      <c r="CA158" s="15"/>
      <c r="CB158" s="15"/>
      <c r="CC158" s="15"/>
      <c r="CD158" s="15"/>
      <c r="CE158" s="15"/>
      <c r="CF158" s="15"/>
      <c r="CG158" s="15"/>
      <c r="CH158" s="80"/>
      <c r="CI158" s="80"/>
      <c r="CJ158" s="80"/>
      <c r="CK158" s="80"/>
      <c r="CL158" s="174"/>
      <c r="CM158" s="80"/>
      <c r="CN158" s="80"/>
      <c r="CO158" s="80"/>
      <c r="CP158" s="80"/>
      <c r="CQ158" s="80"/>
      <c r="CR158" s="80"/>
      <c r="CS158" s="80"/>
      <c r="CT158" s="80"/>
      <c r="CU158" s="15"/>
      <c r="CV158" s="15"/>
      <c r="CW158" s="15"/>
      <c r="CX158" s="15"/>
      <c r="CY158" s="15"/>
      <c r="CZ158" s="207"/>
      <c r="DA158" s="207"/>
      <c r="DE158" s="208"/>
      <c r="DJ158" s="207"/>
      <c r="DK158" s="207"/>
      <c r="DL158" s="207"/>
      <c r="DM158" s="207"/>
      <c r="DN158" s="207"/>
      <c r="DO158" s="207"/>
      <c r="DP158" s="207"/>
      <c r="DQ158" s="207"/>
      <c r="DR158" s="207"/>
      <c r="DS158" s="207"/>
      <c r="DT158" s="207"/>
      <c r="DU158" s="207"/>
      <c r="DV158" s="207"/>
      <c r="DW158" s="207"/>
      <c r="DX158" s="207"/>
      <c r="DY158" s="207"/>
      <c r="DZ158" s="207"/>
      <c r="EA158" s="207"/>
      <c r="EB158" s="207"/>
      <c r="EC158" s="207"/>
      <c r="ED158" s="207"/>
      <c r="EE158" s="207"/>
      <c r="EF158" s="207"/>
      <c r="EG158" s="207"/>
      <c r="EH158" s="207"/>
      <c r="EI158" s="207"/>
      <c r="EJ158" s="207"/>
      <c r="EK158" s="207"/>
      <c r="EL158" s="207"/>
      <c r="EM158" s="207"/>
      <c r="EN158" s="207"/>
      <c r="EO158" s="207"/>
      <c r="EP158" s="207"/>
      <c r="EQ158" s="207"/>
      <c r="ER158" s="207"/>
      <c r="ES158" s="207"/>
      <c r="ET158" s="207"/>
      <c r="EU158" s="207"/>
      <c r="EV158" s="207"/>
      <c r="EW158" s="207"/>
      <c r="EX158" s="207"/>
      <c r="EY158" s="207"/>
      <c r="EZ158" s="207"/>
      <c r="FA158" s="207"/>
      <c r="FB158" s="207"/>
      <c r="FC158" s="207"/>
      <c r="FD158" s="207"/>
      <c r="FE158" s="207"/>
      <c r="FF158" s="207"/>
      <c r="FG158" s="207"/>
      <c r="FH158" s="207"/>
      <c r="FI158" s="207"/>
      <c r="FJ158" s="207"/>
      <c r="FK158" s="207"/>
      <c r="FL158" s="207"/>
      <c r="FM158" s="207"/>
      <c r="FN158" s="207"/>
      <c r="FO158" s="207"/>
      <c r="FP158" s="207"/>
      <c r="FQ158" s="207"/>
      <c r="FR158" s="207"/>
      <c r="FS158" s="207"/>
      <c r="FT158" s="207"/>
      <c r="FU158" s="207"/>
      <c r="FV158" s="207"/>
      <c r="FW158" s="207"/>
      <c r="FX158" s="207"/>
      <c r="FY158" s="207"/>
      <c r="FZ158" s="207"/>
      <c r="GA158" s="207"/>
      <c r="GB158" s="207"/>
      <c r="GC158" s="207"/>
      <c r="GD158" s="207"/>
      <c r="GE158" s="207"/>
      <c r="GF158" s="207"/>
      <c r="GG158" s="207"/>
      <c r="GH158" s="207"/>
      <c r="GI158" s="207"/>
      <c r="GJ158" s="207"/>
      <c r="GK158" s="207"/>
      <c r="GL158" s="207"/>
      <c r="GM158" s="207"/>
      <c r="GN158" s="207"/>
      <c r="GO158" s="207"/>
      <c r="GP158" s="207"/>
      <c r="GQ158" s="207"/>
      <c r="GR158" s="207"/>
      <c r="GS158" s="207"/>
      <c r="GT158" s="207"/>
      <c r="GU158" s="207"/>
      <c r="GV158" s="207"/>
      <c r="GW158" s="207"/>
      <c r="GX158" s="207"/>
      <c r="GY158" s="207"/>
    </row>
    <row r="159" spans="1:209" x14ac:dyDescent="0.2">
      <c r="A159" s="30">
        <v>58</v>
      </c>
      <c r="B159" s="30" t="s">
        <v>108</v>
      </c>
      <c r="C159" s="102">
        <v>58</v>
      </c>
      <c r="D159" s="43">
        <f>'Revised Stratig. - April ''08'!$X$57</f>
        <v>517.33914732412995</v>
      </c>
      <c r="E159" s="70">
        <v>20</v>
      </c>
      <c r="F159" s="15">
        <v>0</v>
      </c>
      <c r="G159" s="15">
        <v>0</v>
      </c>
      <c r="H159" s="15">
        <v>0</v>
      </c>
      <c r="I159" s="15">
        <v>0</v>
      </c>
      <c r="J159" s="80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80">
        <v>3</v>
      </c>
      <c r="W159" s="15">
        <v>3</v>
      </c>
      <c r="X159" s="15">
        <v>0</v>
      </c>
      <c r="Y159" s="15">
        <v>0</v>
      </c>
      <c r="Z159" s="15">
        <v>0</v>
      </c>
      <c r="AA159" s="15">
        <v>4</v>
      </c>
      <c r="AB159" s="15">
        <v>1</v>
      </c>
      <c r="AC159" s="80">
        <v>5</v>
      </c>
      <c r="AD159" s="15">
        <v>0</v>
      </c>
      <c r="AE159" s="15">
        <v>0</v>
      </c>
      <c r="AF159" s="15">
        <v>0</v>
      </c>
      <c r="AG159" s="80">
        <v>0</v>
      </c>
      <c r="AH159" s="15">
        <v>0</v>
      </c>
      <c r="AI159" s="15">
        <v>80</v>
      </c>
      <c r="AJ159" s="15">
        <v>0</v>
      </c>
      <c r="AK159" s="15">
        <v>0</v>
      </c>
      <c r="AL159" s="15" t="e">
        <v>#VALUE!</v>
      </c>
      <c r="AM159" s="15">
        <v>0</v>
      </c>
      <c r="AN159" s="80">
        <v>2</v>
      </c>
      <c r="AO159" s="15">
        <v>0</v>
      </c>
      <c r="AP159" s="80">
        <v>0</v>
      </c>
      <c r="AQ159" s="15">
        <v>0</v>
      </c>
      <c r="AR159" s="15">
        <v>0</v>
      </c>
      <c r="AS159" s="15">
        <v>0</v>
      </c>
      <c r="AT159" s="80">
        <v>1</v>
      </c>
      <c r="AU159" s="80">
        <v>5</v>
      </c>
      <c r="AV159" s="80">
        <v>1</v>
      </c>
      <c r="AW159" s="80">
        <v>0</v>
      </c>
      <c r="AX159" s="80">
        <v>1</v>
      </c>
      <c r="AY159" s="174">
        <v>38</v>
      </c>
      <c r="AZ159" s="80">
        <v>0</v>
      </c>
      <c r="BA159" s="80">
        <v>1</v>
      </c>
      <c r="BB159" s="80">
        <v>2</v>
      </c>
      <c r="BC159" s="80">
        <v>2</v>
      </c>
      <c r="BD159" s="80">
        <v>0</v>
      </c>
      <c r="BE159" s="80">
        <v>0</v>
      </c>
      <c r="BF159" s="80">
        <v>2</v>
      </c>
      <c r="BG159" s="80">
        <v>46</v>
      </c>
      <c r="BH159" s="15">
        <v>0</v>
      </c>
      <c r="BI159" s="15">
        <v>0</v>
      </c>
      <c r="BJ159" s="15">
        <v>0</v>
      </c>
      <c r="BK159" s="80">
        <v>0</v>
      </c>
      <c r="BL159" s="15">
        <v>0</v>
      </c>
      <c r="BM159" s="15">
        <v>0</v>
      </c>
      <c r="BN159" s="15">
        <v>0</v>
      </c>
      <c r="BO159" s="15">
        <v>0</v>
      </c>
      <c r="BP159" s="15">
        <v>0</v>
      </c>
      <c r="BQ159" s="15">
        <v>0</v>
      </c>
      <c r="BR159" s="80">
        <v>0</v>
      </c>
      <c r="BS159" s="15">
        <v>0</v>
      </c>
      <c r="BT159" s="15">
        <v>0</v>
      </c>
      <c r="BU159" s="80">
        <v>0</v>
      </c>
      <c r="BV159" s="15">
        <v>0</v>
      </c>
      <c r="BW159" s="15">
        <v>0</v>
      </c>
      <c r="BX159" s="15">
        <v>0</v>
      </c>
      <c r="BY159" s="15">
        <v>0</v>
      </c>
      <c r="BZ159" s="80">
        <v>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v>0</v>
      </c>
      <c r="CH159" s="80">
        <v>0</v>
      </c>
      <c r="CI159" s="80">
        <v>3</v>
      </c>
      <c r="CJ159" s="80">
        <v>2</v>
      </c>
      <c r="CK159" s="80">
        <v>0</v>
      </c>
      <c r="CL159" s="174">
        <v>3</v>
      </c>
      <c r="CM159" s="80">
        <v>3</v>
      </c>
      <c r="CN159" s="80">
        <v>2</v>
      </c>
      <c r="CO159" s="80">
        <v>0</v>
      </c>
      <c r="CP159" s="80">
        <v>0</v>
      </c>
      <c r="CQ159" s="80">
        <v>1</v>
      </c>
      <c r="CR159" s="80">
        <v>0</v>
      </c>
      <c r="CS159" s="80">
        <v>0</v>
      </c>
      <c r="CT159" s="80">
        <v>12</v>
      </c>
      <c r="CU159" s="15">
        <v>2</v>
      </c>
      <c r="CV159" s="15">
        <v>1</v>
      </c>
      <c r="CW159" s="15">
        <v>58</v>
      </c>
      <c r="CX159" s="15"/>
      <c r="CY159" s="15"/>
      <c r="CZ159" s="207"/>
      <c r="DA159" s="207"/>
      <c r="DJ159" s="207"/>
      <c r="DK159" s="207"/>
      <c r="DL159" s="207"/>
      <c r="DM159" s="207"/>
      <c r="DN159" s="207"/>
      <c r="DO159" s="207"/>
      <c r="DP159" s="207"/>
      <c r="DQ159" s="207"/>
      <c r="DR159" s="207"/>
      <c r="DS159" s="207"/>
      <c r="DT159" s="207"/>
      <c r="DU159" s="207"/>
      <c r="DV159" s="207"/>
      <c r="DW159" s="207"/>
      <c r="DX159" s="207"/>
      <c r="DY159" s="207"/>
      <c r="DZ159" s="207"/>
      <c r="EA159" s="207"/>
      <c r="EB159" s="207"/>
      <c r="EC159" s="207"/>
      <c r="ED159" s="207"/>
      <c r="EE159" s="207"/>
      <c r="EF159" s="207"/>
      <c r="EG159" s="207"/>
      <c r="EH159" s="207"/>
      <c r="EI159" s="207"/>
      <c r="EJ159" s="207"/>
      <c r="EK159" s="207"/>
      <c r="EL159" s="207"/>
      <c r="EM159" s="207"/>
      <c r="EN159" s="207"/>
      <c r="EO159" s="207"/>
      <c r="EP159" s="207"/>
      <c r="EQ159" s="207"/>
      <c r="ER159" s="207"/>
      <c r="ES159" s="207"/>
      <c r="ET159" s="207"/>
      <c r="EU159" s="207"/>
      <c r="EV159" s="207"/>
      <c r="EW159" s="207"/>
      <c r="EX159" s="207"/>
      <c r="EY159" s="207"/>
      <c r="EZ159" s="207"/>
      <c r="FA159" s="207"/>
      <c r="FB159" s="207"/>
      <c r="FC159" s="207"/>
      <c r="FD159" s="207"/>
      <c r="FE159" s="207"/>
      <c r="FF159" s="207"/>
      <c r="FG159" s="207"/>
      <c r="FH159" s="207"/>
      <c r="FI159" s="207"/>
      <c r="FJ159" s="207"/>
      <c r="FK159" s="207"/>
      <c r="FL159" s="207"/>
      <c r="FM159" s="207"/>
      <c r="FN159" s="207"/>
      <c r="FO159" s="207"/>
      <c r="FP159" s="207"/>
      <c r="FQ159" s="207"/>
      <c r="FR159" s="207"/>
      <c r="FS159" s="207"/>
      <c r="FT159" s="207"/>
      <c r="FU159" s="207"/>
      <c r="FV159" s="207"/>
      <c r="FW159" s="207"/>
      <c r="FX159" s="207"/>
      <c r="FY159" s="207"/>
      <c r="FZ159" s="207"/>
      <c r="GA159" s="207"/>
      <c r="GB159" s="207"/>
      <c r="GC159" s="207"/>
      <c r="GD159" s="207"/>
      <c r="GE159" s="207"/>
      <c r="GF159" s="207"/>
      <c r="GG159" s="207"/>
      <c r="GH159" s="207"/>
      <c r="GI159" s="207"/>
      <c r="GJ159" s="207"/>
      <c r="GK159" s="207"/>
      <c r="GL159" s="207"/>
      <c r="GM159" s="207"/>
      <c r="GN159" s="207"/>
      <c r="GO159" s="207"/>
      <c r="GP159" s="207"/>
      <c r="GQ159" s="207"/>
      <c r="GR159" s="207"/>
      <c r="GS159" s="207"/>
      <c r="GT159" s="207"/>
      <c r="GU159" s="207"/>
      <c r="GV159" s="207"/>
      <c r="GW159" s="207"/>
      <c r="GX159" s="207"/>
      <c r="GY159" s="207"/>
    </row>
    <row r="160" spans="1:209" x14ac:dyDescent="0.2">
      <c r="A160" s="30">
        <v>63</v>
      </c>
      <c r="B160" s="30">
        <v>15</v>
      </c>
      <c r="C160" s="102">
        <v>63</v>
      </c>
      <c r="D160" s="43">
        <f>'Revised Stratig. - April ''08'!$X$62</f>
        <v>587.56585212478797</v>
      </c>
      <c r="E160" s="70">
        <v>20</v>
      </c>
      <c r="F160" s="15">
        <v>0</v>
      </c>
      <c r="G160" s="15">
        <v>0</v>
      </c>
      <c r="H160" s="15">
        <v>0</v>
      </c>
      <c r="I160" s="15">
        <v>0</v>
      </c>
      <c r="J160" s="80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1</v>
      </c>
      <c r="U160" s="15">
        <v>0</v>
      </c>
      <c r="V160" s="80">
        <v>2</v>
      </c>
      <c r="W160" s="15">
        <v>3</v>
      </c>
      <c r="X160" s="15">
        <v>0</v>
      </c>
      <c r="Y160" s="15">
        <v>3</v>
      </c>
      <c r="Z160" s="15">
        <v>0</v>
      </c>
      <c r="AA160" s="15">
        <v>3</v>
      </c>
      <c r="AB160" s="15">
        <v>2</v>
      </c>
      <c r="AC160" s="80">
        <v>5</v>
      </c>
      <c r="AD160" s="15">
        <v>0</v>
      </c>
      <c r="AE160" s="15">
        <v>0</v>
      </c>
      <c r="AF160" s="15">
        <v>0</v>
      </c>
      <c r="AG160" s="80">
        <v>0</v>
      </c>
      <c r="AH160" s="15">
        <v>0</v>
      </c>
      <c r="AI160" s="15">
        <v>69</v>
      </c>
      <c r="AJ160" s="15">
        <v>0</v>
      </c>
      <c r="AK160" s="15">
        <v>0</v>
      </c>
      <c r="AL160" s="15" t="e">
        <v>#VALUE!</v>
      </c>
      <c r="AM160" s="15">
        <v>0</v>
      </c>
      <c r="AN160" s="80">
        <v>0</v>
      </c>
      <c r="AO160" s="15">
        <v>0</v>
      </c>
      <c r="AP160" s="80">
        <v>0</v>
      </c>
      <c r="AQ160" s="15">
        <v>0</v>
      </c>
      <c r="AR160" s="15">
        <v>0</v>
      </c>
      <c r="AS160" s="15">
        <v>0</v>
      </c>
      <c r="AT160" s="80">
        <v>2</v>
      </c>
      <c r="AU160" s="80">
        <v>52</v>
      </c>
      <c r="AV160" s="80">
        <v>2</v>
      </c>
      <c r="AW160" s="80">
        <v>0</v>
      </c>
      <c r="AX160" s="80">
        <v>2</v>
      </c>
      <c r="AY160" s="174">
        <v>84</v>
      </c>
      <c r="AZ160" s="80">
        <v>0</v>
      </c>
      <c r="BA160" s="80">
        <v>1</v>
      </c>
      <c r="BB160" s="80">
        <v>3</v>
      </c>
      <c r="BC160" s="80">
        <v>0</v>
      </c>
      <c r="BD160" s="80">
        <v>0</v>
      </c>
      <c r="BE160" s="80">
        <v>0</v>
      </c>
      <c r="BF160" s="80">
        <v>0</v>
      </c>
      <c r="BG160" s="80">
        <v>90</v>
      </c>
      <c r="BH160" s="15">
        <v>0</v>
      </c>
      <c r="BI160" s="15">
        <v>0</v>
      </c>
      <c r="BJ160" s="15">
        <v>0</v>
      </c>
      <c r="BK160" s="80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80">
        <v>0</v>
      </c>
      <c r="BS160" s="15">
        <v>0</v>
      </c>
      <c r="BT160" s="15">
        <v>0</v>
      </c>
      <c r="BU160" s="80">
        <v>0</v>
      </c>
      <c r="BV160" s="15">
        <v>0</v>
      </c>
      <c r="BW160" s="15">
        <v>0</v>
      </c>
      <c r="BX160" s="15">
        <v>0</v>
      </c>
      <c r="BY160" s="15">
        <v>0</v>
      </c>
      <c r="BZ160" s="80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v>0</v>
      </c>
      <c r="CH160" s="80">
        <v>15</v>
      </c>
      <c r="CI160" s="80">
        <v>6</v>
      </c>
      <c r="CJ160" s="80">
        <v>2</v>
      </c>
      <c r="CK160" s="80">
        <v>1</v>
      </c>
      <c r="CL160" s="174">
        <v>21</v>
      </c>
      <c r="CM160" s="80">
        <v>1</v>
      </c>
      <c r="CN160" s="80">
        <v>0</v>
      </c>
      <c r="CO160" s="80">
        <v>0</v>
      </c>
      <c r="CP160" s="80">
        <v>16</v>
      </c>
      <c r="CQ160" s="80">
        <v>0</v>
      </c>
      <c r="CR160" s="80">
        <v>0</v>
      </c>
      <c r="CS160" s="80">
        <v>0</v>
      </c>
      <c r="CT160" s="80">
        <v>59</v>
      </c>
      <c r="CU160" s="15">
        <v>0</v>
      </c>
      <c r="CV160" s="15">
        <v>1</v>
      </c>
      <c r="CW160" s="15">
        <v>63</v>
      </c>
      <c r="CX160" s="15"/>
      <c r="CY160" s="15"/>
      <c r="CZ160" s="207"/>
      <c r="DA160" s="207"/>
      <c r="DJ160" s="207"/>
      <c r="DK160" s="207"/>
      <c r="DL160" s="207"/>
      <c r="DM160" s="207"/>
      <c r="DN160" s="207"/>
      <c r="DO160" s="207"/>
      <c r="DP160" s="207"/>
      <c r="DQ160" s="207"/>
      <c r="DR160" s="207"/>
      <c r="DS160" s="207"/>
      <c r="DT160" s="207"/>
      <c r="DU160" s="207"/>
      <c r="DV160" s="207"/>
      <c r="DW160" s="207"/>
      <c r="DX160" s="207"/>
      <c r="DY160" s="207"/>
      <c r="DZ160" s="207"/>
      <c r="EA160" s="207"/>
      <c r="EB160" s="207"/>
      <c r="EC160" s="207"/>
      <c r="ED160" s="207"/>
      <c r="EE160" s="207"/>
      <c r="EF160" s="207"/>
      <c r="EG160" s="207"/>
      <c r="EH160" s="207"/>
      <c r="EI160" s="207"/>
      <c r="EJ160" s="207"/>
      <c r="EK160" s="207"/>
      <c r="EL160" s="207"/>
      <c r="EM160" s="207"/>
      <c r="EN160" s="207"/>
      <c r="EO160" s="207"/>
      <c r="EP160" s="207"/>
      <c r="EQ160" s="207"/>
      <c r="ER160" s="207"/>
      <c r="ES160" s="207"/>
      <c r="ET160" s="207"/>
      <c r="EU160" s="207"/>
      <c r="EV160" s="207"/>
      <c r="EW160" s="207"/>
      <c r="EX160" s="207"/>
      <c r="EY160" s="207"/>
      <c r="EZ160" s="207"/>
      <c r="FA160" s="207"/>
      <c r="FB160" s="207"/>
      <c r="FC160" s="207"/>
      <c r="FD160" s="207"/>
      <c r="FE160" s="207"/>
      <c r="FF160" s="207"/>
      <c r="FG160" s="207"/>
      <c r="FH160" s="207"/>
      <c r="FI160" s="207"/>
      <c r="FJ160" s="207"/>
      <c r="FK160" s="207"/>
      <c r="FL160" s="207"/>
      <c r="FM160" s="207"/>
      <c r="FN160" s="207"/>
      <c r="FO160" s="207"/>
      <c r="FP160" s="207"/>
      <c r="FQ160" s="207"/>
      <c r="FR160" s="207"/>
      <c r="FS160" s="207"/>
      <c r="FT160" s="207"/>
      <c r="FU160" s="207"/>
      <c r="FV160" s="207"/>
      <c r="FW160" s="207"/>
      <c r="FX160" s="207"/>
      <c r="FY160" s="207"/>
      <c r="FZ160" s="207"/>
      <c r="GA160" s="207"/>
      <c r="GB160" s="207"/>
      <c r="GC160" s="207"/>
      <c r="GD160" s="207"/>
      <c r="GE160" s="207"/>
      <c r="GF160" s="207"/>
      <c r="GG160" s="207"/>
      <c r="GH160" s="207"/>
      <c r="GI160" s="207"/>
      <c r="GJ160" s="207"/>
      <c r="GK160" s="207"/>
      <c r="GL160" s="207"/>
      <c r="GM160" s="207"/>
      <c r="GN160" s="207"/>
      <c r="GO160" s="207"/>
      <c r="GP160" s="207"/>
      <c r="GQ160" s="207"/>
      <c r="GR160" s="207"/>
      <c r="GS160" s="207"/>
      <c r="GT160" s="207"/>
      <c r="GU160" s="207"/>
      <c r="GV160" s="207"/>
      <c r="GW160" s="207"/>
      <c r="GX160" s="207"/>
      <c r="GY160" s="207"/>
    </row>
    <row r="161" spans="1:207" x14ac:dyDescent="0.2">
      <c r="A161" s="30">
        <v>68</v>
      </c>
      <c r="B161" s="30">
        <v>20</v>
      </c>
      <c r="C161" s="102">
        <v>68</v>
      </c>
      <c r="D161" s="43">
        <f>'Revised Stratig. - April ''08'!$X$67</f>
        <v>661.68945497867696</v>
      </c>
      <c r="E161" s="70">
        <v>20</v>
      </c>
      <c r="F161" s="15">
        <v>0</v>
      </c>
      <c r="G161" s="15">
        <v>0</v>
      </c>
      <c r="H161" s="15">
        <v>0</v>
      </c>
      <c r="I161" s="15">
        <v>0</v>
      </c>
      <c r="J161" s="80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80">
        <v>1</v>
      </c>
      <c r="W161" s="15">
        <v>1</v>
      </c>
      <c r="X161" s="15">
        <v>0</v>
      </c>
      <c r="Y161" s="15">
        <v>0</v>
      </c>
      <c r="Z161" s="15">
        <v>0</v>
      </c>
      <c r="AA161" s="15">
        <v>4</v>
      </c>
      <c r="AB161" s="15">
        <v>0</v>
      </c>
      <c r="AC161" s="80">
        <v>4</v>
      </c>
      <c r="AD161" s="15">
        <v>0</v>
      </c>
      <c r="AE161" s="15">
        <v>0</v>
      </c>
      <c r="AF161" s="15">
        <v>0</v>
      </c>
      <c r="AG161" s="80">
        <v>0</v>
      </c>
      <c r="AH161" s="15">
        <v>0</v>
      </c>
      <c r="AI161" s="15">
        <v>58</v>
      </c>
      <c r="AJ161" s="15">
        <v>0</v>
      </c>
      <c r="AK161" s="15">
        <v>0</v>
      </c>
      <c r="AL161" s="15">
        <v>0</v>
      </c>
      <c r="AM161" s="15">
        <v>0</v>
      </c>
      <c r="AN161" s="80">
        <v>4</v>
      </c>
      <c r="AO161" s="15">
        <v>0</v>
      </c>
      <c r="AP161" s="80">
        <v>0</v>
      </c>
      <c r="AQ161" s="15">
        <v>0</v>
      </c>
      <c r="AR161" s="15">
        <v>0</v>
      </c>
      <c r="AS161" s="15">
        <v>0</v>
      </c>
      <c r="AT161" s="80">
        <v>0</v>
      </c>
      <c r="AU161" s="80">
        <v>8</v>
      </c>
      <c r="AV161" s="80">
        <v>0</v>
      </c>
      <c r="AW161" s="80">
        <v>0</v>
      </c>
      <c r="AX161" s="80">
        <v>1</v>
      </c>
      <c r="AY161" s="174">
        <v>59</v>
      </c>
      <c r="AZ161" s="80">
        <v>0</v>
      </c>
      <c r="BA161" s="80">
        <v>0</v>
      </c>
      <c r="BB161" s="80">
        <v>2</v>
      </c>
      <c r="BC161" s="80">
        <v>0</v>
      </c>
      <c r="BD161" s="80">
        <v>0</v>
      </c>
      <c r="BE161" s="80">
        <v>0</v>
      </c>
      <c r="BF161" s="80">
        <v>0</v>
      </c>
      <c r="BG161" s="80">
        <v>62</v>
      </c>
      <c r="BH161" s="15">
        <v>0</v>
      </c>
      <c r="BI161" s="15">
        <v>0</v>
      </c>
      <c r="BJ161" s="15">
        <v>0</v>
      </c>
      <c r="BK161" s="80">
        <v>0</v>
      </c>
      <c r="BL161" s="15">
        <v>0</v>
      </c>
      <c r="BM161" s="15">
        <v>0</v>
      </c>
      <c r="BN161" s="15">
        <v>0</v>
      </c>
      <c r="BO161" s="15">
        <v>0</v>
      </c>
      <c r="BP161" s="15">
        <v>0</v>
      </c>
      <c r="BQ161" s="15">
        <v>0</v>
      </c>
      <c r="BR161" s="80">
        <v>0</v>
      </c>
      <c r="BS161" s="15">
        <v>0</v>
      </c>
      <c r="BT161" s="15">
        <v>0</v>
      </c>
      <c r="BU161" s="80">
        <v>0</v>
      </c>
      <c r="BV161" s="15">
        <v>0</v>
      </c>
      <c r="BW161" s="15">
        <v>0</v>
      </c>
      <c r="BX161" s="15">
        <v>0</v>
      </c>
      <c r="BY161" s="15">
        <v>0</v>
      </c>
      <c r="BZ161" s="80">
        <v>0</v>
      </c>
      <c r="CA161" s="15">
        <v>0</v>
      </c>
      <c r="CB161" s="15">
        <v>0</v>
      </c>
      <c r="CC161" s="15">
        <v>0</v>
      </c>
      <c r="CD161" s="15">
        <v>0</v>
      </c>
      <c r="CE161" s="15">
        <v>0</v>
      </c>
      <c r="CF161" s="15">
        <v>0</v>
      </c>
      <c r="CG161" s="15">
        <v>0</v>
      </c>
      <c r="CH161" s="80">
        <v>13</v>
      </c>
      <c r="CI161" s="80">
        <v>1</v>
      </c>
      <c r="CJ161" s="80">
        <v>0</v>
      </c>
      <c r="CK161" s="80">
        <v>2</v>
      </c>
      <c r="CL161" s="174">
        <v>15</v>
      </c>
      <c r="CM161" s="80">
        <v>1</v>
      </c>
      <c r="CN161" s="80">
        <v>2</v>
      </c>
      <c r="CO161" s="80">
        <v>0</v>
      </c>
      <c r="CP161" s="80">
        <v>4</v>
      </c>
      <c r="CQ161" s="80">
        <v>0</v>
      </c>
      <c r="CR161" s="80">
        <v>0</v>
      </c>
      <c r="CS161" s="80">
        <v>0</v>
      </c>
      <c r="CT161" s="80">
        <v>37</v>
      </c>
      <c r="CU161" s="15">
        <v>0</v>
      </c>
      <c r="CV161" s="15">
        <v>1</v>
      </c>
      <c r="CW161" s="15">
        <v>68</v>
      </c>
      <c r="CX161" s="15"/>
      <c r="CY161" s="15"/>
      <c r="CZ161" s="207"/>
      <c r="DA161" s="207"/>
      <c r="DJ161" s="207"/>
      <c r="DK161" s="207"/>
      <c r="DL161" s="207"/>
      <c r="DM161" s="207"/>
      <c r="DN161" s="207"/>
      <c r="DO161" s="207"/>
      <c r="DP161" s="207"/>
      <c r="DQ161" s="207"/>
      <c r="DR161" s="207"/>
      <c r="DS161" s="207"/>
      <c r="DT161" s="207"/>
      <c r="DU161" s="207"/>
      <c r="DV161" s="207"/>
      <c r="DW161" s="207"/>
      <c r="DX161" s="207"/>
      <c r="DY161" s="207"/>
      <c r="DZ161" s="207"/>
      <c r="EA161" s="207"/>
      <c r="EB161" s="207"/>
      <c r="EC161" s="207"/>
      <c r="ED161" s="207"/>
      <c r="EE161" s="207"/>
      <c r="EF161" s="207"/>
      <c r="EG161" s="207"/>
      <c r="EH161" s="207"/>
      <c r="EI161" s="207"/>
      <c r="EJ161" s="207"/>
      <c r="EK161" s="207"/>
      <c r="EL161" s="207"/>
      <c r="EM161" s="207"/>
      <c r="EN161" s="207"/>
      <c r="EO161" s="207"/>
      <c r="EP161" s="207"/>
      <c r="EQ161" s="207"/>
      <c r="ER161" s="207"/>
      <c r="ES161" s="207"/>
      <c r="ET161" s="207"/>
      <c r="EU161" s="207"/>
      <c r="EV161" s="207"/>
      <c r="EW161" s="207"/>
      <c r="EX161" s="207"/>
      <c r="EY161" s="207"/>
      <c r="EZ161" s="207"/>
      <c r="FA161" s="207"/>
      <c r="FB161" s="207"/>
      <c r="FC161" s="207"/>
      <c r="FD161" s="207"/>
      <c r="FE161" s="207"/>
      <c r="FF161" s="207"/>
      <c r="FG161" s="207"/>
      <c r="FH161" s="207"/>
      <c r="FI161" s="207"/>
      <c r="FJ161" s="207"/>
      <c r="FK161" s="207"/>
      <c r="FL161" s="207"/>
      <c r="FM161" s="207"/>
      <c r="FN161" s="207"/>
      <c r="FO161" s="207"/>
      <c r="FP161" s="207"/>
      <c r="FQ161" s="207"/>
      <c r="FR161" s="207"/>
      <c r="FS161" s="207"/>
      <c r="FT161" s="207"/>
      <c r="FU161" s="207"/>
      <c r="FV161" s="207"/>
      <c r="FW161" s="207"/>
      <c r="FX161" s="207"/>
      <c r="FY161" s="207"/>
      <c r="FZ161" s="207"/>
      <c r="GA161" s="207"/>
      <c r="GB161" s="207"/>
      <c r="GC161" s="207"/>
      <c r="GD161" s="207"/>
      <c r="GE161" s="207"/>
      <c r="GF161" s="207"/>
      <c r="GG161" s="207"/>
      <c r="GH161" s="207"/>
      <c r="GI161" s="207"/>
      <c r="GJ161" s="207"/>
      <c r="GK161" s="207"/>
      <c r="GL161" s="207"/>
      <c r="GM161" s="207"/>
      <c r="GN161" s="207"/>
      <c r="GO161" s="207"/>
      <c r="GP161" s="207"/>
      <c r="GQ161" s="207"/>
      <c r="GR161" s="207"/>
      <c r="GS161" s="207"/>
      <c r="GT161" s="207"/>
      <c r="GU161" s="207"/>
      <c r="GV161" s="207"/>
      <c r="GW161" s="207"/>
      <c r="GX161" s="207"/>
      <c r="GY161" s="207"/>
    </row>
    <row r="162" spans="1:207" x14ac:dyDescent="0.2">
      <c r="A162" s="30">
        <v>73</v>
      </c>
      <c r="B162" s="30">
        <v>25</v>
      </c>
      <c r="C162" s="102">
        <v>73</v>
      </c>
      <c r="D162" s="43">
        <f>'Revised Stratig. - April ''08'!$X$72</f>
        <v>735.86521550634905</v>
      </c>
      <c r="E162" s="70">
        <v>20</v>
      </c>
      <c r="F162" s="15">
        <v>2</v>
      </c>
      <c r="G162" s="15">
        <v>0</v>
      </c>
      <c r="H162" s="15">
        <v>0</v>
      </c>
      <c r="I162" s="15">
        <v>0</v>
      </c>
      <c r="J162" s="80">
        <v>2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2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80">
        <v>1</v>
      </c>
      <c r="W162" s="15">
        <v>1</v>
      </c>
      <c r="X162" s="15">
        <v>0</v>
      </c>
      <c r="Y162" s="15">
        <v>1</v>
      </c>
      <c r="Z162" s="15">
        <v>0</v>
      </c>
      <c r="AA162" s="15">
        <v>2</v>
      </c>
      <c r="AB162" s="15">
        <v>0</v>
      </c>
      <c r="AC162" s="80">
        <v>2</v>
      </c>
      <c r="AD162" s="15">
        <v>0</v>
      </c>
      <c r="AE162" s="15">
        <v>0</v>
      </c>
      <c r="AF162" s="15">
        <v>0</v>
      </c>
      <c r="AG162" s="80">
        <v>0</v>
      </c>
      <c r="AH162" s="15">
        <v>0</v>
      </c>
      <c r="AI162" s="15">
        <v>26</v>
      </c>
      <c r="AJ162" s="15">
        <v>0</v>
      </c>
      <c r="AK162" s="15">
        <v>0</v>
      </c>
      <c r="AL162" s="15">
        <v>0</v>
      </c>
      <c r="AM162" s="15">
        <v>0</v>
      </c>
      <c r="AN162" s="80">
        <v>2</v>
      </c>
      <c r="AO162" s="15">
        <v>0</v>
      </c>
      <c r="AP162" s="80">
        <v>0</v>
      </c>
      <c r="AQ162" s="15">
        <v>0</v>
      </c>
      <c r="AR162" s="15">
        <v>0</v>
      </c>
      <c r="AS162" s="15">
        <v>0</v>
      </c>
      <c r="AT162" s="80">
        <v>1</v>
      </c>
      <c r="AU162" s="80">
        <v>18</v>
      </c>
      <c r="AV162" s="80">
        <v>0</v>
      </c>
      <c r="AW162" s="80">
        <v>0</v>
      </c>
      <c r="AX162" s="80">
        <v>1</v>
      </c>
      <c r="AY162" s="174">
        <v>45</v>
      </c>
      <c r="AZ162" s="80">
        <v>0</v>
      </c>
      <c r="BA162" s="80">
        <v>1</v>
      </c>
      <c r="BB162" s="80">
        <v>0</v>
      </c>
      <c r="BC162" s="80">
        <v>0</v>
      </c>
      <c r="BD162" s="80">
        <v>0</v>
      </c>
      <c r="BE162" s="80">
        <v>0</v>
      </c>
      <c r="BF162" s="80">
        <v>0</v>
      </c>
      <c r="BG162" s="80">
        <v>47</v>
      </c>
      <c r="BH162" s="15">
        <v>0</v>
      </c>
      <c r="BI162" s="15">
        <v>0</v>
      </c>
      <c r="BJ162" s="15">
        <v>0</v>
      </c>
      <c r="BK162" s="80">
        <v>0</v>
      </c>
      <c r="BL162" s="15">
        <v>0</v>
      </c>
      <c r="BM162" s="15">
        <v>0</v>
      </c>
      <c r="BN162" s="15">
        <v>0</v>
      </c>
      <c r="BO162" s="15">
        <v>0</v>
      </c>
      <c r="BP162" s="15">
        <v>0</v>
      </c>
      <c r="BQ162" s="15">
        <v>0</v>
      </c>
      <c r="BR162" s="80">
        <v>0</v>
      </c>
      <c r="BS162" s="15">
        <v>0</v>
      </c>
      <c r="BT162" s="15">
        <v>0</v>
      </c>
      <c r="BU162" s="80">
        <v>0</v>
      </c>
      <c r="BV162" s="15">
        <v>0</v>
      </c>
      <c r="BW162" s="15">
        <v>0</v>
      </c>
      <c r="BX162" s="15">
        <v>0</v>
      </c>
      <c r="BY162" s="15">
        <v>0</v>
      </c>
      <c r="BZ162" s="80">
        <v>0</v>
      </c>
      <c r="CA162" s="15">
        <v>0</v>
      </c>
      <c r="CB162" s="15">
        <v>0</v>
      </c>
      <c r="CC162" s="15">
        <v>0</v>
      </c>
      <c r="CD162" s="15">
        <v>0</v>
      </c>
      <c r="CE162" s="15">
        <v>0</v>
      </c>
      <c r="CF162" s="15">
        <v>0</v>
      </c>
      <c r="CG162" s="15">
        <v>0</v>
      </c>
      <c r="CH162" s="80">
        <v>20</v>
      </c>
      <c r="CI162" s="80">
        <v>4</v>
      </c>
      <c r="CJ162" s="80">
        <v>0</v>
      </c>
      <c r="CK162" s="80">
        <v>12</v>
      </c>
      <c r="CL162" s="174">
        <v>32</v>
      </c>
      <c r="CM162" s="80">
        <v>0</v>
      </c>
      <c r="CN162" s="80">
        <v>1</v>
      </c>
      <c r="CO162" s="80">
        <v>0</v>
      </c>
      <c r="CP162" s="80">
        <v>1</v>
      </c>
      <c r="CQ162" s="80">
        <v>0</v>
      </c>
      <c r="CR162" s="80">
        <v>0</v>
      </c>
      <c r="CS162" s="80">
        <v>0</v>
      </c>
      <c r="CT162" s="80">
        <v>66</v>
      </c>
      <c r="CU162" s="15">
        <v>0</v>
      </c>
      <c r="CV162" s="15">
        <v>1</v>
      </c>
      <c r="CW162" s="15">
        <v>73</v>
      </c>
      <c r="CX162" s="15"/>
      <c r="CY162" s="15"/>
      <c r="CZ162" s="207"/>
      <c r="DA162" s="207"/>
      <c r="DJ162" s="207"/>
      <c r="DK162" s="207"/>
      <c r="DL162" s="207"/>
      <c r="DM162" s="207"/>
      <c r="DN162" s="207"/>
      <c r="DO162" s="207"/>
      <c r="DP162" s="207"/>
      <c r="DQ162" s="207"/>
      <c r="DR162" s="207"/>
      <c r="DS162" s="207"/>
      <c r="DT162" s="207"/>
      <c r="DU162" s="207"/>
      <c r="DV162" s="207"/>
      <c r="DW162" s="207"/>
      <c r="DX162" s="207"/>
      <c r="DY162" s="207"/>
      <c r="DZ162" s="207"/>
      <c r="EA162" s="207"/>
      <c r="EB162" s="207"/>
      <c r="EC162" s="207"/>
      <c r="ED162" s="207"/>
      <c r="EE162" s="207"/>
      <c r="EF162" s="207"/>
      <c r="EG162" s="207"/>
      <c r="EH162" s="207"/>
      <c r="EI162" s="207"/>
      <c r="EJ162" s="207"/>
      <c r="EK162" s="207"/>
      <c r="EL162" s="207"/>
      <c r="EM162" s="207"/>
      <c r="EN162" s="207"/>
      <c r="EO162" s="207"/>
      <c r="EP162" s="207"/>
      <c r="EQ162" s="207"/>
      <c r="ER162" s="207"/>
      <c r="ES162" s="207"/>
      <c r="ET162" s="207"/>
      <c r="EU162" s="207"/>
      <c r="EV162" s="207"/>
      <c r="EW162" s="207"/>
      <c r="EX162" s="207"/>
      <c r="EY162" s="207"/>
      <c r="EZ162" s="207"/>
      <c r="FA162" s="207"/>
      <c r="FB162" s="207"/>
      <c r="FC162" s="207"/>
      <c r="FD162" s="207"/>
      <c r="FE162" s="207"/>
      <c r="FF162" s="207"/>
      <c r="FG162" s="207"/>
      <c r="FH162" s="207"/>
      <c r="FI162" s="207"/>
      <c r="FJ162" s="207"/>
      <c r="FK162" s="207"/>
      <c r="FL162" s="207"/>
      <c r="FM162" s="207"/>
      <c r="FN162" s="207"/>
      <c r="FO162" s="207"/>
      <c r="FP162" s="207"/>
      <c r="FQ162" s="207"/>
      <c r="FR162" s="207"/>
      <c r="FS162" s="207"/>
      <c r="FT162" s="207"/>
      <c r="FU162" s="207"/>
      <c r="FV162" s="207"/>
      <c r="FW162" s="207"/>
      <c r="FX162" s="207"/>
      <c r="FY162" s="207"/>
      <c r="FZ162" s="207"/>
      <c r="GA162" s="207"/>
      <c r="GB162" s="207"/>
      <c r="GC162" s="207"/>
      <c r="GD162" s="207"/>
      <c r="GE162" s="207"/>
      <c r="GF162" s="207"/>
      <c r="GG162" s="207"/>
      <c r="GH162" s="207"/>
      <c r="GI162" s="207"/>
      <c r="GJ162" s="207"/>
      <c r="GK162" s="207"/>
      <c r="GL162" s="207"/>
      <c r="GM162" s="207"/>
      <c r="GN162" s="207"/>
      <c r="GO162" s="207"/>
      <c r="GP162" s="207"/>
      <c r="GQ162" s="207"/>
      <c r="GR162" s="207"/>
      <c r="GS162" s="207"/>
      <c r="GT162" s="207"/>
      <c r="GU162" s="207"/>
      <c r="GV162" s="207"/>
      <c r="GW162" s="207"/>
      <c r="GX162" s="207"/>
      <c r="GY162" s="207"/>
    </row>
    <row r="163" spans="1:207" x14ac:dyDescent="0.2">
      <c r="A163" s="30">
        <v>78</v>
      </c>
      <c r="B163" s="30">
        <v>30</v>
      </c>
      <c r="C163" s="102">
        <v>78</v>
      </c>
      <c r="D163" s="43">
        <f>'Revised Stratig. - April ''08'!$X$77</f>
        <v>810.99303854668699</v>
      </c>
      <c r="E163" s="70">
        <v>20</v>
      </c>
      <c r="F163" s="15">
        <v>1</v>
      </c>
      <c r="G163" s="15">
        <v>0</v>
      </c>
      <c r="H163" s="15">
        <v>0</v>
      </c>
      <c r="I163" s="15">
        <v>0</v>
      </c>
      <c r="J163" s="80">
        <v>1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1</v>
      </c>
      <c r="Q163" s="15">
        <v>0</v>
      </c>
      <c r="R163" s="15">
        <v>0</v>
      </c>
      <c r="S163" s="15">
        <v>0</v>
      </c>
      <c r="T163" s="15">
        <v>1</v>
      </c>
      <c r="U163" s="15">
        <v>0</v>
      </c>
      <c r="V163" s="80">
        <v>1</v>
      </c>
      <c r="W163" s="15">
        <v>2</v>
      </c>
      <c r="X163" s="15">
        <v>0</v>
      </c>
      <c r="Y163" s="15">
        <v>1</v>
      </c>
      <c r="Z163" s="15">
        <v>0</v>
      </c>
      <c r="AA163" s="15">
        <v>2</v>
      </c>
      <c r="AB163" s="15">
        <v>0</v>
      </c>
      <c r="AC163" s="80">
        <v>2</v>
      </c>
      <c r="AD163" s="15">
        <v>0</v>
      </c>
      <c r="AE163" s="15">
        <v>0</v>
      </c>
      <c r="AF163" s="15">
        <v>0</v>
      </c>
      <c r="AG163" s="80">
        <v>0</v>
      </c>
      <c r="AH163" s="15">
        <v>0</v>
      </c>
      <c r="AI163" s="15">
        <v>52</v>
      </c>
      <c r="AJ163" s="15">
        <v>0</v>
      </c>
      <c r="AK163" s="15">
        <v>0</v>
      </c>
      <c r="AL163" s="15">
        <v>0</v>
      </c>
      <c r="AM163" s="15">
        <v>0</v>
      </c>
      <c r="AN163" s="80">
        <v>8</v>
      </c>
      <c r="AO163" s="15">
        <v>0</v>
      </c>
      <c r="AP163" s="80">
        <v>0</v>
      </c>
      <c r="AQ163" s="15">
        <v>0</v>
      </c>
      <c r="AR163" s="15">
        <v>0</v>
      </c>
      <c r="AS163" s="15">
        <v>0</v>
      </c>
      <c r="AT163" s="80">
        <v>1</v>
      </c>
      <c r="AU163" s="80">
        <v>62</v>
      </c>
      <c r="AV163" s="80">
        <v>0</v>
      </c>
      <c r="AW163" s="80">
        <v>0</v>
      </c>
      <c r="AX163" s="80">
        <v>1</v>
      </c>
      <c r="AY163" s="174">
        <v>81</v>
      </c>
      <c r="AZ163" s="80">
        <v>0</v>
      </c>
      <c r="BA163" s="80">
        <v>0</v>
      </c>
      <c r="BB163" s="80">
        <v>1</v>
      </c>
      <c r="BC163" s="80">
        <v>0</v>
      </c>
      <c r="BD163" s="80">
        <v>0</v>
      </c>
      <c r="BE163" s="80">
        <v>0</v>
      </c>
      <c r="BF163" s="80">
        <v>0</v>
      </c>
      <c r="BG163" s="80">
        <v>83</v>
      </c>
      <c r="BH163" s="15">
        <v>0</v>
      </c>
      <c r="BI163" s="15">
        <v>0</v>
      </c>
      <c r="BJ163" s="15">
        <v>0</v>
      </c>
      <c r="BK163" s="80">
        <v>0</v>
      </c>
      <c r="BL163" s="15">
        <v>0</v>
      </c>
      <c r="BM163" s="15">
        <v>0</v>
      </c>
      <c r="BN163" s="15">
        <v>0</v>
      </c>
      <c r="BO163" s="15">
        <v>0</v>
      </c>
      <c r="BP163" s="15">
        <v>0</v>
      </c>
      <c r="BQ163" s="15">
        <v>0</v>
      </c>
      <c r="BR163" s="80">
        <v>0</v>
      </c>
      <c r="BS163" s="15">
        <v>0</v>
      </c>
      <c r="BT163" s="15">
        <v>0</v>
      </c>
      <c r="BU163" s="80">
        <v>0</v>
      </c>
      <c r="BV163" s="15">
        <v>0</v>
      </c>
      <c r="BW163" s="15">
        <v>0</v>
      </c>
      <c r="BX163" s="15">
        <v>0</v>
      </c>
      <c r="BY163" s="15">
        <v>0</v>
      </c>
      <c r="BZ163" s="80">
        <v>0</v>
      </c>
      <c r="CA163" s="15">
        <v>0</v>
      </c>
      <c r="CB163" s="15">
        <v>0</v>
      </c>
      <c r="CC163" s="15">
        <v>0</v>
      </c>
      <c r="CD163" s="15">
        <v>0</v>
      </c>
      <c r="CE163" s="15">
        <v>0</v>
      </c>
      <c r="CF163" s="15">
        <v>0</v>
      </c>
      <c r="CG163" s="15">
        <v>0</v>
      </c>
      <c r="CH163" s="80">
        <v>15</v>
      </c>
      <c r="CI163" s="80">
        <v>2</v>
      </c>
      <c r="CJ163" s="80">
        <v>0</v>
      </c>
      <c r="CK163" s="80">
        <v>11</v>
      </c>
      <c r="CL163" s="174">
        <v>26</v>
      </c>
      <c r="CM163" s="80">
        <v>0</v>
      </c>
      <c r="CN163" s="80">
        <v>0</v>
      </c>
      <c r="CO163" s="80">
        <v>0</v>
      </c>
      <c r="CP163" s="80">
        <v>2</v>
      </c>
      <c r="CQ163" s="80">
        <v>1</v>
      </c>
      <c r="CR163" s="80">
        <v>0</v>
      </c>
      <c r="CS163" s="80">
        <v>0</v>
      </c>
      <c r="CT163" s="80">
        <v>55</v>
      </c>
      <c r="CU163" s="15">
        <v>0</v>
      </c>
      <c r="CV163" s="15">
        <v>1</v>
      </c>
      <c r="CW163" s="15">
        <v>78</v>
      </c>
      <c r="CX163" s="15"/>
      <c r="CY163" s="15"/>
      <c r="CZ163" s="207"/>
      <c r="DA163" s="207"/>
      <c r="DJ163" s="207"/>
      <c r="DK163" s="207"/>
      <c r="DL163" s="207"/>
      <c r="DM163" s="207"/>
      <c r="DN163" s="207"/>
      <c r="DO163" s="207"/>
      <c r="DP163" s="207"/>
      <c r="DQ163" s="207"/>
      <c r="DR163" s="207"/>
      <c r="DS163" s="207"/>
      <c r="DT163" s="207"/>
      <c r="DU163" s="207"/>
      <c r="DV163" s="207"/>
      <c r="DW163" s="207"/>
      <c r="DX163" s="207"/>
      <c r="DY163" s="207"/>
      <c r="DZ163" s="207"/>
      <c r="EA163" s="207"/>
      <c r="EB163" s="207"/>
      <c r="EC163" s="207"/>
      <c r="ED163" s="207"/>
      <c r="EE163" s="207"/>
      <c r="EF163" s="207"/>
      <c r="EG163" s="207"/>
      <c r="EH163" s="207"/>
      <c r="EI163" s="207"/>
      <c r="EJ163" s="207"/>
      <c r="EK163" s="207"/>
      <c r="EL163" s="207"/>
      <c r="EM163" s="207"/>
      <c r="EN163" s="207"/>
      <c r="EO163" s="207"/>
      <c r="EP163" s="207"/>
      <c r="EQ163" s="207"/>
      <c r="ER163" s="207"/>
      <c r="ES163" s="207"/>
      <c r="ET163" s="207"/>
      <c r="EU163" s="207"/>
      <c r="EV163" s="207"/>
      <c r="EW163" s="207"/>
      <c r="EX163" s="207"/>
      <c r="EY163" s="207"/>
      <c r="EZ163" s="207"/>
      <c r="FA163" s="207"/>
      <c r="FB163" s="207"/>
      <c r="FC163" s="207"/>
      <c r="FD163" s="207"/>
      <c r="FE163" s="207"/>
      <c r="FF163" s="207"/>
      <c r="FG163" s="207"/>
      <c r="FH163" s="207"/>
      <c r="FI163" s="207"/>
      <c r="FJ163" s="207"/>
      <c r="FK163" s="207"/>
      <c r="FL163" s="207"/>
      <c r="FM163" s="207"/>
      <c r="FN163" s="207"/>
      <c r="FO163" s="207"/>
      <c r="FP163" s="207"/>
      <c r="FQ163" s="207"/>
      <c r="FR163" s="207"/>
      <c r="FS163" s="207"/>
      <c r="FT163" s="207"/>
      <c r="FU163" s="207"/>
      <c r="FV163" s="207"/>
      <c r="FW163" s="207"/>
      <c r="FX163" s="207"/>
      <c r="FY163" s="207"/>
      <c r="FZ163" s="207"/>
      <c r="GA163" s="207"/>
      <c r="GB163" s="207"/>
      <c r="GC163" s="207"/>
      <c r="GD163" s="207"/>
      <c r="GE163" s="207"/>
      <c r="GF163" s="207"/>
      <c r="GG163" s="207"/>
      <c r="GH163" s="207"/>
      <c r="GI163" s="207"/>
      <c r="GJ163" s="207"/>
      <c r="GK163" s="207"/>
      <c r="GL163" s="207"/>
      <c r="GM163" s="207"/>
      <c r="GN163" s="207"/>
      <c r="GO163" s="207"/>
      <c r="GP163" s="207"/>
      <c r="GQ163" s="207"/>
      <c r="GR163" s="207"/>
      <c r="GS163" s="207"/>
      <c r="GT163" s="207"/>
      <c r="GU163" s="207"/>
      <c r="GV163" s="207"/>
      <c r="GW163" s="207"/>
      <c r="GX163" s="207"/>
      <c r="GY163" s="207"/>
    </row>
    <row r="164" spans="1:207" x14ac:dyDescent="0.2">
      <c r="A164" s="30">
        <v>83</v>
      </c>
      <c r="B164" s="30">
        <v>35</v>
      </c>
      <c r="C164" s="102">
        <v>83</v>
      </c>
      <c r="D164" s="43">
        <f>'Revised Stratig. - April ''08'!$X$82</f>
        <v>886.718820331031</v>
      </c>
      <c r="E164" s="70">
        <v>22</v>
      </c>
      <c r="F164" s="15">
        <v>0</v>
      </c>
      <c r="G164" s="15">
        <v>0</v>
      </c>
      <c r="H164" s="15">
        <v>0</v>
      </c>
      <c r="I164" s="15">
        <v>0</v>
      </c>
      <c r="J164" s="80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1.0000000000000002</v>
      </c>
      <c r="V164" s="80">
        <v>2.9999999999999996</v>
      </c>
      <c r="W164" s="15">
        <v>4.0000000000000009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80">
        <v>0</v>
      </c>
      <c r="AD164" s="15">
        <v>0</v>
      </c>
      <c r="AE164" s="15">
        <v>0</v>
      </c>
      <c r="AF164" s="15">
        <v>0</v>
      </c>
      <c r="AG164" s="80">
        <v>0</v>
      </c>
      <c r="AH164" s="15">
        <v>0</v>
      </c>
      <c r="AI164" s="15">
        <v>36.000000000000007</v>
      </c>
      <c r="AJ164" s="15">
        <v>0</v>
      </c>
      <c r="AK164" s="15">
        <v>0</v>
      </c>
      <c r="AL164" s="15">
        <v>0</v>
      </c>
      <c r="AM164" s="15">
        <v>0</v>
      </c>
      <c r="AN164" s="80">
        <v>1.0000000000000002</v>
      </c>
      <c r="AO164" s="15">
        <v>0</v>
      </c>
      <c r="AP164" s="80">
        <v>0</v>
      </c>
      <c r="AQ164" s="15">
        <v>0</v>
      </c>
      <c r="AR164" s="15">
        <v>0</v>
      </c>
      <c r="AS164" s="15">
        <v>0</v>
      </c>
      <c r="AT164" s="80">
        <v>2.0000000000000004</v>
      </c>
      <c r="AU164" s="80">
        <v>18.000000000000004</v>
      </c>
      <c r="AV164" s="80">
        <v>1.0000000000000002</v>
      </c>
      <c r="AW164" s="80">
        <v>0</v>
      </c>
      <c r="AX164" s="80">
        <v>1.0000000000000002</v>
      </c>
      <c r="AY164" s="174">
        <v>61.000000000000007</v>
      </c>
      <c r="AZ164" s="80">
        <v>0</v>
      </c>
      <c r="BA164" s="80">
        <v>1.0000000000000002</v>
      </c>
      <c r="BB164" s="80">
        <v>1.0000000000000002</v>
      </c>
      <c r="BC164" s="80">
        <v>0</v>
      </c>
      <c r="BD164" s="80">
        <v>0</v>
      </c>
      <c r="BE164" s="80">
        <v>0</v>
      </c>
      <c r="BF164" s="80">
        <v>0</v>
      </c>
      <c r="BG164" s="80">
        <v>64.000000000000014</v>
      </c>
      <c r="BH164" s="15">
        <v>0</v>
      </c>
      <c r="BI164" s="15">
        <v>0</v>
      </c>
      <c r="BJ164" s="15">
        <v>0</v>
      </c>
      <c r="BK164" s="80">
        <v>0</v>
      </c>
      <c r="BL164" s="15">
        <v>0</v>
      </c>
      <c r="BM164" s="15">
        <v>0</v>
      </c>
      <c r="BN164" s="15">
        <v>0</v>
      </c>
      <c r="BO164" s="15">
        <v>0</v>
      </c>
      <c r="BP164" s="15">
        <v>0</v>
      </c>
      <c r="BQ164" s="15">
        <v>0</v>
      </c>
      <c r="BR164" s="80">
        <v>0</v>
      </c>
      <c r="BS164" s="15">
        <v>0</v>
      </c>
      <c r="BT164" s="15">
        <v>0</v>
      </c>
      <c r="BU164" s="80">
        <v>0</v>
      </c>
      <c r="BV164" s="15">
        <v>0</v>
      </c>
      <c r="BW164" s="15">
        <v>0</v>
      </c>
      <c r="BX164" s="15">
        <v>0</v>
      </c>
      <c r="BY164" s="15">
        <v>0</v>
      </c>
      <c r="BZ164" s="80">
        <v>0</v>
      </c>
      <c r="CA164" s="15">
        <v>0</v>
      </c>
      <c r="CB164" s="15">
        <v>0</v>
      </c>
      <c r="CC164" s="15">
        <v>0</v>
      </c>
      <c r="CD164" s="15">
        <v>0</v>
      </c>
      <c r="CE164" s="15">
        <v>0</v>
      </c>
      <c r="CF164" s="15">
        <v>0</v>
      </c>
      <c r="CG164" s="15">
        <v>0</v>
      </c>
      <c r="CH164" s="80">
        <v>33.999999999999993</v>
      </c>
      <c r="CI164" s="80">
        <v>4.0000000000000009</v>
      </c>
      <c r="CJ164" s="80">
        <v>7</v>
      </c>
      <c r="CK164" s="80">
        <v>7</v>
      </c>
      <c r="CL164" s="174">
        <v>40.92</v>
      </c>
      <c r="CM164" s="80">
        <v>0</v>
      </c>
      <c r="CN164" s="80">
        <v>0</v>
      </c>
      <c r="CO164" s="80">
        <v>0</v>
      </c>
      <c r="CP164" s="80">
        <v>2.0000000000000004</v>
      </c>
      <c r="CQ164" s="80">
        <v>0</v>
      </c>
      <c r="CR164" s="80">
        <v>0</v>
      </c>
      <c r="CS164" s="80">
        <v>0</v>
      </c>
      <c r="CT164" s="80">
        <v>83.84</v>
      </c>
      <c r="CU164" s="15">
        <v>0</v>
      </c>
      <c r="CV164" s="15">
        <v>1</v>
      </c>
      <c r="CW164" s="15">
        <v>83</v>
      </c>
      <c r="CX164" s="15"/>
      <c r="CY164" s="15"/>
      <c r="CZ164" s="207"/>
      <c r="DA164" s="207"/>
      <c r="DJ164" s="207"/>
      <c r="DK164" s="207"/>
      <c r="DL164" s="207"/>
      <c r="DM164" s="207"/>
      <c r="DN164" s="207"/>
      <c r="DO164" s="207"/>
      <c r="DP164" s="207"/>
      <c r="DQ164" s="207"/>
      <c r="DR164" s="207"/>
      <c r="DS164" s="207"/>
      <c r="DT164" s="207"/>
      <c r="DU164" s="207"/>
      <c r="DV164" s="207"/>
      <c r="DW164" s="207"/>
      <c r="DX164" s="207"/>
      <c r="DY164" s="207"/>
      <c r="DZ164" s="207"/>
      <c r="EA164" s="207"/>
      <c r="EB164" s="207"/>
      <c r="EC164" s="207"/>
      <c r="ED164" s="207"/>
      <c r="EE164" s="207"/>
      <c r="EF164" s="207"/>
      <c r="EG164" s="207"/>
      <c r="EH164" s="207"/>
      <c r="EI164" s="207"/>
      <c r="EJ164" s="207"/>
      <c r="EK164" s="207"/>
      <c r="EL164" s="207"/>
      <c r="EM164" s="207"/>
      <c r="EN164" s="207"/>
      <c r="EO164" s="207"/>
      <c r="EP164" s="207"/>
      <c r="EQ164" s="207"/>
      <c r="ER164" s="207"/>
      <c r="ES164" s="207"/>
      <c r="ET164" s="207"/>
      <c r="EU164" s="207"/>
      <c r="EV164" s="207"/>
      <c r="EW164" s="207"/>
      <c r="EX164" s="207"/>
      <c r="EY164" s="207"/>
      <c r="EZ164" s="207"/>
      <c r="FA164" s="207"/>
      <c r="FB164" s="207"/>
      <c r="FC164" s="207"/>
      <c r="FD164" s="207"/>
      <c r="FE164" s="207"/>
      <c r="FF164" s="207"/>
      <c r="FG164" s="207"/>
      <c r="FH164" s="207"/>
      <c r="FI164" s="207"/>
      <c r="FJ164" s="207"/>
      <c r="FK164" s="207"/>
      <c r="FL164" s="207"/>
      <c r="FM164" s="207"/>
      <c r="FN164" s="207"/>
      <c r="FO164" s="207"/>
      <c r="FP164" s="207"/>
      <c r="FQ164" s="207"/>
      <c r="FR164" s="207"/>
      <c r="FS164" s="207"/>
      <c r="FT164" s="207"/>
      <c r="FU164" s="207"/>
      <c r="FV164" s="207"/>
      <c r="FW164" s="207"/>
      <c r="FX164" s="207"/>
      <c r="FY164" s="207"/>
      <c r="FZ164" s="207"/>
      <c r="GA164" s="207"/>
      <c r="GB164" s="207"/>
      <c r="GC164" s="207"/>
      <c r="GD164" s="207"/>
      <c r="GE164" s="207"/>
      <c r="GF164" s="207"/>
      <c r="GG164" s="207"/>
      <c r="GH164" s="207"/>
      <c r="GI164" s="207"/>
      <c r="GJ164" s="207"/>
      <c r="GK164" s="207"/>
      <c r="GL164" s="207"/>
      <c r="GM164" s="207"/>
      <c r="GN164" s="207"/>
      <c r="GO164" s="207"/>
      <c r="GP164" s="207"/>
      <c r="GQ164" s="207"/>
      <c r="GR164" s="207"/>
      <c r="GS164" s="207"/>
      <c r="GT164" s="207"/>
      <c r="GU164" s="207"/>
      <c r="GV164" s="207"/>
      <c r="GW164" s="207"/>
      <c r="GX164" s="207"/>
      <c r="GY164" s="207"/>
    </row>
    <row r="165" spans="1:207" x14ac:dyDescent="0.2">
      <c r="A165" s="30">
        <v>88</v>
      </c>
      <c r="B165" s="30">
        <v>40</v>
      </c>
      <c r="C165" s="102">
        <v>88</v>
      </c>
      <c r="D165" s="43">
        <f>'Revised Stratig. - April ''08'!$X$87</f>
        <v>963.91560861409801</v>
      </c>
      <c r="E165" s="70">
        <v>20</v>
      </c>
      <c r="F165" s="15">
        <v>0</v>
      </c>
      <c r="G165" s="15">
        <v>0</v>
      </c>
      <c r="H165" s="15">
        <v>0</v>
      </c>
      <c r="I165" s="15">
        <v>0</v>
      </c>
      <c r="J165" s="80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80">
        <v>1</v>
      </c>
      <c r="W165" s="15">
        <v>1</v>
      </c>
      <c r="X165" s="15">
        <v>0</v>
      </c>
      <c r="Y165" s="15">
        <v>0</v>
      </c>
      <c r="Z165" s="15">
        <v>0</v>
      </c>
      <c r="AA165" s="15">
        <v>1</v>
      </c>
      <c r="AB165" s="15">
        <v>0</v>
      </c>
      <c r="AC165" s="80">
        <v>1</v>
      </c>
      <c r="AD165" s="15">
        <v>0</v>
      </c>
      <c r="AE165" s="15">
        <v>0</v>
      </c>
      <c r="AF165" s="15">
        <v>0</v>
      </c>
      <c r="AG165" s="80">
        <v>0</v>
      </c>
      <c r="AH165" s="15">
        <v>0</v>
      </c>
      <c r="AI165" s="15">
        <v>11</v>
      </c>
      <c r="AJ165" s="15">
        <v>0</v>
      </c>
      <c r="AK165" s="15">
        <v>0</v>
      </c>
      <c r="AL165" s="15">
        <v>0</v>
      </c>
      <c r="AM165" s="15">
        <v>0</v>
      </c>
      <c r="AN165" s="80">
        <v>1</v>
      </c>
      <c r="AO165" s="15">
        <v>0</v>
      </c>
      <c r="AP165" s="80">
        <v>0</v>
      </c>
      <c r="AQ165" s="15">
        <v>0</v>
      </c>
      <c r="AR165" s="15">
        <v>0</v>
      </c>
      <c r="AS165" s="15">
        <v>0</v>
      </c>
      <c r="AT165" s="80">
        <v>0</v>
      </c>
      <c r="AU165" s="80">
        <v>6</v>
      </c>
      <c r="AV165" s="80">
        <v>0</v>
      </c>
      <c r="AW165" s="80">
        <v>0</v>
      </c>
      <c r="AX165" s="80">
        <v>1</v>
      </c>
      <c r="AY165" s="174">
        <v>29</v>
      </c>
      <c r="AZ165" s="80">
        <v>0</v>
      </c>
      <c r="BA165" s="80">
        <v>0</v>
      </c>
      <c r="BB165" s="80">
        <v>0</v>
      </c>
      <c r="BC165" s="80">
        <v>0</v>
      </c>
      <c r="BD165" s="80">
        <v>1</v>
      </c>
      <c r="BE165" s="80">
        <v>0</v>
      </c>
      <c r="BF165" s="80">
        <v>0</v>
      </c>
      <c r="BG165" s="80">
        <v>31</v>
      </c>
      <c r="BH165" s="15">
        <v>0</v>
      </c>
      <c r="BI165" s="15">
        <v>0</v>
      </c>
      <c r="BJ165" s="15">
        <v>0</v>
      </c>
      <c r="BK165" s="80">
        <v>0</v>
      </c>
      <c r="BL165" s="15">
        <v>0</v>
      </c>
      <c r="BM165" s="15">
        <v>0</v>
      </c>
      <c r="BN165" s="15">
        <v>0</v>
      </c>
      <c r="BO165" s="15">
        <v>0</v>
      </c>
      <c r="BP165" s="15">
        <v>0</v>
      </c>
      <c r="BQ165" s="15">
        <v>0</v>
      </c>
      <c r="BR165" s="80">
        <v>0</v>
      </c>
      <c r="BS165" s="15">
        <v>0</v>
      </c>
      <c r="BT165" s="15">
        <v>0</v>
      </c>
      <c r="BU165" s="80">
        <v>0</v>
      </c>
      <c r="BV165" s="15">
        <v>0</v>
      </c>
      <c r="BW165" s="15">
        <v>0</v>
      </c>
      <c r="BX165" s="15">
        <v>0</v>
      </c>
      <c r="BY165" s="15">
        <v>0</v>
      </c>
      <c r="BZ165" s="80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v>0</v>
      </c>
      <c r="CH165" s="80">
        <v>4</v>
      </c>
      <c r="CI165" s="80">
        <v>4</v>
      </c>
      <c r="CJ165" s="80">
        <v>0</v>
      </c>
      <c r="CK165" s="80">
        <v>8</v>
      </c>
      <c r="CL165" s="174">
        <v>12</v>
      </c>
      <c r="CM165" s="80">
        <v>2</v>
      </c>
      <c r="CN165" s="80">
        <v>0</v>
      </c>
      <c r="CO165" s="80">
        <v>0</v>
      </c>
      <c r="CP165" s="80">
        <v>0</v>
      </c>
      <c r="CQ165" s="80">
        <v>0</v>
      </c>
      <c r="CR165" s="80">
        <v>0</v>
      </c>
      <c r="CS165" s="80">
        <v>0</v>
      </c>
      <c r="CT165" s="80">
        <v>26</v>
      </c>
      <c r="CU165" s="15">
        <v>0</v>
      </c>
      <c r="CV165" s="15">
        <v>1</v>
      </c>
      <c r="CW165" s="15">
        <v>88</v>
      </c>
      <c r="CX165" s="15"/>
      <c r="CY165" s="15"/>
      <c r="CZ165" s="207"/>
      <c r="DA165" s="207"/>
      <c r="DJ165" s="207"/>
      <c r="DK165" s="207"/>
      <c r="DL165" s="207"/>
      <c r="DM165" s="207"/>
      <c r="DN165" s="207"/>
      <c r="DO165" s="207"/>
      <c r="DP165" s="207"/>
      <c r="DQ165" s="207"/>
      <c r="DR165" s="207"/>
      <c r="DS165" s="207"/>
      <c r="DT165" s="207"/>
      <c r="DU165" s="207"/>
      <c r="DV165" s="207"/>
      <c r="DW165" s="207"/>
      <c r="DX165" s="207"/>
      <c r="DY165" s="207"/>
      <c r="DZ165" s="207"/>
      <c r="EA165" s="207"/>
      <c r="EB165" s="207"/>
      <c r="EC165" s="207"/>
      <c r="ED165" s="207"/>
      <c r="EE165" s="207"/>
      <c r="EF165" s="207"/>
      <c r="EG165" s="207"/>
      <c r="EH165" s="207"/>
      <c r="EI165" s="207"/>
      <c r="EJ165" s="207"/>
      <c r="EK165" s="207"/>
      <c r="EL165" s="207"/>
      <c r="EM165" s="207"/>
      <c r="EN165" s="207"/>
      <c r="EO165" s="207"/>
      <c r="EP165" s="207"/>
      <c r="EQ165" s="207"/>
      <c r="ER165" s="207"/>
      <c r="ES165" s="207"/>
      <c r="ET165" s="207"/>
      <c r="EU165" s="207"/>
      <c r="EV165" s="207"/>
      <c r="EW165" s="207"/>
      <c r="EX165" s="207"/>
      <c r="EY165" s="207"/>
      <c r="EZ165" s="207"/>
      <c r="FA165" s="207"/>
      <c r="FB165" s="207"/>
      <c r="FC165" s="207"/>
      <c r="FD165" s="207"/>
      <c r="FE165" s="207"/>
      <c r="FF165" s="207"/>
      <c r="FG165" s="207"/>
      <c r="FH165" s="207"/>
      <c r="FI165" s="207"/>
      <c r="FJ165" s="207"/>
      <c r="FK165" s="207"/>
      <c r="FL165" s="207"/>
      <c r="FM165" s="207"/>
      <c r="FN165" s="207"/>
      <c r="FO165" s="207"/>
      <c r="FP165" s="207"/>
      <c r="FQ165" s="207"/>
      <c r="FR165" s="207"/>
      <c r="FS165" s="207"/>
      <c r="FT165" s="207"/>
      <c r="FU165" s="207"/>
      <c r="FV165" s="207"/>
      <c r="FW165" s="207"/>
      <c r="FX165" s="207"/>
      <c r="FY165" s="207"/>
      <c r="FZ165" s="207"/>
      <c r="GA165" s="207"/>
      <c r="GB165" s="207"/>
      <c r="GC165" s="207"/>
      <c r="GD165" s="207"/>
      <c r="GE165" s="207"/>
      <c r="GF165" s="207"/>
      <c r="GG165" s="207"/>
      <c r="GH165" s="207"/>
      <c r="GI165" s="207"/>
      <c r="GJ165" s="207"/>
      <c r="GK165" s="207"/>
      <c r="GL165" s="207"/>
      <c r="GM165" s="207"/>
      <c r="GN165" s="207"/>
      <c r="GO165" s="207"/>
      <c r="GP165" s="207"/>
      <c r="GQ165" s="207"/>
      <c r="GR165" s="207"/>
      <c r="GS165" s="207"/>
      <c r="GT165" s="207"/>
      <c r="GU165" s="207"/>
      <c r="GV165" s="207"/>
      <c r="GW165" s="207"/>
      <c r="GX165" s="207"/>
      <c r="GY165" s="207"/>
    </row>
    <row r="166" spans="1:207" x14ac:dyDescent="0.2">
      <c r="A166" s="30">
        <v>93</v>
      </c>
      <c r="B166" s="30">
        <v>45</v>
      </c>
      <c r="C166" s="102">
        <v>93</v>
      </c>
      <c r="D166" s="43">
        <f>'Revised Stratig. - April ''08'!$X$92</f>
        <v>1039.1607677125701</v>
      </c>
      <c r="E166" s="70">
        <v>22</v>
      </c>
      <c r="F166" s="15">
        <v>2.0000000000000004</v>
      </c>
      <c r="G166" s="15">
        <v>0</v>
      </c>
      <c r="H166" s="15">
        <v>0</v>
      </c>
      <c r="I166" s="15">
        <v>0</v>
      </c>
      <c r="J166" s="80">
        <v>2.0000000000000004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2.0000000000000004</v>
      </c>
      <c r="Q166" s="15">
        <v>0</v>
      </c>
      <c r="R166" s="15">
        <v>0</v>
      </c>
      <c r="S166" s="15">
        <v>0</v>
      </c>
      <c r="T166" s="15">
        <v>1.0000000000000002</v>
      </c>
      <c r="U166" s="15">
        <v>0</v>
      </c>
      <c r="V166" s="80">
        <v>0</v>
      </c>
      <c r="W166" s="15">
        <v>1.0000000000000002</v>
      </c>
      <c r="X166" s="15">
        <v>0</v>
      </c>
      <c r="Y166" s="15">
        <v>0</v>
      </c>
      <c r="Z166" s="15">
        <v>0</v>
      </c>
      <c r="AA166" s="15">
        <v>1.0000000000000002</v>
      </c>
      <c r="AB166" s="15">
        <v>0</v>
      </c>
      <c r="AC166" s="80">
        <v>1.0000000000000002</v>
      </c>
      <c r="AD166" s="15">
        <v>0</v>
      </c>
      <c r="AE166" s="15">
        <v>0</v>
      </c>
      <c r="AF166" s="15">
        <v>0</v>
      </c>
      <c r="AG166" s="80">
        <v>0</v>
      </c>
      <c r="AH166" s="15">
        <v>0</v>
      </c>
      <c r="AI166" s="15">
        <v>45</v>
      </c>
      <c r="AJ166" s="15">
        <v>0</v>
      </c>
      <c r="AK166" s="15">
        <v>0</v>
      </c>
      <c r="AL166" s="15">
        <v>0</v>
      </c>
      <c r="AM166" s="15">
        <v>0</v>
      </c>
      <c r="AN166" s="80">
        <v>5</v>
      </c>
      <c r="AO166" s="15">
        <v>0</v>
      </c>
      <c r="AP166" s="80">
        <v>0</v>
      </c>
      <c r="AQ166" s="15">
        <v>0</v>
      </c>
      <c r="AR166" s="15">
        <v>0</v>
      </c>
      <c r="AS166" s="15">
        <v>0</v>
      </c>
      <c r="AT166" s="80">
        <v>0</v>
      </c>
      <c r="AU166" s="80">
        <v>4.0000000000000009</v>
      </c>
      <c r="AV166" s="80">
        <v>0</v>
      </c>
      <c r="AW166" s="80">
        <v>0</v>
      </c>
      <c r="AX166" s="80">
        <v>1.0000000000000002</v>
      </c>
      <c r="AY166" s="174">
        <v>73</v>
      </c>
      <c r="AZ166" s="80">
        <v>0</v>
      </c>
      <c r="BA166" s="80">
        <v>0</v>
      </c>
      <c r="BB166" s="80">
        <v>1.0000000000000002</v>
      </c>
      <c r="BC166" s="80">
        <v>0</v>
      </c>
      <c r="BD166" s="80">
        <v>0</v>
      </c>
      <c r="BE166" s="80">
        <v>0</v>
      </c>
      <c r="BF166" s="80">
        <v>0</v>
      </c>
      <c r="BG166" s="80">
        <v>75.000000000000014</v>
      </c>
      <c r="BH166" s="15">
        <v>0</v>
      </c>
      <c r="BI166" s="15">
        <v>0</v>
      </c>
      <c r="BJ166" s="15">
        <v>0</v>
      </c>
      <c r="BK166" s="80">
        <v>0</v>
      </c>
      <c r="BL166" s="15">
        <v>0</v>
      </c>
      <c r="BM166" s="15">
        <v>0</v>
      </c>
      <c r="BN166" s="15">
        <v>0</v>
      </c>
      <c r="BO166" s="15">
        <v>0</v>
      </c>
      <c r="BP166" s="15">
        <v>0</v>
      </c>
      <c r="BQ166" s="15">
        <v>0</v>
      </c>
      <c r="BR166" s="80">
        <v>0</v>
      </c>
      <c r="BS166" s="15">
        <v>0</v>
      </c>
      <c r="BT166" s="15">
        <v>0</v>
      </c>
      <c r="BU166" s="80">
        <v>0</v>
      </c>
      <c r="BV166" s="15">
        <v>0</v>
      </c>
      <c r="BW166" s="15">
        <v>0</v>
      </c>
      <c r="BX166" s="15">
        <v>0</v>
      </c>
      <c r="BY166" s="15">
        <v>0</v>
      </c>
      <c r="BZ166" s="80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v>0</v>
      </c>
      <c r="CH166" s="80">
        <v>9.0000000000000018</v>
      </c>
      <c r="CI166" s="80">
        <v>1.0000000000000002</v>
      </c>
      <c r="CJ166" s="80">
        <v>0</v>
      </c>
      <c r="CK166" s="80">
        <v>9.0000000000000018</v>
      </c>
      <c r="CL166" s="174">
        <v>18.04</v>
      </c>
      <c r="CM166" s="80">
        <v>1.0000000000000002</v>
      </c>
      <c r="CN166" s="80">
        <v>0</v>
      </c>
      <c r="CO166" s="80">
        <v>0</v>
      </c>
      <c r="CP166" s="80">
        <v>1.0000000000000002</v>
      </c>
      <c r="CQ166" s="80">
        <v>0</v>
      </c>
      <c r="CR166" s="80">
        <v>0</v>
      </c>
      <c r="CS166" s="80">
        <v>1.0000000000000002</v>
      </c>
      <c r="CT166" s="80">
        <v>39.079999999999991</v>
      </c>
      <c r="CU166" s="15">
        <v>0</v>
      </c>
      <c r="CV166" s="15">
        <v>1</v>
      </c>
      <c r="CW166" s="15">
        <v>93</v>
      </c>
      <c r="CX166" s="15"/>
      <c r="CY166" s="15"/>
      <c r="CZ166" s="207"/>
      <c r="DA166" s="207"/>
      <c r="DJ166" s="207"/>
      <c r="DK166" s="207"/>
      <c r="DL166" s="207"/>
      <c r="DM166" s="207"/>
      <c r="DN166" s="207"/>
      <c r="DO166" s="207"/>
      <c r="DP166" s="207"/>
      <c r="DQ166" s="207"/>
      <c r="DR166" s="207"/>
      <c r="DS166" s="207"/>
      <c r="DT166" s="207"/>
      <c r="DU166" s="207"/>
      <c r="DV166" s="207"/>
      <c r="DW166" s="207"/>
      <c r="DX166" s="207"/>
      <c r="DY166" s="207"/>
      <c r="DZ166" s="207"/>
      <c r="EA166" s="207"/>
      <c r="EB166" s="207"/>
      <c r="EC166" s="207"/>
      <c r="ED166" s="207"/>
      <c r="EE166" s="207"/>
      <c r="EF166" s="207"/>
      <c r="EG166" s="207"/>
      <c r="EH166" s="207"/>
      <c r="EI166" s="207"/>
      <c r="EJ166" s="207"/>
      <c r="EK166" s="207"/>
      <c r="EL166" s="207"/>
      <c r="EM166" s="207"/>
      <c r="EN166" s="207"/>
      <c r="EO166" s="207"/>
      <c r="EP166" s="207"/>
      <c r="EQ166" s="207"/>
      <c r="ER166" s="207"/>
      <c r="ES166" s="207"/>
      <c r="ET166" s="207"/>
      <c r="EU166" s="207"/>
      <c r="EV166" s="207"/>
      <c r="EW166" s="207"/>
      <c r="EX166" s="207"/>
      <c r="EY166" s="207"/>
      <c r="EZ166" s="207"/>
      <c r="FA166" s="207"/>
      <c r="FB166" s="207"/>
      <c r="FC166" s="207"/>
      <c r="FD166" s="207"/>
      <c r="FE166" s="207"/>
      <c r="FF166" s="207"/>
      <c r="FG166" s="207"/>
      <c r="FH166" s="207"/>
      <c r="FI166" s="207"/>
      <c r="FJ166" s="207"/>
      <c r="FK166" s="207"/>
      <c r="FL166" s="207"/>
      <c r="FM166" s="207"/>
      <c r="FN166" s="207"/>
      <c r="FO166" s="207"/>
      <c r="FP166" s="207"/>
      <c r="FQ166" s="207"/>
      <c r="FR166" s="207"/>
      <c r="FS166" s="207"/>
      <c r="FT166" s="207"/>
      <c r="FU166" s="207"/>
      <c r="FV166" s="207"/>
      <c r="FW166" s="207"/>
      <c r="FX166" s="207"/>
      <c r="FY166" s="207"/>
      <c r="FZ166" s="207"/>
      <c r="GA166" s="207"/>
      <c r="GB166" s="207"/>
      <c r="GC166" s="207"/>
      <c r="GD166" s="207"/>
      <c r="GE166" s="207"/>
      <c r="GF166" s="207"/>
      <c r="GG166" s="207"/>
      <c r="GH166" s="207"/>
      <c r="GI166" s="207"/>
      <c r="GJ166" s="207"/>
      <c r="GK166" s="207"/>
      <c r="GL166" s="207"/>
      <c r="GM166" s="207"/>
      <c r="GN166" s="207"/>
      <c r="GO166" s="207"/>
      <c r="GP166" s="207"/>
      <c r="GQ166" s="207"/>
      <c r="GR166" s="207"/>
      <c r="GS166" s="207"/>
      <c r="GT166" s="207"/>
      <c r="GU166" s="207"/>
      <c r="GV166" s="207"/>
      <c r="GW166" s="207"/>
      <c r="GX166" s="207"/>
      <c r="GY166" s="207"/>
    </row>
    <row r="167" spans="1:207" x14ac:dyDescent="0.2">
      <c r="A167" s="30">
        <v>98</v>
      </c>
      <c r="B167" s="30">
        <v>50</v>
      </c>
      <c r="C167" s="102">
        <v>98</v>
      </c>
      <c r="D167" s="43">
        <f>'Revised Stratig. - April ''08'!$X$97</f>
        <v>1114.25921940073</v>
      </c>
      <c r="E167" s="70">
        <v>20</v>
      </c>
      <c r="F167" s="15">
        <v>0</v>
      </c>
      <c r="G167" s="15">
        <v>0</v>
      </c>
      <c r="H167" s="15">
        <v>0</v>
      </c>
      <c r="I167" s="15">
        <v>0</v>
      </c>
      <c r="J167" s="80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80">
        <v>3</v>
      </c>
      <c r="W167" s="15">
        <v>3</v>
      </c>
      <c r="X167" s="15">
        <v>0</v>
      </c>
      <c r="Y167" s="15">
        <v>0</v>
      </c>
      <c r="Z167" s="15">
        <v>0</v>
      </c>
      <c r="AA167" s="15">
        <v>1</v>
      </c>
      <c r="AB167" s="15">
        <v>0</v>
      </c>
      <c r="AC167" s="80">
        <v>1</v>
      </c>
      <c r="AD167" s="15">
        <v>0</v>
      </c>
      <c r="AE167" s="15">
        <v>0</v>
      </c>
      <c r="AF167" s="15">
        <v>0</v>
      </c>
      <c r="AG167" s="80">
        <v>0</v>
      </c>
      <c r="AH167" s="15">
        <v>0</v>
      </c>
      <c r="AI167" s="15">
        <v>24</v>
      </c>
      <c r="AJ167" s="15">
        <v>1</v>
      </c>
      <c r="AK167" s="15">
        <v>0</v>
      </c>
      <c r="AL167" s="15">
        <v>0</v>
      </c>
      <c r="AM167" s="15">
        <v>0</v>
      </c>
      <c r="AN167" s="80">
        <v>2</v>
      </c>
      <c r="AO167" s="15">
        <v>0</v>
      </c>
      <c r="AP167" s="80">
        <v>0</v>
      </c>
      <c r="AQ167" s="15">
        <v>0</v>
      </c>
      <c r="AR167" s="15">
        <v>0</v>
      </c>
      <c r="AS167" s="15">
        <v>0</v>
      </c>
      <c r="AT167" s="80">
        <v>0</v>
      </c>
      <c r="AU167" s="80">
        <v>0</v>
      </c>
      <c r="AV167" s="80">
        <v>1</v>
      </c>
      <c r="AW167" s="80">
        <v>0</v>
      </c>
      <c r="AX167" s="80">
        <v>1</v>
      </c>
      <c r="AY167" s="174">
        <v>21</v>
      </c>
      <c r="AZ167" s="80">
        <v>0</v>
      </c>
      <c r="BA167" s="80">
        <v>0</v>
      </c>
      <c r="BB167" s="80">
        <v>0</v>
      </c>
      <c r="BC167" s="80">
        <v>0</v>
      </c>
      <c r="BD167" s="80">
        <v>0</v>
      </c>
      <c r="BE167" s="80">
        <v>0</v>
      </c>
      <c r="BF167" s="80">
        <v>0</v>
      </c>
      <c r="BG167" s="80">
        <v>22</v>
      </c>
      <c r="BH167" s="15">
        <v>0</v>
      </c>
      <c r="BI167" s="15">
        <v>0</v>
      </c>
      <c r="BJ167" s="15">
        <v>0</v>
      </c>
      <c r="BK167" s="80">
        <v>0</v>
      </c>
      <c r="BL167" s="15">
        <v>0</v>
      </c>
      <c r="BM167" s="15">
        <v>0</v>
      </c>
      <c r="BN167" s="15">
        <v>0</v>
      </c>
      <c r="BO167" s="15">
        <v>0</v>
      </c>
      <c r="BP167" s="15">
        <v>0</v>
      </c>
      <c r="BQ167" s="15">
        <v>0</v>
      </c>
      <c r="BR167" s="80">
        <v>0</v>
      </c>
      <c r="BS167" s="15">
        <v>0</v>
      </c>
      <c r="BT167" s="15">
        <v>0</v>
      </c>
      <c r="BU167" s="80">
        <v>0</v>
      </c>
      <c r="BV167" s="15">
        <v>0</v>
      </c>
      <c r="BW167" s="15">
        <v>0</v>
      </c>
      <c r="BX167" s="15">
        <v>0</v>
      </c>
      <c r="BY167" s="15">
        <v>0</v>
      </c>
      <c r="BZ167" s="80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v>0</v>
      </c>
      <c r="CH167" s="80">
        <v>2</v>
      </c>
      <c r="CI167" s="80">
        <v>2</v>
      </c>
      <c r="CJ167" s="80">
        <v>3</v>
      </c>
      <c r="CK167" s="80">
        <v>4</v>
      </c>
      <c r="CL167" s="174">
        <v>6</v>
      </c>
      <c r="CM167" s="80">
        <v>1</v>
      </c>
      <c r="CN167" s="80">
        <v>0</v>
      </c>
      <c r="CO167" s="80">
        <v>0</v>
      </c>
      <c r="CP167" s="80">
        <v>4</v>
      </c>
      <c r="CQ167" s="80">
        <v>0</v>
      </c>
      <c r="CR167" s="80">
        <v>0</v>
      </c>
      <c r="CS167" s="80">
        <v>0</v>
      </c>
      <c r="CT167" s="80">
        <v>17</v>
      </c>
      <c r="CU167" s="15">
        <v>0</v>
      </c>
      <c r="CV167" s="15">
        <v>1</v>
      </c>
      <c r="CW167" s="15">
        <v>98</v>
      </c>
      <c r="CX167" s="15"/>
      <c r="CY167" s="15"/>
      <c r="CZ167" s="207"/>
      <c r="DA167" s="207"/>
      <c r="DJ167" s="207"/>
      <c r="DK167" s="207"/>
      <c r="DL167" s="207"/>
      <c r="DM167" s="207"/>
      <c r="DN167" s="207"/>
      <c r="DO167" s="207"/>
      <c r="DP167" s="207"/>
      <c r="DQ167" s="207"/>
      <c r="DR167" s="207"/>
      <c r="DS167" s="207"/>
      <c r="DT167" s="207"/>
      <c r="DU167" s="207"/>
      <c r="DV167" s="207"/>
      <c r="DW167" s="207"/>
      <c r="DX167" s="207"/>
      <c r="DY167" s="207"/>
      <c r="DZ167" s="207"/>
      <c r="EA167" s="207"/>
      <c r="EB167" s="207"/>
      <c r="EC167" s="207"/>
      <c r="ED167" s="207"/>
      <c r="EE167" s="207"/>
      <c r="EF167" s="207"/>
      <c r="EG167" s="207"/>
      <c r="EH167" s="207"/>
      <c r="EI167" s="207"/>
      <c r="EJ167" s="207"/>
      <c r="EK167" s="207"/>
      <c r="EL167" s="207"/>
      <c r="EM167" s="207"/>
      <c r="EN167" s="207"/>
      <c r="EO167" s="207"/>
      <c r="EP167" s="207"/>
      <c r="EQ167" s="207"/>
      <c r="ER167" s="207"/>
      <c r="ES167" s="207"/>
      <c r="ET167" s="207"/>
      <c r="EU167" s="207"/>
      <c r="EV167" s="207"/>
      <c r="EW167" s="207"/>
      <c r="EX167" s="207"/>
      <c r="EY167" s="207"/>
      <c r="EZ167" s="207"/>
      <c r="FA167" s="207"/>
      <c r="FB167" s="207"/>
      <c r="FC167" s="207"/>
      <c r="FD167" s="207"/>
      <c r="FE167" s="207"/>
      <c r="FF167" s="207"/>
      <c r="FG167" s="207"/>
      <c r="FH167" s="207"/>
      <c r="FI167" s="207"/>
      <c r="FJ167" s="207"/>
      <c r="FK167" s="207"/>
      <c r="FL167" s="207"/>
      <c r="FM167" s="207"/>
      <c r="FN167" s="207"/>
      <c r="FO167" s="207"/>
      <c r="FP167" s="207"/>
      <c r="FQ167" s="207"/>
      <c r="FR167" s="207"/>
      <c r="FS167" s="207"/>
      <c r="FT167" s="207"/>
      <c r="FU167" s="207"/>
      <c r="FV167" s="207"/>
      <c r="FW167" s="207"/>
      <c r="FX167" s="207"/>
      <c r="FY167" s="207"/>
      <c r="FZ167" s="207"/>
      <c r="GA167" s="207"/>
      <c r="GB167" s="207"/>
      <c r="GC167" s="207"/>
      <c r="GD167" s="207"/>
      <c r="GE167" s="207"/>
      <c r="GF167" s="207"/>
      <c r="GG167" s="207"/>
      <c r="GH167" s="207"/>
      <c r="GI167" s="207"/>
      <c r="GJ167" s="207"/>
      <c r="GK167" s="207"/>
      <c r="GL167" s="207"/>
      <c r="GM167" s="207"/>
      <c r="GN167" s="207"/>
      <c r="GO167" s="207"/>
      <c r="GP167" s="207"/>
      <c r="GQ167" s="207"/>
      <c r="GR167" s="207"/>
      <c r="GS167" s="207"/>
      <c r="GT167" s="207"/>
      <c r="GU167" s="207"/>
      <c r="GV167" s="207"/>
      <c r="GW167" s="207"/>
      <c r="GX167" s="207"/>
      <c r="GY167" s="207"/>
    </row>
    <row r="168" spans="1:207" x14ac:dyDescent="0.2">
      <c r="A168" s="30">
        <v>103</v>
      </c>
      <c r="B168" s="30">
        <v>55</v>
      </c>
      <c r="C168" s="102">
        <v>103</v>
      </c>
      <c r="D168" s="43">
        <f>'Revised Stratig. - April ''08'!$X$102</f>
        <v>1188.8273664140099</v>
      </c>
      <c r="E168" s="70">
        <v>30</v>
      </c>
      <c r="F168" s="15">
        <v>1</v>
      </c>
      <c r="G168" s="15">
        <v>0</v>
      </c>
      <c r="H168" s="15">
        <v>0</v>
      </c>
      <c r="I168" s="15">
        <v>0</v>
      </c>
      <c r="J168" s="80">
        <v>1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1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80">
        <v>3</v>
      </c>
      <c r="W168" s="15">
        <v>3</v>
      </c>
      <c r="X168" s="15">
        <v>0</v>
      </c>
      <c r="Y168" s="15">
        <v>0</v>
      </c>
      <c r="Z168" s="15">
        <v>0</v>
      </c>
      <c r="AA168" s="15">
        <v>2</v>
      </c>
      <c r="AB168" s="15">
        <v>0</v>
      </c>
      <c r="AC168" s="80">
        <v>2</v>
      </c>
      <c r="AD168" s="15">
        <v>0</v>
      </c>
      <c r="AE168" s="15">
        <v>0</v>
      </c>
      <c r="AF168" s="15">
        <v>0</v>
      </c>
      <c r="AG168" s="80">
        <v>0</v>
      </c>
      <c r="AH168" s="15">
        <v>0</v>
      </c>
      <c r="AI168" s="15">
        <v>92</v>
      </c>
      <c r="AJ168" s="15">
        <v>0</v>
      </c>
      <c r="AK168" s="15">
        <v>0</v>
      </c>
      <c r="AL168" s="15">
        <v>0</v>
      </c>
      <c r="AM168" s="15">
        <v>0</v>
      </c>
      <c r="AN168" s="80">
        <v>2</v>
      </c>
      <c r="AO168" s="15">
        <v>0</v>
      </c>
      <c r="AP168" s="80">
        <v>0</v>
      </c>
      <c r="AQ168" s="15">
        <v>0</v>
      </c>
      <c r="AR168" s="15">
        <v>0</v>
      </c>
      <c r="AS168" s="15">
        <v>0</v>
      </c>
      <c r="AT168" s="80">
        <v>9</v>
      </c>
      <c r="AU168" s="80">
        <v>54</v>
      </c>
      <c r="AV168" s="80">
        <v>0</v>
      </c>
      <c r="AW168" s="80">
        <v>0</v>
      </c>
      <c r="AX168" s="80">
        <v>1</v>
      </c>
      <c r="AY168" s="174">
        <v>128</v>
      </c>
      <c r="AZ168" s="80">
        <v>0</v>
      </c>
      <c r="BA168" s="80">
        <v>2</v>
      </c>
      <c r="BB168" s="80">
        <v>4</v>
      </c>
      <c r="BC168" s="80">
        <v>0</v>
      </c>
      <c r="BD168" s="80">
        <v>0</v>
      </c>
      <c r="BE168" s="80">
        <v>4</v>
      </c>
      <c r="BF168" s="80">
        <v>0</v>
      </c>
      <c r="BG168" s="80">
        <v>139.00000000000003</v>
      </c>
      <c r="BH168" s="15">
        <v>0</v>
      </c>
      <c r="BI168" s="15">
        <v>0</v>
      </c>
      <c r="BJ168" s="15">
        <v>0</v>
      </c>
      <c r="BK168" s="80">
        <v>0</v>
      </c>
      <c r="BL168" s="15">
        <v>0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80">
        <v>0</v>
      </c>
      <c r="BS168" s="15">
        <v>0</v>
      </c>
      <c r="BT168" s="15">
        <v>0</v>
      </c>
      <c r="BU168" s="80">
        <v>0</v>
      </c>
      <c r="BV168" s="15">
        <v>0</v>
      </c>
      <c r="BW168" s="15">
        <v>0</v>
      </c>
      <c r="BX168" s="15">
        <v>0</v>
      </c>
      <c r="BY168" s="15">
        <v>0</v>
      </c>
      <c r="BZ168" s="80">
        <v>0</v>
      </c>
      <c r="CA168" s="15">
        <v>0</v>
      </c>
      <c r="CB168" s="15">
        <v>0</v>
      </c>
      <c r="CC168" s="15">
        <v>0</v>
      </c>
      <c r="CD168" s="15">
        <v>0</v>
      </c>
      <c r="CE168" s="15">
        <v>0</v>
      </c>
      <c r="CF168" s="15">
        <v>0</v>
      </c>
      <c r="CG168" s="15">
        <v>1.0002</v>
      </c>
      <c r="CH168" s="80">
        <v>15</v>
      </c>
      <c r="CI168" s="80">
        <v>4.9999999999999991</v>
      </c>
      <c r="CJ168" s="80">
        <v>0</v>
      </c>
      <c r="CK168" s="80">
        <v>9</v>
      </c>
      <c r="CL168" s="174">
        <v>24</v>
      </c>
      <c r="CM168" s="80">
        <v>0</v>
      </c>
      <c r="CN168" s="80">
        <v>8</v>
      </c>
      <c r="CO168" s="80">
        <v>0</v>
      </c>
      <c r="CP168" s="80">
        <v>4</v>
      </c>
      <c r="CQ168" s="80">
        <v>2</v>
      </c>
      <c r="CR168" s="80">
        <v>0</v>
      </c>
      <c r="CS168" s="80">
        <v>0</v>
      </c>
      <c r="CT168" s="80">
        <v>62</v>
      </c>
      <c r="CU168" s="15">
        <v>0</v>
      </c>
      <c r="CV168" s="15">
        <v>1</v>
      </c>
      <c r="CW168" s="15">
        <v>103</v>
      </c>
      <c r="CX168" s="15"/>
      <c r="CY168" s="15"/>
      <c r="CZ168" s="207"/>
      <c r="DA168" s="207"/>
      <c r="DJ168" s="207"/>
      <c r="DK168" s="207"/>
      <c r="DL168" s="207"/>
      <c r="DM168" s="207"/>
      <c r="DN168" s="207"/>
      <c r="DO168" s="207"/>
      <c r="DP168" s="207"/>
      <c r="DQ168" s="207"/>
      <c r="DR168" s="207"/>
      <c r="DS168" s="207"/>
      <c r="DT168" s="207"/>
      <c r="DU168" s="207"/>
      <c r="DV168" s="207"/>
      <c r="DW168" s="207"/>
      <c r="DX168" s="207"/>
      <c r="DY168" s="207"/>
      <c r="DZ168" s="207"/>
      <c r="EA168" s="207"/>
      <c r="EB168" s="207"/>
      <c r="EC168" s="207"/>
      <c r="ED168" s="207"/>
      <c r="EE168" s="207"/>
      <c r="EF168" s="207"/>
      <c r="EG168" s="207"/>
      <c r="EH168" s="207"/>
      <c r="EI168" s="207"/>
      <c r="EJ168" s="207"/>
      <c r="EK168" s="207"/>
      <c r="EL168" s="207"/>
      <c r="EM168" s="207"/>
      <c r="EN168" s="207"/>
      <c r="EO168" s="207"/>
      <c r="EP168" s="207"/>
      <c r="EQ168" s="207"/>
      <c r="ER168" s="207"/>
      <c r="ES168" s="207"/>
      <c r="ET168" s="207"/>
      <c r="EU168" s="207"/>
      <c r="EV168" s="207"/>
      <c r="EW168" s="207"/>
      <c r="EX168" s="207"/>
      <c r="EY168" s="207"/>
      <c r="EZ168" s="207"/>
      <c r="FA168" s="207"/>
      <c r="FB168" s="207"/>
      <c r="FC168" s="207"/>
      <c r="FD168" s="207"/>
      <c r="FE168" s="207"/>
      <c r="FF168" s="207"/>
      <c r="FG168" s="207"/>
      <c r="FH168" s="207"/>
      <c r="FI168" s="207"/>
      <c r="FJ168" s="207"/>
      <c r="FK168" s="207"/>
      <c r="FL168" s="207"/>
      <c r="FM168" s="207"/>
      <c r="FN168" s="207"/>
      <c r="FO168" s="207"/>
      <c r="FP168" s="207"/>
      <c r="FQ168" s="207"/>
      <c r="FR168" s="207"/>
      <c r="FS168" s="207"/>
      <c r="FT168" s="207"/>
      <c r="FU168" s="207"/>
      <c r="FV168" s="207"/>
      <c r="FW168" s="207"/>
      <c r="FX168" s="207"/>
      <c r="FY168" s="207"/>
      <c r="FZ168" s="207"/>
      <c r="GA168" s="207"/>
      <c r="GB168" s="207"/>
      <c r="GC168" s="207"/>
      <c r="GD168" s="207"/>
      <c r="GE168" s="207"/>
      <c r="GF168" s="207"/>
      <c r="GG168" s="207"/>
      <c r="GH168" s="207"/>
      <c r="GI168" s="207"/>
      <c r="GJ168" s="207"/>
      <c r="GK168" s="207"/>
      <c r="GL168" s="207"/>
      <c r="GM168" s="207"/>
      <c r="GN168" s="207"/>
      <c r="GO168" s="207"/>
      <c r="GP168" s="207"/>
      <c r="GQ168" s="207"/>
      <c r="GR168" s="207"/>
      <c r="GS168" s="207"/>
      <c r="GT168" s="207"/>
      <c r="GU168" s="207"/>
      <c r="GV168" s="207"/>
      <c r="GW168" s="207"/>
      <c r="GX168" s="207"/>
      <c r="GY168" s="207"/>
    </row>
    <row r="169" spans="1:207" x14ac:dyDescent="0.2">
      <c r="A169" s="30">
        <v>108</v>
      </c>
      <c r="B169" s="30">
        <v>60</v>
      </c>
      <c r="C169" s="102">
        <v>108</v>
      </c>
      <c r="D169" s="43">
        <f>'Revised Stratig. - April ''08'!$X$107</f>
        <v>1264.12998629918</v>
      </c>
      <c r="E169" s="70">
        <v>25</v>
      </c>
      <c r="F169" s="15">
        <v>0</v>
      </c>
      <c r="G169" s="15">
        <v>0</v>
      </c>
      <c r="H169" s="15">
        <v>0</v>
      </c>
      <c r="I169" s="15">
        <v>0</v>
      </c>
      <c r="J169" s="80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1</v>
      </c>
      <c r="V169" s="80">
        <v>0</v>
      </c>
      <c r="W169" s="15">
        <v>1</v>
      </c>
      <c r="X169" s="15">
        <v>0</v>
      </c>
      <c r="Y169" s="15">
        <v>2</v>
      </c>
      <c r="Z169" s="15">
        <v>0</v>
      </c>
      <c r="AA169" s="15">
        <v>6</v>
      </c>
      <c r="AB169" s="15">
        <v>4</v>
      </c>
      <c r="AC169" s="80">
        <v>10</v>
      </c>
      <c r="AD169" s="15">
        <v>0</v>
      </c>
      <c r="AE169" s="15">
        <v>0</v>
      </c>
      <c r="AF169" s="15">
        <v>0</v>
      </c>
      <c r="AG169" s="80">
        <v>0</v>
      </c>
      <c r="AH169" s="15">
        <v>0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  <c r="AN169" s="80">
        <v>12</v>
      </c>
      <c r="AO169" s="15">
        <v>2</v>
      </c>
      <c r="AP169" s="80">
        <v>0</v>
      </c>
      <c r="AQ169" s="15">
        <v>0</v>
      </c>
      <c r="AR169" s="15">
        <v>0</v>
      </c>
      <c r="AS169" s="15">
        <v>0</v>
      </c>
      <c r="AT169" s="80">
        <v>0</v>
      </c>
      <c r="AU169" s="80">
        <v>15</v>
      </c>
      <c r="AV169" s="80">
        <v>1</v>
      </c>
      <c r="AW169" s="80">
        <v>0</v>
      </c>
      <c r="AX169" s="80">
        <v>1</v>
      </c>
      <c r="AY169" s="174">
        <v>83</v>
      </c>
      <c r="AZ169" s="80">
        <v>0</v>
      </c>
      <c r="BA169" s="80">
        <v>2</v>
      </c>
      <c r="BB169" s="80">
        <v>26</v>
      </c>
      <c r="BC169" s="80">
        <v>0</v>
      </c>
      <c r="BD169" s="80">
        <v>0</v>
      </c>
      <c r="BE169" s="80">
        <v>0</v>
      </c>
      <c r="BF169" s="80">
        <v>0</v>
      </c>
      <c r="BG169" s="80">
        <v>112</v>
      </c>
      <c r="BH169" s="15">
        <v>0</v>
      </c>
      <c r="BI169" s="15">
        <v>0</v>
      </c>
      <c r="BJ169" s="15">
        <v>0</v>
      </c>
      <c r="BK169" s="80">
        <v>0</v>
      </c>
      <c r="BL169" s="15">
        <v>0</v>
      </c>
      <c r="BM169" s="15">
        <v>0</v>
      </c>
      <c r="BN169" s="15">
        <v>0</v>
      </c>
      <c r="BO169" s="15">
        <v>0</v>
      </c>
      <c r="BP169" s="15">
        <v>0</v>
      </c>
      <c r="BQ169" s="15">
        <v>0</v>
      </c>
      <c r="BR169" s="80">
        <v>0</v>
      </c>
      <c r="BS169" s="15">
        <v>0</v>
      </c>
      <c r="BT169" s="15">
        <v>0</v>
      </c>
      <c r="BU169" s="80">
        <v>0</v>
      </c>
      <c r="BV169" s="15">
        <v>0</v>
      </c>
      <c r="BW169" s="15">
        <v>0</v>
      </c>
      <c r="BX169" s="15">
        <v>0</v>
      </c>
      <c r="BY169" s="15">
        <v>0</v>
      </c>
      <c r="BZ169" s="80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v>0</v>
      </c>
      <c r="CH169" s="80">
        <v>7</v>
      </c>
      <c r="CI169" s="80">
        <v>6</v>
      </c>
      <c r="CJ169" s="80">
        <v>0</v>
      </c>
      <c r="CK169" s="80">
        <v>5</v>
      </c>
      <c r="CL169" s="174">
        <v>13</v>
      </c>
      <c r="CM169" s="80">
        <v>0</v>
      </c>
      <c r="CN169" s="80">
        <v>0</v>
      </c>
      <c r="CO169" s="80">
        <v>0</v>
      </c>
      <c r="CP169" s="80">
        <v>0</v>
      </c>
      <c r="CQ169" s="80">
        <v>0</v>
      </c>
      <c r="CR169" s="80">
        <v>0</v>
      </c>
      <c r="CS169" s="80">
        <v>0</v>
      </c>
      <c r="CT169" s="80">
        <v>26</v>
      </c>
      <c r="CU169" s="15">
        <v>1</v>
      </c>
      <c r="CV169" s="15">
        <v>1</v>
      </c>
      <c r="CW169" s="15">
        <v>108</v>
      </c>
      <c r="CX169" s="15"/>
      <c r="CY169" s="15"/>
      <c r="CZ169" s="207"/>
      <c r="DA169" s="207"/>
      <c r="DJ169" s="207"/>
      <c r="DK169" s="207"/>
      <c r="DL169" s="207"/>
      <c r="DM169" s="207"/>
      <c r="DN169" s="207"/>
      <c r="DO169" s="207"/>
      <c r="DP169" s="207"/>
      <c r="DQ169" s="207"/>
      <c r="DR169" s="207"/>
      <c r="DS169" s="207"/>
      <c r="DT169" s="207"/>
      <c r="DU169" s="207"/>
      <c r="DV169" s="207"/>
      <c r="DW169" s="207"/>
      <c r="DX169" s="207"/>
      <c r="DY169" s="207"/>
      <c r="DZ169" s="207"/>
      <c r="EA169" s="207"/>
      <c r="EB169" s="207"/>
      <c r="EC169" s="207"/>
      <c r="ED169" s="207"/>
      <c r="EE169" s="207"/>
      <c r="EF169" s="207"/>
      <c r="EG169" s="207"/>
      <c r="EH169" s="207"/>
      <c r="EI169" s="207"/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 s="207"/>
      <c r="EX169" s="207"/>
      <c r="EY169" s="207"/>
      <c r="EZ169" s="207"/>
      <c r="FA169" s="207"/>
      <c r="FB169" s="207"/>
      <c r="FC169" s="207"/>
      <c r="FD169" s="207"/>
      <c r="FE169" s="207"/>
      <c r="FF169" s="207"/>
      <c r="FG169" s="207"/>
      <c r="FH169" s="207"/>
      <c r="FI169" s="207"/>
      <c r="FJ169" s="207"/>
      <c r="FK169" s="207"/>
      <c r="FL169" s="207"/>
      <c r="FM169" s="207"/>
      <c r="FN169" s="207"/>
      <c r="FO169" s="207"/>
      <c r="FP169" s="207"/>
      <c r="FQ169" s="207"/>
      <c r="FR169" s="207"/>
      <c r="FS169" s="207"/>
      <c r="FT169" s="207"/>
      <c r="FU169" s="207"/>
      <c r="FV169" s="207"/>
      <c r="FW169" s="207"/>
      <c r="FX169" s="207"/>
      <c r="FY169" s="207"/>
      <c r="FZ169" s="207"/>
      <c r="GA169" s="207"/>
      <c r="GB169" s="207"/>
      <c r="GC169" s="207"/>
      <c r="GD169" s="207"/>
      <c r="GE169" s="207"/>
      <c r="GF169" s="207"/>
      <c r="GG169" s="207"/>
      <c r="GH169" s="207"/>
      <c r="GI169" s="207"/>
      <c r="GJ169" s="207"/>
      <c r="GK169" s="207"/>
      <c r="GL169" s="207"/>
      <c r="GM169" s="207"/>
      <c r="GN169" s="207"/>
      <c r="GO169" s="207"/>
      <c r="GP169" s="207"/>
      <c r="GQ169" s="207"/>
      <c r="GR169" s="207"/>
      <c r="GS169" s="207"/>
      <c r="GT169" s="207"/>
      <c r="GU169" s="207"/>
      <c r="GV169" s="207"/>
      <c r="GW169" s="207"/>
      <c r="GX169" s="207"/>
      <c r="GY169" s="207"/>
    </row>
    <row r="170" spans="1:207" x14ac:dyDescent="0.2">
      <c r="A170" s="30">
        <v>113</v>
      </c>
      <c r="B170" s="30">
        <v>65</v>
      </c>
      <c r="C170" s="102">
        <v>113</v>
      </c>
      <c r="D170" s="43">
        <f>'Revised Stratig. - April ''08'!$X$112</f>
        <v>1340.0047078789701</v>
      </c>
      <c r="E170" s="70">
        <v>25</v>
      </c>
      <c r="F170" s="15">
        <v>0</v>
      </c>
      <c r="G170" s="15">
        <v>0</v>
      </c>
      <c r="H170" s="15">
        <v>0</v>
      </c>
      <c r="I170" s="15">
        <v>0</v>
      </c>
      <c r="J170" s="80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80">
        <v>1</v>
      </c>
      <c r="W170" s="15">
        <v>1</v>
      </c>
      <c r="X170" s="15">
        <v>0</v>
      </c>
      <c r="Y170" s="15">
        <v>0</v>
      </c>
      <c r="Z170" s="15">
        <v>0</v>
      </c>
      <c r="AA170" s="15">
        <v>7</v>
      </c>
      <c r="AB170" s="15">
        <v>0</v>
      </c>
      <c r="AC170" s="80">
        <v>7</v>
      </c>
      <c r="AD170" s="15">
        <v>0</v>
      </c>
      <c r="AE170" s="15">
        <v>0</v>
      </c>
      <c r="AF170" s="15">
        <v>0</v>
      </c>
      <c r="AG170" s="80">
        <v>0</v>
      </c>
      <c r="AH170" s="15">
        <v>0</v>
      </c>
      <c r="AI170" s="15">
        <v>35</v>
      </c>
      <c r="AJ170" s="15">
        <v>1</v>
      </c>
      <c r="AK170" s="15">
        <v>0</v>
      </c>
      <c r="AL170" s="15">
        <v>0</v>
      </c>
      <c r="AM170" s="15">
        <v>0</v>
      </c>
      <c r="AN170" s="80">
        <v>2</v>
      </c>
      <c r="AO170" s="15">
        <v>0</v>
      </c>
      <c r="AP170" s="80">
        <v>0</v>
      </c>
      <c r="AQ170" s="15">
        <v>0</v>
      </c>
      <c r="AR170" s="15">
        <v>0</v>
      </c>
      <c r="AS170" s="15">
        <v>0</v>
      </c>
      <c r="AT170" s="80">
        <v>0</v>
      </c>
      <c r="AU170" s="80">
        <v>14</v>
      </c>
      <c r="AV170" s="80">
        <v>0</v>
      </c>
      <c r="AW170" s="80">
        <v>0</v>
      </c>
      <c r="AX170" s="80">
        <v>1</v>
      </c>
      <c r="AY170" s="174">
        <v>53</v>
      </c>
      <c r="AZ170" s="80">
        <v>0</v>
      </c>
      <c r="BA170" s="80">
        <v>2</v>
      </c>
      <c r="BB170" s="80">
        <v>0</v>
      </c>
      <c r="BC170" s="80">
        <v>0</v>
      </c>
      <c r="BD170" s="80">
        <v>0</v>
      </c>
      <c r="BE170" s="80">
        <v>0</v>
      </c>
      <c r="BF170" s="80">
        <v>0</v>
      </c>
      <c r="BG170" s="80">
        <v>56</v>
      </c>
      <c r="BH170" s="15">
        <v>0</v>
      </c>
      <c r="BI170" s="15">
        <v>0</v>
      </c>
      <c r="BJ170" s="15">
        <v>0</v>
      </c>
      <c r="BK170" s="80">
        <v>0</v>
      </c>
      <c r="BL170" s="15">
        <v>0</v>
      </c>
      <c r="BM170" s="15">
        <v>0</v>
      </c>
      <c r="BN170" s="15">
        <v>0</v>
      </c>
      <c r="BO170" s="15">
        <v>0</v>
      </c>
      <c r="BP170" s="15">
        <v>0</v>
      </c>
      <c r="BQ170" s="15">
        <v>0</v>
      </c>
      <c r="BR170" s="80">
        <v>0</v>
      </c>
      <c r="BS170" s="15">
        <v>0</v>
      </c>
      <c r="BT170" s="15">
        <v>0</v>
      </c>
      <c r="BU170" s="80">
        <v>0</v>
      </c>
      <c r="BV170" s="15">
        <v>0</v>
      </c>
      <c r="BW170" s="15">
        <v>0</v>
      </c>
      <c r="BX170" s="15">
        <v>0</v>
      </c>
      <c r="BY170" s="15">
        <v>0</v>
      </c>
      <c r="BZ170" s="80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0</v>
      </c>
      <c r="CF170" s="15">
        <v>0</v>
      </c>
      <c r="CG170" s="15">
        <v>0</v>
      </c>
      <c r="CH170" s="80">
        <v>7</v>
      </c>
      <c r="CI170" s="80">
        <v>4</v>
      </c>
      <c r="CJ170" s="80">
        <v>0</v>
      </c>
      <c r="CK170" s="80">
        <v>3</v>
      </c>
      <c r="CL170" s="174">
        <v>11</v>
      </c>
      <c r="CM170" s="80">
        <v>1</v>
      </c>
      <c r="CN170" s="80">
        <v>0</v>
      </c>
      <c r="CO170" s="80">
        <v>1</v>
      </c>
      <c r="CP170" s="80">
        <v>0</v>
      </c>
      <c r="CQ170" s="80">
        <v>0</v>
      </c>
      <c r="CR170" s="80">
        <v>0</v>
      </c>
      <c r="CS170" s="80">
        <v>1</v>
      </c>
      <c r="CT170" s="80">
        <v>25</v>
      </c>
      <c r="CU170" s="15">
        <v>0</v>
      </c>
      <c r="CV170" s="15">
        <v>1</v>
      </c>
      <c r="CW170" s="15">
        <v>113</v>
      </c>
      <c r="CX170" s="15"/>
      <c r="CY170" s="15"/>
      <c r="CZ170" s="207"/>
      <c r="DA170" s="207"/>
      <c r="DJ170" s="207"/>
      <c r="DK170" s="207"/>
      <c r="DL170" s="207"/>
      <c r="DM170" s="207"/>
      <c r="DN170" s="207"/>
      <c r="DO170" s="207"/>
      <c r="DP170" s="207"/>
      <c r="DQ170" s="207"/>
      <c r="DR170" s="207"/>
      <c r="DS170" s="207"/>
      <c r="DT170" s="207"/>
      <c r="DU170" s="207"/>
      <c r="DV170" s="207"/>
      <c r="DW170" s="207"/>
      <c r="DX170" s="207"/>
      <c r="DY170" s="207"/>
      <c r="DZ170" s="207"/>
      <c r="EA170" s="207"/>
      <c r="EB170" s="207"/>
      <c r="EC170" s="207"/>
      <c r="ED170" s="207"/>
      <c r="EE170" s="207"/>
      <c r="EF170" s="207"/>
      <c r="EG170" s="207"/>
      <c r="EH170" s="207"/>
      <c r="EI170" s="207"/>
      <c r="EJ170" s="207"/>
      <c r="EK170" s="207"/>
      <c r="EL170" s="207"/>
      <c r="EM170" s="207"/>
      <c r="EN170" s="207"/>
      <c r="EO170" s="207"/>
      <c r="EP170" s="207"/>
      <c r="EQ170" s="207"/>
      <c r="ER170" s="207"/>
      <c r="ES170" s="207"/>
      <c r="ET170" s="207"/>
      <c r="EU170" s="207"/>
      <c r="EV170" s="207"/>
      <c r="EW170" s="207"/>
      <c r="EX170" s="207"/>
      <c r="EY170" s="207"/>
      <c r="EZ170" s="207"/>
      <c r="FA170" s="207"/>
      <c r="FB170" s="207"/>
      <c r="FC170" s="207"/>
      <c r="FD170" s="207"/>
      <c r="FE170" s="207"/>
      <c r="FF170" s="207"/>
      <c r="FG170" s="207"/>
      <c r="FH170" s="207"/>
      <c r="FI170" s="207"/>
      <c r="FJ170" s="207"/>
      <c r="FK170" s="207"/>
      <c r="FL170" s="207"/>
      <c r="FM170" s="207"/>
      <c r="FN170" s="207"/>
      <c r="FO170" s="207"/>
      <c r="FP170" s="207"/>
      <c r="FQ170" s="207"/>
      <c r="FR170" s="207"/>
      <c r="FS170" s="207"/>
      <c r="FT170" s="207"/>
      <c r="FU170" s="207"/>
      <c r="FV170" s="207"/>
      <c r="FW170" s="207"/>
      <c r="FX170" s="207"/>
      <c r="FY170" s="207"/>
      <c r="FZ170" s="207"/>
      <c r="GA170" s="207"/>
      <c r="GB170" s="207"/>
      <c r="GC170" s="207"/>
      <c r="GD170" s="207"/>
      <c r="GE170" s="207"/>
      <c r="GF170" s="207"/>
      <c r="GG170" s="207"/>
      <c r="GH170" s="207"/>
      <c r="GI170" s="207"/>
      <c r="GJ170" s="207"/>
      <c r="GK170" s="207"/>
      <c r="GL170" s="207"/>
      <c r="GM170" s="207"/>
      <c r="GN170" s="207"/>
      <c r="GO170" s="207"/>
      <c r="GP170" s="207"/>
      <c r="GQ170" s="207"/>
      <c r="GR170" s="207"/>
      <c r="GS170" s="207"/>
      <c r="GT170" s="207"/>
      <c r="GU170" s="207"/>
      <c r="GV170" s="207"/>
      <c r="GW170" s="207"/>
      <c r="GX170" s="207"/>
      <c r="GY170" s="207"/>
    </row>
    <row r="171" spans="1:207" x14ac:dyDescent="0.2">
      <c r="A171" s="30">
        <v>118</v>
      </c>
      <c r="B171" s="30">
        <v>70</v>
      </c>
      <c r="C171" s="102">
        <v>118</v>
      </c>
      <c r="D171" s="43">
        <f>'Revised Stratig. - April ''08'!$X$117</f>
        <v>1415.6256144055901</v>
      </c>
      <c r="E171" s="70">
        <v>20</v>
      </c>
      <c r="F171" s="15">
        <v>0</v>
      </c>
      <c r="G171" s="15">
        <v>0</v>
      </c>
      <c r="H171" s="15">
        <v>0</v>
      </c>
      <c r="I171" s="15">
        <v>0</v>
      </c>
      <c r="J171" s="80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80">
        <v>1</v>
      </c>
      <c r="W171" s="15">
        <v>1</v>
      </c>
      <c r="X171" s="15">
        <v>0</v>
      </c>
      <c r="Y171" s="15">
        <v>4</v>
      </c>
      <c r="Z171" s="15">
        <v>0</v>
      </c>
      <c r="AA171" s="15">
        <v>9</v>
      </c>
      <c r="AB171" s="15">
        <v>0</v>
      </c>
      <c r="AC171" s="80">
        <v>9</v>
      </c>
      <c r="AD171" s="15">
        <v>0</v>
      </c>
      <c r="AE171" s="15">
        <v>0</v>
      </c>
      <c r="AF171" s="15">
        <v>0</v>
      </c>
      <c r="AG171" s="80">
        <v>0</v>
      </c>
      <c r="AH171" s="15">
        <v>0</v>
      </c>
      <c r="AI171" s="15">
        <v>29</v>
      </c>
      <c r="AJ171" s="15">
        <v>0</v>
      </c>
      <c r="AK171" s="15">
        <v>0</v>
      </c>
      <c r="AL171" s="15">
        <v>0</v>
      </c>
      <c r="AM171" s="15">
        <v>0</v>
      </c>
      <c r="AN171" s="80">
        <v>2</v>
      </c>
      <c r="AO171" s="15">
        <v>0</v>
      </c>
      <c r="AP171" s="80">
        <v>0</v>
      </c>
      <c r="AQ171" s="15">
        <v>0</v>
      </c>
      <c r="AR171" s="15">
        <v>0</v>
      </c>
      <c r="AS171" s="15">
        <v>0</v>
      </c>
      <c r="AT171" s="80">
        <v>1</v>
      </c>
      <c r="AU171" s="80">
        <v>18</v>
      </c>
      <c r="AV171" s="80">
        <v>0</v>
      </c>
      <c r="AW171" s="80">
        <v>0</v>
      </c>
      <c r="AX171" s="80">
        <v>1</v>
      </c>
      <c r="AY171" s="174">
        <v>18</v>
      </c>
      <c r="AZ171" s="80">
        <v>0</v>
      </c>
      <c r="BA171" s="80">
        <v>0</v>
      </c>
      <c r="BB171" s="80">
        <v>1</v>
      </c>
      <c r="BC171" s="80">
        <v>0</v>
      </c>
      <c r="BD171" s="80">
        <v>0</v>
      </c>
      <c r="BE171" s="80">
        <v>0</v>
      </c>
      <c r="BF171" s="80">
        <v>0</v>
      </c>
      <c r="BG171" s="80">
        <v>20</v>
      </c>
      <c r="BH171" s="15">
        <v>0</v>
      </c>
      <c r="BI171" s="15">
        <v>0</v>
      </c>
      <c r="BJ171" s="15">
        <v>0</v>
      </c>
      <c r="BK171" s="80">
        <v>0</v>
      </c>
      <c r="BL171" s="15">
        <v>0</v>
      </c>
      <c r="BM171" s="15">
        <v>0</v>
      </c>
      <c r="BN171" s="15">
        <v>0</v>
      </c>
      <c r="BO171" s="15">
        <v>0</v>
      </c>
      <c r="BP171" s="15">
        <v>0</v>
      </c>
      <c r="BQ171" s="15">
        <v>0</v>
      </c>
      <c r="BR171" s="80">
        <v>0</v>
      </c>
      <c r="BS171" s="15">
        <v>0</v>
      </c>
      <c r="BT171" s="15">
        <v>0</v>
      </c>
      <c r="BU171" s="80">
        <v>0</v>
      </c>
      <c r="BV171" s="15">
        <v>0</v>
      </c>
      <c r="BW171" s="15">
        <v>0</v>
      </c>
      <c r="BX171" s="15">
        <v>0</v>
      </c>
      <c r="BY171" s="15">
        <v>0</v>
      </c>
      <c r="BZ171" s="80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v>0</v>
      </c>
      <c r="CH171" s="80">
        <v>7</v>
      </c>
      <c r="CI171" s="80">
        <v>6</v>
      </c>
      <c r="CJ171" s="80">
        <v>0</v>
      </c>
      <c r="CK171" s="80">
        <v>8</v>
      </c>
      <c r="CL171" s="174">
        <v>15</v>
      </c>
      <c r="CM171" s="80">
        <v>0</v>
      </c>
      <c r="CN171" s="80">
        <v>1</v>
      </c>
      <c r="CO171" s="80">
        <v>0</v>
      </c>
      <c r="CP171" s="80">
        <v>0</v>
      </c>
      <c r="CQ171" s="80">
        <v>0</v>
      </c>
      <c r="CR171" s="80">
        <v>0</v>
      </c>
      <c r="CS171" s="80">
        <v>0</v>
      </c>
      <c r="CT171" s="80">
        <v>31</v>
      </c>
      <c r="CU171" s="15">
        <v>0</v>
      </c>
      <c r="CV171" s="15">
        <v>1</v>
      </c>
      <c r="CW171" s="15">
        <v>118</v>
      </c>
      <c r="CX171" s="15"/>
      <c r="CY171" s="15"/>
      <c r="CZ171" s="207"/>
      <c r="DA171" s="207"/>
      <c r="DJ171" s="207"/>
      <c r="DK171" s="207"/>
      <c r="DL171" s="207"/>
      <c r="DM171" s="207"/>
      <c r="DN171" s="207"/>
      <c r="DO171" s="207"/>
      <c r="DP171" s="207"/>
      <c r="DQ171" s="207"/>
      <c r="DR171" s="207"/>
      <c r="DS171" s="207"/>
      <c r="DT171" s="207"/>
      <c r="DU171" s="207"/>
      <c r="DV171" s="207"/>
      <c r="DW171" s="207"/>
      <c r="DX171" s="207"/>
      <c r="DY171" s="207"/>
      <c r="DZ171" s="207"/>
      <c r="EA171" s="207"/>
      <c r="EB171" s="207"/>
      <c r="EC171" s="207"/>
      <c r="ED171" s="207"/>
      <c r="EE171" s="207"/>
      <c r="EF171" s="207"/>
      <c r="EG171" s="207"/>
      <c r="EH171" s="207"/>
      <c r="EI171" s="207"/>
      <c r="EJ171" s="207"/>
      <c r="EK171" s="207"/>
      <c r="EL171" s="207"/>
      <c r="EM171" s="207"/>
      <c r="EN171" s="207"/>
      <c r="EO171" s="207"/>
      <c r="EP171" s="207"/>
      <c r="EQ171" s="207"/>
      <c r="ER171" s="207"/>
      <c r="ES171" s="207"/>
      <c r="ET171" s="207"/>
      <c r="EU171" s="207"/>
      <c r="EV171" s="207"/>
      <c r="EW171" s="207"/>
      <c r="EX171" s="207"/>
      <c r="EY171" s="207"/>
      <c r="EZ171" s="207"/>
      <c r="FA171" s="207"/>
      <c r="FB171" s="207"/>
      <c r="FC171" s="207"/>
      <c r="FD171" s="207"/>
      <c r="FE171" s="207"/>
      <c r="FF171" s="207"/>
      <c r="FG171" s="207"/>
      <c r="FH171" s="207"/>
      <c r="FI171" s="207"/>
      <c r="FJ171" s="207"/>
      <c r="FK171" s="207"/>
      <c r="FL171" s="207"/>
      <c r="FM171" s="207"/>
      <c r="FN171" s="207"/>
      <c r="FO171" s="207"/>
      <c r="FP171" s="207"/>
      <c r="FQ171" s="207"/>
      <c r="FR171" s="207"/>
      <c r="FS171" s="207"/>
      <c r="FT171" s="207"/>
      <c r="FU171" s="207"/>
      <c r="FV171" s="207"/>
      <c r="FW171" s="207"/>
      <c r="FX171" s="207"/>
      <c r="FY171" s="207"/>
      <c r="FZ171" s="207"/>
      <c r="GA171" s="207"/>
      <c r="GB171" s="207"/>
      <c r="GC171" s="207"/>
      <c r="GD171" s="207"/>
      <c r="GE171" s="207"/>
      <c r="GF171" s="207"/>
      <c r="GG171" s="207"/>
      <c r="GH171" s="207"/>
      <c r="GI171" s="207"/>
      <c r="GJ171" s="207"/>
      <c r="GK171" s="207"/>
      <c r="GL171" s="207"/>
      <c r="GM171" s="207"/>
      <c r="GN171" s="207"/>
      <c r="GO171" s="207"/>
      <c r="GP171" s="207"/>
      <c r="GQ171" s="207"/>
      <c r="GR171" s="207"/>
      <c r="GS171" s="207"/>
      <c r="GT171" s="207"/>
      <c r="GU171" s="207"/>
      <c r="GV171" s="207"/>
      <c r="GW171" s="207"/>
      <c r="GX171" s="207"/>
      <c r="GY171" s="207"/>
    </row>
    <row r="172" spans="1:207" x14ac:dyDescent="0.2">
      <c r="A172" s="30">
        <v>123</v>
      </c>
      <c r="B172" s="30">
        <v>75</v>
      </c>
      <c r="C172" s="102">
        <v>123</v>
      </c>
      <c r="D172" s="43">
        <f>'Revised Stratig. - April ''08'!$X$122</f>
        <v>1490.88569154896</v>
      </c>
      <c r="E172" s="70">
        <v>20</v>
      </c>
      <c r="F172" s="15">
        <v>0</v>
      </c>
      <c r="G172" s="15">
        <v>0</v>
      </c>
      <c r="H172" s="15">
        <v>0</v>
      </c>
      <c r="I172" s="15">
        <v>0</v>
      </c>
      <c r="J172" s="80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2</v>
      </c>
      <c r="V172" s="80">
        <v>2</v>
      </c>
      <c r="W172" s="15">
        <v>4</v>
      </c>
      <c r="X172" s="15">
        <v>0</v>
      </c>
      <c r="Y172" s="15">
        <v>0</v>
      </c>
      <c r="Z172" s="15">
        <v>0</v>
      </c>
      <c r="AA172" s="15">
        <v>13</v>
      </c>
      <c r="AB172" s="15">
        <v>3</v>
      </c>
      <c r="AC172" s="80">
        <v>16</v>
      </c>
      <c r="AD172" s="15">
        <v>0</v>
      </c>
      <c r="AE172" s="15">
        <v>0</v>
      </c>
      <c r="AF172" s="15">
        <v>0</v>
      </c>
      <c r="AG172" s="80">
        <v>0</v>
      </c>
      <c r="AH172" s="15">
        <v>0</v>
      </c>
      <c r="AI172" s="15">
        <v>31</v>
      </c>
      <c r="AJ172" s="15">
        <v>0</v>
      </c>
      <c r="AK172" s="15">
        <v>0</v>
      </c>
      <c r="AL172" s="15">
        <v>0</v>
      </c>
      <c r="AM172" s="15">
        <v>0</v>
      </c>
      <c r="AN172" s="80">
        <v>4</v>
      </c>
      <c r="AO172" s="15">
        <v>0</v>
      </c>
      <c r="AP172" s="80">
        <v>0</v>
      </c>
      <c r="AQ172" s="15">
        <v>0</v>
      </c>
      <c r="AR172" s="15">
        <v>0</v>
      </c>
      <c r="AS172" s="15">
        <v>0</v>
      </c>
      <c r="AT172" s="80">
        <v>2</v>
      </c>
      <c r="AU172" s="80">
        <v>11</v>
      </c>
      <c r="AV172" s="80">
        <v>0</v>
      </c>
      <c r="AW172" s="80">
        <v>0</v>
      </c>
      <c r="AX172" s="80">
        <v>1</v>
      </c>
      <c r="AY172" s="174">
        <v>47</v>
      </c>
      <c r="AZ172" s="80">
        <v>0</v>
      </c>
      <c r="BA172" s="80">
        <v>1</v>
      </c>
      <c r="BB172" s="80">
        <v>0</v>
      </c>
      <c r="BC172" s="80">
        <v>0</v>
      </c>
      <c r="BD172" s="80">
        <v>0</v>
      </c>
      <c r="BE172" s="80">
        <v>0</v>
      </c>
      <c r="BF172" s="80">
        <v>0</v>
      </c>
      <c r="BG172" s="80">
        <v>49</v>
      </c>
      <c r="BH172" s="15">
        <v>0</v>
      </c>
      <c r="BI172" s="15">
        <v>0</v>
      </c>
      <c r="BJ172" s="15">
        <v>0</v>
      </c>
      <c r="BK172" s="80">
        <v>0</v>
      </c>
      <c r="BL172" s="15">
        <v>0</v>
      </c>
      <c r="BM172" s="15">
        <v>0</v>
      </c>
      <c r="BN172" s="15">
        <v>0</v>
      </c>
      <c r="BO172" s="15">
        <v>0</v>
      </c>
      <c r="BP172" s="15">
        <v>0</v>
      </c>
      <c r="BQ172" s="15">
        <v>0</v>
      </c>
      <c r="BR172" s="80">
        <v>0</v>
      </c>
      <c r="BS172" s="15">
        <v>0</v>
      </c>
      <c r="BT172" s="15">
        <v>0</v>
      </c>
      <c r="BU172" s="80">
        <v>0</v>
      </c>
      <c r="BV172" s="15">
        <v>0</v>
      </c>
      <c r="BW172" s="15">
        <v>0</v>
      </c>
      <c r="BX172" s="15">
        <v>0</v>
      </c>
      <c r="BY172" s="15">
        <v>0</v>
      </c>
      <c r="BZ172" s="80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v>1</v>
      </c>
      <c r="CH172" s="80">
        <v>4</v>
      </c>
      <c r="CI172" s="80">
        <v>2</v>
      </c>
      <c r="CJ172" s="80">
        <v>0</v>
      </c>
      <c r="CK172" s="80">
        <v>7</v>
      </c>
      <c r="CL172" s="174">
        <v>11</v>
      </c>
      <c r="CM172" s="80">
        <v>1</v>
      </c>
      <c r="CN172" s="80">
        <v>1</v>
      </c>
      <c r="CO172" s="80">
        <v>0</v>
      </c>
      <c r="CP172" s="80">
        <v>3</v>
      </c>
      <c r="CQ172" s="80">
        <v>0</v>
      </c>
      <c r="CR172" s="80">
        <v>0</v>
      </c>
      <c r="CS172" s="80">
        <v>0</v>
      </c>
      <c r="CT172" s="80">
        <v>27</v>
      </c>
      <c r="CU172" s="15">
        <v>0</v>
      </c>
      <c r="CV172" s="15">
        <v>1</v>
      </c>
      <c r="CW172" s="15">
        <v>123</v>
      </c>
      <c r="CX172" s="15"/>
      <c r="CY172" s="15"/>
      <c r="CZ172" s="207"/>
      <c r="DA172" s="207"/>
      <c r="DJ172" s="207"/>
      <c r="DK172" s="207"/>
      <c r="DL172" s="207"/>
      <c r="DM172" s="207"/>
      <c r="DN172" s="207"/>
      <c r="DO172" s="207"/>
      <c r="DP172" s="207"/>
      <c r="DQ172" s="207"/>
      <c r="DR172" s="207"/>
      <c r="DS172" s="207"/>
      <c r="DT172" s="207"/>
      <c r="DU172" s="207"/>
      <c r="DV172" s="207"/>
      <c r="DW172" s="207"/>
      <c r="DX172" s="207"/>
      <c r="DY172" s="207"/>
      <c r="DZ172" s="207"/>
      <c r="EA172" s="207"/>
      <c r="EB172" s="207"/>
      <c r="EC172" s="207"/>
      <c r="ED172" s="207"/>
      <c r="EE172" s="207"/>
      <c r="EF172" s="207"/>
      <c r="EG172" s="207"/>
      <c r="EH172" s="207"/>
      <c r="EI172" s="207"/>
      <c r="EJ172" s="207"/>
      <c r="EK172" s="207"/>
      <c r="EL172" s="207"/>
      <c r="EM172" s="207"/>
      <c r="EN172" s="207"/>
      <c r="EO172" s="207"/>
      <c r="EP172" s="207"/>
      <c r="EQ172" s="207"/>
      <c r="ER172" s="207"/>
      <c r="ES172" s="207"/>
      <c r="ET172" s="207"/>
      <c r="EU172" s="207"/>
      <c r="EV172" s="207"/>
      <c r="EW172" s="207"/>
      <c r="EX172" s="207"/>
      <c r="EY172" s="207"/>
      <c r="EZ172" s="207"/>
      <c r="FA172" s="207"/>
      <c r="FB172" s="207"/>
      <c r="FC172" s="207"/>
      <c r="FD172" s="207"/>
      <c r="FE172" s="207"/>
      <c r="FF172" s="207"/>
      <c r="FG172" s="207"/>
      <c r="FH172" s="207"/>
      <c r="FI172" s="207"/>
      <c r="FJ172" s="207"/>
      <c r="FK172" s="207"/>
      <c r="FL172" s="207"/>
      <c r="FM172" s="207"/>
      <c r="FN172" s="207"/>
      <c r="FO172" s="207"/>
      <c r="FP172" s="207"/>
      <c r="FQ172" s="207"/>
      <c r="FR172" s="207"/>
      <c r="FS172" s="207"/>
      <c r="FT172" s="207"/>
      <c r="FU172" s="207"/>
      <c r="FV172" s="207"/>
      <c r="FW172" s="207"/>
      <c r="FX172" s="207"/>
      <c r="FY172" s="207"/>
      <c r="FZ172" s="207"/>
      <c r="GA172" s="207"/>
      <c r="GB172" s="207"/>
      <c r="GC172" s="207"/>
      <c r="GD172" s="207"/>
      <c r="GE172" s="207"/>
      <c r="GF172" s="207"/>
      <c r="GG172" s="207"/>
      <c r="GH172" s="207"/>
      <c r="GI172" s="207"/>
      <c r="GJ172" s="207"/>
      <c r="GK172" s="207"/>
      <c r="GL172" s="207"/>
      <c r="GM172" s="207"/>
      <c r="GN172" s="207"/>
      <c r="GO172" s="207"/>
      <c r="GP172" s="207"/>
      <c r="GQ172" s="207"/>
      <c r="GR172" s="207"/>
      <c r="GS172" s="207"/>
      <c r="GT172" s="207"/>
      <c r="GU172" s="207"/>
      <c r="GV172" s="207"/>
      <c r="GW172" s="207"/>
      <c r="GX172" s="207"/>
      <c r="GY172" s="207"/>
    </row>
    <row r="173" spans="1:207" x14ac:dyDescent="0.2">
      <c r="A173" s="30">
        <v>128</v>
      </c>
      <c r="B173" s="30">
        <v>80</v>
      </c>
      <c r="C173" s="102">
        <v>128</v>
      </c>
      <c r="D173" s="43">
        <f>'Revised Stratig. - April ''08'!$X$127</f>
        <v>1565.4782904655999</v>
      </c>
      <c r="E173" s="70">
        <v>20</v>
      </c>
      <c r="F173" s="15">
        <v>0</v>
      </c>
      <c r="G173" s="15">
        <v>0</v>
      </c>
      <c r="H173" s="15">
        <v>0</v>
      </c>
      <c r="I173" s="15">
        <v>0</v>
      </c>
      <c r="J173" s="80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80">
        <v>2</v>
      </c>
      <c r="W173" s="15">
        <v>2</v>
      </c>
      <c r="X173" s="15">
        <v>0</v>
      </c>
      <c r="Y173" s="15">
        <v>0</v>
      </c>
      <c r="Z173" s="15">
        <v>0</v>
      </c>
      <c r="AA173" s="15">
        <v>6</v>
      </c>
      <c r="AB173" s="15">
        <v>0</v>
      </c>
      <c r="AC173" s="80">
        <v>6</v>
      </c>
      <c r="AD173" s="15">
        <v>0</v>
      </c>
      <c r="AE173" s="15">
        <v>0</v>
      </c>
      <c r="AF173" s="15">
        <v>0</v>
      </c>
      <c r="AG173" s="80">
        <v>0</v>
      </c>
      <c r="AH173" s="15">
        <v>0</v>
      </c>
      <c r="AI173" s="15">
        <v>41</v>
      </c>
      <c r="AJ173" s="15">
        <v>0</v>
      </c>
      <c r="AK173" s="15">
        <v>0</v>
      </c>
      <c r="AL173" s="15">
        <v>0</v>
      </c>
      <c r="AM173" s="15">
        <v>0</v>
      </c>
      <c r="AN173" s="80">
        <v>0</v>
      </c>
      <c r="AO173" s="15">
        <v>0</v>
      </c>
      <c r="AP173" s="80">
        <v>0</v>
      </c>
      <c r="AQ173" s="15">
        <v>0</v>
      </c>
      <c r="AR173" s="15">
        <v>0</v>
      </c>
      <c r="AS173" s="15">
        <v>0</v>
      </c>
      <c r="AT173" s="80">
        <v>1</v>
      </c>
      <c r="AU173" s="80">
        <v>24</v>
      </c>
      <c r="AV173" s="80">
        <v>0</v>
      </c>
      <c r="AW173" s="80">
        <v>0</v>
      </c>
      <c r="AX173" s="80">
        <v>1</v>
      </c>
      <c r="AY173" s="174">
        <v>10</v>
      </c>
      <c r="AZ173" s="80">
        <v>0</v>
      </c>
      <c r="BA173" s="80">
        <v>1</v>
      </c>
      <c r="BB173" s="80">
        <v>0</v>
      </c>
      <c r="BC173" s="80">
        <v>0</v>
      </c>
      <c r="BD173" s="80">
        <v>0</v>
      </c>
      <c r="BE173" s="80">
        <v>0</v>
      </c>
      <c r="BF173" s="80">
        <v>0</v>
      </c>
      <c r="BG173" s="80">
        <v>12</v>
      </c>
      <c r="BH173" s="15">
        <v>0</v>
      </c>
      <c r="BI173" s="15">
        <v>0</v>
      </c>
      <c r="BJ173" s="15">
        <v>0</v>
      </c>
      <c r="BK173" s="80">
        <v>0</v>
      </c>
      <c r="BL173" s="15">
        <v>0</v>
      </c>
      <c r="BM173" s="15">
        <v>0</v>
      </c>
      <c r="BN173" s="15">
        <v>0</v>
      </c>
      <c r="BO173" s="15">
        <v>0</v>
      </c>
      <c r="BP173" s="15">
        <v>0</v>
      </c>
      <c r="BQ173" s="15">
        <v>0</v>
      </c>
      <c r="BR173" s="80">
        <v>0</v>
      </c>
      <c r="BS173" s="15">
        <v>0</v>
      </c>
      <c r="BT173" s="15">
        <v>0</v>
      </c>
      <c r="BU173" s="80">
        <v>0</v>
      </c>
      <c r="BV173" s="15">
        <v>0</v>
      </c>
      <c r="BW173" s="15">
        <v>0</v>
      </c>
      <c r="BX173" s="15">
        <v>0</v>
      </c>
      <c r="BY173" s="15">
        <v>0</v>
      </c>
      <c r="BZ173" s="80">
        <v>0</v>
      </c>
      <c r="CA173" s="15">
        <v>0</v>
      </c>
      <c r="CB173" s="15">
        <v>0</v>
      </c>
      <c r="CC173" s="15">
        <v>0</v>
      </c>
      <c r="CD173" s="15">
        <v>0</v>
      </c>
      <c r="CE173" s="15">
        <v>0</v>
      </c>
      <c r="CF173" s="15">
        <v>0</v>
      </c>
      <c r="CG173" s="15">
        <v>0</v>
      </c>
      <c r="CH173" s="80">
        <v>7</v>
      </c>
      <c r="CI173" s="80">
        <v>3</v>
      </c>
      <c r="CJ173" s="80">
        <v>0</v>
      </c>
      <c r="CK173" s="80">
        <v>5</v>
      </c>
      <c r="CL173" s="174">
        <v>12</v>
      </c>
      <c r="CM173" s="80">
        <v>0</v>
      </c>
      <c r="CN173" s="80">
        <v>0</v>
      </c>
      <c r="CO173" s="80">
        <v>0</v>
      </c>
      <c r="CP173" s="80">
        <v>0</v>
      </c>
      <c r="CQ173" s="80">
        <v>0</v>
      </c>
      <c r="CR173" s="80">
        <v>0</v>
      </c>
      <c r="CS173" s="80">
        <v>0</v>
      </c>
      <c r="CT173" s="80">
        <v>24</v>
      </c>
      <c r="CU173" s="15">
        <v>0</v>
      </c>
      <c r="CV173" s="15">
        <v>1</v>
      </c>
      <c r="CW173" s="15">
        <v>128</v>
      </c>
      <c r="CX173" s="15"/>
      <c r="CY173" s="15"/>
      <c r="CZ173" s="207"/>
      <c r="DA173" s="207"/>
      <c r="DJ173" s="207"/>
      <c r="DK173" s="207"/>
      <c r="DL173" s="207"/>
      <c r="DM173" s="207"/>
      <c r="DN173" s="207"/>
      <c r="DO173" s="207"/>
      <c r="DP173" s="207"/>
      <c r="DQ173" s="207"/>
      <c r="DR173" s="207"/>
      <c r="DS173" s="207"/>
      <c r="DT173" s="207"/>
      <c r="DU173" s="207"/>
      <c r="DV173" s="207"/>
      <c r="DW173" s="207"/>
      <c r="DX173" s="207"/>
      <c r="DY173" s="207"/>
      <c r="DZ173" s="207"/>
      <c r="EA173" s="207"/>
      <c r="EB173" s="207"/>
      <c r="EC173" s="207"/>
      <c r="ED173" s="207"/>
      <c r="EE173" s="207"/>
      <c r="EF173" s="207"/>
      <c r="EG173" s="207"/>
      <c r="EH173" s="207"/>
      <c r="EI173" s="207"/>
      <c r="EJ173" s="207"/>
      <c r="EK173" s="207"/>
      <c r="EL173" s="207"/>
      <c r="EM173" s="207"/>
      <c r="EN173" s="207"/>
      <c r="EO173" s="207"/>
      <c r="EP173" s="207"/>
      <c r="EQ173" s="207"/>
      <c r="ER173" s="207"/>
      <c r="ES173" s="207"/>
      <c r="ET173" s="207"/>
      <c r="EU173" s="207"/>
      <c r="EV173" s="207"/>
      <c r="EW173" s="207"/>
      <c r="EX173" s="207"/>
      <c r="EY173" s="207"/>
      <c r="EZ173" s="207"/>
      <c r="FA173" s="207"/>
      <c r="FB173" s="207"/>
      <c r="FC173" s="207"/>
      <c r="FD173" s="207"/>
      <c r="FE173" s="207"/>
      <c r="FF173" s="207"/>
      <c r="FG173" s="207"/>
      <c r="FH173" s="207"/>
      <c r="FI173" s="207"/>
      <c r="FJ173" s="207"/>
      <c r="FK173" s="207"/>
      <c r="FL173" s="207"/>
      <c r="FM173" s="207"/>
      <c r="FN173" s="207"/>
      <c r="FO173" s="207"/>
      <c r="FP173" s="207"/>
      <c r="FQ173" s="207"/>
      <c r="FR173" s="207"/>
      <c r="FS173" s="207"/>
      <c r="FT173" s="207"/>
      <c r="FU173" s="207"/>
      <c r="FV173" s="207"/>
      <c r="FW173" s="207"/>
      <c r="FX173" s="207"/>
      <c r="FY173" s="207"/>
      <c r="FZ173" s="207"/>
      <c r="GA173" s="207"/>
      <c r="GB173" s="207"/>
      <c r="GC173" s="207"/>
      <c r="GD173" s="207"/>
      <c r="GE173" s="207"/>
      <c r="GF173" s="207"/>
      <c r="GG173" s="207"/>
      <c r="GH173" s="207"/>
      <c r="GI173" s="207"/>
      <c r="GJ173" s="207"/>
      <c r="GK173" s="207"/>
      <c r="GL173" s="207"/>
      <c r="GM173" s="207"/>
      <c r="GN173" s="207"/>
      <c r="GO173" s="207"/>
      <c r="GP173" s="207"/>
      <c r="GQ173" s="207"/>
      <c r="GR173" s="207"/>
      <c r="GS173" s="207"/>
      <c r="GT173" s="207"/>
      <c r="GU173" s="207"/>
      <c r="GV173" s="207"/>
      <c r="GW173" s="207"/>
      <c r="GX173" s="207"/>
      <c r="GY173" s="207"/>
    </row>
    <row r="174" spans="1:207" x14ac:dyDescent="0.2">
      <c r="A174" s="30">
        <v>133</v>
      </c>
      <c r="B174" s="30">
        <v>85</v>
      </c>
      <c r="C174" s="102">
        <v>133</v>
      </c>
      <c r="D174" s="43">
        <f>'Revised Stratig. - April ''08'!$X$132</f>
        <v>1639.8956830581801</v>
      </c>
      <c r="E174" s="70">
        <v>15</v>
      </c>
      <c r="F174" s="15">
        <v>0</v>
      </c>
      <c r="G174" s="15">
        <v>0</v>
      </c>
      <c r="H174" s="15">
        <v>0</v>
      </c>
      <c r="I174" s="15">
        <v>0</v>
      </c>
      <c r="J174" s="80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80">
        <v>1</v>
      </c>
      <c r="W174" s="15">
        <v>1</v>
      </c>
      <c r="X174" s="15">
        <v>0</v>
      </c>
      <c r="Y174" s="15">
        <v>1</v>
      </c>
      <c r="Z174" s="15">
        <v>0</v>
      </c>
      <c r="AA174" s="15">
        <v>2</v>
      </c>
      <c r="AB174" s="15">
        <v>1</v>
      </c>
      <c r="AC174" s="80">
        <v>3</v>
      </c>
      <c r="AD174" s="15">
        <v>0</v>
      </c>
      <c r="AE174" s="15">
        <v>0</v>
      </c>
      <c r="AF174" s="15">
        <v>0</v>
      </c>
      <c r="AG174" s="80">
        <v>0</v>
      </c>
      <c r="AH174" s="15">
        <v>0</v>
      </c>
      <c r="AI174" s="15">
        <v>14</v>
      </c>
      <c r="AJ174" s="15">
        <v>0</v>
      </c>
      <c r="AK174" s="15">
        <v>0</v>
      </c>
      <c r="AL174" s="15">
        <v>0</v>
      </c>
      <c r="AM174" s="15">
        <v>0</v>
      </c>
      <c r="AN174" s="80">
        <v>0</v>
      </c>
      <c r="AO174" s="15">
        <v>0</v>
      </c>
      <c r="AP174" s="80">
        <v>0</v>
      </c>
      <c r="AQ174" s="15">
        <v>0</v>
      </c>
      <c r="AR174" s="15">
        <v>0</v>
      </c>
      <c r="AS174" s="15">
        <v>0</v>
      </c>
      <c r="AT174" s="80">
        <v>2</v>
      </c>
      <c r="AU174" s="80">
        <v>18.999999999999996</v>
      </c>
      <c r="AV174" s="80">
        <v>0</v>
      </c>
      <c r="AW174" s="80">
        <v>0</v>
      </c>
      <c r="AX174" s="80">
        <v>1</v>
      </c>
      <c r="AY174" s="174">
        <v>28</v>
      </c>
      <c r="AZ174" s="80">
        <v>0</v>
      </c>
      <c r="BA174" s="80">
        <v>2</v>
      </c>
      <c r="BB174" s="80">
        <v>11</v>
      </c>
      <c r="BC174" s="80">
        <v>0</v>
      </c>
      <c r="BD174" s="80">
        <v>0</v>
      </c>
      <c r="BE174" s="80">
        <v>1</v>
      </c>
      <c r="BF174" s="80">
        <v>0</v>
      </c>
      <c r="BG174" s="80">
        <v>43</v>
      </c>
      <c r="BH174" s="15">
        <v>0</v>
      </c>
      <c r="BI174" s="15">
        <v>0</v>
      </c>
      <c r="BJ174" s="15">
        <v>0</v>
      </c>
      <c r="BK174" s="80">
        <v>0</v>
      </c>
      <c r="BL174" s="15">
        <v>0</v>
      </c>
      <c r="BM174" s="15">
        <v>0</v>
      </c>
      <c r="BN174" s="15">
        <v>0</v>
      </c>
      <c r="BO174" s="15">
        <v>0</v>
      </c>
      <c r="BP174" s="15">
        <v>0</v>
      </c>
      <c r="BQ174" s="15">
        <v>0</v>
      </c>
      <c r="BR174" s="80">
        <v>0</v>
      </c>
      <c r="BS174" s="15">
        <v>0</v>
      </c>
      <c r="BT174" s="15">
        <v>0</v>
      </c>
      <c r="BU174" s="80">
        <v>0</v>
      </c>
      <c r="BV174" s="15">
        <v>0</v>
      </c>
      <c r="BW174" s="15">
        <v>0</v>
      </c>
      <c r="BX174" s="15">
        <v>0</v>
      </c>
      <c r="BY174" s="15">
        <v>0</v>
      </c>
      <c r="BZ174" s="80">
        <v>0</v>
      </c>
      <c r="CA174" s="15">
        <v>0</v>
      </c>
      <c r="CB174" s="15">
        <v>0</v>
      </c>
      <c r="CC174" s="15">
        <v>0</v>
      </c>
      <c r="CD174" s="15">
        <v>0</v>
      </c>
      <c r="CE174" s="15">
        <v>0</v>
      </c>
      <c r="CF174" s="15">
        <v>0</v>
      </c>
      <c r="CG174" s="15">
        <v>0</v>
      </c>
      <c r="CH174" s="80">
        <v>4</v>
      </c>
      <c r="CI174" s="80">
        <v>2</v>
      </c>
      <c r="CJ174" s="80">
        <v>0</v>
      </c>
      <c r="CK174" s="80">
        <v>3</v>
      </c>
      <c r="CL174" s="174">
        <v>6.9989999999999997</v>
      </c>
      <c r="CM174" s="80">
        <v>0</v>
      </c>
      <c r="CN174" s="80">
        <v>0</v>
      </c>
      <c r="CO174" s="80">
        <v>0</v>
      </c>
      <c r="CP174" s="80">
        <v>16</v>
      </c>
      <c r="CQ174" s="80">
        <v>0</v>
      </c>
      <c r="CR174" s="80">
        <v>0</v>
      </c>
      <c r="CS174" s="80">
        <v>0</v>
      </c>
      <c r="CT174" s="80">
        <v>29.998000000000001</v>
      </c>
      <c r="CU174" s="15">
        <v>0</v>
      </c>
      <c r="CV174" s="15">
        <v>1</v>
      </c>
      <c r="CW174" s="15">
        <v>133</v>
      </c>
      <c r="CX174" s="15"/>
      <c r="CY174" s="15"/>
      <c r="CZ174" s="207"/>
      <c r="DA174" s="207"/>
      <c r="DJ174" s="207"/>
      <c r="DK174" s="207"/>
      <c r="DL174" s="207"/>
      <c r="DM174" s="207"/>
      <c r="DN174" s="207"/>
      <c r="DO174" s="207"/>
      <c r="DP174" s="207"/>
      <c r="DQ174" s="207"/>
      <c r="DR174" s="207"/>
      <c r="DS174" s="207"/>
      <c r="DT174" s="207"/>
      <c r="DU174" s="207"/>
      <c r="DV174" s="207"/>
      <c r="DW174" s="207"/>
      <c r="DX174" s="207"/>
      <c r="DY174" s="207"/>
      <c r="DZ174" s="207"/>
      <c r="EA174" s="207"/>
      <c r="EB174" s="207"/>
      <c r="EC174" s="207"/>
      <c r="ED174" s="207"/>
      <c r="EE174" s="207"/>
      <c r="EF174" s="207"/>
      <c r="EG174" s="207"/>
      <c r="EH174" s="207"/>
      <c r="EI174" s="207"/>
      <c r="EJ174" s="207"/>
      <c r="EK174" s="207"/>
      <c r="EL174" s="207"/>
      <c r="EM174" s="207"/>
      <c r="EN174" s="207"/>
      <c r="EO174" s="207"/>
      <c r="EP174" s="207"/>
      <c r="EQ174" s="207"/>
      <c r="ER174" s="207"/>
      <c r="ES174" s="207"/>
      <c r="ET174" s="207"/>
      <c r="EU174" s="207"/>
      <c r="EV174" s="207"/>
      <c r="EW174" s="207"/>
      <c r="EX174" s="207"/>
      <c r="EY174" s="207"/>
      <c r="EZ174" s="207"/>
      <c r="FA174" s="207"/>
      <c r="FB174" s="207"/>
      <c r="FC174" s="207"/>
      <c r="FD174" s="207"/>
      <c r="FE174" s="207"/>
      <c r="FF174" s="207"/>
      <c r="FG174" s="207"/>
      <c r="FH174" s="207"/>
      <c r="FI174" s="207"/>
      <c r="FJ174" s="207"/>
      <c r="FK174" s="207"/>
      <c r="FL174" s="207"/>
      <c r="FM174" s="207"/>
      <c r="FN174" s="207"/>
      <c r="FO174" s="207"/>
      <c r="FP174" s="207"/>
      <c r="FQ174" s="207"/>
      <c r="FR174" s="207"/>
      <c r="FS174" s="207"/>
      <c r="FT174" s="207"/>
      <c r="FU174" s="207"/>
      <c r="FV174" s="207"/>
      <c r="FW174" s="207"/>
      <c r="FX174" s="207"/>
      <c r="FY174" s="207"/>
      <c r="FZ174" s="207"/>
      <c r="GA174" s="207"/>
      <c r="GB174" s="207"/>
      <c r="GC174" s="207"/>
      <c r="GD174" s="207"/>
      <c r="GE174" s="207"/>
      <c r="GF174" s="207"/>
      <c r="GG174" s="207"/>
      <c r="GH174" s="207"/>
      <c r="GI174" s="207"/>
      <c r="GJ174" s="207"/>
      <c r="GK174" s="207"/>
      <c r="GL174" s="207"/>
      <c r="GM174" s="207"/>
      <c r="GN174" s="207"/>
      <c r="GO174" s="207"/>
      <c r="GP174" s="207"/>
      <c r="GQ174" s="207"/>
      <c r="GR174" s="207"/>
      <c r="GS174" s="207"/>
      <c r="GT174" s="207"/>
      <c r="GU174" s="207"/>
      <c r="GV174" s="207"/>
      <c r="GW174" s="207"/>
      <c r="GX174" s="207"/>
      <c r="GY174" s="207"/>
    </row>
    <row r="175" spans="1:207" x14ac:dyDescent="0.2">
      <c r="A175" s="30">
        <v>138</v>
      </c>
      <c r="B175" s="30">
        <v>90</v>
      </c>
      <c r="C175" s="102">
        <v>138</v>
      </c>
      <c r="D175" s="43">
        <f>'Revised Stratig. - April ''08'!$X$137</f>
        <v>1713.9161338394299</v>
      </c>
      <c r="E175" s="70">
        <v>10</v>
      </c>
      <c r="F175" s="15">
        <v>0</v>
      </c>
      <c r="G175" s="15">
        <v>0</v>
      </c>
      <c r="H175" s="15">
        <v>0</v>
      </c>
      <c r="I175" s="15">
        <v>0</v>
      </c>
      <c r="J175" s="80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1</v>
      </c>
      <c r="U175" s="15">
        <v>7</v>
      </c>
      <c r="V175" s="80">
        <v>2</v>
      </c>
      <c r="W175" s="15">
        <v>10</v>
      </c>
      <c r="X175" s="15">
        <v>0</v>
      </c>
      <c r="Y175" s="15">
        <v>0</v>
      </c>
      <c r="Z175" s="15">
        <v>0</v>
      </c>
      <c r="AA175" s="15">
        <v>9</v>
      </c>
      <c r="AB175" s="15">
        <v>1</v>
      </c>
      <c r="AC175" s="80">
        <v>10</v>
      </c>
      <c r="AD175" s="15">
        <v>0</v>
      </c>
      <c r="AE175" s="15">
        <v>0</v>
      </c>
      <c r="AF175" s="15">
        <v>0</v>
      </c>
      <c r="AG175" s="80">
        <v>0</v>
      </c>
      <c r="AH175" s="15">
        <v>0</v>
      </c>
      <c r="AI175" s="15">
        <v>148</v>
      </c>
      <c r="AJ175" s="15">
        <v>0</v>
      </c>
      <c r="AK175" s="15">
        <v>0</v>
      </c>
      <c r="AL175" s="15">
        <v>0</v>
      </c>
      <c r="AM175" s="15">
        <v>0</v>
      </c>
      <c r="AN175" s="80">
        <v>0</v>
      </c>
      <c r="AO175" s="15">
        <v>0</v>
      </c>
      <c r="AP175" s="80">
        <v>1</v>
      </c>
      <c r="AQ175" s="15">
        <v>0</v>
      </c>
      <c r="AR175" s="15">
        <v>0</v>
      </c>
      <c r="AS175" s="15">
        <v>0</v>
      </c>
      <c r="AT175" s="80">
        <v>6</v>
      </c>
      <c r="AU175" s="80">
        <v>16</v>
      </c>
      <c r="AV175" s="80">
        <v>1</v>
      </c>
      <c r="AW175" s="80">
        <v>0</v>
      </c>
      <c r="AX175" s="80">
        <v>1</v>
      </c>
      <c r="AY175" s="174">
        <v>82</v>
      </c>
      <c r="AZ175" s="80">
        <v>0</v>
      </c>
      <c r="BA175" s="80">
        <v>0</v>
      </c>
      <c r="BB175" s="80">
        <v>35</v>
      </c>
      <c r="BC175" s="80">
        <v>1</v>
      </c>
      <c r="BD175" s="80">
        <v>0</v>
      </c>
      <c r="BE175" s="80">
        <v>1</v>
      </c>
      <c r="BF175" s="80">
        <v>0</v>
      </c>
      <c r="BG175" s="80">
        <v>120</v>
      </c>
      <c r="BH175" s="15">
        <v>0</v>
      </c>
      <c r="BI175" s="15">
        <v>0</v>
      </c>
      <c r="BJ175" s="15">
        <v>0</v>
      </c>
      <c r="BK175" s="80">
        <v>0</v>
      </c>
      <c r="BL175" s="15">
        <v>0</v>
      </c>
      <c r="BM175" s="15">
        <v>0</v>
      </c>
      <c r="BN175" s="15">
        <v>0</v>
      </c>
      <c r="BO175" s="15">
        <v>0</v>
      </c>
      <c r="BP175" s="15">
        <v>0</v>
      </c>
      <c r="BQ175" s="15">
        <v>0</v>
      </c>
      <c r="BR175" s="80">
        <v>0</v>
      </c>
      <c r="BS175" s="15">
        <v>0</v>
      </c>
      <c r="BT175" s="15">
        <v>0</v>
      </c>
      <c r="BU175" s="80">
        <v>0</v>
      </c>
      <c r="BV175" s="15">
        <v>0</v>
      </c>
      <c r="BW175" s="15">
        <v>0</v>
      </c>
      <c r="BX175" s="15">
        <v>0</v>
      </c>
      <c r="BY175" s="15">
        <v>0</v>
      </c>
      <c r="BZ175" s="80">
        <v>0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0</v>
      </c>
      <c r="CG175" s="15">
        <v>0</v>
      </c>
      <c r="CH175" s="80">
        <v>12</v>
      </c>
      <c r="CI175" s="80">
        <v>1</v>
      </c>
      <c r="CJ175" s="80">
        <v>0</v>
      </c>
      <c r="CK175" s="80">
        <v>1</v>
      </c>
      <c r="CL175" s="174">
        <v>13</v>
      </c>
      <c r="CM175" s="80">
        <v>3</v>
      </c>
      <c r="CN175" s="80">
        <v>0</v>
      </c>
      <c r="CO175" s="80">
        <v>1</v>
      </c>
      <c r="CP175" s="80">
        <v>1</v>
      </c>
      <c r="CQ175" s="80">
        <v>0</v>
      </c>
      <c r="CR175" s="80">
        <v>0</v>
      </c>
      <c r="CS175" s="80">
        <v>0</v>
      </c>
      <c r="CT175" s="80">
        <v>31</v>
      </c>
      <c r="CU175" s="15">
        <v>1</v>
      </c>
      <c r="CV175" s="15">
        <v>1</v>
      </c>
      <c r="CW175" s="15">
        <v>138</v>
      </c>
      <c r="CX175" s="15"/>
      <c r="CY175" s="15"/>
      <c r="CZ175" s="207"/>
      <c r="DA175" s="207"/>
      <c r="DJ175" s="207"/>
      <c r="DK175" s="207"/>
      <c r="DL175" s="207"/>
      <c r="DM175" s="207"/>
      <c r="DN175" s="207"/>
      <c r="DO175" s="207"/>
      <c r="DP175" s="207"/>
      <c r="DQ175" s="207"/>
      <c r="DR175" s="207"/>
      <c r="DS175" s="207"/>
      <c r="DT175" s="207"/>
      <c r="DU175" s="207"/>
      <c r="DV175" s="207"/>
      <c r="DW175" s="207"/>
      <c r="DX175" s="207"/>
      <c r="DY175" s="207"/>
      <c r="DZ175" s="207"/>
      <c r="EA175" s="207"/>
      <c r="EB175" s="207"/>
      <c r="EC175" s="207"/>
      <c r="ED175" s="207"/>
      <c r="EE175" s="207"/>
      <c r="EF175" s="207"/>
      <c r="EG175" s="207"/>
      <c r="EH175" s="207"/>
      <c r="EI175" s="207"/>
      <c r="EJ175" s="207"/>
      <c r="EK175" s="207"/>
      <c r="EL175" s="207"/>
      <c r="EM175" s="207"/>
      <c r="EN175" s="207"/>
      <c r="EO175" s="207"/>
      <c r="EP175" s="207"/>
      <c r="EQ175" s="207"/>
      <c r="ER175" s="207"/>
      <c r="ES175" s="207"/>
      <c r="ET175" s="207"/>
      <c r="EU175" s="207"/>
      <c r="EV175" s="207"/>
      <c r="EW175" s="207"/>
      <c r="EX175" s="207"/>
      <c r="EY175" s="207"/>
      <c r="EZ175" s="207"/>
      <c r="FA175" s="207"/>
      <c r="FB175" s="207"/>
      <c r="FC175" s="207"/>
      <c r="FD175" s="207"/>
      <c r="FE175" s="207"/>
      <c r="FF175" s="207"/>
      <c r="FG175" s="207"/>
      <c r="FH175" s="207"/>
      <c r="FI175" s="207"/>
      <c r="FJ175" s="207"/>
      <c r="FK175" s="207"/>
      <c r="FL175" s="207"/>
      <c r="FM175" s="207"/>
      <c r="FN175" s="207"/>
      <c r="FO175" s="207"/>
      <c r="FP175" s="207"/>
      <c r="FQ175" s="207"/>
      <c r="FR175" s="207"/>
      <c r="FS175" s="207"/>
      <c r="FT175" s="207"/>
      <c r="FU175" s="207"/>
      <c r="FV175" s="207"/>
      <c r="FW175" s="207"/>
      <c r="FX175" s="207"/>
      <c r="FY175" s="207"/>
      <c r="FZ175" s="207"/>
      <c r="GA175" s="207"/>
      <c r="GB175" s="207"/>
      <c r="GC175" s="207"/>
      <c r="GD175" s="207"/>
      <c r="GE175" s="207"/>
      <c r="GF175" s="207"/>
      <c r="GG175" s="207"/>
      <c r="GH175" s="207"/>
      <c r="GI175" s="207"/>
      <c r="GJ175" s="207"/>
      <c r="GK175" s="207"/>
      <c r="GL175" s="207"/>
      <c r="GM175" s="207"/>
      <c r="GN175" s="207"/>
      <c r="GO175" s="207"/>
      <c r="GP175" s="207"/>
      <c r="GQ175" s="207"/>
      <c r="GR175" s="207"/>
      <c r="GS175" s="207"/>
      <c r="GT175" s="207"/>
      <c r="GU175" s="207"/>
      <c r="GV175" s="207"/>
      <c r="GW175" s="207"/>
      <c r="GX175" s="207"/>
      <c r="GY175" s="207"/>
    </row>
    <row r="176" spans="1:207" x14ac:dyDescent="0.2">
      <c r="A176" s="30">
        <v>143</v>
      </c>
      <c r="B176" s="30">
        <v>95</v>
      </c>
      <c r="C176" s="102">
        <v>143</v>
      </c>
      <c r="D176" s="43">
        <f>'Revised Stratig. - April ''08'!$X$142</f>
        <v>1788.5544908570801</v>
      </c>
      <c r="E176" s="70">
        <v>20</v>
      </c>
      <c r="F176" s="15">
        <v>0</v>
      </c>
      <c r="G176" s="15">
        <v>0</v>
      </c>
      <c r="H176" s="15">
        <v>0</v>
      </c>
      <c r="I176" s="15">
        <v>0</v>
      </c>
      <c r="J176" s="80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80">
        <v>2</v>
      </c>
      <c r="W176" s="15">
        <v>2</v>
      </c>
      <c r="X176" s="15">
        <v>0</v>
      </c>
      <c r="Y176" s="15">
        <v>1</v>
      </c>
      <c r="Z176" s="15">
        <v>0</v>
      </c>
      <c r="AA176" s="15">
        <v>8</v>
      </c>
      <c r="AB176" s="15">
        <v>0</v>
      </c>
      <c r="AC176" s="80">
        <v>8</v>
      </c>
      <c r="AD176" s="15">
        <v>0</v>
      </c>
      <c r="AE176" s="15">
        <v>0</v>
      </c>
      <c r="AF176" s="15">
        <v>0</v>
      </c>
      <c r="AG176" s="80">
        <v>0</v>
      </c>
      <c r="AH176" s="15">
        <v>0</v>
      </c>
      <c r="AI176" s="15">
        <v>60</v>
      </c>
      <c r="AJ176" s="15">
        <v>3</v>
      </c>
      <c r="AK176" s="15">
        <v>0</v>
      </c>
      <c r="AL176" s="15">
        <v>0</v>
      </c>
      <c r="AM176" s="15">
        <v>0</v>
      </c>
      <c r="AN176" s="80">
        <v>0</v>
      </c>
      <c r="AO176" s="15">
        <v>0</v>
      </c>
      <c r="AP176" s="80">
        <v>0</v>
      </c>
      <c r="AQ176" s="15">
        <v>0</v>
      </c>
      <c r="AR176" s="15">
        <v>0</v>
      </c>
      <c r="AS176" s="15">
        <v>0</v>
      </c>
      <c r="AT176" s="80">
        <v>5</v>
      </c>
      <c r="AU176" s="80">
        <v>72</v>
      </c>
      <c r="AV176" s="80">
        <v>3</v>
      </c>
      <c r="AW176" s="80">
        <v>0</v>
      </c>
      <c r="AX176" s="80">
        <v>3</v>
      </c>
      <c r="AY176" s="174">
        <v>124</v>
      </c>
      <c r="AZ176" s="80">
        <v>0</v>
      </c>
      <c r="BA176" s="80">
        <v>2</v>
      </c>
      <c r="BB176" s="80">
        <v>90</v>
      </c>
      <c r="BC176" s="80">
        <v>0</v>
      </c>
      <c r="BD176" s="80">
        <v>0</v>
      </c>
      <c r="BE176" s="80">
        <v>0</v>
      </c>
      <c r="BF176" s="80">
        <v>0</v>
      </c>
      <c r="BG176" s="80">
        <v>219</v>
      </c>
      <c r="BH176" s="15">
        <v>0</v>
      </c>
      <c r="BI176" s="15">
        <v>0</v>
      </c>
      <c r="BJ176" s="15">
        <v>0</v>
      </c>
      <c r="BK176" s="80">
        <v>0</v>
      </c>
      <c r="BL176" s="15">
        <v>0</v>
      </c>
      <c r="BM176" s="15">
        <v>0</v>
      </c>
      <c r="BN176" s="15">
        <v>0</v>
      </c>
      <c r="BO176" s="15">
        <v>0</v>
      </c>
      <c r="BP176" s="15">
        <v>0</v>
      </c>
      <c r="BQ176" s="15">
        <v>0</v>
      </c>
      <c r="BR176" s="80">
        <v>0</v>
      </c>
      <c r="BS176" s="15">
        <v>0</v>
      </c>
      <c r="BT176" s="15">
        <v>0</v>
      </c>
      <c r="BU176" s="80">
        <v>0</v>
      </c>
      <c r="BV176" s="15">
        <v>0</v>
      </c>
      <c r="BW176" s="15">
        <v>0</v>
      </c>
      <c r="BX176" s="15">
        <v>0</v>
      </c>
      <c r="BY176" s="15">
        <v>0</v>
      </c>
      <c r="BZ176" s="80">
        <v>0</v>
      </c>
      <c r="CA176" s="15">
        <v>0</v>
      </c>
      <c r="CB176" s="15">
        <v>0</v>
      </c>
      <c r="CC176" s="15">
        <v>0</v>
      </c>
      <c r="CD176" s="15">
        <v>0</v>
      </c>
      <c r="CE176" s="15">
        <v>0</v>
      </c>
      <c r="CF176" s="15">
        <v>0</v>
      </c>
      <c r="CG176" s="15">
        <v>0</v>
      </c>
      <c r="CH176" s="80">
        <v>12</v>
      </c>
      <c r="CI176" s="80">
        <v>8</v>
      </c>
      <c r="CJ176" s="80">
        <v>1</v>
      </c>
      <c r="CK176" s="80">
        <v>3</v>
      </c>
      <c r="CL176" s="174">
        <v>20</v>
      </c>
      <c r="CM176" s="80">
        <v>0</v>
      </c>
      <c r="CN176" s="80">
        <v>1</v>
      </c>
      <c r="CO176" s="80">
        <v>0</v>
      </c>
      <c r="CP176" s="80">
        <v>0</v>
      </c>
      <c r="CQ176" s="80">
        <v>0</v>
      </c>
      <c r="CR176" s="80">
        <v>0</v>
      </c>
      <c r="CS176" s="80">
        <v>0</v>
      </c>
      <c r="CT176" s="80">
        <v>41</v>
      </c>
      <c r="CU176" s="15">
        <v>0</v>
      </c>
      <c r="CV176" s="15">
        <v>1</v>
      </c>
      <c r="CW176" s="15">
        <v>143</v>
      </c>
      <c r="CX176" s="15"/>
      <c r="CY176" s="15"/>
      <c r="CZ176" s="207"/>
      <c r="DA176" s="207"/>
      <c r="DJ176" s="207"/>
      <c r="DK176" s="207"/>
      <c r="DL176" s="207"/>
      <c r="DM176" s="207"/>
      <c r="DN176" s="207"/>
      <c r="DO176" s="207"/>
      <c r="DP176" s="207"/>
      <c r="DQ176" s="207"/>
      <c r="DR176" s="207"/>
      <c r="DS176" s="207"/>
      <c r="DT176" s="207"/>
      <c r="DU176" s="207"/>
      <c r="DV176" s="207"/>
      <c r="DW176" s="207"/>
      <c r="DX176" s="207"/>
      <c r="DY176" s="207"/>
      <c r="DZ176" s="207"/>
      <c r="EA176" s="207"/>
      <c r="EB176" s="207"/>
      <c r="EC176" s="207"/>
      <c r="ED176" s="207"/>
      <c r="EE176" s="207"/>
      <c r="EF176" s="207"/>
      <c r="EG176" s="207"/>
      <c r="EH176" s="207"/>
      <c r="EI176" s="207"/>
      <c r="EJ176" s="207"/>
      <c r="EK176" s="207"/>
      <c r="EL176" s="207"/>
      <c r="EM176" s="207"/>
      <c r="EN176" s="207"/>
      <c r="EO176" s="207"/>
      <c r="EP176" s="207"/>
      <c r="EQ176" s="207"/>
      <c r="ER176" s="207"/>
      <c r="ES176" s="207"/>
      <c r="ET176" s="207"/>
      <c r="EU176" s="207"/>
      <c r="EV176" s="207"/>
      <c r="EW176" s="207"/>
      <c r="EX176" s="207"/>
      <c r="EY176" s="207"/>
      <c r="EZ176" s="207"/>
      <c r="FA176" s="207"/>
      <c r="FB176" s="207"/>
      <c r="FC176" s="207"/>
      <c r="FD176" s="207"/>
      <c r="FE176" s="207"/>
      <c r="FF176" s="207"/>
      <c r="FG176" s="207"/>
      <c r="FH176" s="207"/>
      <c r="FI176" s="207"/>
      <c r="FJ176" s="207"/>
      <c r="FK176" s="207"/>
      <c r="FL176" s="207"/>
      <c r="FM176" s="207"/>
      <c r="FN176" s="207"/>
      <c r="FO176" s="207"/>
      <c r="FP176" s="207"/>
      <c r="FQ176" s="207"/>
      <c r="FR176" s="207"/>
      <c r="FS176" s="207"/>
      <c r="FT176" s="207"/>
      <c r="FU176" s="207"/>
      <c r="FV176" s="207"/>
      <c r="FW176" s="207"/>
      <c r="FX176" s="207"/>
      <c r="FY176" s="207"/>
      <c r="FZ176" s="207"/>
      <c r="GA176" s="207"/>
      <c r="GB176" s="207"/>
      <c r="GC176" s="207"/>
      <c r="GD176" s="207"/>
      <c r="GE176" s="207"/>
      <c r="GF176" s="207"/>
      <c r="GG176" s="207"/>
      <c r="GH176" s="207"/>
      <c r="GI176" s="207"/>
      <c r="GJ176" s="207"/>
      <c r="GK176" s="207"/>
      <c r="GL176" s="207"/>
      <c r="GM176" s="207"/>
      <c r="GN176" s="207"/>
      <c r="GO176" s="207"/>
      <c r="GP176" s="207"/>
      <c r="GQ176" s="207"/>
      <c r="GR176" s="207"/>
      <c r="GS176" s="207"/>
      <c r="GT176" s="207"/>
      <c r="GU176" s="207"/>
      <c r="GV176" s="207"/>
      <c r="GW176" s="207"/>
      <c r="GX176" s="207"/>
      <c r="GY176" s="207"/>
    </row>
    <row r="177" spans="1:207" x14ac:dyDescent="0.2">
      <c r="A177" s="30">
        <v>147</v>
      </c>
      <c r="B177" s="30">
        <v>99</v>
      </c>
      <c r="C177" s="102">
        <v>147</v>
      </c>
      <c r="D177" s="43">
        <f>'Revised Stratig. - April ''08'!$X$146</f>
        <v>1856.1755633129801</v>
      </c>
      <c r="E177" s="70">
        <v>12</v>
      </c>
      <c r="F177" s="15">
        <v>0.99999999999999989</v>
      </c>
      <c r="G177" s="15">
        <v>0</v>
      </c>
      <c r="H177" s="15">
        <v>0</v>
      </c>
      <c r="I177" s="15">
        <v>0</v>
      </c>
      <c r="J177" s="80">
        <v>0.99999999999999989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0.99999999999999989</v>
      </c>
      <c r="Q177" s="15">
        <v>0</v>
      </c>
      <c r="R177" s="15">
        <v>0</v>
      </c>
      <c r="S177" s="15">
        <v>0</v>
      </c>
      <c r="T177" s="15">
        <v>0</v>
      </c>
      <c r="U177" s="15">
        <v>1.9999999999999998</v>
      </c>
      <c r="V177" s="80">
        <v>1.9999999999999998</v>
      </c>
      <c r="W177" s="15">
        <v>3.9999999999999996</v>
      </c>
      <c r="X177" s="15">
        <v>0</v>
      </c>
      <c r="Y177" s="15">
        <v>0</v>
      </c>
      <c r="Z177" s="15">
        <v>0</v>
      </c>
      <c r="AA177" s="15">
        <v>5.0000000000000009</v>
      </c>
      <c r="AB177" s="15">
        <v>0.99999999999999989</v>
      </c>
      <c r="AC177" s="80">
        <v>6</v>
      </c>
      <c r="AD177" s="15">
        <v>0</v>
      </c>
      <c r="AE177" s="15">
        <v>0</v>
      </c>
      <c r="AF177" s="15">
        <v>0</v>
      </c>
      <c r="AG177" s="80">
        <v>0</v>
      </c>
      <c r="AH177" s="15">
        <v>0</v>
      </c>
      <c r="AI177" s="15">
        <v>178</v>
      </c>
      <c r="AJ177" s="15">
        <v>0.99999999999999989</v>
      </c>
      <c r="AK177" s="15">
        <v>0</v>
      </c>
      <c r="AL177" s="15">
        <v>0</v>
      </c>
      <c r="AM177" s="15">
        <v>0</v>
      </c>
      <c r="AN177" s="80">
        <v>0</v>
      </c>
      <c r="AO177" s="15">
        <v>0</v>
      </c>
      <c r="AP177" s="80">
        <v>0</v>
      </c>
      <c r="AQ177" s="15">
        <v>0</v>
      </c>
      <c r="AR177" s="15">
        <v>0</v>
      </c>
      <c r="AS177" s="15">
        <v>0</v>
      </c>
      <c r="AT177" s="80">
        <v>9</v>
      </c>
      <c r="AU177" s="80">
        <v>77.000000000000014</v>
      </c>
      <c r="AV177" s="80">
        <v>3.9999999999999996</v>
      </c>
      <c r="AW177" s="80">
        <v>0</v>
      </c>
      <c r="AX177" s="80">
        <v>3.9999999999999996</v>
      </c>
      <c r="AY177" s="174">
        <v>209</v>
      </c>
      <c r="AZ177" s="80">
        <v>0</v>
      </c>
      <c r="BA177" s="80">
        <v>0</v>
      </c>
      <c r="BB177" s="80">
        <v>6</v>
      </c>
      <c r="BC177" s="80">
        <v>1.9999999999999998</v>
      </c>
      <c r="BD177" s="80">
        <v>0</v>
      </c>
      <c r="BE177" s="80">
        <v>3</v>
      </c>
      <c r="BF177" s="80">
        <v>0</v>
      </c>
      <c r="BG177" s="80">
        <v>224</v>
      </c>
      <c r="BH177" s="15">
        <v>0</v>
      </c>
      <c r="BI177" s="15">
        <v>0</v>
      </c>
      <c r="BJ177" s="15">
        <v>0</v>
      </c>
      <c r="BK177" s="80">
        <v>0</v>
      </c>
      <c r="BL177" s="15">
        <v>0</v>
      </c>
      <c r="BM177" s="15">
        <v>0</v>
      </c>
      <c r="BN177" s="15">
        <v>0</v>
      </c>
      <c r="BO177" s="15">
        <v>0</v>
      </c>
      <c r="BP177" s="15">
        <v>0</v>
      </c>
      <c r="BQ177" s="15">
        <v>0</v>
      </c>
      <c r="BR177" s="80">
        <v>0</v>
      </c>
      <c r="BS177" s="15">
        <v>0</v>
      </c>
      <c r="BT177" s="15">
        <v>0</v>
      </c>
      <c r="BU177" s="80">
        <v>0</v>
      </c>
      <c r="BV177" s="15">
        <v>0</v>
      </c>
      <c r="BW177" s="15">
        <v>0</v>
      </c>
      <c r="BX177" s="15">
        <v>0</v>
      </c>
      <c r="BY177" s="15">
        <v>0</v>
      </c>
      <c r="BZ177" s="80">
        <v>0</v>
      </c>
      <c r="CA177" s="15">
        <v>0</v>
      </c>
      <c r="CB177" s="15">
        <v>0</v>
      </c>
      <c r="CC177" s="15">
        <v>0</v>
      </c>
      <c r="CD177" s="15">
        <v>0</v>
      </c>
      <c r="CE177" s="15">
        <v>0</v>
      </c>
      <c r="CF177" s="15">
        <v>0</v>
      </c>
      <c r="CG177" s="15">
        <v>0</v>
      </c>
      <c r="CH177" s="80">
        <v>9</v>
      </c>
      <c r="CI177" s="80">
        <v>0.99999999999999989</v>
      </c>
      <c r="CJ177" s="80">
        <v>0.99999999999999989</v>
      </c>
      <c r="CK177" s="80">
        <v>5.0000000000000009</v>
      </c>
      <c r="CL177" s="174">
        <v>13.991999999999997</v>
      </c>
      <c r="CM177" s="80">
        <v>1.9999999999999998</v>
      </c>
      <c r="CN177" s="80">
        <v>0</v>
      </c>
      <c r="CO177" s="80">
        <v>0.99999999999999989</v>
      </c>
      <c r="CP177" s="80">
        <v>10.000000000000002</v>
      </c>
      <c r="CQ177" s="80">
        <v>0</v>
      </c>
      <c r="CR177" s="80">
        <v>0</v>
      </c>
      <c r="CS177" s="80">
        <v>0</v>
      </c>
      <c r="CT177" s="80">
        <v>40.983999999999995</v>
      </c>
      <c r="CU177" s="15">
        <v>0</v>
      </c>
      <c r="CV177" s="15">
        <v>1</v>
      </c>
      <c r="CW177" s="15">
        <v>147</v>
      </c>
      <c r="CX177" s="15"/>
      <c r="CY177" s="15"/>
      <c r="CZ177" s="207"/>
      <c r="DA177" s="207"/>
      <c r="DJ177" s="207"/>
      <c r="DK177" s="207"/>
      <c r="DL177" s="207"/>
      <c r="DM177" s="207"/>
      <c r="DN177" s="207"/>
      <c r="DO177" s="207"/>
      <c r="DP177" s="207"/>
      <c r="DQ177" s="207"/>
      <c r="DR177" s="207"/>
      <c r="DS177" s="207"/>
      <c r="DT177" s="207"/>
      <c r="DU177" s="207"/>
      <c r="DV177" s="207"/>
      <c r="DW177" s="207"/>
      <c r="DX177" s="207"/>
      <c r="DY177" s="207"/>
      <c r="DZ177" s="207"/>
      <c r="EA177" s="207"/>
      <c r="EB177" s="207"/>
      <c r="EC177" s="207"/>
      <c r="ED177" s="207"/>
      <c r="EE177" s="207"/>
      <c r="EF177" s="207"/>
      <c r="EG177" s="207"/>
      <c r="EH177" s="207"/>
      <c r="EI177" s="207"/>
      <c r="EJ177" s="207"/>
      <c r="EK177" s="207"/>
      <c r="EL177" s="207"/>
      <c r="EM177" s="207"/>
      <c r="EN177" s="207"/>
      <c r="EO177" s="207"/>
      <c r="EP177" s="207"/>
      <c r="EQ177" s="207"/>
      <c r="ER177" s="207"/>
      <c r="ES177" s="207"/>
      <c r="ET177" s="207"/>
      <c r="EU177" s="207"/>
      <c r="EV177" s="207"/>
      <c r="EW177" s="207"/>
      <c r="EX177" s="207"/>
      <c r="EY177" s="207"/>
      <c r="EZ177" s="207"/>
      <c r="FA177" s="207"/>
      <c r="FB177" s="207"/>
      <c r="FC177" s="207"/>
      <c r="FD177" s="207"/>
      <c r="FE177" s="207"/>
      <c r="FF177" s="207"/>
      <c r="FG177" s="207"/>
      <c r="FH177" s="207"/>
      <c r="FI177" s="207"/>
      <c r="FJ177" s="207"/>
      <c r="FK177" s="207"/>
      <c r="FL177" s="207"/>
      <c r="FM177" s="207"/>
      <c r="FN177" s="207"/>
      <c r="FO177" s="207"/>
      <c r="FP177" s="207"/>
      <c r="FQ177" s="207"/>
      <c r="FR177" s="207"/>
      <c r="FS177" s="207"/>
      <c r="FT177" s="207"/>
      <c r="FU177" s="207"/>
      <c r="FV177" s="207"/>
      <c r="FW177" s="207"/>
      <c r="FX177" s="207"/>
      <c r="FY177" s="207"/>
      <c r="FZ177" s="207"/>
      <c r="GA177" s="207"/>
      <c r="GB177" s="207"/>
      <c r="GC177" s="207"/>
      <c r="GD177" s="207"/>
      <c r="GE177" s="207"/>
      <c r="GF177" s="207"/>
      <c r="GG177" s="207"/>
      <c r="GH177" s="207"/>
      <c r="GI177" s="207"/>
      <c r="GJ177" s="207"/>
      <c r="GK177" s="207"/>
      <c r="GL177" s="207"/>
      <c r="GM177" s="207"/>
      <c r="GN177" s="207"/>
      <c r="GO177" s="207"/>
      <c r="GP177" s="207"/>
      <c r="GQ177" s="207"/>
      <c r="GR177" s="207"/>
      <c r="GS177" s="207"/>
      <c r="GT177" s="207"/>
      <c r="GU177" s="207"/>
      <c r="GV177" s="207"/>
      <c r="GW177" s="207"/>
      <c r="GX177" s="207"/>
      <c r="GY177" s="207"/>
    </row>
    <row r="178" spans="1:207" x14ac:dyDescent="0.2">
      <c r="A178" s="30">
        <v>153</v>
      </c>
      <c r="B178" s="30">
        <v>105</v>
      </c>
      <c r="C178" s="102">
        <v>153</v>
      </c>
      <c r="D178" s="43">
        <f>'Revised Stratig. - April ''08'!$X$152</f>
        <v>2005.21845532725</v>
      </c>
      <c r="E178" s="70">
        <v>20</v>
      </c>
      <c r="F178" s="15">
        <v>1</v>
      </c>
      <c r="G178" s="15">
        <v>0</v>
      </c>
      <c r="H178" s="15">
        <v>0</v>
      </c>
      <c r="I178" s="15">
        <v>2</v>
      </c>
      <c r="J178" s="80">
        <v>2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2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80">
        <v>3</v>
      </c>
      <c r="W178" s="15">
        <v>3</v>
      </c>
      <c r="X178" s="15">
        <v>0</v>
      </c>
      <c r="Y178" s="15">
        <v>0</v>
      </c>
      <c r="Z178" s="15">
        <v>0</v>
      </c>
      <c r="AA178" s="15">
        <v>11</v>
      </c>
      <c r="AB178" s="15">
        <v>1</v>
      </c>
      <c r="AC178" s="80">
        <v>12</v>
      </c>
      <c r="AD178" s="15">
        <v>0</v>
      </c>
      <c r="AE178" s="15">
        <v>0</v>
      </c>
      <c r="AF178" s="15">
        <v>0</v>
      </c>
      <c r="AG178" s="80">
        <v>0</v>
      </c>
      <c r="AH178" s="15">
        <v>0</v>
      </c>
      <c r="AI178" s="15">
        <v>98</v>
      </c>
      <c r="AJ178" s="15">
        <v>0</v>
      </c>
      <c r="AK178" s="15">
        <v>0</v>
      </c>
      <c r="AL178" s="15">
        <v>0</v>
      </c>
      <c r="AM178" s="15">
        <v>0</v>
      </c>
      <c r="AN178" s="80">
        <v>0</v>
      </c>
      <c r="AO178" s="15">
        <v>0</v>
      </c>
      <c r="AP178" s="80">
        <v>0</v>
      </c>
      <c r="AQ178" s="15">
        <v>0</v>
      </c>
      <c r="AR178" s="15">
        <v>0</v>
      </c>
      <c r="AS178" s="15">
        <v>0</v>
      </c>
      <c r="AT178" s="80">
        <v>6</v>
      </c>
      <c r="AU178" s="80">
        <v>115</v>
      </c>
      <c r="AV178" s="80">
        <v>3</v>
      </c>
      <c r="AW178" s="80">
        <v>0</v>
      </c>
      <c r="AX178" s="80">
        <v>3</v>
      </c>
      <c r="AY178" s="174">
        <v>166</v>
      </c>
      <c r="AZ178" s="80">
        <v>0</v>
      </c>
      <c r="BA178" s="80">
        <v>0</v>
      </c>
      <c r="BB178" s="80">
        <v>1</v>
      </c>
      <c r="BC178" s="80">
        <v>0</v>
      </c>
      <c r="BD178" s="80">
        <v>0</v>
      </c>
      <c r="BE178" s="80">
        <v>0</v>
      </c>
      <c r="BF178" s="80">
        <v>0</v>
      </c>
      <c r="BG178" s="80">
        <v>170</v>
      </c>
      <c r="BH178" s="15">
        <v>0</v>
      </c>
      <c r="BI178" s="15">
        <v>0</v>
      </c>
      <c r="BJ178" s="15">
        <v>0</v>
      </c>
      <c r="BK178" s="80">
        <v>0</v>
      </c>
      <c r="BL178" s="15">
        <v>0</v>
      </c>
      <c r="BM178" s="15">
        <v>0</v>
      </c>
      <c r="BN178" s="15">
        <v>0</v>
      </c>
      <c r="BO178" s="15">
        <v>0</v>
      </c>
      <c r="BP178" s="15">
        <v>0</v>
      </c>
      <c r="BQ178" s="15">
        <v>0</v>
      </c>
      <c r="BR178" s="80">
        <v>0</v>
      </c>
      <c r="BS178" s="15">
        <v>0</v>
      </c>
      <c r="BT178" s="15">
        <v>0</v>
      </c>
      <c r="BU178" s="80">
        <v>0</v>
      </c>
      <c r="BV178" s="15">
        <v>0</v>
      </c>
      <c r="BW178" s="15">
        <v>0</v>
      </c>
      <c r="BX178" s="15">
        <v>0</v>
      </c>
      <c r="BY178" s="15">
        <v>0</v>
      </c>
      <c r="BZ178" s="80">
        <v>0</v>
      </c>
      <c r="CA178" s="15">
        <v>0</v>
      </c>
      <c r="CB178" s="15">
        <v>0</v>
      </c>
      <c r="CC178" s="15">
        <v>0</v>
      </c>
      <c r="CD178" s="15">
        <v>0</v>
      </c>
      <c r="CE178" s="15">
        <v>0</v>
      </c>
      <c r="CF178" s="15">
        <v>0</v>
      </c>
      <c r="CG178" s="15">
        <v>0</v>
      </c>
      <c r="CH178" s="80">
        <v>10</v>
      </c>
      <c r="CI178" s="80">
        <v>7</v>
      </c>
      <c r="CJ178" s="80">
        <v>0</v>
      </c>
      <c r="CK178" s="80">
        <v>7</v>
      </c>
      <c r="CL178" s="174">
        <v>17</v>
      </c>
      <c r="CM178" s="80">
        <v>0</v>
      </c>
      <c r="CN178" s="80">
        <v>0</v>
      </c>
      <c r="CO178" s="80">
        <v>0</v>
      </c>
      <c r="CP178" s="80">
        <v>30</v>
      </c>
      <c r="CQ178" s="80">
        <v>0</v>
      </c>
      <c r="CR178" s="80">
        <v>0</v>
      </c>
      <c r="CS178" s="80">
        <v>0</v>
      </c>
      <c r="CT178" s="80">
        <v>64</v>
      </c>
      <c r="CU178" s="15">
        <v>0</v>
      </c>
      <c r="CV178" s="15">
        <v>1</v>
      </c>
      <c r="CW178" s="15">
        <v>153</v>
      </c>
      <c r="CX178" s="15"/>
      <c r="CY178" s="15"/>
      <c r="CZ178" s="207"/>
      <c r="DA178" s="207"/>
      <c r="DJ178" s="207"/>
      <c r="DK178" s="207"/>
      <c r="DL178" s="207"/>
      <c r="DM178" s="207"/>
      <c r="DN178" s="207"/>
      <c r="DO178" s="207"/>
      <c r="DP178" s="207"/>
      <c r="DQ178" s="207"/>
      <c r="DR178" s="207"/>
      <c r="DS178" s="207"/>
      <c r="DT178" s="207"/>
      <c r="DU178" s="207"/>
      <c r="DV178" s="207"/>
      <c r="DW178" s="207"/>
      <c r="DX178" s="207"/>
      <c r="DY178" s="207"/>
      <c r="DZ178" s="207"/>
      <c r="EA178" s="207"/>
      <c r="EB178" s="207"/>
      <c r="EC178" s="207"/>
      <c r="ED178" s="207"/>
      <c r="EE178" s="207"/>
      <c r="EF178" s="207"/>
      <c r="EG178" s="207"/>
      <c r="EH178" s="207"/>
      <c r="EI178" s="207"/>
      <c r="EJ178" s="207"/>
      <c r="EK178" s="207"/>
      <c r="EL178" s="207"/>
      <c r="EM178" s="207"/>
      <c r="EN178" s="207"/>
      <c r="EO178" s="207"/>
      <c r="EP178" s="207"/>
      <c r="EQ178" s="207"/>
      <c r="ER178" s="207"/>
      <c r="ES178" s="207"/>
      <c r="ET178" s="207"/>
      <c r="EU178" s="207"/>
      <c r="EV178" s="207"/>
      <c r="EW178" s="207"/>
      <c r="EX178" s="207"/>
      <c r="EY178" s="207"/>
      <c r="EZ178" s="207"/>
      <c r="FA178" s="207"/>
      <c r="FB178" s="207"/>
      <c r="FC178" s="207"/>
      <c r="FD178" s="207"/>
      <c r="FE178" s="207"/>
      <c r="FF178" s="207"/>
      <c r="FG178" s="207"/>
      <c r="FH178" s="207"/>
      <c r="FI178" s="207"/>
      <c r="FJ178" s="207"/>
      <c r="FK178" s="207"/>
      <c r="FL178" s="207"/>
      <c r="FM178" s="207"/>
      <c r="FN178" s="207"/>
      <c r="FO178" s="207"/>
      <c r="FP178" s="207"/>
      <c r="FQ178" s="207"/>
      <c r="FR178" s="207"/>
      <c r="FS178" s="207"/>
      <c r="FT178" s="207"/>
      <c r="FU178" s="207"/>
      <c r="FV178" s="207"/>
      <c r="FW178" s="207"/>
      <c r="FX178" s="207"/>
      <c r="FY178" s="207"/>
      <c r="FZ178" s="207"/>
      <c r="GA178" s="207"/>
      <c r="GB178" s="207"/>
      <c r="GC178" s="207"/>
      <c r="GD178" s="207"/>
      <c r="GE178" s="207"/>
      <c r="GF178" s="207"/>
      <c r="GG178" s="207"/>
      <c r="GH178" s="207"/>
      <c r="GI178" s="207"/>
      <c r="GJ178" s="207"/>
      <c r="GK178" s="207"/>
      <c r="GL178" s="207"/>
      <c r="GM178" s="207"/>
      <c r="GN178" s="207"/>
      <c r="GO178" s="207"/>
      <c r="GP178" s="207"/>
      <c r="GQ178" s="207"/>
      <c r="GR178" s="207"/>
      <c r="GS178" s="207"/>
      <c r="GT178" s="207"/>
      <c r="GU178" s="207"/>
      <c r="GV178" s="207"/>
      <c r="GW178" s="207"/>
      <c r="GX178" s="207"/>
      <c r="GY178" s="207"/>
    </row>
    <row r="179" spans="1:207" x14ac:dyDescent="0.2">
      <c r="A179" s="61" t="s">
        <v>5</v>
      </c>
      <c r="D179" s="43"/>
      <c r="E179" s="70"/>
      <c r="F179" s="15"/>
      <c r="G179" s="15"/>
      <c r="H179" s="15"/>
      <c r="I179" s="15"/>
      <c r="J179" s="80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80"/>
      <c r="W179" s="15"/>
      <c r="X179" s="15"/>
      <c r="Y179" s="15"/>
      <c r="Z179" s="15"/>
      <c r="AA179" s="15"/>
      <c r="AB179" s="15"/>
      <c r="AC179" s="80"/>
      <c r="AD179" s="15"/>
      <c r="AE179" s="15"/>
      <c r="AF179" s="15"/>
      <c r="AG179" s="80"/>
      <c r="AH179" s="15"/>
      <c r="AI179" s="15"/>
      <c r="AJ179" s="15"/>
      <c r="AK179" s="15"/>
      <c r="AL179" s="15"/>
      <c r="AM179" s="15"/>
      <c r="AN179" s="80"/>
      <c r="AO179" s="15"/>
      <c r="AP179" s="80"/>
      <c r="AQ179" s="15"/>
      <c r="AR179" s="15"/>
      <c r="AS179" s="15"/>
      <c r="AT179" s="80"/>
      <c r="AU179" s="80"/>
      <c r="AV179" s="80"/>
      <c r="AW179" s="80"/>
      <c r="AX179" s="80"/>
      <c r="AY179" s="174"/>
      <c r="AZ179" s="80"/>
      <c r="BA179" s="80"/>
      <c r="BB179" s="80"/>
      <c r="BC179" s="80"/>
      <c r="BD179" s="80"/>
      <c r="BE179" s="80"/>
      <c r="BF179" s="80"/>
      <c r="BG179" s="80"/>
      <c r="BH179" s="15"/>
      <c r="BI179" s="15"/>
      <c r="BJ179" s="15"/>
      <c r="BK179" s="80"/>
      <c r="BL179" s="15"/>
      <c r="BM179" s="15"/>
      <c r="BN179" s="15"/>
      <c r="BO179" s="15"/>
      <c r="BP179" s="15"/>
      <c r="BQ179" s="15"/>
      <c r="BR179" s="80"/>
      <c r="BS179" s="15"/>
      <c r="BT179" s="15"/>
      <c r="BU179" s="80"/>
      <c r="BV179" s="15"/>
      <c r="BW179" s="15"/>
      <c r="BX179" s="15"/>
      <c r="BY179" s="15"/>
      <c r="BZ179" s="80"/>
      <c r="CA179" s="15"/>
      <c r="CB179" s="15"/>
      <c r="CC179" s="15"/>
      <c r="CD179" s="15"/>
      <c r="CE179" s="15"/>
      <c r="CF179" s="15"/>
      <c r="CG179" s="15"/>
      <c r="CH179" s="80"/>
      <c r="CI179" s="80"/>
      <c r="CJ179" s="80"/>
      <c r="CK179" s="80"/>
      <c r="CL179" s="174"/>
      <c r="CM179" s="80"/>
      <c r="CN179" s="80"/>
      <c r="CO179" s="80"/>
      <c r="CP179" s="80"/>
      <c r="CQ179" s="80"/>
      <c r="CR179" s="80"/>
      <c r="CS179" s="80"/>
      <c r="CT179" s="80"/>
      <c r="CU179" s="15"/>
      <c r="CV179" s="15"/>
      <c r="CW179" s="15"/>
      <c r="CX179" s="15"/>
      <c r="CY179" s="15"/>
      <c r="CZ179" s="207"/>
      <c r="DA179" s="207"/>
      <c r="DE179" s="208"/>
      <c r="DJ179" s="207"/>
      <c r="DK179" s="207"/>
      <c r="DL179" s="207"/>
      <c r="DM179" s="207"/>
      <c r="DN179" s="207"/>
      <c r="DO179" s="207"/>
      <c r="DP179" s="207"/>
      <c r="DQ179" s="207"/>
      <c r="DR179" s="207"/>
      <c r="DS179" s="207"/>
      <c r="DT179" s="207"/>
      <c r="DU179" s="207"/>
      <c r="DV179" s="207"/>
      <c r="DW179" s="207"/>
      <c r="DX179" s="207"/>
      <c r="DY179" s="207"/>
      <c r="DZ179" s="207"/>
      <c r="EA179" s="207"/>
      <c r="EB179" s="207"/>
      <c r="EC179" s="207"/>
      <c r="ED179" s="207"/>
      <c r="EE179" s="207"/>
      <c r="EF179" s="207"/>
      <c r="EG179" s="207"/>
      <c r="EH179" s="207"/>
      <c r="EI179" s="207"/>
      <c r="EJ179" s="207"/>
      <c r="EK179" s="207"/>
      <c r="EL179" s="207"/>
      <c r="EM179" s="207"/>
      <c r="EN179" s="207"/>
      <c r="EO179" s="207"/>
      <c r="EP179" s="207"/>
      <c r="EQ179" s="207"/>
      <c r="ER179" s="207"/>
      <c r="ES179" s="207"/>
      <c r="ET179" s="207"/>
      <c r="EU179" s="207"/>
      <c r="EV179" s="207"/>
      <c r="EW179" s="207"/>
      <c r="EX179" s="207"/>
      <c r="EY179" s="207"/>
      <c r="EZ179" s="207"/>
      <c r="FA179" s="207"/>
      <c r="FB179" s="207"/>
      <c r="FC179" s="207"/>
      <c r="FD179" s="207"/>
      <c r="FE179" s="207"/>
      <c r="FF179" s="207"/>
      <c r="FG179" s="207"/>
      <c r="FH179" s="207"/>
      <c r="FI179" s="207"/>
      <c r="FJ179" s="207"/>
      <c r="FK179" s="207"/>
      <c r="FL179" s="207"/>
      <c r="FM179" s="207"/>
      <c r="FN179" s="207"/>
      <c r="FO179" s="207"/>
      <c r="FP179" s="207"/>
      <c r="FQ179" s="207"/>
      <c r="FR179" s="207"/>
      <c r="FS179" s="207"/>
      <c r="FT179" s="207"/>
      <c r="FU179" s="207"/>
      <c r="FV179" s="207"/>
      <c r="FW179" s="207"/>
      <c r="FX179" s="207"/>
      <c r="FY179" s="207"/>
      <c r="FZ179" s="207"/>
      <c r="GA179" s="207"/>
      <c r="GB179" s="207"/>
      <c r="GC179" s="207"/>
      <c r="GD179" s="207"/>
      <c r="GE179" s="207"/>
      <c r="GF179" s="207"/>
      <c r="GG179" s="207"/>
      <c r="GH179" s="207"/>
      <c r="GI179" s="207"/>
      <c r="GJ179" s="207"/>
      <c r="GK179" s="207"/>
      <c r="GL179" s="207"/>
      <c r="GM179" s="207"/>
      <c r="GN179" s="207"/>
      <c r="GO179" s="207"/>
      <c r="GP179" s="207"/>
      <c r="GQ179" s="207"/>
      <c r="GR179" s="207"/>
      <c r="GS179" s="207"/>
      <c r="GT179" s="207"/>
      <c r="GU179" s="207"/>
      <c r="GV179" s="207"/>
      <c r="GW179" s="207"/>
      <c r="GX179" s="207"/>
      <c r="GY179" s="207"/>
    </row>
    <row r="180" spans="1:207" x14ac:dyDescent="0.2">
      <c r="A180" s="30">
        <v>86</v>
      </c>
      <c r="B180" s="30" t="s">
        <v>109</v>
      </c>
      <c r="C180" s="103">
        <v>86</v>
      </c>
      <c r="D180" s="43">
        <f>'Revised Stratig. - April ''08'!$AC$57</f>
        <v>909.36301544238302</v>
      </c>
      <c r="E180" s="70">
        <v>30</v>
      </c>
      <c r="F180" s="15">
        <v>0</v>
      </c>
      <c r="G180" s="15">
        <v>0</v>
      </c>
      <c r="H180" s="15">
        <v>0</v>
      </c>
      <c r="I180" s="15">
        <v>0</v>
      </c>
      <c r="J180" s="80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80">
        <v>1</v>
      </c>
      <c r="W180" s="15">
        <v>1</v>
      </c>
      <c r="X180" s="15">
        <v>0</v>
      </c>
      <c r="Y180" s="15">
        <v>1</v>
      </c>
      <c r="Z180" s="15">
        <v>0</v>
      </c>
      <c r="AA180" s="15">
        <v>1</v>
      </c>
      <c r="AB180" s="15">
        <v>1</v>
      </c>
      <c r="AC180" s="80">
        <v>2</v>
      </c>
      <c r="AD180" s="15">
        <v>0</v>
      </c>
      <c r="AE180" s="15">
        <v>0</v>
      </c>
      <c r="AF180" s="15">
        <v>0</v>
      </c>
      <c r="AG180" s="80">
        <v>0</v>
      </c>
      <c r="AH180" s="15">
        <v>0</v>
      </c>
      <c r="AI180" s="15">
        <v>28</v>
      </c>
      <c r="AJ180" s="15">
        <v>0</v>
      </c>
      <c r="AK180" s="15">
        <v>0</v>
      </c>
      <c r="AL180" s="15">
        <v>0</v>
      </c>
      <c r="AM180" s="15">
        <v>0</v>
      </c>
      <c r="AN180" s="80">
        <v>0</v>
      </c>
      <c r="AO180" s="15">
        <v>0</v>
      </c>
      <c r="AP180" s="80">
        <v>0</v>
      </c>
      <c r="AQ180" s="15">
        <v>0</v>
      </c>
      <c r="AR180" s="15">
        <v>0</v>
      </c>
      <c r="AS180" s="15">
        <v>0</v>
      </c>
      <c r="AT180" s="80">
        <v>1</v>
      </c>
      <c r="AU180" s="80">
        <v>3</v>
      </c>
      <c r="AV180" s="80">
        <v>2</v>
      </c>
      <c r="AW180" s="80">
        <v>0</v>
      </c>
      <c r="AX180" s="80">
        <v>1</v>
      </c>
      <c r="AY180" s="174">
        <v>9.9999999999999982</v>
      </c>
      <c r="AZ180" s="80">
        <v>0</v>
      </c>
      <c r="BA180" s="80">
        <v>2</v>
      </c>
      <c r="BB180" s="80">
        <v>9</v>
      </c>
      <c r="BC180" s="80">
        <v>0</v>
      </c>
      <c r="BD180" s="80">
        <v>0</v>
      </c>
      <c r="BE180" s="80">
        <v>0</v>
      </c>
      <c r="BF180" s="80">
        <v>0</v>
      </c>
      <c r="BG180" s="80">
        <v>22</v>
      </c>
      <c r="BH180" s="15">
        <v>0</v>
      </c>
      <c r="BI180" s="15">
        <v>0</v>
      </c>
      <c r="BJ180" s="15">
        <v>0</v>
      </c>
      <c r="BK180" s="80">
        <v>0</v>
      </c>
      <c r="BL180" s="15">
        <v>0</v>
      </c>
      <c r="BM180" s="15">
        <v>0</v>
      </c>
      <c r="BN180" s="15">
        <v>0</v>
      </c>
      <c r="BO180" s="15">
        <v>0</v>
      </c>
      <c r="BP180" s="15">
        <v>0</v>
      </c>
      <c r="BQ180" s="15">
        <v>0</v>
      </c>
      <c r="BR180" s="80">
        <v>0</v>
      </c>
      <c r="BS180" s="15">
        <v>0</v>
      </c>
      <c r="BT180" s="15">
        <v>0</v>
      </c>
      <c r="BU180" s="80">
        <v>0</v>
      </c>
      <c r="BV180" s="15">
        <v>0</v>
      </c>
      <c r="BW180" s="15">
        <v>0</v>
      </c>
      <c r="BX180" s="15">
        <v>0</v>
      </c>
      <c r="BY180" s="15">
        <v>0</v>
      </c>
      <c r="BZ180" s="80">
        <v>0</v>
      </c>
      <c r="CA180" s="15">
        <v>0</v>
      </c>
      <c r="CB180" s="15">
        <v>0</v>
      </c>
      <c r="CC180" s="15">
        <v>0</v>
      </c>
      <c r="CD180" s="15">
        <v>0</v>
      </c>
      <c r="CE180" s="15">
        <v>0</v>
      </c>
      <c r="CF180" s="15">
        <v>0</v>
      </c>
      <c r="CG180" s="15">
        <v>0</v>
      </c>
      <c r="CH180" s="80">
        <v>9</v>
      </c>
      <c r="CI180" s="80">
        <v>2</v>
      </c>
      <c r="CJ180" s="80">
        <v>0</v>
      </c>
      <c r="CK180" s="80">
        <v>2</v>
      </c>
      <c r="CL180" s="174">
        <v>11</v>
      </c>
      <c r="CM180" s="80">
        <v>0</v>
      </c>
      <c r="CN180" s="80">
        <v>0</v>
      </c>
      <c r="CO180" s="80">
        <v>1</v>
      </c>
      <c r="CP180" s="80">
        <v>0</v>
      </c>
      <c r="CQ180" s="80">
        <v>0</v>
      </c>
      <c r="CR180" s="80">
        <v>0</v>
      </c>
      <c r="CS180" s="80">
        <v>0</v>
      </c>
      <c r="CT180" s="80">
        <v>22.999999999999996</v>
      </c>
      <c r="CU180" s="15">
        <v>0</v>
      </c>
      <c r="CV180" s="15">
        <v>1</v>
      </c>
      <c r="CW180" s="15">
        <v>86</v>
      </c>
      <c r="CX180" s="15"/>
      <c r="CY180" s="15"/>
      <c r="CZ180" s="207"/>
      <c r="DA180" s="207"/>
      <c r="DJ180" s="207"/>
      <c r="DK180" s="207"/>
      <c r="DL180" s="207"/>
      <c r="DM180" s="207"/>
      <c r="DN180" s="207"/>
      <c r="DO180" s="207"/>
      <c r="DP180" s="207"/>
      <c r="DQ180" s="207"/>
      <c r="DR180" s="207"/>
      <c r="DS180" s="207"/>
      <c r="DT180" s="207"/>
      <c r="DU180" s="207"/>
      <c r="DV180" s="207"/>
      <c r="DW180" s="207"/>
      <c r="DX180" s="207"/>
      <c r="DY180" s="207"/>
      <c r="DZ180" s="207"/>
      <c r="EA180" s="207"/>
      <c r="EB180" s="207"/>
      <c r="EC180" s="207"/>
      <c r="ED180" s="207"/>
      <c r="EE180" s="207"/>
      <c r="EF180" s="207"/>
      <c r="EG180" s="207"/>
      <c r="EH180" s="207"/>
      <c r="EI180" s="207"/>
      <c r="EJ180" s="207"/>
      <c r="EK180" s="207"/>
      <c r="EL180" s="207"/>
      <c r="EM180" s="207"/>
      <c r="EN180" s="207"/>
      <c r="EO180" s="207"/>
      <c r="EP180" s="207"/>
      <c r="EQ180" s="207"/>
      <c r="ER180" s="207"/>
      <c r="ES180" s="207"/>
      <c r="ET180" s="207"/>
      <c r="EU180" s="207"/>
      <c r="EV180" s="207"/>
      <c r="EW180" s="207"/>
      <c r="EX180" s="207"/>
      <c r="EY180" s="207"/>
      <c r="EZ180" s="207"/>
      <c r="FA180" s="207"/>
      <c r="FB180" s="207"/>
      <c r="FC180" s="207"/>
      <c r="FD180" s="207"/>
      <c r="FE180" s="207"/>
      <c r="FF180" s="207"/>
      <c r="FG180" s="207"/>
      <c r="FH180" s="207"/>
      <c r="FI180" s="207"/>
      <c r="FJ180" s="207"/>
      <c r="FK180" s="207"/>
      <c r="FL180" s="207"/>
      <c r="FM180" s="207"/>
      <c r="FN180" s="207"/>
      <c r="FO180" s="207"/>
      <c r="FP180" s="207"/>
      <c r="FQ180" s="207"/>
      <c r="FR180" s="207"/>
      <c r="FS180" s="207"/>
      <c r="FT180" s="207"/>
      <c r="FU180" s="207"/>
      <c r="FV180" s="207"/>
      <c r="FW180" s="207"/>
      <c r="FX180" s="207"/>
      <c r="FY180" s="207"/>
      <c r="FZ180" s="207"/>
      <c r="GA180" s="207"/>
      <c r="GB180" s="207"/>
      <c r="GC180" s="207"/>
      <c r="GD180" s="207"/>
      <c r="GE180" s="207"/>
      <c r="GF180" s="207"/>
      <c r="GG180" s="207"/>
      <c r="GH180" s="207"/>
      <c r="GI180" s="207"/>
      <c r="GJ180" s="207"/>
      <c r="GK180" s="207"/>
      <c r="GL180" s="207"/>
      <c r="GM180" s="207"/>
      <c r="GN180" s="207"/>
      <c r="GO180" s="207"/>
      <c r="GP180" s="207"/>
      <c r="GQ180" s="207"/>
      <c r="GR180" s="207"/>
      <c r="GS180" s="207"/>
      <c r="GT180" s="207"/>
      <c r="GU180" s="207"/>
      <c r="GV180" s="207"/>
      <c r="GW180" s="207"/>
      <c r="GX180" s="207"/>
      <c r="GY180" s="207"/>
    </row>
    <row r="181" spans="1:207" x14ac:dyDescent="0.2">
      <c r="A181" s="30">
        <v>91</v>
      </c>
      <c r="B181" s="30" t="s">
        <v>110</v>
      </c>
      <c r="C181" s="103">
        <v>91</v>
      </c>
      <c r="D181" s="43">
        <f>'Revised Stratig. - April ''08'!$AC$62</f>
        <v>971.07079610288304</v>
      </c>
      <c r="E181" s="70">
        <v>20</v>
      </c>
      <c r="F181" s="15">
        <v>0</v>
      </c>
      <c r="G181" s="15">
        <v>0</v>
      </c>
      <c r="H181" s="15">
        <v>0</v>
      </c>
      <c r="I181" s="15">
        <v>0</v>
      </c>
      <c r="J181" s="80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2</v>
      </c>
      <c r="U181" s="15">
        <v>0</v>
      </c>
      <c r="V181" s="80">
        <v>0</v>
      </c>
      <c r="W181" s="15">
        <v>2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80">
        <v>0</v>
      </c>
      <c r="AD181" s="15">
        <v>0</v>
      </c>
      <c r="AE181" s="15">
        <v>0</v>
      </c>
      <c r="AF181" s="15">
        <v>0</v>
      </c>
      <c r="AG181" s="80">
        <v>0</v>
      </c>
      <c r="AH181" s="15">
        <v>0</v>
      </c>
      <c r="AI181" s="15">
        <v>27</v>
      </c>
      <c r="AJ181" s="15">
        <v>0</v>
      </c>
      <c r="AK181" s="15">
        <v>0</v>
      </c>
      <c r="AL181" s="15">
        <v>0</v>
      </c>
      <c r="AM181" s="15">
        <v>0</v>
      </c>
      <c r="AN181" s="80">
        <v>2</v>
      </c>
      <c r="AO181" s="15">
        <v>0</v>
      </c>
      <c r="AP181" s="80">
        <v>0</v>
      </c>
      <c r="AQ181" s="15">
        <v>0</v>
      </c>
      <c r="AR181" s="15">
        <v>0</v>
      </c>
      <c r="AS181" s="15">
        <v>0</v>
      </c>
      <c r="AT181" s="80">
        <v>0</v>
      </c>
      <c r="AU181" s="80">
        <v>5</v>
      </c>
      <c r="AV181" s="80">
        <v>0</v>
      </c>
      <c r="AW181" s="80">
        <v>0</v>
      </c>
      <c r="AX181" s="80">
        <v>1</v>
      </c>
      <c r="AY181" s="174">
        <v>8</v>
      </c>
      <c r="AZ181" s="80">
        <v>0</v>
      </c>
      <c r="BA181" s="80">
        <v>0</v>
      </c>
      <c r="BB181" s="80">
        <v>1</v>
      </c>
      <c r="BC181" s="80">
        <v>0</v>
      </c>
      <c r="BD181" s="80">
        <v>0</v>
      </c>
      <c r="BE181" s="80">
        <v>0</v>
      </c>
      <c r="BF181" s="80">
        <v>0</v>
      </c>
      <c r="BG181" s="80">
        <v>10</v>
      </c>
      <c r="BH181" s="15">
        <v>0</v>
      </c>
      <c r="BI181" s="15">
        <v>0</v>
      </c>
      <c r="BJ181" s="15">
        <v>0</v>
      </c>
      <c r="BK181" s="80">
        <v>0</v>
      </c>
      <c r="BL181" s="15">
        <v>0</v>
      </c>
      <c r="BM181" s="15">
        <v>0</v>
      </c>
      <c r="BN181" s="15">
        <v>0</v>
      </c>
      <c r="BO181" s="15">
        <v>0</v>
      </c>
      <c r="BP181" s="15">
        <v>0</v>
      </c>
      <c r="BQ181" s="15">
        <v>0</v>
      </c>
      <c r="BR181" s="80">
        <v>0</v>
      </c>
      <c r="BS181" s="15">
        <v>0</v>
      </c>
      <c r="BT181" s="15">
        <v>0</v>
      </c>
      <c r="BU181" s="80">
        <v>0</v>
      </c>
      <c r="BV181" s="15">
        <v>0</v>
      </c>
      <c r="BW181" s="15">
        <v>0</v>
      </c>
      <c r="BX181" s="15">
        <v>0</v>
      </c>
      <c r="BY181" s="15">
        <v>0</v>
      </c>
      <c r="BZ181" s="80">
        <v>0</v>
      </c>
      <c r="CA181" s="15">
        <v>0</v>
      </c>
      <c r="CB181" s="15">
        <v>0</v>
      </c>
      <c r="CC181" s="15">
        <v>0</v>
      </c>
      <c r="CD181" s="15">
        <v>0</v>
      </c>
      <c r="CE181" s="15">
        <v>0</v>
      </c>
      <c r="CF181" s="15">
        <v>0</v>
      </c>
      <c r="CG181" s="15">
        <v>0</v>
      </c>
      <c r="CH181" s="80">
        <v>3</v>
      </c>
      <c r="CI181" s="80">
        <v>0</v>
      </c>
      <c r="CJ181" s="80">
        <v>0</v>
      </c>
      <c r="CK181" s="80">
        <v>3</v>
      </c>
      <c r="CL181" s="174">
        <v>6</v>
      </c>
      <c r="CM181" s="80">
        <v>0</v>
      </c>
      <c r="CN181" s="80">
        <v>0</v>
      </c>
      <c r="CO181" s="80">
        <v>0</v>
      </c>
      <c r="CP181" s="80">
        <v>0</v>
      </c>
      <c r="CQ181" s="80">
        <v>0</v>
      </c>
      <c r="CR181" s="80">
        <v>0</v>
      </c>
      <c r="CS181" s="80">
        <v>1</v>
      </c>
      <c r="CT181" s="80">
        <v>13</v>
      </c>
      <c r="CU181" s="15">
        <v>0</v>
      </c>
      <c r="CV181" s="15">
        <v>1</v>
      </c>
      <c r="CW181" s="15">
        <v>91</v>
      </c>
      <c r="CX181" s="15"/>
      <c r="CY181" s="15"/>
      <c r="CZ181" s="207"/>
      <c r="DA181" s="207"/>
      <c r="DJ181" s="207"/>
      <c r="DK181" s="207"/>
      <c r="DL181" s="207"/>
      <c r="DM181" s="207"/>
      <c r="DN181" s="207"/>
      <c r="DO181" s="207"/>
      <c r="DP181" s="207"/>
      <c r="DQ181" s="207"/>
      <c r="DR181" s="207"/>
      <c r="DS181" s="207"/>
      <c r="DT181" s="207"/>
      <c r="DU181" s="207"/>
      <c r="DV181" s="207"/>
      <c r="DW181" s="207"/>
      <c r="DX181" s="207"/>
      <c r="DY181" s="207"/>
      <c r="DZ181" s="207"/>
      <c r="EA181" s="207"/>
      <c r="EB181" s="207"/>
      <c r="EC181" s="207"/>
      <c r="ED181" s="207"/>
      <c r="EE181" s="207"/>
      <c r="EF181" s="207"/>
      <c r="EG181" s="207"/>
      <c r="EH181" s="207"/>
      <c r="EI181" s="207"/>
      <c r="EJ181" s="207"/>
      <c r="EK181" s="207"/>
      <c r="EL181" s="207"/>
      <c r="EM181" s="207"/>
      <c r="EN181" s="207"/>
      <c r="EO181" s="207"/>
      <c r="EP181" s="207"/>
      <c r="EQ181" s="207"/>
      <c r="ER181" s="207"/>
      <c r="ES181" s="207"/>
      <c r="ET181" s="207"/>
      <c r="EU181" s="207"/>
      <c r="EV181" s="207"/>
      <c r="EW181" s="207"/>
      <c r="EX181" s="207"/>
      <c r="EY181" s="207"/>
      <c r="EZ181" s="207"/>
      <c r="FA181" s="207"/>
      <c r="FB181" s="207"/>
      <c r="FC181" s="207"/>
      <c r="FD181" s="207"/>
      <c r="FE181" s="207"/>
      <c r="FF181" s="207"/>
      <c r="FG181" s="207"/>
      <c r="FH181" s="207"/>
      <c r="FI181" s="207"/>
      <c r="FJ181" s="207"/>
      <c r="FK181" s="207"/>
      <c r="FL181" s="207"/>
      <c r="FM181" s="207"/>
      <c r="FN181" s="207"/>
      <c r="FO181" s="207"/>
      <c r="FP181" s="207"/>
      <c r="FQ181" s="207"/>
      <c r="FR181" s="207"/>
      <c r="FS181" s="207"/>
      <c r="FT181" s="207"/>
      <c r="FU181" s="207"/>
      <c r="FV181" s="207"/>
      <c r="FW181" s="207"/>
      <c r="FX181" s="207"/>
      <c r="FY181" s="207"/>
      <c r="FZ181" s="207"/>
      <c r="GA181" s="207"/>
      <c r="GB181" s="207"/>
      <c r="GC181" s="207"/>
      <c r="GD181" s="207"/>
      <c r="GE181" s="207"/>
      <c r="GF181" s="207"/>
      <c r="GG181" s="207"/>
      <c r="GH181" s="207"/>
      <c r="GI181" s="207"/>
      <c r="GJ181" s="207"/>
      <c r="GK181" s="207"/>
      <c r="GL181" s="207"/>
      <c r="GM181" s="207"/>
      <c r="GN181" s="207"/>
      <c r="GO181" s="207"/>
      <c r="GP181" s="207"/>
      <c r="GQ181" s="207"/>
      <c r="GR181" s="207"/>
      <c r="GS181" s="207"/>
      <c r="GT181" s="207"/>
      <c r="GU181" s="207"/>
      <c r="GV181" s="207"/>
      <c r="GW181" s="207"/>
      <c r="GX181" s="207"/>
      <c r="GY181" s="207"/>
    </row>
    <row r="182" spans="1:207" x14ac:dyDescent="0.2">
      <c r="A182" s="30">
        <v>159</v>
      </c>
      <c r="B182" s="30" t="s">
        <v>111</v>
      </c>
      <c r="C182" s="103">
        <v>159</v>
      </c>
      <c r="D182" s="43">
        <f>'Revised Stratig. - April ''08'!$AC$130</f>
        <v>1957.52533339968</v>
      </c>
      <c r="E182" s="70">
        <v>20</v>
      </c>
      <c r="F182" s="15">
        <v>0</v>
      </c>
      <c r="G182" s="15">
        <v>0</v>
      </c>
      <c r="H182" s="15">
        <v>0</v>
      </c>
      <c r="I182" s="15">
        <v>0</v>
      </c>
      <c r="J182" s="80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80">
        <v>1</v>
      </c>
      <c r="W182" s="15">
        <v>1</v>
      </c>
      <c r="X182" s="15">
        <v>0</v>
      </c>
      <c r="Y182" s="15">
        <v>1</v>
      </c>
      <c r="Z182" s="15">
        <v>0</v>
      </c>
      <c r="AA182" s="15">
        <v>9</v>
      </c>
      <c r="AB182" s="15">
        <v>1</v>
      </c>
      <c r="AC182" s="80">
        <v>10</v>
      </c>
      <c r="AD182" s="15">
        <v>0</v>
      </c>
      <c r="AE182" s="15">
        <v>0</v>
      </c>
      <c r="AF182" s="15">
        <v>0</v>
      </c>
      <c r="AG182" s="80">
        <v>0</v>
      </c>
      <c r="AH182" s="15">
        <v>0</v>
      </c>
      <c r="AI182" s="15">
        <v>73</v>
      </c>
      <c r="AJ182" s="15">
        <v>0</v>
      </c>
      <c r="AK182" s="15">
        <v>0</v>
      </c>
      <c r="AL182" s="15">
        <v>2</v>
      </c>
      <c r="AM182" s="15">
        <v>0</v>
      </c>
      <c r="AN182" s="80">
        <v>0</v>
      </c>
      <c r="AO182" s="15">
        <v>0</v>
      </c>
      <c r="AP182" s="80">
        <v>0</v>
      </c>
      <c r="AQ182" s="15">
        <v>0</v>
      </c>
      <c r="AR182" s="15">
        <v>0</v>
      </c>
      <c r="AS182" s="15">
        <v>0</v>
      </c>
      <c r="AT182" s="80">
        <v>8</v>
      </c>
      <c r="AU182" s="80">
        <v>76</v>
      </c>
      <c r="AV182" s="80">
        <v>0</v>
      </c>
      <c r="AW182" s="80">
        <v>0</v>
      </c>
      <c r="AX182" s="80">
        <v>1</v>
      </c>
      <c r="AY182" s="174">
        <v>31</v>
      </c>
      <c r="AZ182" s="80">
        <v>0</v>
      </c>
      <c r="BA182" s="80">
        <v>0</v>
      </c>
      <c r="BB182" s="80">
        <v>1</v>
      </c>
      <c r="BC182" s="80">
        <v>1</v>
      </c>
      <c r="BD182" s="80">
        <v>0</v>
      </c>
      <c r="BE182" s="80">
        <v>0</v>
      </c>
      <c r="BF182" s="80">
        <v>0</v>
      </c>
      <c r="BG182" s="80">
        <v>34</v>
      </c>
      <c r="BH182" s="15">
        <v>0</v>
      </c>
      <c r="BI182" s="15">
        <v>0</v>
      </c>
      <c r="BJ182" s="15">
        <v>0</v>
      </c>
      <c r="BK182" s="80">
        <v>0</v>
      </c>
      <c r="BL182" s="15">
        <v>0</v>
      </c>
      <c r="BM182" s="15">
        <v>0</v>
      </c>
      <c r="BN182" s="15">
        <v>0</v>
      </c>
      <c r="BO182" s="15">
        <v>0</v>
      </c>
      <c r="BP182" s="15">
        <v>0</v>
      </c>
      <c r="BQ182" s="15">
        <v>0</v>
      </c>
      <c r="BR182" s="80">
        <v>0</v>
      </c>
      <c r="BS182" s="15">
        <v>0</v>
      </c>
      <c r="BT182" s="15">
        <v>0</v>
      </c>
      <c r="BU182" s="80">
        <v>0</v>
      </c>
      <c r="BV182" s="15">
        <v>0</v>
      </c>
      <c r="BW182" s="15">
        <v>0</v>
      </c>
      <c r="BX182" s="15">
        <v>0</v>
      </c>
      <c r="BY182" s="15">
        <v>0</v>
      </c>
      <c r="BZ182" s="80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v>0</v>
      </c>
      <c r="CH182" s="80">
        <v>1</v>
      </c>
      <c r="CI182" s="80">
        <v>0</v>
      </c>
      <c r="CJ182" s="80">
        <v>0</v>
      </c>
      <c r="CK182" s="80">
        <v>0</v>
      </c>
      <c r="CL182" s="174">
        <v>1</v>
      </c>
      <c r="CM182" s="80">
        <v>0</v>
      </c>
      <c r="CN182" s="80">
        <v>0</v>
      </c>
      <c r="CO182" s="80">
        <v>0</v>
      </c>
      <c r="CP182" s="80">
        <v>0</v>
      </c>
      <c r="CQ182" s="80">
        <v>0</v>
      </c>
      <c r="CR182" s="80">
        <v>0</v>
      </c>
      <c r="CS182" s="80">
        <v>0</v>
      </c>
      <c r="CT182" s="80">
        <v>2</v>
      </c>
      <c r="CU182" s="15">
        <v>0</v>
      </c>
      <c r="CV182" s="15">
        <v>1</v>
      </c>
      <c r="CW182" s="15">
        <v>159</v>
      </c>
      <c r="CX182" s="15"/>
      <c r="CY182" s="15"/>
      <c r="CZ182" s="207"/>
      <c r="DA182" s="207"/>
      <c r="DJ182" s="207"/>
      <c r="DK182" s="207"/>
      <c r="DL182" s="207"/>
      <c r="DM182" s="207"/>
      <c r="DN182" s="207"/>
      <c r="DO182" s="207"/>
      <c r="DP182" s="207"/>
      <c r="DQ182" s="207"/>
      <c r="DR182" s="207"/>
      <c r="DS182" s="207"/>
      <c r="DT182" s="207"/>
      <c r="DU182" s="207"/>
      <c r="DV182" s="207"/>
      <c r="DW182" s="207"/>
      <c r="DX182" s="207"/>
      <c r="DY182" s="207"/>
      <c r="DZ182" s="207"/>
      <c r="EA182" s="207"/>
      <c r="EB182" s="207"/>
      <c r="EC182" s="207"/>
      <c r="ED182" s="207"/>
      <c r="EE182" s="207"/>
      <c r="EF182" s="207"/>
      <c r="EG182" s="207"/>
      <c r="EH182" s="207"/>
      <c r="EI182" s="207"/>
      <c r="EJ182" s="207"/>
      <c r="EK182" s="207"/>
      <c r="EL182" s="207"/>
      <c r="EM182" s="207"/>
      <c r="EN182" s="207"/>
      <c r="EO182" s="207"/>
      <c r="EP182" s="207"/>
      <c r="EQ182" s="207"/>
      <c r="ER182" s="207"/>
      <c r="ES182" s="207"/>
      <c r="ET182" s="207"/>
      <c r="EU182" s="207"/>
      <c r="EV182" s="207"/>
      <c r="EW182" s="207"/>
      <c r="EX182" s="207"/>
      <c r="EY182" s="207"/>
      <c r="EZ182" s="207"/>
      <c r="FA182" s="207"/>
      <c r="FB182" s="207"/>
      <c r="FC182" s="207"/>
      <c r="FD182" s="207"/>
      <c r="FE182" s="207"/>
      <c r="FF182" s="207"/>
      <c r="FG182" s="207"/>
      <c r="FH182" s="207"/>
      <c r="FI182" s="207"/>
      <c r="FJ182" s="207"/>
      <c r="FK182" s="207"/>
      <c r="FL182" s="207"/>
      <c r="FM182" s="207"/>
      <c r="FN182" s="207"/>
      <c r="FO182" s="207"/>
      <c r="FP182" s="207"/>
      <c r="FQ182" s="207"/>
      <c r="FR182" s="207"/>
      <c r="FS182" s="207"/>
      <c r="FT182" s="207"/>
      <c r="FU182" s="207"/>
      <c r="FV182" s="207"/>
      <c r="FW182" s="207"/>
      <c r="FX182" s="207"/>
      <c r="FY182" s="207"/>
      <c r="FZ182" s="207"/>
      <c r="GA182" s="207"/>
      <c r="GB182" s="207"/>
      <c r="GC182" s="207"/>
      <c r="GD182" s="207"/>
      <c r="GE182" s="207"/>
      <c r="GF182" s="207"/>
      <c r="GG182" s="207"/>
      <c r="GH182" s="207"/>
      <c r="GI182" s="207"/>
      <c r="GJ182" s="207"/>
      <c r="GK182" s="207"/>
      <c r="GL182" s="207"/>
      <c r="GM182" s="207"/>
      <c r="GN182" s="207"/>
      <c r="GO182" s="207"/>
      <c r="GP182" s="207"/>
      <c r="GQ182" s="207"/>
      <c r="GR182" s="207"/>
      <c r="GS182" s="207"/>
      <c r="GT182" s="207"/>
      <c r="GU182" s="207"/>
      <c r="GV182" s="207"/>
      <c r="GW182" s="207"/>
      <c r="GX182" s="207"/>
      <c r="GY182" s="207"/>
    </row>
    <row r="183" spans="1:207" x14ac:dyDescent="0.2">
      <c r="A183" s="30">
        <v>164</v>
      </c>
      <c r="B183" s="30" t="s">
        <v>112</v>
      </c>
      <c r="C183" s="103">
        <v>164</v>
      </c>
      <c r="D183" s="43">
        <f>'Revised Stratig. - April ''08'!$AC$135</f>
        <v>2035.68490921389</v>
      </c>
      <c r="E183" s="70">
        <v>20</v>
      </c>
      <c r="F183" s="15">
        <v>0</v>
      </c>
      <c r="G183" s="15">
        <v>2</v>
      </c>
      <c r="H183" s="15">
        <v>2</v>
      </c>
      <c r="I183" s="15">
        <v>0</v>
      </c>
      <c r="J183" s="80">
        <v>2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2</v>
      </c>
      <c r="Q183" s="15">
        <v>0</v>
      </c>
      <c r="R183" s="15">
        <v>0</v>
      </c>
      <c r="S183" s="15">
        <v>0</v>
      </c>
      <c r="T183" s="15">
        <v>1</v>
      </c>
      <c r="U183" s="15">
        <v>1</v>
      </c>
      <c r="V183" s="80">
        <v>2</v>
      </c>
      <c r="W183" s="15">
        <v>4</v>
      </c>
      <c r="X183" s="15">
        <v>0</v>
      </c>
      <c r="Y183" s="15">
        <v>2</v>
      </c>
      <c r="Z183" s="15">
        <v>0</v>
      </c>
      <c r="AA183" s="15">
        <v>14</v>
      </c>
      <c r="AB183" s="15">
        <v>3</v>
      </c>
      <c r="AC183" s="80">
        <v>17</v>
      </c>
      <c r="AD183" s="15">
        <v>0</v>
      </c>
      <c r="AE183" s="15">
        <v>0</v>
      </c>
      <c r="AF183" s="15">
        <v>0</v>
      </c>
      <c r="AG183" s="80">
        <v>0</v>
      </c>
      <c r="AH183" s="15">
        <v>0</v>
      </c>
      <c r="AI183" s="15">
        <v>38</v>
      </c>
      <c r="AJ183" s="15">
        <v>0</v>
      </c>
      <c r="AK183" s="15">
        <v>0</v>
      </c>
      <c r="AL183" s="15">
        <v>1</v>
      </c>
      <c r="AM183" s="15">
        <v>0</v>
      </c>
      <c r="AN183" s="80">
        <v>0</v>
      </c>
      <c r="AO183" s="15">
        <v>0</v>
      </c>
      <c r="AP183" s="80">
        <v>0</v>
      </c>
      <c r="AQ183" s="15">
        <v>0</v>
      </c>
      <c r="AR183" s="15">
        <v>0</v>
      </c>
      <c r="AS183" s="15">
        <v>0</v>
      </c>
      <c r="AT183" s="80">
        <v>3</v>
      </c>
      <c r="AU183" s="80">
        <v>69</v>
      </c>
      <c r="AV183" s="80">
        <v>1</v>
      </c>
      <c r="AW183" s="80">
        <v>0</v>
      </c>
      <c r="AX183" s="80">
        <v>1</v>
      </c>
      <c r="AY183" s="174">
        <v>33</v>
      </c>
      <c r="AZ183" s="80">
        <v>0</v>
      </c>
      <c r="BA183" s="80">
        <v>0</v>
      </c>
      <c r="BB183" s="80">
        <v>0</v>
      </c>
      <c r="BC183" s="80">
        <v>0</v>
      </c>
      <c r="BD183" s="80">
        <v>0</v>
      </c>
      <c r="BE183" s="80">
        <v>2</v>
      </c>
      <c r="BF183" s="80">
        <v>0</v>
      </c>
      <c r="BG183" s="80">
        <v>36</v>
      </c>
      <c r="BH183" s="15">
        <v>0</v>
      </c>
      <c r="BI183" s="15">
        <v>0</v>
      </c>
      <c r="BJ183" s="15">
        <v>0</v>
      </c>
      <c r="BK183" s="80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80">
        <v>0</v>
      </c>
      <c r="BS183" s="15">
        <v>0</v>
      </c>
      <c r="BT183" s="15">
        <v>0</v>
      </c>
      <c r="BU183" s="80">
        <v>0</v>
      </c>
      <c r="BV183" s="15">
        <v>0</v>
      </c>
      <c r="BW183" s="15">
        <v>0</v>
      </c>
      <c r="BX183" s="15">
        <v>0</v>
      </c>
      <c r="BY183" s="15">
        <v>0</v>
      </c>
      <c r="BZ183" s="80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v>0</v>
      </c>
      <c r="CH183" s="80">
        <v>1</v>
      </c>
      <c r="CI183" s="80">
        <v>3</v>
      </c>
      <c r="CJ183" s="80">
        <v>2</v>
      </c>
      <c r="CK183" s="80">
        <v>11</v>
      </c>
      <c r="CL183" s="174">
        <v>12</v>
      </c>
      <c r="CM183" s="80">
        <v>0</v>
      </c>
      <c r="CN183" s="80">
        <v>2</v>
      </c>
      <c r="CO183" s="80">
        <v>1</v>
      </c>
      <c r="CP183" s="80">
        <v>0</v>
      </c>
      <c r="CQ183" s="80">
        <v>0</v>
      </c>
      <c r="CR183" s="80">
        <v>1</v>
      </c>
      <c r="CS183" s="80">
        <v>0</v>
      </c>
      <c r="CT183" s="80">
        <v>28</v>
      </c>
      <c r="CU183" s="15">
        <v>0</v>
      </c>
      <c r="CV183" s="15">
        <v>1</v>
      </c>
      <c r="CW183" s="15">
        <v>164</v>
      </c>
      <c r="CX183" s="15"/>
      <c r="CY183" s="15"/>
      <c r="CZ183" s="207"/>
      <c r="DA183" s="207"/>
      <c r="DJ183" s="207"/>
      <c r="DK183" s="207"/>
      <c r="DL183" s="207"/>
      <c r="DM183" s="207"/>
      <c r="DN183" s="207"/>
      <c r="DO183" s="207"/>
      <c r="DP183" s="207"/>
      <c r="DQ183" s="207"/>
      <c r="DR183" s="207"/>
      <c r="DS183" s="207"/>
      <c r="DT183" s="207"/>
      <c r="DU183" s="207"/>
      <c r="DV183" s="207"/>
      <c r="DW183" s="207"/>
      <c r="DX183" s="207"/>
      <c r="DY183" s="207"/>
      <c r="DZ183" s="207"/>
      <c r="EA183" s="207"/>
      <c r="EB183" s="207"/>
      <c r="EC183" s="207"/>
      <c r="ED183" s="207"/>
      <c r="EE183" s="207"/>
      <c r="EF183" s="207"/>
      <c r="EG183" s="207"/>
      <c r="EH183" s="207"/>
      <c r="EI183" s="207"/>
      <c r="EJ183" s="207"/>
      <c r="EK183" s="207"/>
      <c r="EL183" s="207"/>
      <c r="EM183" s="207"/>
      <c r="EN183" s="207"/>
      <c r="EO183" s="207"/>
      <c r="EP183" s="207"/>
      <c r="EQ183" s="207"/>
      <c r="ER183" s="207"/>
      <c r="ES183" s="207"/>
      <c r="ET183" s="207"/>
      <c r="EU183" s="207"/>
      <c r="EV183" s="207"/>
      <c r="EW183" s="207"/>
      <c r="EX183" s="207"/>
      <c r="EY183" s="207"/>
      <c r="EZ183" s="207"/>
      <c r="FA183" s="207"/>
      <c r="FB183" s="207"/>
      <c r="FC183" s="207"/>
      <c r="FD183" s="207"/>
      <c r="FE183" s="207"/>
      <c r="FF183" s="207"/>
      <c r="FG183" s="207"/>
      <c r="FH183" s="207"/>
      <c r="FI183" s="207"/>
      <c r="FJ183" s="207"/>
      <c r="FK183" s="207"/>
      <c r="FL183" s="207"/>
      <c r="FM183" s="207"/>
      <c r="FN183" s="207"/>
      <c r="FO183" s="207"/>
      <c r="FP183" s="207"/>
      <c r="FQ183" s="207"/>
      <c r="FR183" s="207"/>
      <c r="FS183" s="207"/>
      <c r="FT183" s="207"/>
      <c r="FU183" s="207"/>
      <c r="FV183" s="207"/>
      <c r="FW183" s="207"/>
      <c r="FX183" s="207"/>
      <c r="FY183" s="207"/>
      <c r="FZ183" s="207"/>
      <c r="GA183" s="207"/>
      <c r="GB183" s="207"/>
      <c r="GC183" s="207"/>
      <c r="GD183" s="207"/>
      <c r="GE183" s="207"/>
      <c r="GF183" s="207"/>
      <c r="GG183" s="207"/>
      <c r="GH183" s="207"/>
      <c r="GI183" s="207"/>
      <c r="GJ183" s="207"/>
      <c r="GK183" s="207"/>
      <c r="GL183" s="207"/>
      <c r="GM183" s="207"/>
      <c r="GN183" s="207"/>
      <c r="GO183" s="207"/>
      <c r="GP183" s="207"/>
      <c r="GQ183" s="207"/>
      <c r="GR183" s="207"/>
      <c r="GS183" s="207"/>
      <c r="GT183" s="207"/>
      <c r="GU183" s="207"/>
      <c r="GV183" s="207"/>
      <c r="GW183" s="207"/>
      <c r="GX183" s="207"/>
      <c r="GY183" s="207"/>
    </row>
    <row r="184" spans="1:207" x14ac:dyDescent="0.2">
      <c r="A184" s="30">
        <v>169</v>
      </c>
      <c r="B184" s="30" t="s">
        <v>113</v>
      </c>
      <c r="C184" s="103">
        <v>169</v>
      </c>
      <c r="D184" s="43">
        <f>'Revised Stratig. - April ''08'!$AC$140</f>
        <v>2115.46314174703</v>
      </c>
      <c r="E184" s="70">
        <v>15</v>
      </c>
      <c r="F184" s="15">
        <v>0</v>
      </c>
      <c r="G184" s="15">
        <v>0</v>
      </c>
      <c r="H184" s="15">
        <v>0</v>
      </c>
      <c r="I184" s="15">
        <v>0</v>
      </c>
      <c r="J184" s="80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80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4.9999999999999991</v>
      </c>
      <c r="AB184" s="15">
        <v>0</v>
      </c>
      <c r="AC184" s="80">
        <v>4.9999999999999991</v>
      </c>
      <c r="AD184" s="15">
        <v>0</v>
      </c>
      <c r="AE184" s="15">
        <v>0</v>
      </c>
      <c r="AF184" s="15">
        <v>0</v>
      </c>
      <c r="AG184" s="80">
        <v>0</v>
      </c>
      <c r="AH184" s="15">
        <v>0</v>
      </c>
      <c r="AI184" s="15">
        <v>24</v>
      </c>
      <c r="AJ184" s="15">
        <v>0</v>
      </c>
      <c r="AK184" s="15">
        <v>0</v>
      </c>
      <c r="AL184" s="15">
        <v>0</v>
      </c>
      <c r="AM184" s="15">
        <v>0</v>
      </c>
      <c r="AN184" s="80">
        <v>0</v>
      </c>
      <c r="AO184" s="15">
        <v>0</v>
      </c>
      <c r="AP184" s="80">
        <v>0</v>
      </c>
      <c r="AQ184" s="15">
        <v>0</v>
      </c>
      <c r="AR184" s="15">
        <v>0</v>
      </c>
      <c r="AS184" s="15">
        <v>0</v>
      </c>
      <c r="AT184" s="80">
        <v>1</v>
      </c>
      <c r="AU184" s="80">
        <v>15</v>
      </c>
      <c r="AV184" s="80">
        <v>0</v>
      </c>
      <c r="AW184" s="80">
        <v>0</v>
      </c>
      <c r="AX184" s="80">
        <v>1</v>
      </c>
      <c r="AY184" s="174">
        <v>46</v>
      </c>
      <c r="AZ184" s="80">
        <v>0</v>
      </c>
      <c r="BA184" s="80">
        <v>0</v>
      </c>
      <c r="BB184" s="80">
        <v>0</v>
      </c>
      <c r="BC184" s="80">
        <v>0</v>
      </c>
      <c r="BD184" s="80">
        <v>0</v>
      </c>
      <c r="BE184" s="80">
        <v>0</v>
      </c>
      <c r="BF184" s="80">
        <v>0</v>
      </c>
      <c r="BG184" s="80">
        <v>47</v>
      </c>
      <c r="BH184" s="15">
        <v>0</v>
      </c>
      <c r="BI184" s="15">
        <v>0</v>
      </c>
      <c r="BJ184" s="15">
        <v>0</v>
      </c>
      <c r="BK184" s="80">
        <v>0</v>
      </c>
      <c r="BL184" s="15">
        <v>0</v>
      </c>
      <c r="BM184" s="15">
        <v>0</v>
      </c>
      <c r="BN184" s="15">
        <v>0</v>
      </c>
      <c r="BO184" s="15">
        <v>0</v>
      </c>
      <c r="BP184" s="15">
        <v>0</v>
      </c>
      <c r="BQ184" s="15">
        <v>0</v>
      </c>
      <c r="BR184" s="80">
        <v>0</v>
      </c>
      <c r="BS184" s="15">
        <v>0</v>
      </c>
      <c r="BT184" s="15">
        <v>0</v>
      </c>
      <c r="BU184" s="80">
        <v>0</v>
      </c>
      <c r="BV184" s="15">
        <v>0</v>
      </c>
      <c r="BW184" s="15">
        <v>0</v>
      </c>
      <c r="BX184" s="15">
        <v>0</v>
      </c>
      <c r="BY184" s="15">
        <v>0</v>
      </c>
      <c r="BZ184" s="80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v>0</v>
      </c>
      <c r="CH184" s="80">
        <v>0</v>
      </c>
      <c r="CI184" s="80">
        <v>0</v>
      </c>
      <c r="CJ184" s="80">
        <v>0</v>
      </c>
      <c r="CK184" s="80">
        <v>31.000000000000004</v>
      </c>
      <c r="CL184" s="174">
        <v>30.999000000000002</v>
      </c>
      <c r="CM184" s="80">
        <v>0</v>
      </c>
      <c r="CN184" s="80">
        <v>0</v>
      </c>
      <c r="CO184" s="80">
        <v>0</v>
      </c>
      <c r="CP184" s="80">
        <v>7</v>
      </c>
      <c r="CQ184" s="80">
        <v>0</v>
      </c>
      <c r="CR184" s="80">
        <v>0</v>
      </c>
      <c r="CS184" s="80">
        <v>0</v>
      </c>
      <c r="CT184" s="80">
        <v>68.998000000000005</v>
      </c>
      <c r="CU184" s="15">
        <v>0</v>
      </c>
      <c r="CV184" s="15">
        <v>1</v>
      </c>
      <c r="CW184" s="15">
        <v>169</v>
      </c>
      <c r="CX184" s="15"/>
      <c r="CY184" s="15"/>
      <c r="CZ184" s="207"/>
      <c r="DA184" s="207"/>
      <c r="DJ184" s="207"/>
      <c r="DK184" s="207"/>
      <c r="DL184" s="207"/>
      <c r="DM184" s="207"/>
      <c r="DN184" s="207"/>
      <c r="DO184" s="207"/>
      <c r="DP184" s="207"/>
      <c r="DQ184" s="207"/>
      <c r="DR184" s="207"/>
      <c r="DS184" s="207"/>
      <c r="DT184" s="207"/>
      <c r="DU184" s="207"/>
      <c r="DV184" s="207"/>
      <c r="DW184" s="207"/>
      <c r="DX184" s="207"/>
      <c r="DY184" s="207"/>
      <c r="DZ184" s="207"/>
      <c r="EA184" s="207"/>
      <c r="EB184" s="207"/>
      <c r="EC184" s="207"/>
      <c r="ED184" s="207"/>
      <c r="EE184" s="207"/>
      <c r="EF184" s="207"/>
      <c r="EG184" s="207"/>
      <c r="EH184" s="207"/>
      <c r="EI184" s="207"/>
      <c r="EJ184" s="207"/>
      <c r="EK184" s="207"/>
      <c r="EL184" s="207"/>
      <c r="EM184" s="207"/>
      <c r="EN184" s="207"/>
      <c r="EO184" s="207"/>
      <c r="EP184" s="207"/>
      <c r="EQ184" s="207"/>
      <c r="ER184" s="207"/>
      <c r="ES184" s="207"/>
      <c r="ET184" s="207"/>
      <c r="EU184" s="207"/>
      <c r="EV184" s="207"/>
      <c r="EW184" s="207"/>
      <c r="EX184" s="207"/>
      <c r="EY184" s="207"/>
      <c r="EZ184" s="207"/>
      <c r="FA184" s="207"/>
      <c r="FB184" s="207"/>
      <c r="FC184" s="207"/>
      <c r="FD184" s="207"/>
      <c r="FE184" s="207"/>
      <c r="FF184" s="207"/>
      <c r="FG184" s="207"/>
      <c r="FH184" s="207"/>
      <c r="FI184" s="207"/>
      <c r="FJ184" s="207"/>
      <c r="FK184" s="207"/>
      <c r="FL184" s="207"/>
      <c r="FM184" s="207"/>
      <c r="FN184" s="207"/>
      <c r="FO184" s="207"/>
      <c r="FP184" s="207"/>
      <c r="FQ184" s="207"/>
      <c r="FR184" s="207"/>
      <c r="FS184" s="207"/>
      <c r="FT184" s="207"/>
      <c r="FU184" s="207"/>
      <c r="FV184" s="207"/>
      <c r="FW184" s="207"/>
      <c r="FX184" s="207"/>
      <c r="FY184" s="207"/>
      <c r="FZ184" s="207"/>
      <c r="GA184" s="207"/>
      <c r="GB184" s="207"/>
      <c r="GC184" s="207"/>
      <c r="GD184" s="207"/>
      <c r="GE184" s="207"/>
      <c r="GF184" s="207"/>
      <c r="GG184" s="207"/>
      <c r="GH184" s="207"/>
      <c r="GI184" s="207"/>
      <c r="GJ184" s="207"/>
      <c r="GK184" s="207"/>
      <c r="GL184" s="207"/>
      <c r="GM184" s="207"/>
      <c r="GN184" s="207"/>
      <c r="GO184" s="207"/>
      <c r="GP184" s="207"/>
      <c r="GQ184" s="207"/>
      <c r="GR184" s="207"/>
      <c r="GS184" s="207"/>
      <c r="GT184" s="207"/>
      <c r="GU184" s="207"/>
      <c r="GV184" s="207"/>
      <c r="GW184" s="207"/>
      <c r="GX184" s="207"/>
      <c r="GY184" s="207"/>
    </row>
    <row r="185" spans="1:207" x14ac:dyDescent="0.2">
      <c r="A185" s="30">
        <v>173</v>
      </c>
      <c r="B185" s="30" t="s">
        <v>114</v>
      </c>
      <c r="C185" s="103">
        <v>173</v>
      </c>
      <c r="D185" s="43">
        <f>'Revised Stratig. - April ''08'!$AC$144</f>
        <v>2178.49198407838</v>
      </c>
      <c r="E185" s="70">
        <v>20</v>
      </c>
      <c r="F185" s="15">
        <v>0</v>
      </c>
      <c r="G185" s="15">
        <v>0</v>
      </c>
      <c r="H185" s="15">
        <v>0</v>
      </c>
      <c r="I185" s="15">
        <v>0</v>
      </c>
      <c r="J185" s="80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80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8</v>
      </c>
      <c r="AB185" s="15">
        <v>0</v>
      </c>
      <c r="AC185" s="80">
        <v>8</v>
      </c>
      <c r="AD185" s="15">
        <v>0</v>
      </c>
      <c r="AE185" s="15">
        <v>0</v>
      </c>
      <c r="AF185" s="15">
        <v>0</v>
      </c>
      <c r="AG185" s="80">
        <v>0</v>
      </c>
      <c r="AH185" s="15">
        <v>0</v>
      </c>
      <c r="AI185" s="15">
        <v>54</v>
      </c>
      <c r="AJ185" s="15">
        <v>0</v>
      </c>
      <c r="AK185" s="15">
        <v>0</v>
      </c>
      <c r="AL185" s="15">
        <v>0</v>
      </c>
      <c r="AM185" s="15">
        <v>0</v>
      </c>
      <c r="AN185" s="80">
        <v>0</v>
      </c>
      <c r="AO185" s="15">
        <v>0</v>
      </c>
      <c r="AP185" s="80">
        <v>0</v>
      </c>
      <c r="AQ185" s="15">
        <v>0</v>
      </c>
      <c r="AR185" s="15">
        <v>0</v>
      </c>
      <c r="AS185" s="15">
        <v>0</v>
      </c>
      <c r="AT185" s="80">
        <v>4</v>
      </c>
      <c r="AU185" s="80">
        <v>104</v>
      </c>
      <c r="AV185" s="80">
        <v>0</v>
      </c>
      <c r="AW185" s="80">
        <v>0</v>
      </c>
      <c r="AX185" s="80">
        <v>1</v>
      </c>
      <c r="AY185" s="174">
        <v>86</v>
      </c>
      <c r="AZ185" s="80">
        <v>0</v>
      </c>
      <c r="BA185" s="80">
        <v>18</v>
      </c>
      <c r="BB185" s="80">
        <v>0</v>
      </c>
      <c r="BC185" s="80">
        <v>0</v>
      </c>
      <c r="BD185" s="80">
        <v>0</v>
      </c>
      <c r="BE185" s="80">
        <v>0</v>
      </c>
      <c r="BF185" s="80">
        <v>0</v>
      </c>
      <c r="BG185" s="80">
        <v>105</v>
      </c>
      <c r="BH185" s="15">
        <v>0</v>
      </c>
      <c r="BI185" s="15">
        <v>0</v>
      </c>
      <c r="BJ185" s="15">
        <v>0</v>
      </c>
      <c r="BK185" s="80">
        <v>0</v>
      </c>
      <c r="BL185" s="15">
        <v>0</v>
      </c>
      <c r="BM185" s="15">
        <v>0</v>
      </c>
      <c r="BN185" s="15">
        <v>0</v>
      </c>
      <c r="BO185" s="15">
        <v>0</v>
      </c>
      <c r="BP185" s="15">
        <v>0</v>
      </c>
      <c r="BQ185" s="15">
        <v>0</v>
      </c>
      <c r="BR185" s="80">
        <v>0</v>
      </c>
      <c r="BS185" s="15">
        <v>0</v>
      </c>
      <c r="BT185" s="15">
        <v>0</v>
      </c>
      <c r="BU185" s="80">
        <v>0</v>
      </c>
      <c r="BV185" s="15">
        <v>0</v>
      </c>
      <c r="BW185" s="15">
        <v>0</v>
      </c>
      <c r="BX185" s="15">
        <v>0</v>
      </c>
      <c r="BY185" s="15">
        <v>0</v>
      </c>
      <c r="BZ185" s="80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v>0</v>
      </c>
      <c r="CH185" s="80">
        <v>0</v>
      </c>
      <c r="CI185" s="80">
        <v>0</v>
      </c>
      <c r="CJ185" s="80">
        <v>0</v>
      </c>
      <c r="CK185" s="80">
        <v>29</v>
      </c>
      <c r="CL185" s="174">
        <v>29</v>
      </c>
      <c r="CM185" s="80">
        <v>7</v>
      </c>
      <c r="CN185" s="80">
        <v>0</v>
      </c>
      <c r="CO185" s="80">
        <v>0</v>
      </c>
      <c r="CP185" s="80">
        <v>3</v>
      </c>
      <c r="CQ185" s="80">
        <v>0</v>
      </c>
      <c r="CR185" s="80">
        <v>0</v>
      </c>
      <c r="CS185" s="80">
        <v>0</v>
      </c>
      <c r="CT185" s="80">
        <v>68</v>
      </c>
      <c r="CU185" s="15">
        <v>0</v>
      </c>
      <c r="CV185" s="15">
        <v>1</v>
      </c>
      <c r="CW185" s="15">
        <v>173</v>
      </c>
      <c r="CX185" s="15"/>
      <c r="CY185" s="15"/>
      <c r="CZ185" s="207"/>
      <c r="DA185" s="207"/>
      <c r="DJ185" s="207"/>
      <c r="DK185" s="207"/>
      <c r="DL185" s="207"/>
      <c r="DM185" s="207"/>
      <c r="DN185" s="207"/>
      <c r="DO185" s="207"/>
      <c r="DP185" s="207"/>
      <c r="DQ185" s="207"/>
      <c r="DR185" s="207"/>
      <c r="DS185" s="207"/>
      <c r="DT185" s="207"/>
      <c r="DU185" s="207"/>
      <c r="DV185" s="207"/>
      <c r="DW185" s="207"/>
      <c r="DX185" s="207"/>
      <c r="DY185" s="207"/>
      <c r="DZ185" s="207"/>
      <c r="EA185" s="207"/>
      <c r="EB185" s="207"/>
      <c r="EC185" s="207"/>
      <c r="ED185" s="207"/>
      <c r="EE185" s="207"/>
      <c r="EF185" s="207"/>
      <c r="EG185" s="207"/>
      <c r="EH185" s="207"/>
      <c r="EI185" s="207"/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  <c r="GG185" s="207"/>
      <c r="GH185" s="207"/>
      <c r="GI185" s="207"/>
      <c r="GJ185" s="207"/>
      <c r="GK185" s="207"/>
      <c r="GL185" s="207"/>
      <c r="GM185" s="207"/>
      <c r="GN185" s="207"/>
      <c r="GO185" s="207"/>
      <c r="GP185" s="207"/>
      <c r="GQ185" s="207"/>
      <c r="GR185" s="207"/>
      <c r="GS185" s="207"/>
      <c r="GT185" s="207"/>
      <c r="GU185" s="207"/>
      <c r="GV185" s="207"/>
      <c r="GW185" s="207"/>
      <c r="GX185" s="207"/>
      <c r="GY185" s="207"/>
    </row>
    <row r="186" spans="1:207" x14ac:dyDescent="0.2">
      <c r="A186" s="30">
        <v>179.5</v>
      </c>
      <c r="B186" s="30" t="s">
        <v>115</v>
      </c>
      <c r="C186" s="103">
        <v>179.5</v>
      </c>
      <c r="D186" s="43">
        <f>'Revised Stratig. - April ''08'!$AC$150</f>
        <v>2274.9679666874999</v>
      </c>
      <c r="E186" s="171">
        <v>20</v>
      </c>
      <c r="F186" s="15">
        <v>1.6</v>
      </c>
      <c r="G186" s="15">
        <v>1.6</v>
      </c>
      <c r="H186" s="15">
        <v>0</v>
      </c>
      <c r="I186" s="15">
        <v>4.8</v>
      </c>
      <c r="J186" s="80">
        <v>4.8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4.8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80">
        <v>1.6</v>
      </c>
      <c r="W186" s="15">
        <v>1.6</v>
      </c>
      <c r="X186" s="15">
        <v>0</v>
      </c>
      <c r="Y186" s="15">
        <v>0</v>
      </c>
      <c r="Z186" s="15">
        <v>0</v>
      </c>
      <c r="AA186" s="15">
        <v>28.8</v>
      </c>
      <c r="AB186" s="15">
        <v>3.2</v>
      </c>
      <c r="AC186" s="80">
        <v>32</v>
      </c>
      <c r="AD186" s="15">
        <v>0</v>
      </c>
      <c r="AE186" s="15">
        <v>0</v>
      </c>
      <c r="AF186" s="15">
        <v>0</v>
      </c>
      <c r="AG186" s="80">
        <v>0</v>
      </c>
      <c r="AH186" s="15">
        <v>0</v>
      </c>
      <c r="AI186" s="15">
        <v>296</v>
      </c>
      <c r="AJ186" s="15">
        <v>1.6</v>
      </c>
      <c r="AK186" s="15">
        <v>0</v>
      </c>
      <c r="AL186" s="15">
        <v>0</v>
      </c>
      <c r="AM186" s="15">
        <v>0</v>
      </c>
      <c r="AN186" s="80">
        <v>0</v>
      </c>
      <c r="AO186" s="15">
        <v>0</v>
      </c>
      <c r="AP186" s="80">
        <v>0</v>
      </c>
      <c r="AQ186" s="15">
        <v>0</v>
      </c>
      <c r="AR186" s="15">
        <v>0</v>
      </c>
      <c r="AS186" s="15">
        <v>0</v>
      </c>
      <c r="AT186" s="80">
        <v>9.6</v>
      </c>
      <c r="AU186" s="80">
        <v>36.799999999999997</v>
      </c>
      <c r="AV186" s="80">
        <v>1.6</v>
      </c>
      <c r="AW186" s="80">
        <v>0</v>
      </c>
      <c r="AX186" s="80">
        <v>1.6</v>
      </c>
      <c r="AY186" s="174">
        <v>192</v>
      </c>
      <c r="AZ186" s="80">
        <v>0</v>
      </c>
      <c r="BA186" s="80">
        <v>0</v>
      </c>
      <c r="BB186" s="80">
        <v>8</v>
      </c>
      <c r="BC186" s="80">
        <v>0</v>
      </c>
      <c r="BD186" s="80">
        <v>1.6</v>
      </c>
      <c r="BE186" s="80">
        <v>0</v>
      </c>
      <c r="BF186" s="80">
        <v>0</v>
      </c>
      <c r="BG186" s="80">
        <v>203.2</v>
      </c>
      <c r="BH186" s="15">
        <v>0</v>
      </c>
      <c r="BI186" s="15">
        <v>0</v>
      </c>
      <c r="BJ186" s="15">
        <v>0</v>
      </c>
      <c r="BK186" s="80">
        <v>0</v>
      </c>
      <c r="BL186" s="15">
        <v>0</v>
      </c>
      <c r="BM186" s="15">
        <v>0</v>
      </c>
      <c r="BN186" s="15">
        <v>0</v>
      </c>
      <c r="BO186" s="15">
        <v>0</v>
      </c>
      <c r="BP186" s="15">
        <v>0</v>
      </c>
      <c r="BQ186" s="15">
        <v>0</v>
      </c>
      <c r="BR186" s="80">
        <v>0</v>
      </c>
      <c r="BS186" s="15">
        <v>0</v>
      </c>
      <c r="BT186" s="15">
        <v>0</v>
      </c>
      <c r="BU186" s="80">
        <v>0</v>
      </c>
      <c r="BV186" s="15">
        <v>0</v>
      </c>
      <c r="BW186" s="15">
        <v>0</v>
      </c>
      <c r="BX186" s="15">
        <v>0</v>
      </c>
      <c r="BY186" s="15">
        <v>0</v>
      </c>
      <c r="BZ186" s="80">
        <v>0</v>
      </c>
      <c r="CA186" s="15">
        <v>0</v>
      </c>
      <c r="CB186" s="15">
        <v>0</v>
      </c>
      <c r="CC186" s="15">
        <v>0</v>
      </c>
      <c r="CD186" s="15">
        <v>0</v>
      </c>
      <c r="CE186" s="15">
        <v>0</v>
      </c>
      <c r="CF186" s="15">
        <v>0</v>
      </c>
      <c r="CG186" s="15">
        <v>0</v>
      </c>
      <c r="CH186" s="80">
        <v>56</v>
      </c>
      <c r="CI186" s="80">
        <v>11.2</v>
      </c>
      <c r="CJ186" s="80">
        <v>1.6</v>
      </c>
      <c r="CK186" s="80">
        <v>33.6</v>
      </c>
      <c r="CL186" s="174">
        <v>89.6</v>
      </c>
      <c r="CM186" s="80">
        <v>4.8</v>
      </c>
      <c r="CN186" s="80">
        <v>0</v>
      </c>
      <c r="CO186" s="80">
        <v>1.6</v>
      </c>
      <c r="CP186" s="80">
        <v>1.6</v>
      </c>
      <c r="CQ186" s="80">
        <v>0</v>
      </c>
      <c r="CR186" s="80">
        <v>1.6</v>
      </c>
      <c r="CS186" s="80">
        <v>1.6</v>
      </c>
      <c r="CT186" s="80">
        <v>190.4</v>
      </c>
      <c r="CU186" s="15">
        <v>0</v>
      </c>
      <c r="CV186" s="15">
        <v>1</v>
      </c>
      <c r="CW186" s="15">
        <v>179.5</v>
      </c>
      <c r="CX186" s="15"/>
      <c r="CY186" s="15"/>
      <c r="CZ186" s="207"/>
      <c r="DA186" s="207"/>
      <c r="DJ186" s="207"/>
      <c r="DK186" s="207"/>
      <c r="DL186" s="207"/>
      <c r="DM186" s="207"/>
      <c r="DN186" s="207"/>
      <c r="DO186" s="207"/>
      <c r="DP186" s="207"/>
      <c r="DQ186" s="207"/>
      <c r="DR186" s="207"/>
      <c r="DS186" s="207"/>
      <c r="DT186" s="207"/>
      <c r="DU186" s="207"/>
      <c r="DV186" s="207"/>
      <c r="DW186" s="207"/>
      <c r="DX186" s="207"/>
      <c r="DY186" s="207"/>
      <c r="DZ186" s="207"/>
      <c r="EA186" s="207"/>
      <c r="EB186" s="207"/>
      <c r="EC186" s="207"/>
      <c r="ED186" s="207"/>
      <c r="EE186" s="207"/>
      <c r="EF186" s="207"/>
      <c r="EG186" s="207"/>
      <c r="EH186" s="207"/>
      <c r="EI186" s="207"/>
      <c r="EJ186" s="207"/>
      <c r="EK186" s="207"/>
      <c r="EL186" s="207"/>
      <c r="EM186" s="207"/>
      <c r="EN186" s="207"/>
      <c r="EO186" s="207"/>
      <c r="EP186" s="207"/>
      <c r="EQ186" s="207"/>
      <c r="ER186" s="207"/>
      <c r="ES186" s="207"/>
      <c r="ET186" s="207"/>
      <c r="EU186" s="207"/>
      <c r="EV186" s="207"/>
      <c r="EW186" s="207"/>
      <c r="EX186" s="207"/>
      <c r="EY186" s="207"/>
      <c r="EZ186" s="207"/>
      <c r="FA186" s="207"/>
      <c r="FB186" s="207"/>
      <c r="FC186" s="207"/>
      <c r="FD186" s="207"/>
      <c r="FE186" s="207"/>
      <c r="FF186" s="207"/>
      <c r="FG186" s="207"/>
      <c r="FH186" s="207"/>
      <c r="FI186" s="207"/>
      <c r="FJ186" s="207"/>
      <c r="FK186" s="207"/>
      <c r="FL186" s="207"/>
      <c r="FM186" s="207"/>
      <c r="FN186" s="207"/>
      <c r="FO186" s="207"/>
      <c r="FP186" s="207"/>
      <c r="FQ186" s="207"/>
      <c r="FR186" s="207"/>
      <c r="FS186" s="207"/>
      <c r="FT186" s="207"/>
      <c r="FU186" s="207"/>
      <c r="FV186" s="207"/>
      <c r="FW186" s="207"/>
      <c r="FX186" s="207"/>
      <c r="FY186" s="207"/>
      <c r="FZ186" s="207"/>
      <c r="GA186" s="207"/>
      <c r="GB186" s="207"/>
      <c r="GC186" s="207"/>
      <c r="GD186" s="207"/>
      <c r="GE186" s="207"/>
      <c r="GF186" s="207"/>
      <c r="GG186" s="207"/>
      <c r="GH186" s="207"/>
      <c r="GI186" s="207"/>
      <c r="GJ186" s="207"/>
      <c r="GK186" s="207"/>
      <c r="GL186" s="207"/>
      <c r="GM186" s="207"/>
      <c r="GN186" s="207"/>
      <c r="GO186" s="207"/>
      <c r="GP186" s="207"/>
      <c r="GQ186" s="207"/>
      <c r="GR186" s="207"/>
      <c r="GS186" s="207"/>
      <c r="GT186" s="207"/>
      <c r="GU186" s="207"/>
      <c r="GV186" s="207"/>
      <c r="GW186" s="207"/>
      <c r="GX186" s="207"/>
      <c r="GY186" s="207"/>
    </row>
  </sheetData>
  <conditionalFormatting sqref="HB6:HE139">
    <cfRule type="cellIs" priority="1" operator="greaterThan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Y197"/>
  <sheetViews>
    <sheetView topLeftCell="DC1" zoomScale="89" zoomScaleNormal="89" workbookViewId="0">
      <pane ySplit="1125" activePane="bottomLeft"/>
      <selection activeCell="DM4" sqref="DM4:DX44"/>
      <selection pane="bottomLeft" activeCell="DK186" sqref="DK186"/>
    </sheetView>
  </sheetViews>
  <sheetFormatPr defaultRowHeight="12.75" x14ac:dyDescent="0.2"/>
  <cols>
    <col min="1" max="101" width="9.140625" style="30"/>
    <col min="102" max="102" width="12" style="30" bestFit="1" customWidth="1"/>
    <col min="103" max="103" width="9.140625" style="203"/>
    <col min="104" max="104" width="17.28515625" style="203" bestFit="1" customWidth="1"/>
    <col min="105" max="105" width="14.7109375" style="203" bestFit="1" customWidth="1"/>
    <col min="106" max="107" width="9.140625" style="203"/>
    <col min="108" max="16384" width="9.140625" style="30"/>
  </cols>
  <sheetData>
    <row r="1" spans="1:129" x14ac:dyDescent="0.2">
      <c r="A1" s="61" t="s">
        <v>489</v>
      </c>
      <c r="C1" s="61"/>
      <c r="DD1" s="61" t="s">
        <v>489</v>
      </c>
      <c r="DF1" s="61"/>
    </row>
    <row r="2" spans="1:129" x14ac:dyDescent="0.2">
      <c r="D2" s="71"/>
      <c r="E2" s="62"/>
      <c r="F2" s="61" t="s">
        <v>6</v>
      </c>
      <c r="J2" s="77"/>
      <c r="Q2" s="61" t="s">
        <v>7</v>
      </c>
      <c r="T2" s="61" t="s">
        <v>8</v>
      </c>
      <c r="V2" s="77"/>
      <c r="Y2" s="61" t="s">
        <v>9</v>
      </c>
      <c r="AA2" s="61" t="s">
        <v>10</v>
      </c>
      <c r="AC2" s="77"/>
      <c r="AD2" s="61" t="s">
        <v>11</v>
      </c>
      <c r="AG2" s="77"/>
      <c r="AN2" s="78" t="s">
        <v>12</v>
      </c>
      <c r="AP2" s="78" t="s">
        <v>13</v>
      </c>
      <c r="AS2" s="61" t="s">
        <v>14</v>
      </c>
      <c r="AT2" s="78" t="s">
        <v>15</v>
      </c>
      <c r="AU2" s="77"/>
      <c r="AV2" s="77"/>
      <c r="AW2" s="77"/>
      <c r="AX2" s="77"/>
      <c r="AY2" s="172"/>
      <c r="AZ2" s="77"/>
      <c r="BA2" s="77"/>
      <c r="BB2" s="77"/>
      <c r="BC2" s="77"/>
      <c r="BD2" s="77"/>
      <c r="BE2" s="77"/>
      <c r="BF2" s="77"/>
      <c r="BG2" s="77"/>
      <c r="BH2" s="61" t="s">
        <v>16</v>
      </c>
      <c r="BK2" s="77"/>
      <c r="BR2" s="77"/>
      <c r="BS2" s="61" t="s">
        <v>17</v>
      </c>
      <c r="BU2" s="77"/>
      <c r="BV2" s="61" t="s">
        <v>18</v>
      </c>
      <c r="BZ2" s="77"/>
      <c r="CD2" s="61" t="s">
        <v>19</v>
      </c>
      <c r="CH2" s="78" t="s">
        <v>20</v>
      </c>
      <c r="CI2" s="77"/>
      <c r="CJ2" s="77"/>
      <c r="CK2" s="77"/>
      <c r="CL2" s="172"/>
      <c r="CM2" s="77"/>
      <c r="CN2" s="77"/>
      <c r="CO2" s="77"/>
      <c r="CP2" s="77"/>
      <c r="CQ2" s="77"/>
      <c r="CR2" s="77"/>
      <c r="CS2" s="77"/>
      <c r="CT2" s="77"/>
      <c r="DG2" s="71"/>
      <c r="DH2" s="71"/>
      <c r="DI2" s="71"/>
      <c r="DJ2" s="71"/>
      <c r="DK2" s="71"/>
      <c r="DL2" s="71"/>
      <c r="DM2" s="77"/>
      <c r="DN2" s="77"/>
      <c r="DO2" s="77"/>
      <c r="DP2" s="77"/>
      <c r="DQ2" s="78" t="s">
        <v>12</v>
      </c>
      <c r="DR2" s="78" t="s">
        <v>13</v>
      </c>
      <c r="DS2" s="172"/>
      <c r="DT2" s="77"/>
      <c r="DU2" s="77"/>
      <c r="DV2" s="77"/>
      <c r="DW2" s="77"/>
      <c r="DX2" s="172"/>
    </row>
    <row r="3" spans="1:129" x14ac:dyDescent="0.2">
      <c r="A3" s="30" t="s">
        <v>314</v>
      </c>
      <c r="B3" s="30" t="s">
        <v>206</v>
      </c>
      <c r="C3" s="43" t="s">
        <v>464</v>
      </c>
      <c r="D3" s="73" t="s">
        <v>484</v>
      </c>
      <c r="E3" s="62" t="s">
        <v>23</v>
      </c>
      <c r="F3" s="30" t="s">
        <v>24</v>
      </c>
      <c r="G3" s="30" t="s">
        <v>25</v>
      </c>
      <c r="H3" s="30" t="s">
        <v>26</v>
      </c>
      <c r="I3" s="30" t="s">
        <v>27</v>
      </c>
      <c r="J3" s="78" t="s">
        <v>28</v>
      </c>
      <c r="K3" s="30" t="s">
        <v>29</v>
      </c>
      <c r="L3" s="30" t="s">
        <v>30</v>
      </c>
      <c r="M3" s="30" t="s">
        <v>31</v>
      </c>
      <c r="N3" s="30" t="s">
        <v>32</v>
      </c>
      <c r="O3" s="30" t="s">
        <v>33</v>
      </c>
      <c r="P3" s="30" t="s">
        <v>34</v>
      </c>
      <c r="Q3" s="30" t="s">
        <v>35</v>
      </c>
      <c r="R3" s="30" t="s">
        <v>36</v>
      </c>
      <c r="S3" s="30" t="s">
        <v>37</v>
      </c>
      <c r="T3" s="30" t="s">
        <v>33</v>
      </c>
      <c r="U3" s="30" t="s">
        <v>38</v>
      </c>
      <c r="V3" s="78" t="s">
        <v>39</v>
      </c>
      <c r="W3" s="30" t="s">
        <v>40</v>
      </c>
      <c r="X3" s="30" t="s">
        <v>41</v>
      </c>
      <c r="Y3" s="30" t="s">
        <v>42</v>
      </c>
      <c r="Z3" s="30" t="s">
        <v>43</v>
      </c>
      <c r="AA3" s="30" t="s">
        <v>44</v>
      </c>
      <c r="AB3" s="30" t="s">
        <v>45</v>
      </c>
      <c r="AC3" s="78" t="s">
        <v>46</v>
      </c>
      <c r="AD3" s="30" t="s">
        <v>47</v>
      </c>
      <c r="AE3" s="30" t="s">
        <v>48</v>
      </c>
      <c r="AF3" s="30" t="s">
        <v>49</v>
      </c>
      <c r="AG3" s="78" t="s">
        <v>50</v>
      </c>
      <c r="AH3" s="30" t="s">
        <v>51</v>
      </c>
      <c r="AI3" s="30" t="s">
        <v>52</v>
      </c>
      <c r="AJ3" s="30" t="s">
        <v>53</v>
      </c>
      <c r="AK3" s="30" t="s">
        <v>54</v>
      </c>
      <c r="AL3" s="30" t="s">
        <v>55</v>
      </c>
      <c r="AM3" s="30" t="s">
        <v>56</v>
      </c>
      <c r="AN3" s="78" t="s">
        <v>57</v>
      </c>
      <c r="AO3" s="30" t="s">
        <v>58</v>
      </c>
      <c r="AP3" s="78" t="s">
        <v>59</v>
      </c>
      <c r="AQ3" s="30" t="s">
        <v>60</v>
      </c>
      <c r="AR3" s="30" t="s">
        <v>61</v>
      </c>
      <c r="AS3" s="30" t="s">
        <v>62</v>
      </c>
      <c r="AT3" s="77" t="s">
        <v>63</v>
      </c>
      <c r="AU3" s="77" t="s">
        <v>64</v>
      </c>
      <c r="AV3" s="77" t="s">
        <v>65</v>
      </c>
      <c r="AW3" s="77" t="s">
        <v>66</v>
      </c>
      <c r="AX3" s="181" t="s">
        <v>488</v>
      </c>
      <c r="AY3" s="173" t="s">
        <v>68</v>
      </c>
      <c r="AZ3" s="77" t="s">
        <v>69</v>
      </c>
      <c r="BA3" s="77" t="s">
        <v>29</v>
      </c>
      <c r="BB3" s="77" t="s">
        <v>30</v>
      </c>
      <c r="BC3" s="77" t="s">
        <v>70</v>
      </c>
      <c r="BD3" s="77" t="s">
        <v>71</v>
      </c>
      <c r="BE3" s="77" t="s">
        <v>72</v>
      </c>
      <c r="BF3" s="77" t="s">
        <v>73</v>
      </c>
      <c r="BG3" s="79" t="s">
        <v>74</v>
      </c>
      <c r="BH3" s="30" t="s">
        <v>75</v>
      </c>
      <c r="BI3" s="30" t="s">
        <v>76</v>
      </c>
      <c r="BJ3" s="30" t="s">
        <v>77</v>
      </c>
      <c r="BK3" s="78" t="s">
        <v>453</v>
      </c>
      <c r="BL3" s="30" t="s">
        <v>71</v>
      </c>
      <c r="BM3" s="30" t="s">
        <v>72</v>
      </c>
      <c r="BN3" s="30" t="s">
        <v>29</v>
      </c>
      <c r="BO3" s="30" t="s">
        <v>30</v>
      </c>
      <c r="BP3" s="30" t="s">
        <v>78</v>
      </c>
      <c r="BQ3" s="30" t="s">
        <v>79</v>
      </c>
      <c r="BR3" s="78" t="s">
        <v>80</v>
      </c>
      <c r="BS3" s="30" t="s">
        <v>81</v>
      </c>
      <c r="BT3" s="30" t="s">
        <v>82</v>
      </c>
      <c r="BU3" s="78" t="s">
        <v>452</v>
      </c>
      <c r="BV3" s="30" t="s">
        <v>83</v>
      </c>
      <c r="BW3" s="30" t="s">
        <v>84</v>
      </c>
      <c r="BX3" s="30" t="s">
        <v>85</v>
      </c>
      <c r="BY3" s="30" t="s">
        <v>86</v>
      </c>
      <c r="BZ3" s="78" t="s">
        <v>87</v>
      </c>
      <c r="CA3" s="30" t="s">
        <v>88</v>
      </c>
      <c r="CB3" s="30" t="s">
        <v>89</v>
      </c>
      <c r="CC3" s="43" t="s">
        <v>90</v>
      </c>
      <c r="CD3" s="30" t="s">
        <v>91</v>
      </c>
      <c r="CE3" s="30" t="s">
        <v>92</v>
      </c>
      <c r="CF3" s="30" t="s">
        <v>93</v>
      </c>
      <c r="CG3" s="30" t="s">
        <v>94</v>
      </c>
      <c r="CH3" s="77" t="s">
        <v>95</v>
      </c>
      <c r="CI3" s="77" t="s">
        <v>96</v>
      </c>
      <c r="CJ3" s="77" t="s">
        <v>97</v>
      </c>
      <c r="CK3" s="77" t="s">
        <v>98</v>
      </c>
      <c r="CL3" s="173" t="s">
        <v>491</v>
      </c>
      <c r="CM3" s="77" t="s">
        <v>100</v>
      </c>
      <c r="CN3" s="77" t="s">
        <v>101</v>
      </c>
      <c r="CO3" s="77" t="s">
        <v>102</v>
      </c>
      <c r="CP3" s="77" t="s">
        <v>30</v>
      </c>
      <c r="CQ3" s="77" t="s">
        <v>103</v>
      </c>
      <c r="CR3" s="77" t="s">
        <v>31</v>
      </c>
      <c r="CS3" s="77" t="s">
        <v>70</v>
      </c>
      <c r="CT3" s="78" t="s">
        <v>486</v>
      </c>
      <c r="CU3" s="30" t="s">
        <v>105</v>
      </c>
      <c r="CV3" s="30" t="s">
        <v>106</v>
      </c>
      <c r="CW3" s="30" t="s">
        <v>384</v>
      </c>
      <c r="DA3" s="211"/>
      <c r="DD3" s="30" t="s">
        <v>314</v>
      </c>
      <c r="DE3" s="30" t="s">
        <v>206</v>
      </c>
      <c r="DF3" s="43" t="s">
        <v>464</v>
      </c>
      <c r="DG3" s="73" t="s">
        <v>484</v>
      </c>
      <c r="DH3" s="73" t="s">
        <v>1</v>
      </c>
      <c r="DI3" s="73" t="s">
        <v>2</v>
      </c>
      <c r="DJ3" s="73" t="s">
        <v>4</v>
      </c>
      <c r="DK3" s="73" t="s">
        <v>5</v>
      </c>
      <c r="DL3" s="73" t="s">
        <v>492</v>
      </c>
      <c r="DM3" s="78" t="s">
        <v>28</v>
      </c>
      <c r="DN3" s="78" t="s">
        <v>39</v>
      </c>
      <c r="DO3" s="78" t="s">
        <v>46</v>
      </c>
      <c r="DP3" s="78" t="s">
        <v>50</v>
      </c>
      <c r="DQ3" s="78" t="s">
        <v>57</v>
      </c>
      <c r="DR3" s="78" t="s">
        <v>59</v>
      </c>
      <c r="DS3" s="173" t="s">
        <v>68</v>
      </c>
      <c r="DT3" s="78" t="s">
        <v>453</v>
      </c>
      <c r="DU3" s="78" t="s">
        <v>80</v>
      </c>
      <c r="DV3" s="78" t="s">
        <v>452</v>
      </c>
      <c r="DW3" s="78" t="s">
        <v>87</v>
      </c>
      <c r="DX3" s="173" t="s">
        <v>491</v>
      </c>
      <c r="DY3" s="61"/>
    </row>
    <row r="4" spans="1:129" x14ac:dyDescent="0.2">
      <c r="A4" s="61" t="s">
        <v>1</v>
      </c>
      <c r="D4" s="71"/>
      <c r="E4" s="62"/>
      <c r="J4" s="77"/>
      <c r="V4" s="77"/>
      <c r="AC4" s="77"/>
      <c r="AG4" s="77"/>
      <c r="AN4" s="77"/>
      <c r="AP4" s="77"/>
      <c r="AT4" s="77"/>
      <c r="AU4" s="77"/>
      <c r="AV4" s="77"/>
      <c r="AW4" s="77"/>
      <c r="AX4" s="77"/>
      <c r="AY4" s="172"/>
      <c r="AZ4" s="77"/>
      <c r="BA4" s="77"/>
      <c r="BB4" s="77"/>
      <c r="BC4" s="77"/>
      <c r="BD4" s="77"/>
      <c r="BE4" s="77"/>
      <c r="BF4" s="77"/>
      <c r="BG4" s="77"/>
      <c r="BK4" s="77"/>
      <c r="BR4" s="77"/>
      <c r="BU4" s="77"/>
      <c r="BZ4" s="77"/>
      <c r="CH4" s="77"/>
      <c r="CI4" s="77"/>
      <c r="CJ4" s="77"/>
      <c r="CK4" s="77"/>
      <c r="CL4" s="172"/>
      <c r="CM4" s="77"/>
      <c r="CN4" s="77"/>
      <c r="CO4" s="77"/>
      <c r="CP4" s="77"/>
      <c r="CQ4" s="77"/>
      <c r="CR4" s="77"/>
      <c r="CS4" s="77"/>
      <c r="CT4" s="77"/>
      <c r="DD4" s="30">
        <v>4</v>
      </c>
      <c r="DE4" s="3">
        <v>4</v>
      </c>
      <c r="DF4" s="98">
        <v>4</v>
      </c>
      <c r="DG4" s="89">
        <f>'Revised Stratig. - April ''08'!$S$51</f>
        <v>-3.4828841812687101</v>
      </c>
      <c r="DH4" s="89"/>
      <c r="DI4" s="48">
        <v>1</v>
      </c>
      <c r="DJ4" s="89"/>
      <c r="DK4" s="89"/>
      <c r="DL4" s="89">
        <v>1</v>
      </c>
      <c r="DM4" s="15">
        <v>0</v>
      </c>
      <c r="DN4" s="15">
        <v>2.083333333333333</v>
      </c>
      <c r="DO4" s="15">
        <v>6.25</v>
      </c>
      <c r="DP4" s="15">
        <v>0</v>
      </c>
      <c r="DQ4" s="15">
        <v>4.1666666666666661</v>
      </c>
      <c r="DR4" s="15">
        <v>0</v>
      </c>
      <c r="DS4" s="15">
        <v>8.3333333333333321</v>
      </c>
      <c r="DT4" s="15">
        <v>0</v>
      </c>
      <c r="DU4" s="15">
        <v>0</v>
      </c>
      <c r="DV4" s="15">
        <v>0</v>
      </c>
      <c r="DW4" s="15">
        <v>0</v>
      </c>
      <c r="DX4" s="15">
        <v>14.583333333333334</v>
      </c>
    </row>
    <row r="5" spans="1:129" x14ac:dyDescent="0.2">
      <c r="A5" s="61" t="s">
        <v>192</v>
      </c>
      <c r="D5" s="71"/>
      <c r="E5" s="62"/>
      <c r="J5" s="77"/>
      <c r="V5" s="77"/>
      <c r="AC5" s="77"/>
      <c r="AG5" s="77"/>
      <c r="AN5" s="77"/>
      <c r="AP5" s="77"/>
      <c r="AT5" s="77"/>
      <c r="AU5" s="77"/>
      <c r="AV5" s="77"/>
      <c r="AW5" s="77"/>
      <c r="AX5" s="77"/>
      <c r="AY5" s="172"/>
      <c r="AZ5" s="77"/>
      <c r="BA5" s="77"/>
      <c r="BB5" s="77"/>
      <c r="BC5" s="77"/>
      <c r="BD5" s="77"/>
      <c r="BE5" s="77"/>
      <c r="BF5" s="77"/>
      <c r="BG5" s="77"/>
      <c r="BK5" s="77"/>
      <c r="BR5" s="77"/>
      <c r="BU5" s="77"/>
      <c r="BZ5" s="77"/>
      <c r="CH5" s="77"/>
      <c r="CI5" s="77"/>
      <c r="CJ5" s="77"/>
      <c r="CK5" s="77"/>
      <c r="CL5" s="172"/>
      <c r="CM5" s="77"/>
      <c r="CN5" s="77"/>
      <c r="CO5" s="77"/>
      <c r="CP5" s="77"/>
      <c r="CQ5" s="77"/>
      <c r="CR5" s="77"/>
      <c r="CS5" s="77"/>
      <c r="CT5" s="77"/>
      <c r="DD5" s="30">
        <v>9</v>
      </c>
      <c r="DE5" s="3">
        <v>9</v>
      </c>
      <c r="DF5" s="98">
        <v>9</v>
      </c>
      <c r="DG5" s="89">
        <f>'Revised Stratig. - April ''08'!$S$56</f>
        <v>59.764658696446503</v>
      </c>
      <c r="DH5" s="89"/>
      <c r="DI5" s="48">
        <v>1</v>
      </c>
      <c r="DJ5" s="89"/>
      <c r="DK5" s="89"/>
      <c r="DL5" s="89">
        <v>1</v>
      </c>
      <c r="DM5" s="15">
        <v>0</v>
      </c>
      <c r="DN5" s="15">
        <v>0</v>
      </c>
      <c r="DO5" s="15">
        <v>12.5</v>
      </c>
      <c r="DP5" s="15">
        <v>0</v>
      </c>
      <c r="DQ5" s="15">
        <v>8.3333333333333321</v>
      </c>
      <c r="DR5" s="15">
        <v>0</v>
      </c>
      <c r="DS5" s="15">
        <v>8.3333333333333321</v>
      </c>
      <c r="DT5" s="15">
        <v>0</v>
      </c>
      <c r="DU5" s="15">
        <v>0</v>
      </c>
      <c r="DV5" s="15">
        <v>0</v>
      </c>
      <c r="DW5" s="15">
        <v>0</v>
      </c>
      <c r="DX5" s="15">
        <v>14.583333333333334</v>
      </c>
    </row>
    <row r="6" spans="1:129" x14ac:dyDescent="0.2">
      <c r="A6" s="30">
        <v>4</v>
      </c>
      <c r="B6" s="30">
        <v>4</v>
      </c>
      <c r="C6" s="100">
        <v>64</v>
      </c>
      <c r="D6" s="60">
        <f>'Revised Stratig. - April ''08'!$G$9</f>
        <v>2205</v>
      </c>
      <c r="E6" s="65">
        <v>23</v>
      </c>
      <c r="F6" s="15">
        <v>0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1.0869565217391304</v>
      </c>
      <c r="W6" s="15">
        <v>1.0869565217391304</v>
      </c>
      <c r="X6" s="15">
        <v>0</v>
      </c>
      <c r="Y6" s="15">
        <v>6.5217391304347823</v>
      </c>
      <c r="Z6" s="15">
        <v>0</v>
      </c>
      <c r="AA6" s="15">
        <v>17.391304347826086</v>
      </c>
      <c r="AB6" s="15">
        <v>2.1739130434782608</v>
      </c>
      <c r="AC6" s="15">
        <v>19.565217391304348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160.86956521739128</v>
      </c>
      <c r="AJ6" s="15">
        <v>0</v>
      </c>
      <c r="AK6" s="15">
        <v>0</v>
      </c>
      <c r="AL6" s="15">
        <v>0</v>
      </c>
      <c r="AM6" s="15">
        <v>0</v>
      </c>
      <c r="AN6" s="15">
        <v>0</v>
      </c>
      <c r="AO6" s="15">
        <v>0</v>
      </c>
      <c r="AP6" s="15">
        <v>0</v>
      </c>
      <c r="AQ6" s="15">
        <v>0</v>
      </c>
      <c r="AR6" s="15">
        <v>0</v>
      </c>
      <c r="AS6" s="15">
        <v>0</v>
      </c>
      <c r="AT6" s="15">
        <v>2.1739130434782608</v>
      </c>
      <c r="AU6" s="15">
        <v>78.260869565217391</v>
      </c>
      <c r="AV6" s="15">
        <v>0</v>
      </c>
      <c r="AW6" s="15">
        <v>0</v>
      </c>
      <c r="AX6" s="15">
        <v>2.1749999999999998</v>
      </c>
      <c r="AY6" s="15">
        <v>73.913043478260846</v>
      </c>
      <c r="AZ6" s="15">
        <v>0</v>
      </c>
      <c r="BA6" s="15">
        <v>0</v>
      </c>
      <c r="BB6" s="15">
        <v>3.2608695652173911</v>
      </c>
      <c r="BC6" s="15">
        <v>0</v>
      </c>
      <c r="BD6" s="15">
        <v>0</v>
      </c>
      <c r="BE6" s="15">
        <v>0</v>
      </c>
      <c r="BF6" s="15">
        <v>0</v>
      </c>
      <c r="BG6" s="15">
        <v>78.260869565217391</v>
      </c>
      <c r="BH6" s="15">
        <v>0</v>
      </c>
      <c r="BI6" s="15">
        <v>0</v>
      </c>
      <c r="BJ6" s="15">
        <v>0</v>
      </c>
      <c r="BK6" s="15">
        <v>0</v>
      </c>
      <c r="BL6" s="15">
        <v>0</v>
      </c>
      <c r="BM6" s="15">
        <v>0</v>
      </c>
      <c r="BN6" s="15">
        <v>0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15">
        <v>7.608695652173914</v>
      </c>
      <c r="CI6" s="15">
        <v>3.2608695652173911</v>
      </c>
      <c r="CJ6" s="15">
        <v>0</v>
      </c>
      <c r="CK6" s="15">
        <v>10.869565217391305</v>
      </c>
      <c r="CL6" s="15">
        <v>18.5</v>
      </c>
      <c r="CM6" s="15">
        <v>3.2608695652173911</v>
      </c>
      <c r="CN6" s="15">
        <v>0</v>
      </c>
      <c r="CO6" s="15">
        <v>6.5217391304347823</v>
      </c>
      <c r="CP6" s="15">
        <v>21.739130434782609</v>
      </c>
      <c r="CQ6" s="15">
        <v>0</v>
      </c>
      <c r="CR6" s="15">
        <v>0</v>
      </c>
      <c r="CS6" s="15">
        <v>0</v>
      </c>
      <c r="CT6" s="15">
        <v>50.021739130434781</v>
      </c>
      <c r="CU6" s="15">
        <v>0</v>
      </c>
      <c r="CV6" s="15">
        <v>1</v>
      </c>
      <c r="CW6" s="15">
        <v>64</v>
      </c>
      <c r="DD6" s="30">
        <v>14</v>
      </c>
      <c r="DE6" s="3">
        <v>14</v>
      </c>
      <c r="DF6" s="98">
        <v>14</v>
      </c>
      <c r="DG6" s="89">
        <f>'Revised Stratig. - April ''08'!$S$61</f>
        <v>121.120219344407</v>
      </c>
      <c r="DH6" s="89"/>
      <c r="DI6" s="48">
        <v>1</v>
      </c>
      <c r="DJ6" s="89"/>
      <c r="DK6" s="89"/>
      <c r="DL6" s="89">
        <v>1</v>
      </c>
      <c r="DM6" s="15">
        <v>0</v>
      </c>
      <c r="DN6" s="15">
        <v>6.25</v>
      </c>
      <c r="DO6" s="15">
        <v>6.25</v>
      </c>
      <c r="DP6" s="15">
        <v>0</v>
      </c>
      <c r="DQ6" s="15">
        <v>4.1666666666666661</v>
      </c>
      <c r="DR6" s="15">
        <v>0</v>
      </c>
      <c r="DS6" s="15">
        <v>4.1666666666666661</v>
      </c>
      <c r="DT6" s="15">
        <v>0</v>
      </c>
      <c r="DU6" s="15">
        <v>0</v>
      </c>
      <c r="DV6" s="15">
        <v>0</v>
      </c>
      <c r="DW6" s="15">
        <v>0</v>
      </c>
      <c r="DX6" s="15">
        <v>4.1666666666666661</v>
      </c>
      <c r="DY6" s="15"/>
    </row>
    <row r="7" spans="1:129" x14ac:dyDescent="0.2">
      <c r="A7" s="30">
        <v>10</v>
      </c>
      <c r="B7" s="30">
        <v>10</v>
      </c>
      <c r="C7" s="100">
        <v>70</v>
      </c>
      <c r="D7" s="60">
        <f>'Revised Stratig. - April ''08'!$G$15</f>
        <v>2313</v>
      </c>
      <c r="E7" s="65">
        <v>20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12.5</v>
      </c>
      <c r="AB7" s="15">
        <v>0</v>
      </c>
      <c r="AC7" s="15">
        <v>12.5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77.5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v>0</v>
      </c>
      <c r="AQ7" s="15">
        <v>0</v>
      </c>
      <c r="AR7" s="15">
        <v>0</v>
      </c>
      <c r="AS7" s="15">
        <v>0</v>
      </c>
      <c r="AT7" s="15">
        <v>1.25</v>
      </c>
      <c r="AU7" s="15">
        <v>16.25</v>
      </c>
      <c r="AV7" s="15">
        <v>1.25</v>
      </c>
      <c r="AW7" s="15">
        <v>0</v>
      </c>
      <c r="AX7" s="15">
        <v>1.25</v>
      </c>
      <c r="AY7" s="15">
        <v>72.5</v>
      </c>
      <c r="AZ7" s="15">
        <v>0</v>
      </c>
      <c r="BA7" s="15">
        <v>0</v>
      </c>
      <c r="BB7" s="15">
        <v>2.5</v>
      </c>
      <c r="BC7" s="15">
        <v>0</v>
      </c>
      <c r="BD7" s="15">
        <v>1.25</v>
      </c>
      <c r="BE7" s="15">
        <v>0</v>
      </c>
      <c r="BF7" s="15">
        <v>0</v>
      </c>
      <c r="BG7" s="15">
        <v>77.5</v>
      </c>
      <c r="BH7" s="15">
        <v>0</v>
      </c>
      <c r="BI7" s="15">
        <v>0</v>
      </c>
      <c r="BJ7" s="15">
        <v>0</v>
      </c>
      <c r="BK7" s="15">
        <v>0</v>
      </c>
      <c r="BL7" s="15">
        <v>0</v>
      </c>
      <c r="BM7" s="15">
        <v>0</v>
      </c>
      <c r="BN7" s="15">
        <v>0</v>
      </c>
      <c r="BO7" s="15">
        <v>0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15">
        <v>2.5</v>
      </c>
      <c r="CI7" s="15">
        <v>2.5</v>
      </c>
      <c r="CJ7" s="15">
        <v>0</v>
      </c>
      <c r="CK7" s="15">
        <v>16.25</v>
      </c>
      <c r="CL7" s="15">
        <v>18.75</v>
      </c>
      <c r="CM7" s="15">
        <v>5</v>
      </c>
      <c r="CN7" s="15">
        <v>0</v>
      </c>
      <c r="CO7" s="15">
        <v>2.5</v>
      </c>
      <c r="CP7" s="15">
        <v>6.25</v>
      </c>
      <c r="CQ7" s="15">
        <v>0</v>
      </c>
      <c r="CR7" s="15">
        <v>0</v>
      </c>
      <c r="CS7" s="15">
        <v>0</v>
      </c>
      <c r="CT7" s="15">
        <v>32.5</v>
      </c>
      <c r="CU7" s="15">
        <v>0</v>
      </c>
      <c r="CV7" s="15">
        <v>1</v>
      </c>
      <c r="CW7" s="15">
        <v>70</v>
      </c>
      <c r="DD7" s="30">
        <v>19</v>
      </c>
      <c r="DE7" s="30">
        <v>19</v>
      </c>
      <c r="DF7" s="98">
        <v>19</v>
      </c>
      <c r="DG7" s="89">
        <f>'Revised Stratig. - April ''08'!$S$66</f>
        <v>181.45403321976499</v>
      </c>
      <c r="DH7" s="89"/>
      <c r="DI7" s="48">
        <v>1</v>
      </c>
      <c r="DJ7" s="89"/>
      <c r="DK7" s="89"/>
      <c r="DL7" s="48">
        <v>1</v>
      </c>
      <c r="DM7" s="15">
        <v>0</v>
      </c>
      <c r="DN7" s="15">
        <v>4.1666666666666661</v>
      </c>
      <c r="DO7" s="15">
        <v>4.1666666666666661</v>
      </c>
      <c r="DP7" s="15">
        <v>0</v>
      </c>
      <c r="DQ7" s="15">
        <v>0</v>
      </c>
      <c r="DR7" s="15">
        <v>0</v>
      </c>
      <c r="DS7" s="15">
        <v>56.250000000000007</v>
      </c>
      <c r="DT7" s="15">
        <v>0</v>
      </c>
      <c r="DU7" s="15">
        <v>0</v>
      </c>
      <c r="DV7" s="15">
        <v>0</v>
      </c>
      <c r="DW7" s="15">
        <v>0</v>
      </c>
      <c r="DX7" s="15">
        <v>14.500000000000002</v>
      </c>
      <c r="DY7" s="15"/>
    </row>
    <row r="8" spans="1:129" x14ac:dyDescent="0.2">
      <c r="A8" s="30">
        <v>15</v>
      </c>
      <c r="B8" s="30">
        <v>15</v>
      </c>
      <c r="C8" s="100">
        <v>75</v>
      </c>
      <c r="D8" s="60">
        <f>'Revised Stratig. - April ''08'!$G$20</f>
        <v>2403</v>
      </c>
      <c r="E8" s="65">
        <v>25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1.0416666666666665</v>
      </c>
      <c r="W8" s="15">
        <v>1.0416666666666665</v>
      </c>
      <c r="X8" s="15">
        <v>0</v>
      </c>
      <c r="Y8" s="15">
        <v>1.0416666666666665</v>
      </c>
      <c r="Z8" s="15">
        <v>0</v>
      </c>
      <c r="AA8" s="15">
        <v>0</v>
      </c>
      <c r="AB8" s="15">
        <v>1.0416666666666665</v>
      </c>
      <c r="AC8" s="15">
        <v>1.0416666666666665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46.875</v>
      </c>
      <c r="AJ8" s="15">
        <v>0</v>
      </c>
      <c r="AK8" s="15">
        <v>0</v>
      </c>
      <c r="AL8" s="15">
        <v>1.0416666666666665</v>
      </c>
      <c r="AM8" s="15">
        <v>0</v>
      </c>
      <c r="AN8" s="15">
        <v>0</v>
      </c>
      <c r="AO8" s="15">
        <v>0</v>
      </c>
      <c r="AP8" s="15">
        <v>0</v>
      </c>
      <c r="AQ8" s="15">
        <v>0</v>
      </c>
      <c r="AR8" s="15">
        <v>0</v>
      </c>
      <c r="AS8" s="15">
        <v>0</v>
      </c>
      <c r="AT8" s="15">
        <v>0</v>
      </c>
      <c r="AU8" s="15">
        <v>12.5</v>
      </c>
      <c r="AV8" s="15">
        <v>1.0416666666666665</v>
      </c>
      <c r="AW8" s="15">
        <v>0</v>
      </c>
      <c r="AX8" s="15">
        <v>1.0416666666666665</v>
      </c>
      <c r="AY8" s="15">
        <v>23.958333333333336</v>
      </c>
      <c r="AZ8" s="15">
        <v>0</v>
      </c>
      <c r="BA8" s="15">
        <v>0</v>
      </c>
      <c r="BB8" s="15">
        <v>3.125</v>
      </c>
      <c r="BC8" s="15">
        <v>0</v>
      </c>
      <c r="BD8" s="15">
        <v>0</v>
      </c>
      <c r="BE8" s="15">
        <v>0</v>
      </c>
      <c r="BF8" s="15">
        <v>0</v>
      </c>
      <c r="BG8" s="15">
        <v>28.125</v>
      </c>
      <c r="BH8" s="15">
        <v>0</v>
      </c>
      <c r="BI8" s="15">
        <v>0</v>
      </c>
      <c r="BJ8" s="15">
        <v>0</v>
      </c>
      <c r="BK8" s="15">
        <v>0</v>
      </c>
      <c r="BL8" s="15">
        <v>0</v>
      </c>
      <c r="BM8" s="15">
        <v>0</v>
      </c>
      <c r="BN8" s="15">
        <v>0</v>
      </c>
      <c r="BO8" s="15">
        <v>0</v>
      </c>
      <c r="BP8" s="15">
        <v>0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v>0</v>
      </c>
      <c r="CH8" s="15">
        <v>1.0416666666666665</v>
      </c>
      <c r="CI8" s="15">
        <v>0</v>
      </c>
      <c r="CJ8" s="15">
        <v>0</v>
      </c>
      <c r="CK8" s="15">
        <v>1.0416666666666665</v>
      </c>
      <c r="CL8" s="15">
        <v>2.08</v>
      </c>
      <c r="CM8" s="15">
        <v>0</v>
      </c>
      <c r="CN8" s="15">
        <v>1.0416666666666665</v>
      </c>
      <c r="CO8" s="15">
        <v>2.083333333333333</v>
      </c>
      <c r="CP8" s="15">
        <v>3.125</v>
      </c>
      <c r="CQ8" s="15">
        <v>0</v>
      </c>
      <c r="CR8" s="15">
        <v>0</v>
      </c>
      <c r="CS8" s="15">
        <v>0</v>
      </c>
      <c r="CT8" s="15">
        <v>8.33</v>
      </c>
      <c r="CU8" s="15">
        <v>0</v>
      </c>
      <c r="CV8" s="15">
        <v>1</v>
      </c>
      <c r="CW8" s="15">
        <v>75</v>
      </c>
      <c r="DD8" s="30">
        <v>24</v>
      </c>
      <c r="DE8" s="30">
        <v>24</v>
      </c>
      <c r="DF8" s="98">
        <v>24</v>
      </c>
      <c r="DG8" s="89">
        <f>'Revised Stratig. - April ''08'!$S$71</f>
        <v>243.049199544495</v>
      </c>
      <c r="DH8" s="89"/>
      <c r="DI8" s="48">
        <v>1</v>
      </c>
      <c r="DJ8" s="89"/>
      <c r="DK8" s="89"/>
      <c r="DL8" s="89">
        <v>1</v>
      </c>
      <c r="DM8" s="15">
        <v>0</v>
      </c>
      <c r="DN8" s="15">
        <v>0</v>
      </c>
      <c r="DO8" s="15">
        <v>0</v>
      </c>
      <c r="DP8" s="15">
        <v>0</v>
      </c>
      <c r="DQ8" s="15">
        <v>6.25</v>
      </c>
      <c r="DR8" s="15">
        <v>0</v>
      </c>
      <c r="DS8" s="15">
        <v>72.916666666666657</v>
      </c>
      <c r="DT8" s="15">
        <v>0</v>
      </c>
      <c r="DU8" s="15">
        <v>0</v>
      </c>
      <c r="DV8" s="15">
        <v>0</v>
      </c>
      <c r="DW8" s="15">
        <v>0</v>
      </c>
      <c r="DX8" s="15">
        <v>12.5</v>
      </c>
      <c r="DY8" s="15"/>
    </row>
    <row r="9" spans="1:129" x14ac:dyDescent="0.2">
      <c r="A9" s="30">
        <v>20</v>
      </c>
      <c r="B9" s="30">
        <v>20</v>
      </c>
      <c r="C9" s="100">
        <v>80</v>
      </c>
      <c r="D9" s="60">
        <f>'Revised Stratig. - April ''08'!$G$25</f>
        <v>2493</v>
      </c>
      <c r="E9" s="65">
        <v>25</v>
      </c>
      <c r="F9" s="15">
        <v>0</v>
      </c>
      <c r="G9" s="15">
        <v>1</v>
      </c>
      <c r="H9" s="15">
        <v>2</v>
      </c>
      <c r="I9" s="15">
        <v>1</v>
      </c>
      <c r="J9" s="15">
        <v>1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1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1</v>
      </c>
      <c r="W9" s="15">
        <v>1</v>
      </c>
      <c r="X9" s="15">
        <v>0</v>
      </c>
      <c r="Y9" s="15">
        <v>1</v>
      </c>
      <c r="Z9" s="15">
        <v>1</v>
      </c>
      <c r="AA9" s="15">
        <v>4</v>
      </c>
      <c r="AB9" s="15">
        <v>0</v>
      </c>
      <c r="AC9" s="15">
        <v>4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76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  <c r="AQ9" s="15">
        <v>1</v>
      </c>
      <c r="AR9" s="15">
        <v>0</v>
      </c>
      <c r="AS9" s="15">
        <v>0</v>
      </c>
      <c r="AT9" s="15">
        <v>3</v>
      </c>
      <c r="AU9" s="15">
        <v>54</v>
      </c>
      <c r="AV9" s="15">
        <v>1</v>
      </c>
      <c r="AW9" s="15">
        <v>0</v>
      </c>
      <c r="AX9" s="15">
        <v>3</v>
      </c>
      <c r="AY9" s="15">
        <v>32</v>
      </c>
      <c r="AZ9" s="15">
        <v>0</v>
      </c>
      <c r="BA9" s="15">
        <v>0</v>
      </c>
      <c r="BB9" s="15">
        <v>1</v>
      </c>
      <c r="BC9" s="15">
        <v>0</v>
      </c>
      <c r="BD9" s="15">
        <v>0</v>
      </c>
      <c r="BE9" s="15">
        <v>0</v>
      </c>
      <c r="BF9" s="15">
        <v>0</v>
      </c>
      <c r="BG9" s="15">
        <v>34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1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4</v>
      </c>
      <c r="CI9" s="15">
        <v>1</v>
      </c>
      <c r="CJ9" s="15">
        <v>1</v>
      </c>
      <c r="CK9" s="15">
        <v>6</v>
      </c>
      <c r="CL9" s="15">
        <v>10</v>
      </c>
      <c r="CM9" s="15">
        <v>1</v>
      </c>
      <c r="CN9" s="15">
        <v>0</v>
      </c>
      <c r="CO9" s="15">
        <v>0</v>
      </c>
      <c r="CP9" s="15">
        <v>0</v>
      </c>
      <c r="CQ9" s="15">
        <v>0</v>
      </c>
      <c r="CR9" s="15">
        <v>0</v>
      </c>
      <c r="CS9" s="15">
        <v>0</v>
      </c>
      <c r="CT9" s="15">
        <v>11</v>
      </c>
      <c r="CU9" s="15">
        <v>0</v>
      </c>
      <c r="CV9" s="15">
        <v>1</v>
      </c>
      <c r="CW9" s="15">
        <v>80</v>
      </c>
      <c r="DD9" s="30">
        <v>29</v>
      </c>
      <c r="DE9" s="30">
        <v>29</v>
      </c>
      <c r="DF9" s="98">
        <v>29</v>
      </c>
      <c r="DG9" s="89">
        <f>'Revised Stratig. - April ''08'!$S$76</f>
        <v>305.49116074755199</v>
      </c>
      <c r="DH9" s="89"/>
      <c r="DI9" s="48">
        <v>1</v>
      </c>
      <c r="DJ9" s="89"/>
      <c r="DK9" s="89"/>
      <c r="DL9" s="89">
        <v>1</v>
      </c>
      <c r="DM9" s="15">
        <v>0</v>
      </c>
      <c r="DN9" s="15">
        <v>0</v>
      </c>
      <c r="DO9" s="15">
        <v>2.083333333333333</v>
      </c>
      <c r="DP9" s="15">
        <v>0</v>
      </c>
      <c r="DQ9" s="15">
        <v>8.3333333333333321</v>
      </c>
      <c r="DR9" s="15">
        <v>0</v>
      </c>
      <c r="DS9" s="15">
        <v>131.25</v>
      </c>
      <c r="DT9" s="15">
        <v>0</v>
      </c>
      <c r="DU9" s="15">
        <v>0</v>
      </c>
      <c r="DV9" s="15">
        <v>0</v>
      </c>
      <c r="DW9" s="15">
        <v>0</v>
      </c>
      <c r="DX9" s="15">
        <v>12.5</v>
      </c>
      <c r="DY9" s="15"/>
    </row>
    <row r="10" spans="1:129" x14ac:dyDescent="0.2">
      <c r="A10" s="30">
        <v>25</v>
      </c>
      <c r="B10" s="30">
        <v>25</v>
      </c>
      <c r="C10" s="100">
        <v>85</v>
      </c>
      <c r="D10" s="60">
        <f>'Revised Stratig. - April ''08'!$G$30</f>
        <v>2583</v>
      </c>
      <c r="E10" s="65">
        <v>25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1</v>
      </c>
      <c r="Z10" s="15">
        <v>0</v>
      </c>
      <c r="AA10" s="15">
        <v>11</v>
      </c>
      <c r="AB10" s="15">
        <v>3</v>
      </c>
      <c r="AC10" s="15">
        <v>14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134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5">
        <v>0</v>
      </c>
      <c r="AP10" s="15">
        <v>0</v>
      </c>
      <c r="AQ10" s="15">
        <v>0</v>
      </c>
      <c r="AR10" s="15">
        <v>0</v>
      </c>
      <c r="AS10" s="15">
        <v>0</v>
      </c>
      <c r="AT10" s="15">
        <v>4</v>
      </c>
      <c r="AU10" s="15">
        <v>59</v>
      </c>
      <c r="AV10" s="15">
        <v>0</v>
      </c>
      <c r="AW10" s="15">
        <v>0</v>
      </c>
      <c r="AX10" s="15">
        <v>4</v>
      </c>
      <c r="AY10" s="15">
        <v>125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126</v>
      </c>
      <c r="BH10" s="15">
        <v>0</v>
      </c>
      <c r="BI10" s="15">
        <v>0</v>
      </c>
      <c r="BJ10" s="15">
        <v>0</v>
      </c>
      <c r="BK10" s="15">
        <v>0</v>
      </c>
      <c r="BL10" s="15">
        <v>0</v>
      </c>
      <c r="BM10" s="15">
        <v>0</v>
      </c>
      <c r="BN10" s="15">
        <v>0</v>
      </c>
      <c r="BO10" s="15">
        <v>0</v>
      </c>
      <c r="BP10" s="15">
        <v>0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15">
        <v>17</v>
      </c>
      <c r="CI10" s="15">
        <v>8</v>
      </c>
      <c r="CJ10" s="15">
        <v>3</v>
      </c>
      <c r="CK10" s="15">
        <v>17</v>
      </c>
      <c r="CL10" s="15">
        <v>34</v>
      </c>
      <c r="CM10" s="15">
        <v>6</v>
      </c>
      <c r="CN10" s="15">
        <v>2</v>
      </c>
      <c r="CO10" s="15">
        <v>8</v>
      </c>
      <c r="CP10" s="15">
        <v>5</v>
      </c>
      <c r="CQ10" s="15">
        <v>3</v>
      </c>
      <c r="CR10" s="15">
        <v>0</v>
      </c>
      <c r="CS10" s="15">
        <v>0</v>
      </c>
      <c r="CT10" s="15">
        <v>58</v>
      </c>
      <c r="CU10" s="15">
        <v>0</v>
      </c>
      <c r="CV10" s="15">
        <v>1</v>
      </c>
      <c r="CW10" s="15">
        <v>85</v>
      </c>
      <c r="DD10" s="30">
        <v>34</v>
      </c>
      <c r="DE10" s="30">
        <v>34</v>
      </c>
      <c r="DF10" s="98">
        <v>34</v>
      </c>
      <c r="DG10" s="89">
        <f>'Revised Stratig. - April ''08'!$S$81</f>
        <v>365.62521505042201</v>
      </c>
      <c r="DH10" s="89"/>
      <c r="DI10" s="48">
        <v>1</v>
      </c>
      <c r="DJ10" s="89"/>
      <c r="DK10" s="89"/>
      <c r="DL10" s="89">
        <v>1</v>
      </c>
      <c r="DM10" s="15">
        <v>0</v>
      </c>
      <c r="DN10" s="15">
        <v>0</v>
      </c>
      <c r="DO10" s="15">
        <v>0</v>
      </c>
      <c r="DP10" s="15">
        <v>0</v>
      </c>
      <c r="DQ10" s="15">
        <v>4.1666666666666661</v>
      </c>
      <c r="DR10" s="15">
        <v>0</v>
      </c>
      <c r="DS10" s="15">
        <v>166.66666666666671</v>
      </c>
      <c r="DT10" s="15">
        <v>0</v>
      </c>
      <c r="DU10" s="15">
        <v>0</v>
      </c>
      <c r="DV10" s="15">
        <v>0</v>
      </c>
      <c r="DW10" s="15">
        <v>0</v>
      </c>
      <c r="DX10" s="15">
        <v>22.916666666666668</v>
      </c>
      <c r="DY10" s="15"/>
    </row>
    <row r="11" spans="1:129" x14ac:dyDescent="0.2">
      <c r="A11" s="30">
        <v>30</v>
      </c>
      <c r="B11" s="30">
        <v>30</v>
      </c>
      <c r="C11" s="100">
        <v>90</v>
      </c>
      <c r="D11" s="60">
        <f>'Revised Stratig. - April ''08'!$G$35</f>
        <v>2673</v>
      </c>
      <c r="E11" s="65">
        <v>25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1</v>
      </c>
      <c r="U11" s="15">
        <v>1</v>
      </c>
      <c r="V11" s="15">
        <v>0</v>
      </c>
      <c r="W11" s="15">
        <v>2</v>
      </c>
      <c r="X11" s="15">
        <v>0</v>
      </c>
      <c r="Y11" s="15">
        <v>2</v>
      </c>
      <c r="Z11" s="15">
        <v>0</v>
      </c>
      <c r="AA11" s="15">
        <v>5</v>
      </c>
      <c r="AB11" s="15">
        <v>0</v>
      </c>
      <c r="AC11" s="15">
        <v>5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65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  <c r="AR11" s="15">
        <v>0</v>
      </c>
      <c r="AS11" s="15">
        <v>0</v>
      </c>
      <c r="AT11" s="15">
        <v>0</v>
      </c>
      <c r="AU11" s="15">
        <v>43</v>
      </c>
      <c r="AV11" s="15">
        <v>0</v>
      </c>
      <c r="AW11" s="15">
        <v>0</v>
      </c>
      <c r="AX11" s="15">
        <v>1</v>
      </c>
      <c r="AY11" s="15">
        <v>43</v>
      </c>
      <c r="AZ11" s="15">
        <v>0</v>
      </c>
      <c r="BA11" s="15">
        <v>0</v>
      </c>
      <c r="BB11" s="15">
        <v>3</v>
      </c>
      <c r="BC11" s="15">
        <v>0</v>
      </c>
      <c r="BD11" s="15">
        <v>0</v>
      </c>
      <c r="BE11" s="15">
        <v>0</v>
      </c>
      <c r="BF11" s="15">
        <v>0</v>
      </c>
      <c r="BG11" s="15">
        <v>47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v>0</v>
      </c>
      <c r="CH11" s="15">
        <v>5</v>
      </c>
      <c r="CI11" s="15">
        <v>3</v>
      </c>
      <c r="CJ11" s="15">
        <v>0</v>
      </c>
      <c r="CK11" s="15">
        <v>8</v>
      </c>
      <c r="CL11" s="15">
        <v>13</v>
      </c>
      <c r="CM11" s="15">
        <v>1</v>
      </c>
      <c r="CN11" s="15">
        <v>0</v>
      </c>
      <c r="CO11" s="15">
        <v>2</v>
      </c>
      <c r="CP11" s="15">
        <v>4</v>
      </c>
      <c r="CQ11" s="15">
        <v>0</v>
      </c>
      <c r="CR11" s="15">
        <v>0</v>
      </c>
      <c r="CS11" s="15">
        <v>0</v>
      </c>
      <c r="CT11" s="15">
        <v>20</v>
      </c>
      <c r="CU11" s="15">
        <v>0</v>
      </c>
      <c r="CV11" s="15">
        <v>1</v>
      </c>
      <c r="CW11" s="15">
        <v>90</v>
      </c>
      <c r="DD11" s="30">
        <v>39</v>
      </c>
      <c r="DE11" s="30">
        <v>39</v>
      </c>
      <c r="DF11" s="98">
        <v>39</v>
      </c>
      <c r="DG11" s="43">
        <f>'Revised Stratig. - April ''08'!$S$86</f>
        <v>425.85871624427</v>
      </c>
      <c r="DH11" s="43"/>
      <c r="DI11" s="48">
        <v>1</v>
      </c>
      <c r="DJ11" s="43"/>
      <c r="DK11" s="43"/>
      <c r="DL11" s="48">
        <v>1</v>
      </c>
      <c r="DM11" s="15">
        <v>0</v>
      </c>
      <c r="DN11" s="15">
        <v>2.083333333333333</v>
      </c>
      <c r="DO11" s="15">
        <v>4.1666666666666661</v>
      </c>
      <c r="DP11" s="15">
        <v>0</v>
      </c>
      <c r="DQ11" s="15">
        <v>2.083333333333333</v>
      </c>
      <c r="DR11" s="15">
        <v>0</v>
      </c>
      <c r="DS11" s="15">
        <v>91.666666666666671</v>
      </c>
      <c r="DT11" s="15">
        <v>0</v>
      </c>
      <c r="DU11" s="15">
        <v>0</v>
      </c>
      <c r="DV11" s="15">
        <v>0</v>
      </c>
      <c r="DW11" s="15">
        <v>0</v>
      </c>
      <c r="DX11" s="15">
        <v>18.75</v>
      </c>
      <c r="DY11" s="15"/>
    </row>
    <row r="12" spans="1:129" x14ac:dyDescent="0.2">
      <c r="A12" s="30">
        <v>35</v>
      </c>
      <c r="B12" s="30">
        <v>35</v>
      </c>
      <c r="C12" s="100">
        <v>95</v>
      </c>
      <c r="D12" s="60">
        <f>'Revised Stratig. - April ''08'!$G$40</f>
        <v>2764</v>
      </c>
      <c r="E12" s="65">
        <v>23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2.1739130434782608</v>
      </c>
      <c r="W12" s="15">
        <v>2.1739130434782608</v>
      </c>
      <c r="X12" s="15">
        <v>0</v>
      </c>
      <c r="Y12" s="15">
        <v>2.1739130434782608</v>
      </c>
      <c r="Z12" s="15">
        <v>0</v>
      </c>
      <c r="AA12" s="15">
        <v>10.869565217391305</v>
      </c>
      <c r="AB12" s="15">
        <v>0</v>
      </c>
      <c r="AC12" s="15">
        <v>10.869565217391305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19.565217391304348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1.0869565217391304</v>
      </c>
      <c r="AU12" s="15">
        <v>86.956521739130437</v>
      </c>
      <c r="AV12" s="15">
        <v>1.0869565217391304</v>
      </c>
      <c r="AW12" s="15">
        <v>0</v>
      </c>
      <c r="AX12" s="15">
        <v>1.0869565217391304</v>
      </c>
      <c r="AY12" s="15">
        <v>29.34782608695652</v>
      </c>
      <c r="AZ12" s="15">
        <v>0</v>
      </c>
      <c r="BA12" s="15">
        <v>0</v>
      </c>
      <c r="BB12" s="15">
        <v>2.1739130434782608</v>
      </c>
      <c r="BC12" s="15">
        <v>0</v>
      </c>
      <c r="BD12" s="15">
        <v>0</v>
      </c>
      <c r="BE12" s="15">
        <v>0</v>
      </c>
      <c r="BF12" s="15">
        <v>0</v>
      </c>
      <c r="BG12" s="15">
        <v>32.608695652173914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3.2608695652173911</v>
      </c>
      <c r="CI12" s="15">
        <v>5.4347826086956523</v>
      </c>
      <c r="CJ12" s="15">
        <v>1.0869565217391304</v>
      </c>
      <c r="CK12" s="15">
        <v>4.3478260869565215</v>
      </c>
      <c r="CL12" s="15">
        <v>8.65</v>
      </c>
      <c r="CM12" s="15">
        <v>1.0869565217391304</v>
      </c>
      <c r="CN12" s="15">
        <v>0</v>
      </c>
      <c r="CO12" s="15">
        <v>1.0869565217391304</v>
      </c>
      <c r="CP12" s="15">
        <v>17.391304347826086</v>
      </c>
      <c r="CQ12" s="15">
        <v>0</v>
      </c>
      <c r="CR12" s="15">
        <v>0</v>
      </c>
      <c r="CS12" s="15">
        <v>0</v>
      </c>
      <c r="CT12" s="15">
        <v>28.21521739130435</v>
      </c>
      <c r="CU12" s="15">
        <v>0</v>
      </c>
      <c r="CV12" s="15">
        <v>1</v>
      </c>
      <c r="CW12" s="15">
        <v>95</v>
      </c>
      <c r="DD12" s="30">
        <v>44</v>
      </c>
      <c r="DE12" s="30">
        <v>44</v>
      </c>
      <c r="DF12" s="98">
        <v>44</v>
      </c>
      <c r="DG12" s="43">
        <f>'Revised Stratig. - April ''08'!$S$91</f>
        <v>486.79087291022</v>
      </c>
      <c r="DH12" s="43"/>
      <c r="DI12" s="48">
        <v>1</v>
      </c>
      <c r="DJ12" s="43"/>
      <c r="DK12" s="43"/>
      <c r="DL12" s="89">
        <v>1</v>
      </c>
      <c r="DM12" s="15">
        <v>2.0833500000000003</v>
      </c>
      <c r="DN12" s="15">
        <v>4.1666666666666661</v>
      </c>
      <c r="DO12" s="15">
        <v>2.083333333333333</v>
      </c>
      <c r="DP12" s="15">
        <v>0</v>
      </c>
      <c r="DQ12" s="15">
        <v>8.3333333333333321</v>
      </c>
      <c r="DR12" s="15">
        <v>0</v>
      </c>
      <c r="DS12" s="15">
        <v>127.08333333333334</v>
      </c>
      <c r="DT12" s="15">
        <v>0</v>
      </c>
      <c r="DU12" s="15">
        <v>0</v>
      </c>
      <c r="DV12" s="15">
        <v>0</v>
      </c>
      <c r="DW12" s="15">
        <v>0</v>
      </c>
      <c r="DX12" s="15">
        <v>62.500000000000007</v>
      </c>
      <c r="DY12" s="15"/>
    </row>
    <row r="13" spans="1:129" x14ac:dyDescent="0.2">
      <c r="A13" s="30">
        <v>40</v>
      </c>
      <c r="B13" s="30">
        <v>40</v>
      </c>
      <c r="C13" s="100">
        <v>100</v>
      </c>
      <c r="D13" s="60">
        <f>'Revised Stratig. - April ''08'!$G$45</f>
        <v>2774</v>
      </c>
      <c r="E13" s="65">
        <v>25</v>
      </c>
      <c r="F13" s="15">
        <v>1</v>
      </c>
      <c r="G13" s="15">
        <v>0</v>
      </c>
      <c r="H13" s="15">
        <v>0</v>
      </c>
      <c r="I13" s="15">
        <v>0</v>
      </c>
      <c r="J13" s="15">
        <v>1</v>
      </c>
      <c r="K13" s="15">
        <v>1</v>
      </c>
      <c r="L13" s="15">
        <v>0</v>
      </c>
      <c r="M13" s="15">
        <v>0</v>
      </c>
      <c r="N13" s="15">
        <v>0</v>
      </c>
      <c r="O13" s="15">
        <v>0</v>
      </c>
      <c r="P13" s="15">
        <v>2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2</v>
      </c>
      <c r="Z13" s="15">
        <v>0</v>
      </c>
      <c r="AA13" s="15">
        <v>9</v>
      </c>
      <c r="AB13" s="15">
        <v>2</v>
      </c>
      <c r="AC13" s="15">
        <v>11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38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35</v>
      </c>
      <c r="AV13" s="15">
        <v>3</v>
      </c>
      <c r="AW13" s="15">
        <v>0</v>
      </c>
      <c r="AX13" s="15">
        <v>3</v>
      </c>
      <c r="AY13" s="15">
        <v>26</v>
      </c>
      <c r="AZ13" s="15">
        <v>0</v>
      </c>
      <c r="BA13" s="15">
        <v>1</v>
      </c>
      <c r="BB13" s="15">
        <v>54</v>
      </c>
      <c r="BC13" s="15">
        <v>0</v>
      </c>
      <c r="BD13" s="15">
        <v>0</v>
      </c>
      <c r="BE13" s="15">
        <v>0</v>
      </c>
      <c r="BF13" s="15">
        <v>0</v>
      </c>
      <c r="BG13" s="15">
        <v>82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5</v>
      </c>
      <c r="CI13" s="15">
        <v>1</v>
      </c>
      <c r="CJ13" s="15">
        <v>1</v>
      </c>
      <c r="CK13" s="15">
        <v>12</v>
      </c>
      <c r="CL13" s="15">
        <v>17</v>
      </c>
      <c r="CM13" s="15">
        <v>0</v>
      </c>
      <c r="CN13" s="15">
        <v>1</v>
      </c>
      <c r="CO13" s="15">
        <v>0</v>
      </c>
      <c r="CP13" s="15">
        <v>1</v>
      </c>
      <c r="CQ13" s="15">
        <v>1</v>
      </c>
      <c r="CR13" s="15">
        <v>0</v>
      </c>
      <c r="CS13" s="15">
        <v>0</v>
      </c>
      <c r="CT13" s="15">
        <v>20</v>
      </c>
      <c r="CU13" s="15">
        <v>0</v>
      </c>
      <c r="CV13" s="15">
        <v>1</v>
      </c>
      <c r="CW13" s="15">
        <v>100</v>
      </c>
      <c r="DD13" s="30">
        <v>58</v>
      </c>
      <c r="DE13" s="30" t="s">
        <v>108</v>
      </c>
      <c r="DF13" s="102">
        <v>58</v>
      </c>
      <c r="DG13" s="43">
        <f>'Revised Stratig. - April ''08'!$X$57</f>
        <v>517.33914732412995</v>
      </c>
      <c r="DH13" s="43"/>
      <c r="DI13" s="43"/>
      <c r="DJ13" s="43">
        <v>1</v>
      </c>
      <c r="DK13" s="43"/>
      <c r="DL13" s="89">
        <v>1</v>
      </c>
      <c r="DM13" s="15">
        <v>0</v>
      </c>
      <c r="DN13" s="15">
        <v>3.75</v>
      </c>
      <c r="DO13" s="15">
        <v>6.25</v>
      </c>
      <c r="DP13" s="15">
        <v>0</v>
      </c>
      <c r="DQ13" s="15">
        <v>2.5</v>
      </c>
      <c r="DR13" s="15">
        <v>0</v>
      </c>
      <c r="DS13" s="15">
        <v>47.5</v>
      </c>
      <c r="DT13" s="15">
        <v>0</v>
      </c>
      <c r="DU13" s="15">
        <v>0</v>
      </c>
      <c r="DV13" s="15">
        <v>0</v>
      </c>
      <c r="DW13" s="15">
        <v>0</v>
      </c>
      <c r="DX13" s="15">
        <v>3.75</v>
      </c>
      <c r="DY13" s="15"/>
    </row>
    <row r="14" spans="1:129" x14ac:dyDescent="0.2">
      <c r="A14" s="30">
        <v>45</v>
      </c>
      <c r="B14" s="30">
        <v>45</v>
      </c>
      <c r="C14" s="100">
        <v>105</v>
      </c>
      <c r="D14" s="60">
        <f>'Revised Stratig. - April ''08'!$G$50</f>
        <v>2829</v>
      </c>
      <c r="E14" s="65">
        <v>27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3.7037037037037033</v>
      </c>
      <c r="W14" s="15">
        <v>3.7037037037037033</v>
      </c>
      <c r="X14" s="15">
        <v>0</v>
      </c>
      <c r="Y14" s="15">
        <v>4.6296296296296298</v>
      </c>
      <c r="Z14" s="15">
        <v>0</v>
      </c>
      <c r="AA14" s="15">
        <v>15.74074074074074</v>
      </c>
      <c r="AB14" s="15">
        <v>0</v>
      </c>
      <c r="AC14" s="15">
        <v>15.74074074074074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51.851851851851855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  <c r="AR14" s="15">
        <v>0</v>
      </c>
      <c r="AS14" s="15">
        <v>0</v>
      </c>
      <c r="AT14" s="15">
        <v>0</v>
      </c>
      <c r="AU14" s="15">
        <v>45.370370370370374</v>
      </c>
      <c r="AV14" s="15">
        <v>0.92592592592592582</v>
      </c>
      <c r="AW14" s="15">
        <v>0</v>
      </c>
      <c r="AX14" s="15">
        <v>0.92592592592592582</v>
      </c>
      <c r="AY14" s="15">
        <v>34.25925925925926</v>
      </c>
      <c r="AZ14" s="15">
        <v>0</v>
      </c>
      <c r="BA14" s="15">
        <v>0</v>
      </c>
      <c r="BB14" s="15">
        <v>43.518518518518519</v>
      </c>
      <c r="BC14" s="15">
        <v>0.92592592592592582</v>
      </c>
      <c r="BD14" s="15">
        <v>0</v>
      </c>
      <c r="BE14" s="15">
        <v>0</v>
      </c>
      <c r="BF14" s="15">
        <v>0</v>
      </c>
      <c r="BG14" s="15">
        <v>79.629629629629633</v>
      </c>
      <c r="BH14" s="15">
        <v>0</v>
      </c>
      <c r="BI14" s="15">
        <v>0</v>
      </c>
      <c r="BJ14" s="15">
        <v>0</v>
      </c>
      <c r="BK14" s="15">
        <v>0</v>
      </c>
      <c r="BL14" s="15">
        <v>0</v>
      </c>
      <c r="BM14" s="15">
        <v>0</v>
      </c>
      <c r="BN14" s="15">
        <v>0</v>
      </c>
      <c r="BO14" s="15">
        <v>0</v>
      </c>
      <c r="BP14" s="15">
        <v>0</v>
      </c>
      <c r="BQ14" s="15">
        <v>0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9.2592592592592595</v>
      </c>
      <c r="CI14" s="15">
        <v>5.5555555555555554</v>
      </c>
      <c r="CJ14" s="15">
        <v>0.92592592592592582</v>
      </c>
      <c r="CK14" s="15">
        <v>5.5555555555555554</v>
      </c>
      <c r="CL14" s="15">
        <v>14.800000000000002</v>
      </c>
      <c r="CM14" s="15">
        <v>2.7777777777777777</v>
      </c>
      <c r="CN14" s="15">
        <v>0</v>
      </c>
      <c r="CO14" s="15">
        <v>0</v>
      </c>
      <c r="CP14" s="15">
        <v>0.92592592592592582</v>
      </c>
      <c r="CQ14" s="15">
        <v>0</v>
      </c>
      <c r="CR14" s="15">
        <v>0</v>
      </c>
      <c r="CS14" s="15">
        <v>0</v>
      </c>
      <c r="CT14" s="15">
        <v>18.503703703703707</v>
      </c>
      <c r="CU14" s="15">
        <v>0</v>
      </c>
      <c r="CV14" s="15">
        <v>1</v>
      </c>
      <c r="CW14" s="15">
        <v>105</v>
      </c>
      <c r="DD14" s="30">
        <v>49</v>
      </c>
      <c r="DE14" s="30">
        <v>49</v>
      </c>
      <c r="DF14" s="98">
        <v>49</v>
      </c>
      <c r="DG14" s="43">
        <f>'Revised Stratig. - April ''08'!$S$96</f>
        <v>548.22619104840999</v>
      </c>
      <c r="DH14" s="43"/>
      <c r="DI14" s="48">
        <v>1</v>
      </c>
      <c r="DJ14" s="43"/>
      <c r="DK14" s="43"/>
      <c r="DL14" s="89">
        <v>1</v>
      </c>
      <c r="DM14" s="15">
        <v>0</v>
      </c>
      <c r="DN14" s="15">
        <v>0</v>
      </c>
      <c r="DO14" s="15">
        <v>0</v>
      </c>
      <c r="DP14" s="15">
        <v>0</v>
      </c>
      <c r="DQ14" s="15">
        <v>4.1666666666666661</v>
      </c>
      <c r="DR14" s="15">
        <v>0</v>
      </c>
      <c r="DS14" s="15">
        <v>60.416666666666671</v>
      </c>
      <c r="DT14" s="15">
        <v>0</v>
      </c>
      <c r="DU14" s="15">
        <v>0</v>
      </c>
      <c r="DV14" s="15">
        <v>0</v>
      </c>
      <c r="DW14" s="15">
        <v>0</v>
      </c>
      <c r="DX14" s="15">
        <v>39.583333333333329</v>
      </c>
      <c r="DY14" s="15"/>
    </row>
    <row r="15" spans="1:129" x14ac:dyDescent="0.2">
      <c r="A15" s="30">
        <v>50</v>
      </c>
      <c r="B15" s="30">
        <v>50</v>
      </c>
      <c r="C15" s="100">
        <v>110</v>
      </c>
      <c r="D15" s="60">
        <f>'Revised Stratig. - April ''08'!$G$55</f>
        <v>2889</v>
      </c>
      <c r="E15" s="65">
        <v>25</v>
      </c>
      <c r="F15" s="15">
        <v>0</v>
      </c>
      <c r="G15" s="15">
        <v>1</v>
      </c>
      <c r="H15" s="15">
        <v>0</v>
      </c>
      <c r="I15" s="15">
        <v>0</v>
      </c>
      <c r="J15" s="15">
        <v>1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2</v>
      </c>
      <c r="Z15" s="15">
        <v>0</v>
      </c>
      <c r="AA15" s="15">
        <v>10</v>
      </c>
      <c r="AB15" s="15">
        <v>1</v>
      </c>
      <c r="AC15" s="15">
        <v>11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88</v>
      </c>
      <c r="AJ15" s="15">
        <v>0</v>
      </c>
      <c r="AK15" s="15">
        <v>0</v>
      </c>
      <c r="AL15" s="15">
        <v>0</v>
      </c>
      <c r="AM15" s="15">
        <v>1</v>
      </c>
      <c r="AN15" s="15">
        <v>0</v>
      </c>
      <c r="AO15" s="15">
        <v>0</v>
      </c>
      <c r="AP15" s="15">
        <v>0</v>
      </c>
      <c r="AQ15" s="15">
        <v>0</v>
      </c>
      <c r="AR15" s="15">
        <v>0</v>
      </c>
      <c r="AS15" s="15">
        <v>0</v>
      </c>
      <c r="AT15" s="15">
        <v>1</v>
      </c>
      <c r="AU15" s="15">
        <v>43</v>
      </c>
      <c r="AV15" s="15">
        <v>1</v>
      </c>
      <c r="AW15" s="15">
        <v>0</v>
      </c>
      <c r="AX15" s="15">
        <v>1</v>
      </c>
      <c r="AY15" s="15">
        <v>63</v>
      </c>
      <c r="AZ15" s="15">
        <v>0</v>
      </c>
      <c r="BA15" s="15">
        <v>0</v>
      </c>
      <c r="BB15" s="15">
        <v>1</v>
      </c>
      <c r="BC15" s="15">
        <v>0</v>
      </c>
      <c r="BD15" s="15">
        <v>0</v>
      </c>
      <c r="BE15" s="15">
        <v>0</v>
      </c>
      <c r="BF15" s="15">
        <v>0</v>
      </c>
      <c r="BG15" s="15">
        <v>65</v>
      </c>
      <c r="BH15" s="15">
        <v>0</v>
      </c>
      <c r="BI15" s="15">
        <v>0</v>
      </c>
      <c r="BJ15" s="15">
        <v>0</v>
      </c>
      <c r="BK15" s="15">
        <v>0</v>
      </c>
      <c r="BL15" s="15">
        <v>0</v>
      </c>
      <c r="BM15" s="15">
        <v>0</v>
      </c>
      <c r="BN15" s="15">
        <v>0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15">
        <v>5</v>
      </c>
      <c r="CI15" s="15">
        <v>8</v>
      </c>
      <c r="CJ15" s="15">
        <v>2</v>
      </c>
      <c r="CK15" s="15">
        <v>7</v>
      </c>
      <c r="CL15" s="15">
        <v>13</v>
      </c>
      <c r="CM15" s="15">
        <v>3</v>
      </c>
      <c r="CN15" s="15">
        <v>0</v>
      </c>
      <c r="CO15" s="15">
        <v>1</v>
      </c>
      <c r="CP15" s="15">
        <v>0</v>
      </c>
      <c r="CQ15" s="15">
        <v>0</v>
      </c>
      <c r="CR15" s="15">
        <v>0</v>
      </c>
      <c r="CS15" s="15">
        <v>0</v>
      </c>
      <c r="CT15" s="15">
        <v>17</v>
      </c>
      <c r="CU15" s="15">
        <v>0</v>
      </c>
      <c r="CV15" s="15">
        <v>1</v>
      </c>
      <c r="CW15" s="15">
        <v>110</v>
      </c>
      <c r="DD15" s="30">
        <v>63</v>
      </c>
      <c r="DE15" s="30">
        <v>15</v>
      </c>
      <c r="DF15" s="102">
        <v>63</v>
      </c>
      <c r="DG15" s="43">
        <f>'Revised Stratig. - April ''08'!$X$62</f>
        <v>587.56585212478797</v>
      </c>
      <c r="DH15" s="43"/>
      <c r="DI15" s="43"/>
      <c r="DJ15" s="43">
        <v>1</v>
      </c>
      <c r="DK15" s="43"/>
      <c r="DL15" s="48">
        <v>1</v>
      </c>
      <c r="DM15" s="15">
        <v>0</v>
      </c>
      <c r="DN15" s="15">
        <v>2.5</v>
      </c>
      <c r="DO15" s="15">
        <v>6.25</v>
      </c>
      <c r="DP15" s="15">
        <v>0</v>
      </c>
      <c r="DQ15" s="15">
        <v>0</v>
      </c>
      <c r="DR15" s="15">
        <v>0</v>
      </c>
      <c r="DS15" s="15">
        <v>105</v>
      </c>
      <c r="DT15" s="15">
        <v>0</v>
      </c>
      <c r="DU15" s="15">
        <v>0</v>
      </c>
      <c r="DV15" s="15">
        <v>0</v>
      </c>
      <c r="DW15" s="15">
        <v>0</v>
      </c>
      <c r="DX15" s="15">
        <v>26.25</v>
      </c>
      <c r="DY15" s="15"/>
    </row>
    <row r="16" spans="1:129" x14ac:dyDescent="0.2">
      <c r="A16" s="30">
        <v>55</v>
      </c>
      <c r="B16" s="30">
        <v>55</v>
      </c>
      <c r="C16" s="100">
        <v>115</v>
      </c>
      <c r="D16" s="60">
        <f>'Revised Stratig. - April ''08'!$G$60</f>
        <v>2922</v>
      </c>
      <c r="E16" s="65">
        <v>30</v>
      </c>
      <c r="F16" s="15">
        <v>0</v>
      </c>
      <c r="G16" s="15">
        <v>0</v>
      </c>
      <c r="H16" s="15">
        <v>1.6666666666666667</v>
      </c>
      <c r="I16" s="15">
        <v>0</v>
      </c>
      <c r="J16" s="15">
        <v>0.83350000000000002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0.83350000000000002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1.6666666666666667</v>
      </c>
      <c r="W16" s="15">
        <v>1.6666666666666667</v>
      </c>
      <c r="X16" s="15">
        <v>0</v>
      </c>
      <c r="Y16" s="15">
        <v>0</v>
      </c>
      <c r="Z16" s="15">
        <v>0</v>
      </c>
      <c r="AA16" s="15">
        <v>9.1666666666666679</v>
      </c>
      <c r="AB16" s="15">
        <v>0</v>
      </c>
      <c r="AC16" s="15">
        <v>9.1666666666666679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93.333333333333343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15">
        <v>0</v>
      </c>
      <c r="AS16" s="15">
        <v>0</v>
      </c>
      <c r="AT16" s="15">
        <v>0.83333333333333337</v>
      </c>
      <c r="AU16" s="15">
        <v>36.666666666666671</v>
      </c>
      <c r="AV16" s="15">
        <v>0</v>
      </c>
      <c r="AW16" s="15">
        <v>0</v>
      </c>
      <c r="AX16" s="15">
        <v>0.83333333333333337</v>
      </c>
      <c r="AY16" s="15">
        <v>65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65.833333333333329</v>
      </c>
      <c r="BH16" s="15">
        <v>0</v>
      </c>
      <c r="BI16" s="15">
        <v>0</v>
      </c>
      <c r="BJ16" s="15">
        <v>0</v>
      </c>
      <c r="BK16" s="15">
        <v>0</v>
      </c>
      <c r="BL16" s="15">
        <v>0</v>
      </c>
      <c r="BM16" s="15">
        <v>0</v>
      </c>
      <c r="BN16" s="15">
        <v>0</v>
      </c>
      <c r="BO16" s="15">
        <v>0</v>
      </c>
      <c r="BP16" s="15">
        <v>0</v>
      </c>
      <c r="BQ16" s="15">
        <v>0</v>
      </c>
      <c r="BR16" s="15">
        <v>0</v>
      </c>
      <c r="BS16" s="15">
        <v>0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15">
        <v>2.5</v>
      </c>
      <c r="CI16" s="15">
        <v>2.5</v>
      </c>
      <c r="CJ16" s="15">
        <v>0.83333333333333337</v>
      </c>
      <c r="CK16" s="15">
        <v>7.5</v>
      </c>
      <c r="CL16" s="15">
        <v>10</v>
      </c>
      <c r="CM16" s="15">
        <v>0</v>
      </c>
      <c r="CN16" s="15">
        <v>0</v>
      </c>
      <c r="CO16" s="15">
        <v>0.83333333333333337</v>
      </c>
      <c r="CP16" s="15">
        <v>4.1666666666666661</v>
      </c>
      <c r="CQ16" s="15">
        <v>0</v>
      </c>
      <c r="CR16" s="15">
        <v>0</v>
      </c>
      <c r="CS16" s="15">
        <v>0</v>
      </c>
      <c r="CT16" s="15">
        <v>15</v>
      </c>
      <c r="CU16" s="15">
        <v>0</v>
      </c>
      <c r="CV16" s="15">
        <v>1</v>
      </c>
      <c r="CW16" s="15">
        <v>115</v>
      </c>
      <c r="DD16" s="30">
        <v>54</v>
      </c>
      <c r="DE16" s="30">
        <v>54</v>
      </c>
      <c r="DF16" s="98">
        <v>54</v>
      </c>
      <c r="DG16" s="43">
        <f>'Revised Stratig. - April ''08'!$S$101</f>
        <v>611.03110282505099</v>
      </c>
      <c r="DH16" s="43"/>
      <c r="DI16" s="48">
        <v>1</v>
      </c>
      <c r="DJ16" s="43"/>
      <c r="DK16" s="43"/>
      <c r="DL16" s="89">
        <v>1</v>
      </c>
      <c r="DM16" s="15">
        <v>0</v>
      </c>
      <c r="DN16" s="15">
        <v>8.3333333333333321</v>
      </c>
      <c r="DO16" s="15">
        <v>8.3333333333333321</v>
      </c>
      <c r="DP16" s="15">
        <v>0</v>
      </c>
      <c r="DQ16" s="15">
        <v>4.1666666666666661</v>
      </c>
      <c r="DR16" s="15">
        <v>0</v>
      </c>
      <c r="DS16" s="15">
        <v>131.25</v>
      </c>
      <c r="DT16" s="15">
        <v>0</v>
      </c>
      <c r="DU16" s="15">
        <v>0</v>
      </c>
      <c r="DV16" s="15">
        <v>0</v>
      </c>
      <c r="DW16" s="15">
        <v>0</v>
      </c>
      <c r="DX16" s="15">
        <v>52.000000000000007</v>
      </c>
      <c r="DY16" s="15"/>
    </row>
    <row r="17" spans="1:129" x14ac:dyDescent="0.2">
      <c r="A17" s="30">
        <v>60</v>
      </c>
      <c r="B17" s="30">
        <v>60</v>
      </c>
      <c r="C17" s="100">
        <v>120</v>
      </c>
      <c r="D17" s="60">
        <f>'Revised Stratig. - April ''08'!$G$65</f>
        <v>3020</v>
      </c>
      <c r="E17" s="65">
        <v>25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1</v>
      </c>
      <c r="W17" s="15">
        <v>1</v>
      </c>
      <c r="X17" s="15">
        <v>0</v>
      </c>
      <c r="Y17" s="15">
        <v>0</v>
      </c>
      <c r="Z17" s="15">
        <v>0</v>
      </c>
      <c r="AA17" s="15">
        <v>8</v>
      </c>
      <c r="AB17" s="15">
        <v>0</v>
      </c>
      <c r="AC17" s="15">
        <v>8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87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2</v>
      </c>
      <c r="AU17" s="15">
        <v>51</v>
      </c>
      <c r="AV17" s="15">
        <v>0</v>
      </c>
      <c r="AW17" s="15">
        <v>0</v>
      </c>
      <c r="AX17" s="15">
        <v>2</v>
      </c>
      <c r="AY17" s="15">
        <v>51</v>
      </c>
      <c r="AZ17" s="15">
        <v>0</v>
      </c>
      <c r="BA17" s="15">
        <v>1</v>
      </c>
      <c r="BB17" s="15">
        <v>3</v>
      </c>
      <c r="BC17" s="15">
        <v>0</v>
      </c>
      <c r="BD17" s="15">
        <v>0</v>
      </c>
      <c r="BE17" s="15">
        <v>0</v>
      </c>
      <c r="BF17" s="15">
        <v>0</v>
      </c>
      <c r="BG17" s="15">
        <v>56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5">
        <v>1</v>
      </c>
      <c r="CK17" s="15">
        <v>5</v>
      </c>
      <c r="CL17" s="15">
        <v>5</v>
      </c>
      <c r="CM17" s="15">
        <v>0</v>
      </c>
      <c r="CN17" s="15">
        <v>0</v>
      </c>
      <c r="CO17" s="15">
        <v>3</v>
      </c>
      <c r="CP17" s="15">
        <v>1</v>
      </c>
      <c r="CQ17" s="15">
        <v>0</v>
      </c>
      <c r="CR17" s="15">
        <v>0</v>
      </c>
      <c r="CS17" s="15">
        <v>0</v>
      </c>
      <c r="CT17" s="15">
        <v>9</v>
      </c>
      <c r="CU17" s="15">
        <v>0</v>
      </c>
      <c r="CV17" s="15">
        <v>1</v>
      </c>
      <c r="CW17" s="15">
        <v>120</v>
      </c>
      <c r="DD17" s="30">
        <v>68</v>
      </c>
      <c r="DE17" s="30">
        <v>20</v>
      </c>
      <c r="DF17" s="102">
        <v>68</v>
      </c>
      <c r="DG17" s="43">
        <f>'Revised Stratig. - April ''08'!$X$67</f>
        <v>661.68945497867696</v>
      </c>
      <c r="DH17" s="43"/>
      <c r="DI17" s="43"/>
      <c r="DJ17" s="43">
        <v>1</v>
      </c>
      <c r="DK17" s="43"/>
      <c r="DL17" s="89">
        <v>1</v>
      </c>
      <c r="DM17" s="15">
        <v>0</v>
      </c>
      <c r="DN17" s="15">
        <v>1.25</v>
      </c>
      <c r="DO17" s="15">
        <v>5</v>
      </c>
      <c r="DP17" s="15">
        <v>0</v>
      </c>
      <c r="DQ17" s="15">
        <v>5</v>
      </c>
      <c r="DR17" s="15">
        <v>0</v>
      </c>
      <c r="DS17" s="15">
        <v>73.75</v>
      </c>
      <c r="DT17" s="15">
        <v>0</v>
      </c>
      <c r="DU17" s="15">
        <v>0</v>
      </c>
      <c r="DV17" s="15">
        <v>0</v>
      </c>
      <c r="DW17" s="15">
        <v>0</v>
      </c>
      <c r="DX17" s="15">
        <v>18.75</v>
      </c>
      <c r="DY17" s="15"/>
    </row>
    <row r="18" spans="1:129" x14ac:dyDescent="0.2">
      <c r="A18" s="30">
        <v>65</v>
      </c>
      <c r="B18" s="30">
        <v>65</v>
      </c>
      <c r="C18" s="100">
        <v>125</v>
      </c>
      <c r="D18" s="60">
        <f>'Revised Stratig. - April ''08'!$G$70</f>
        <v>3128</v>
      </c>
      <c r="E18" s="65">
        <v>30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0.83333333333333337</v>
      </c>
      <c r="S18" s="15">
        <v>0.83333333333333337</v>
      </c>
      <c r="T18" s="15">
        <v>0.83333333333333337</v>
      </c>
      <c r="U18" s="15">
        <v>0</v>
      </c>
      <c r="V18" s="15">
        <v>0</v>
      </c>
      <c r="W18" s="15">
        <v>0.83333333333333337</v>
      </c>
      <c r="X18" s="15">
        <v>0</v>
      </c>
      <c r="Y18" s="15">
        <v>2.5</v>
      </c>
      <c r="Z18" s="15">
        <v>0</v>
      </c>
      <c r="AA18" s="15">
        <v>14.166666666666668</v>
      </c>
      <c r="AB18" s="15">
        <v>0.83333333333333337</v>
      </c>
      <c r="AC18" s="15">
        <v>15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95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0.83333333333333337</v>
      </c>
      <c r="AR18" s="15">
        <v>0</v>
      </c>
      <c r="AS18" s="15">
        <v>0</v>
      </c>
      <c r="AT18" s="15">
        <v>0</v>
      </c>
      <c r="AU18" s="15">
        <v>69.166666666666671</v>
      </c>
      <c r="AV18" s="15">
        <v>0</v>
      </c>
      <c r="AW18" s="15">
        <v>0</v>
      </c>
      <c r="AX18" s="15">
        <v>0.83333333333333337</v>
      </c>
      <c r="AY18" s="15">
        <v>95</v>
      </c>
      <c r="AZ18" s="15">
        <v>0</v>
      </c>
      <c r="BA18" s="15">
        <v>0</v>
      </c>
      <c r="BB18" s="15">
        <v>2.5</v>
      </c>
      <c r="BC18" s="15">
        <v>0</v>
      </c>
      <c r="BD18" s="15">
        <v>1.6666666666666667</v>
      </c>
      <c r="BE18" s="15">
        <v>2.5</v>
      </c>
      <c r="BF18" s="15">
        <v>0</v>
      </c>
      <c r="BG18" s="15">
        <v>102.5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2.5</v>
      </c>
      <c r="CI18" s="15">
        <v>0.83333333333333337</v>
      </c>
      <c r="CJ18" s="15">
        <v>0</v>
      </c>
      <c r="CK18" s="15">
        <v>2.5</v>
      </c>
      <c r="CL18" s="15">
        <v>5</v>
      </c>
      <c r="CM18" s="15">
        <v>0</v>
      </c>
      <c r="CN18" s="15">
        <v>0</v>
      </c>
      <c r="CO18" s="15">
        <v>0</v>
      </c>
      <c r="CP18" s="15">
        <v>5</v>
      </c>
      <c r="CQ18" s="15">
        <v>0</v>
      </c>
      <c r="CR18" s="15">
        <v>0</v>
      </c>
      <c r="CS18" s="15">
        <v>0</v>
      </c>
      <c r="CT18" s="15">
        <v>10</v>
      </c>
      <c r="CU18" s="15">
        <v>0</v>
      </c>
      <c r="CV18" s="15">
        <v>1</v>
      </c>
      <c r="CW18" s="15">
        <v>125</v>
      </c>
      <c r="DD18" s="30">
        <v>59</v>
      </c>
      <c r="DE18" s="30">
        <v>59</v>
      </c>
      <c r="DF18" s="98">
        <v>59</v>
      </c>
      <c r="DG18" s="43">
        <f>'Revised Stratig. - April ''08'!$S$106</f>
        <v>672.44092004990205</v>
      </c>
      <c r="DH18" s="43"/>
      <c r="DI18" s="48">
        <v>1</v>
      </c>
      <c r="DJ18" s="43"/>
      <c r="DK18" s="43"/>
      <c r="DL18" s="89">
        <v>1</v>
      </c>
      <c r="DM18" s="15">
        <v>0</v>
      </c>
      <c r="DN18" s="15">
        <v>2.083333333333333</v>
      </c>
      <c r="DO18" s="15">
        <v>4.1666666666666661</v>
      </c>
      <c r="DP18" s="15">
        <v>0</v>
      </c>
      <c r="DQ18" s="15">
        <v>6.25</v>
      </c>
      <c r="DR18" s="15">
        <v>0</v>
      </c>
      <c r="DS18" s="15">
        <v>56.250000000000007</v>
      </c>
      <c r="DT18" s="15">
        <v>0</v>
      </c>
      <c r="DU18" s="15">
        <v>0</v>
      </c>
      <c r="DV18" s="15">
        <v>0</v>
      </c>
      <c r="DW18" s="15">
        <v>0</v>
      </c>
      <c r="DX18" s="15">
        <v>25</v>
      </c>
      <c r="DY18" s="15"/>
    </row>
    <row r="19" spans="1:129" x14ac:dyDescent="0.2">
      <c r="A19" s="30">
        <v>70</v>
      </c>
      <c r="B19" s="30">
        <v>70</v>
      </c>
      <c r="C19" s="100">
        <v>130</v>
      </c>
      <c r="D19" s="60">
        <f>'Revised Stratig. - April ''08'!$G$75</f>
        <v>3182</v>
      </c>
      <c r="E19" s="65">
        <v>25</v>
      </c>
      <c r="F19" s="15">
        <v>2</v>
      </c>
      <c r="G19" s="15">
        <v>1</v>
      </c>
      <c r="H19" s="15">
        <v>1</v>
      </c>
      <c r="I19" s="15">
        <v>0</v>
      </c>
      <c r="J19" s="15">
        <v>3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3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4</v>
      </c>
      <c r="W19" s="15">
        <v>4</v>
      </c>
      <c r="X19" s="15">
        <v>0</v>
      </c>
      <c r="Y19" s="15">
        <v>0</v>
      </c>
      <c r="Z19" s="15">
        <v>0</v>
      </c>
      <c r="AA19" s="15">
        <v>13</v>
      </c>
      <c r="AB19" s="15">
        <v>2</v>
      </c>
      <c r="AC19" s="15">
        <v>15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80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1</v>
      </c>
      <c r="AU19" s="15">
        <v>42</v>
      </c>
      <c r="AV19" s="15">
        <v>0</v>
      </c>
      <c r="AW19" s="15">
        <v>0</v>
      </c>
      <c r="AX19" s="15">
        <v>1</v>
      </c>
      <c r="AY19" s="15">
        <v>50</v>
      </c>
      <c r="AZ19" s="15">
        <v>1</v>
      </c>
      <c r="BA19" s="15">
        <v>0</v>
      </c>
      <c r="BB19" s="15">
        <v>2</v>
      </c>
      <c r="BC19" s="15">
        <v>1</v>
      </c>
      <c r="BD19" s="15">
        <v>2</v>
      </c>
      <c r="BE19" s="15">
        <v>3</v>
      </c>
      <c r="BF19" s="15">
        <v>0</v>
      </c>
      <c r="BG19" s="15">
        <v>60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2</v>
      </c>
      <c r="CL19" s="15">
        <v>2</v>
      </c>
      <c r="CM19" s="15">
        <v>0</v>
      </c>
      <c r="CN19" s="15">
        <v>0</v>
      </c>
      <c r="CO19" s="15">
        <v>1</v>
      </c>
      <c r="CP19" s="15">
        <v>0</v>
      </c>
      <c r="CQ19" s="15">
        <v>0</v>
      </c>
      <c r="CR19" s="15">
        <v>0</v>
      </c>
      <c r="CS19" s="15">
        <v>0</v>
      </c>
      <c r="CT19" s="15">
        <v>3</v>
      </c>
      <c r="CU19" s="15">
        <v>0</v>
      </c>
      <c r="CV19" s="15">
        <v>1</v>
      </c>
      <c r="CW19" s="15">
        <v>130</v>
      </c>
      <c r="DD19" s="30">
        <v>73</v>
      </c>
      <c r="DE19" s="30">
        <v>25</v>
      </c>
      <c r="DF19" s="102">
        <v>73</v>
      </c>
      <c r="DG19" s="43">
        <f>'Revised Stratig. - April ''08'!$X$72</f>
        <v>735.86521550634905</v>
      </c>
      <c r="DH19" s="43"/>
      <c r="DI19" s="43"/>
      <c r="DJ19" s="73">
        <v>1</v>
      </c>
      <c r="DK19" s="43"/>
      <c r="DL19" s="48">
        <v>1</v>
      </c>
      <c r="DM19" s="15">
        <v>2.5</v>
      </c>
      <c r="DN19" s="15">
        <v>1.25</v>
      </c>
      <c r="DO19" s="15">
        <v>2.5</v>
      </c>
      <c r="DP19" s="15">
        <v>0</v>
      </c>
      <c r="DQ19" s="15">
        <v>2.5</v>
      </c>
      <c r="DR19" s="15">
        <v>0</v>
      </c>
      <c r="DS19" s="15">
        <v>56.25</v>
      </c>
      <c r="DT19" s="15">
        <v>0</v>
      </c>
      <c r="DU19" s="15">
        <v>0</v>
      </c>
      <c r="DV19" s="15">
        <v>0</v>
      </c>
      <c r="DW19" s="15">
        <v>0</v>
      </c>
      <c r="DX19" s="15">
        <v>40</v>
      </c>
      <c r="DY19" s="15"/>
    </row>
    <row r="20" spans="1:129" x14ac:dyDescent="0.2">
      <c r="A20" s="30">
        <v>75</v>
      </c>
      <c r="B20" s="30">
        <v>75</v>
      </c>
      <c r="C20" s="100">
        <v>135</v>
      </c>
      <c r="D20" s="60">
        <f>'Revised Stratig. - April ''08'!$G$80</f>
        <v>3310</v>
      </c>
      <c r="E20" s="65">
        <v>25</v>
      </c>
      <c r="F20" s="15">
        <v>0</v>
      </c>
      <c r="G20" s="15">
        <v>0</v>
      </c>
      <c r="H20" s="15">
        <v>0</v>
      </c>
      <c r="I20" s="15">
        <v>1</v>
      </c>
      <c r="J20" s="15">
        <v>1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1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6</v>
      </c>
      <c r="AB20" s="15">
        <v>1</v>
      </c>
      <c r="AC20" s="15">
        <v>7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65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1</v>
      </c>
      <c r="AU20" s="15">
        <v>54</v>
      </c>
      <c r="AV20" s="15">
        <v>0</v>
      </c>
      <c r="AW20" s="15">
        <v>0</v>
      </c>
      <c r="AX20" s="15">
        <v>1</v>
      </c>
      <c r="AY20" s="15">
        <v>50</v>
      </c>
      <c r="AZ20" s="15">
        <v>0</v>
      </c>
      <c r="BA20" s="15">
        <v>0</v>
      </c>
      <c r="BB20" s="15">
        <v>0</v>
      </c>
      <c r="BC20" s="15">
        <v>6</v>
      </c>
      <c r="BD20" s="15">
        <v>0</v>
      </c>
      <c r="BE20" s="15">
        <v>0</v>
      </c>
      <c r="BF20" s="15">
        <v>0</v>
      </c>
      <c r="BG20" s="15">
        <v>57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v>2</v>
      </c>
      <c r="CJ20" s="15">
        <v>1</v>
      </c>
      <c r="CK20" s="15">
        <v>5</v>
      </c>
      <c r="CL20" s="15">
        <v>5</v>
      </c>
      <c r="CM20" s="15">
        <v>0</v>
      </c>
      <c r="CN20" s="15">
        <v>0</v>
      </c>
      <c r="CO20" s="15">
        <v>0</v>
      </c>
      <c r="CP20" s="15">
        <v>0</v>
      </c>
      <c r="CQ20" s="15">
        <v>0</v>
      </c>
      <c r="CR20" s="15">
        <v>0</v>
      </c>
      <c r="CS20" s="15">
        <v>0</v>
      </c>
      <c r="CT20" s="15">
        <v>5</v>
      </c>
      <c r="CU20" s="15">
        <v>0</v>
      </c>
      <c r="CV20" s="15">
        <v>1</v>
      </c>
      <c r="CW20" s="15">
        <v>135</v>
      </c>
      <c r="DD20" s="30">
        <v>78</v>
      </c>
      <c r="DE20" s="30">
        <v>30</v>
      </c>
      <c r="DF20" s="102">
        <v>78</v>
      </c>
      <c r="DG20" s="43">
        <f>'Revised Stratig. - April ''08'!$X$77</f>
        <v>810.99303854668699</v>
      </c>
      <c r="DH20" s="43"/>
      <c r="DI20" s="43"/>
      <c r="DJ20" s="73">
        <v>1</v>
      </c>
      <c r="DK20" s="43"/>
      <c r="DL20" s="89">
        <v>1</v>
      </c>
      <c r="DM20" s="15">
        <v>1.25</v>
      </c>
      <c r="DN20" s="15">
        <v>1.25</v>
      </c>
      <c r="DO20" s="15">
        <v>2.5</v>
      </c>
      <c r="DP20" s="15">
        <v>0</v>
      </c>
      <c r="DQ20" s="15">
        <v>10</v>
      </c>
      <c r="DR20" s="15">
        <v>0</v>
      </c>
      <c r="DS20" s="15">
        <v>101.25</v>
      </c>
      <c r="DT20" s="15">
        <v>0</v>
      </c>
      <c r="DU20" s="15">
        <v>0</v>
      </c>
      <c r="DV20" s="15">
        <v>0</v>
      </c>
      <c r="DW20" s="15">
        <v>0</v>
      </c>
      <c r="DX20" s="15">
        <v>32.5</v>
      </c>
      <c r="DY20" s="15"/>
    </row>
    <row r="21" spans="1:129" x14ac:dyDescent="0.2">
      <c r="A21" s="30">
        <v>80</v>
      </c>
      <c r="B21" s="30">
        <v>80</v>
      </c>
      <c r="C21" s="100">
        <v>140</v>
      </c>
      <c r="D21" s="60">
        <f>'Revised Stratig. - April ''08'!$G$85</f>
        <v>3346</v>
      </c>
      <c r="E21" s="65">
        <v>22</v>
      </c>
      <c r="F21" s="15">
        <v>0</v>
      </c>
      <c r="G21" s="15">
        <v>1.1363636363636367</v>
      </c>
      <c r="H21" s="15">
        <v>0</v>
      </c>
      <c r="I21" s="15">
        <v>0</v>
      </c>
      <c r="J21" s="15">
        <v>1.1363500000000002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1.1363500000000002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6.8181818181818175</v>
      </c>
      <c r="Z21" s="15">
        <v>2.2727272727272734</v>
      </c>
      <c r="AA21" s="15">
        <v>13.636363636363635</v>
      </c>
      <c r="AB21" s="15">
        <v>5.6818181818181825</v>
      </c>
      <c r="AC21" s="15">
        <v>19.318181818181817</v>
      </c>
      <c r="AD21" s="15">
        <v>0</v>
      </c>
      <c r="AE21" s="15">
        <v>1.1363636363636367</v>
      </c>
      <c r="AF21" s="15">
        <v>0</v>
      </c>
      <c r="AG21" s="15">
        <v>1.1363636363636367</v>
      </c>
      <c r="AH21" s="15">
        <v>0</v>
      </c>
      <c r="AI21" s="15">
        <v>117.04545454545456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0</v>
      </c>
      <c r="AS21" s="15">
        <v>0</v>
      </c>
      <c r="AT21" s="15">
        <v>5.6818181818181825</v>
      </c>
      <c r="AU21" s="15">
        <v>184.09090909090909</v>
      </c>
      <c r="AV21" s="15">
        <v>2.2727272727272734</v>
      </c>
      <c r="AW21" s="15">
        <v>0</v>
      </c>
      <c r="AX21" s="15">
        <v>5.6800000000000006</v>
      </c>
      <c r="AY21" s="15">
        <v>97.727272727272734</v>
      </c>
      <c r="AZ21" s="15">
        <v>1.1363636363636367</v>
      </c>
      <c r="BA21" s="15">
        <v>5.6818181818181825</v>
      </c>
      <c r="BB21" s="15">
        <v>0</v>
      </c>
      <c r="BC21" s="15">
        <v>1.1363636363636367</v>
      </c>
      <c r="BD21" s="15">
        <v>0</v>
      </c>
      <c r="BE21" s="15">
        <v>1.1363636363636367</v>
      </c>
      <c r="BF21" s="15">
        <v>0</v>
      </c>
      <c r="BG21" s="15">
        <v>109.09090909090908</v>
      </c>
      <c r="BH21" s="15">
        <v>0</v>
      </c>
      <c r="BI21" s="15">
        <v>0</v>
      </c>
      <c r="BJ21" s="15">
        <v>0</v>
      </c>
      <c r="BK21" s="15">
        <v>0</v>
      </c>
      <c r="BL21" s="15">
        <v>0</v>
      </c>
      <c r="BM21" s="15">
        <v>0</v>
      </c>
      <c r="BN21" s="15">
        <v>0</v>
      </c>
      <c r="BO21" s="15">
        <v>0</v>
      </c>
      <c r="BP21" s="15">
        <v>0</v>
      </c>
      <c r="BQ21" s="15">
        <v>0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5">
        <v>0</v>
      </c>
      <c r="CN21" s="15">
        <v>0</v>
      </c>
      <c r="CO21" s="15">
        <v>0</v>
      </c>
      <c r="CP21" s="15">
        <v>0</v>
      </c>
      <c r="CQ21" s="15">
        <v>0</v>
      </c>
      <c r="CR21" s="15">
        <v>0</v>
      </c>
      <c r="CS21" s="15">
        <v>0</v>
      </c>
      <c r="CT21" s="15">
        <v>0</v>
      </c>
      <c r="CU21" s="15">
        <v>0</v>
      </c>
      <c r="CV21" s="15">
        <v>1</v>
      </c>
      <c r="CW21" s="15">
        <v>140</v>
      </c>
      <c r="DD21" s="30">
        <v>83</v>
      </c>
      <c r="DE21" s="30">
        <v>35</v>
      </c>
      <c r="DF21" s="102">
        <v>83</v>
      </c>
      <c r="DG21" s="43">
        <f>'Revised Stratig. - April ''08'!$X$82</f>
        <v>886.718820331031</v>
      </c>
      <c r="DH21" s="43"/>
      <c r="DI21" s="43"/>
      <c r="DJ21" s="73">
        <v>1</v>
      </c>
      <c r="DK21" s="43"/>
      <c r="DL21" s="89">
        <v>1</v>
      </c>
      <c r="DM21" s="15">
        <v>0</v>
      </c>
      <c r="DN21" s="15">
        <v>3.4090909090909087</v>
      </c>
      <c r="DO21" s="15">
        <v>0</v>
      </c>
      <c r="DP21" s="15">
        <v>0</v>
      </c>
      <c r="DQ21" s="15">
        <v>1.1363636363636367</v>
      </c>
      <c r="DR21" s="15">
        <v>0</v>
      </c>
      <c r="DS21" s="15">
        <v>69.318181818181827</v>
      </c>
      <c r="DT21" s="15">
        <v>0</v>
      </c>
      <c r="DU21" s="15">
        <v>0</v>
      </c>
      <c r="DV21" s="15">
        <v>0</v>
      </c>
      <c r="DW21" s="15">
        <v>0</v>
      </c>
      <c r="DX21" s="15">
        <v>46.500000000000007</v>
      </c>
      <c r="DY21" s="15"/>
    </row>
    <row r="22" spans="1:129" x14ac:dyDescent="0.2">
      <c r="A22" s="30">
        <v>85</v>
      </c>
      <c r="B22" s="30">
        <v>85</v>
      </c>
      <c r="C22" s="100">
        <v>145</v>
      </c>
      <c r="D22" s="60">
        <f>'Revised Stratig. - April ''08'!$G$90</f>
        <v>3405</v>
      </c>
      <c r="E22" s="65">
        <v>25</v>
      </c>
      <c r="F22" s="15">
        <v>0</v>
      </c>
      <c r="G22" s="15">
        <v>1</v>
      </c>
      <c r="H22" s="15">
        <v>1</v>
      </c>
      <c r="I22" s="15">
        <v>0</v>
      </c>
      <c r="J22" s="15">
        <v>1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1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1</v>
      </c>
      <c r="AA22" s="15">
        <v>20</v>
      </c>
      <c r="AB22" s="15">
        <v>1</v>
      </c>
      <c r="AC22" s="15">
        <v>21</v>
      </c>
      <c r="AD22" s="15">
        <v>0</v>
      </c>
      <c r="AE22" s="15">
        <v>2</v>
      </c>
      <c r="AF22" s="15">
        <v>0</v>
      </c>
      <c r="AG22" s="15">
        <v>2</v>
      </c>
      <c r="AH22" s="15">
        <v>0</v>
      </c>
      <c r="AI22" s="15">
        <v>160</v>
      </c>
      <c r="AJ22" s="15">
        <v>0</v>
      </c>
      <c r="AK22" s="15">
        <v>0</v>
      </c>
      <c r="AL22" s="15">
        <v>0</v>
      </c>
      <c r="AM22" s="15">
        <v>1</v>
      </c>
      <c r="AN22" s="15">
        <v>0</v>
      </c>
      <c r="AO22" s="15">
        <v>0</v>
      </c>
      <c r="AP22" s="15">
        <v>0</v>
      </c>
      <c r="AQ22" s="15">
        <v>1</v>
      </c>
      <c r="AR22" s="15">
        <v>0</v>
      </c>
      <c r="AS22" s="15">
        <v>0</v>
      </c>
      <c r="AT22" s="15">
        <v>7</v>
      </c>
      <c r="AU22" s="15">
        <v>96</v>
      </c>
      <c r="AV22" s="15">
        <v>1</v>
      </c>
      <c r="AW22" s="15">
        <v>0</v>
      </c>
      <c r="AX22" s="15">
        <v>7</v>
      </c>
      <c r="AY22" s="15">
        <v>119</v>
      </c>
      <c r="AZ22" s="15">
        <v>0</v>
      </c>
      <c r="BA22" s="15">
        <v>1</v>
      </c>
      <c r="BB22" s="15">
        <v>28</v>
      </c>
      <c r="BC22" s="15">
        <v>0</v>
      </c>
      <c r="BD22" s="15">
        <v>0</v>
      </c>
      <c r="BE22" s="15">
        <v>0</v>
      </c>
      <c r="BF22" s="15">
        <v>0</v>
      </c>
      <c r="BG22" s="15">
        <v>149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  <c r="CN22" s="15">
        <v>0</v>
      </c>
      <c r="CO22" s="15">
        <v>0</v>
      </c>
      <c r="CP22" s="15">
        <v>0</v>
      </c>
      <c r="CQ22" s="15">
        <v>0</v>
      </c>
      <c r="CR22" s="15">
        <v>0</v>
      </c>
      <c r="CS22" s="15">
        <v>0</v>
      </c>
      <c r="CT22" s="15">
        <v>0</v>
      </c>
      <c r="CU22" s="15">
        <v>0</v>
      </c>
      <c r="CV22" s="15">
        <v>1</v>
      </c>
      <c r="CW22" s="15">
        <v>145</v>
      </c>
      <c r="DD22" s="30">
        <v>86</v>
      </c>
      <c r="DE22" s="30" t="s">
        <v>109</v>
      </c>
      <c r="DF22" s="103">
        <v>86</v>
      </c>
      <c r="DG22" s="43">
        <f>'Revised Stratig. - April ''08'!$AC$57</f>
        <v>909.36301544238302</v>
      </c>
      <c r="DH22" s="43"/>
      <c r="DI22" s="43"/>
      <c r="DJ22" s="43"/>
      <c r="DK22" s="43">
        <v>1</v>
      </c>
      <c r="DL22" s="89">
        <v>1</v>
      </c>
      <c r="DM22" s="15">
        <v>0</v>
      </c>
      <c r="DN22" s="15">
        <v>0.83333333333333337</v>
      </c>
      <c r="DO22" s="15">
        <v>1.6666666666666667</v>
      </c>
      <c r="DP22" s="15">
        <v>0</v>
      </c>
      <c r="DQ22" s="15">
        <v>0</v>
      </c>
      <c r="DR22" s="15">
        <v>0</v>
      </c>
      <c r="DS22" s="15">
        <v>8.3333333333333321</v>
      </c>
      <c r="DT22" s="15">
        <v>0</v>
      </c>
      <c r="DU22" s="15">
        <v>0</v>
      </c>
      <c r="DV22" s="15">
        <v>0</v>
      </c>
      <c r="DW22" s="15">
        <v>0</v>
      </c>
      <c r="DX22" s="15">
        <v>9.1666666666666679</v>
      </c>
      <c r="DY22" s="15"/>
    </row>
    <row r="23" spans="1:129" x14ac:dyDescent="0.2">
      <c r="A23" s="30">
        <v>90</v>
      </c>
      <c r="B23" s="30">
        <v>90</v>
      </c>
      <c r="C23" s="100">
        <v>150</v>
      </c>
      <c r="D23" s="60">
        <f>'Revised Stratig. - April ''08'!$G$95</f>
        <v>3552</v>
      </c>
      <c r="E23" s="65">
        <v>24</v>
      </c>
      <c r="F23" s="15">
        <v>0</v>
      </c>
      <c r="G23" s="15">
        <v>2.083333333333333</v>
      </c>
      <c r="H23" s="15">
        <v>0</v>
      </c>
      <c r="I23" s="15">
        <v>0</v>
      </c>
      <c r="J23" s="15">
        <v>2.0833500000000003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2.0833500000000003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4.1666666666666661</v>
      </c>
      <c r="W23" s="15">
        <v>4.1666666666666661</v>
      </c>
      <c r="X23" s="15">
        <v>0</v>
      </c>
      <c r="Y23" s="15">
        <v>2.083333333333333</v>
      </c>
      <c r="Z23" s="15">
        <v>0</v>
      </c>
      <c r="AA23" s="15">
        <v>28.125000000000004</v>
      </c>
      <c r="AB23" s="15">
        <v>2.083333333333333</v>
      </c>
      <c r="AC23" s="15">
        <v>30.208333333333336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266.66666666666663</v>
      </c>
      <c r="AJ23" s="15">
        <v>0</v>
      </c>
      <c r="AK23" s="15">
        <v>0</v>
      </c>
      <c r="AL23" s="15">
        <v>2.083333333333333</v>
      </c>
      <c r="AM23" s="15">
        <v>1.0416666666666665</v>
      </c>
      <c r="AN23" s="15">
        <v>0</v>
      </c>
      <c r="AO23" s="15">
        <v>0</v>
      </c>
      <c r="AP23" s="15">
        <v>0</v>
      </c>
      <c r="AQ23" s="15">
        <v>1.0416666666666665</v>
      </c>
      <c r="AR23" s="15">
        <v>0</v>
      </c>
      <c r="AS23" s="15">
        <v>0</v>
      </c>
      <c r="AT23" s="15">
        <v>5.2083333333333348</v>
      </c>
      <c r="AU23" s="15">
        <v>77.083333333333357</v>
      </c>
      <c r="AV23" s="15">
        <v>1.0416666666666665</v>
      </c>
      <c r="AW23" s="15">
        <v>0</v>
      </c>
      <c r="AX23" s="15">
        <v>5.21</v>
      </c>
      <c r="AY23" s="15">
        <v>145.83333333333331</v>
      </c>
      <c r="AZ23" s="15">
        <v>0</v>
      </c>
      <c r="BA23" s="15">
        <v>3.125</v>
      </c>
      <c r="BB23" s="15">
        <v>10.41666666666667</v>
      </c>
      <c r="BC23" s="15">
        <v>3.125</v>
      </c>
      <c r="BD23" s="15">
        <v>0</v>
      </c>
      <c r="BE23" s="15">
        <v>1.0416666666666665</v>
      </c>
      <c r="BF23" s="15">
        <v>0</v>
      </c>
      <c r="BG23" s="15">
        <v>164.58333333333331</v>
      </c>
      <c r="BH23" s="15">
        <v>0</v>
      </c>
      <c r="BI23" s="15">
        <v>0</v>
      </c>
      <c r="BJ23" s="15">
        <v>0</v>
      </c>
      <c r="BK23" s="15">
        <v>0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15">
        <v>1.0416666666666665</v>
      </c>
      <c r="CI23" s="15">
        <v>3.125</v>
      </c>
      <c r="CJ23" s="15">
        <v>0</v>
      </c>
      <c r="CK23" s="15">
        <v>5.2083333333333348</v>
      </c>
      <c r="CL23" s="15">
        <v>6.2000000000000011</v>
      </c>
      <c r="CM23" s="15">
        <v>0</v>
      </c>
      <c r="CN23" s="15">
        <v>0</v>
      </c>
      <c r="CO23" s="15">
        <v>0</v>
      </c>
      <c r="CP23" s="15">
        <v>0</v>
      </c>
      <c r="CQ23" s="15">
        <v>0</v>
      </c>
      <c r="CR23" s="15">
        <v>0</v>
      </c>
      <c r="CS23" s="15">
        <v>0</v>
      </c>
      <c r="CT23" s="15">
        <v>6.2000000000000011</v>
      </c>
      <c r="CU23" s="15">
        <v>0</v>
      </c>
      <c r="CV23" s="15">
        <v>1</v>
      </c>
      <c r="CW23" s="15">
        <v>150</v>
      </c>
      <c r="DD23" s="30">
        <v>88</v>
      </c>
      <c r="DE23" s="30">
        <v>40</v>
      </c>
      <c r="DF23" s="102">
        <v>88</v>
      </c>
      <c r="DG23" s="43">
        <f>'Revised Stratig. - April ''08'!$X$87</f>
        <v>963.91560861409801</v>
      </c>
      <c r="DH23" s="43"/>
      <c r="DI23" s="43"/>
      <c r="DJ23" s="73">
        <v>1</v>
      </c>
      <c r="DK23" s="43"/>
      <c r="DL23" s="48">
        <v>1</v>
      </c>
      <c r="DM23" s="15">
        <v>0</v>
      </c>
      <c r="DN23" s="15">
        <v>1.25</v>
      </c>
      <c r="DO23" s="15">
        <v>1.25</v>
      </c>
      <c r="DP23" s="15">
        <v>0</v>
      </c>
      <c r="DQ23" s="15">
        <v>1.25</v>
      </c>
      <c r="DR23" s="15">
        <v>0</v>
      </c>
      <c r="DS23" s="15">
        <v>36.25</v>
      </c>
      <c r="DT23" s="15">
        <v>0</v>
      </c>
      <c r="DU23" s="15">
        <v>0</v>
      </c>
      <c r="DV23" s="15">
        <v>0</v>
      </c>
      <c r="DW23" s="15">
        <v>0</v>
      </c>
      <c r="DX23" s="15">
        <v>15</v>
      </c>
      <c r="DY23" s="15"/>
    </row>
    <row r="24" spans="1:129" x14ac:dyDescent="0.2">
      <c r="A24" s="30">
        <v>95</v>
      </c>
      <c r="B24" s="30">
        <v>95</v>
      </c>
      <c r="C24" s="100">
        <v>155</v>
      </c>
      <c r="D24" s="60">
        <f>'Revised Stratig. - April ''08'!$G$100</f>
        <v>3597</v>
      </c>
      <c r="E24" s="65">
        <v>20</v>
      </c>
      <c r="F24" s="15">
        <v>0</v>
      </c>
      <c r="G24" s="15">
        <v>1.25</v>
      </c>
      <c r="H24" s="15">
        <v>1.25</v>
      </c>
      <c r="I24" s="15">
        <v>0</v>
      </c>
      <c r="J24" s="15">
        <v>1.25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1.25</v>
      </c>
      <c r="Q24" s="15">
        <v>0</v>
      </c>
      <c r="R24" s="15">
        <v>1.25</v>
      </c>
      <c r="S24" s="15">
        <v>1.25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17.5</v>
      </c>
      <c r="AB24" s="15">
        <v>2.5</v>
      </c>
      <c r="AC24" s="15">
        <v>20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66.25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1.25</v>
      </c>
      <c r="AQ24" s="15">
        <v>0</v>
      </c>
      <c r="AR24" s="15">
        <v>0</v>
      </c>
      <c r="AS24" s="15">
        <v>0</v>
      </c>
      <c r="AT24" s="15">
        <v>0</v>
      </c>
      <c r="AU24" s="15">
        <v>26.25</v>
      </c>
      <c r="AV24" s="15">
        <v>0</v>
      </c>
      <c r="AW24" s="15">
        <v>0</v>
      </c>
      <c r="AX24" s="15">
        <v>1.25</v>
      </c>
      <c r="AY24" s="15">
        <v>57.5</v>
      </c>
      <c r="AZ24" s="15">
        <v>0</v>
      </c>
      <c r="BA24" s="15">
        <v>0</v>
      </c>
      <c r="BB24" s="15">
        <v>0</v>
      </c>
      <c r="BC24" s="15">
        <v>2.5</v>
      </c>
      <c r="BD24" s="15">
        <v>0</v>
      </c>
      <c r="BE24" s="15">
        <v>0</v>
      </c>
      <c r="BF24" s="15">
        <v>0</v>
      </c>
      <c r="BG24" s="15">
        <v>61.25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0</v>
      </c>
      <c r="CJ24" s="15">
        <v>0</v>
      </c>
      <c r="CK24" s="15">
        <v>2.5</v>
      </c>
      <c r="CL24" s="15">
        <v>2.5</v>
      </c>
      <c r="CM24" s="15">
        <v>0</v>
      </c>
      <c r="CN24" s="15">
        <v>0</v>
      </c>
      <c r="CO24" s="15">
        <v>0</v>
      </c>
      <c r="CP24" s="15">
        <v>0</v>
      </c>
      <c r="CQ24" s="15">
        <v>0</v>
      </c>
      <c r="CR24" s="15">
        <v>0</v>
      </c>
      <c r="CS24" s="15">
        <v>0</v>
      </c>
      <c r="CT24" s="15">
        <v>2.5</v>
      </c>
      <c r="CU24" s="15">
        <v>0</v>
      </c>
      <c r="CV24" s="15">
        <v>1</v>
      </c>
      <c r="CW24" s="15">
        <v>155</v>
      </c>
      <c r="DD24" s="30">
        <v>91</v>
      </c>
      <c r="DE24" s="30" t="s">
        <v>110</v>
      </c>
      <c r="DF24" s="103">
        <v>91</v>
      </c>
      <c r="DG24" s="43">
        <f>'Revised Stratig. - April ''08'!$AC$62</f>
        <v>971.07079610288304</v>
      </c>
      <c r="DH24" s="43"/>
      <c r="DI24" s="43"/>
      <c r="DJ24" s="43"/>
      <c r="DK24" s="43">
        <v>1</v>
      </c>
      <c r="DL24" s="89">
        <v>1</v>
      </c>
      <c r="DM24" s="15">
        <v>0</v>
      </c>
      <c r="DN24" s="15">
        <v>0</v>
      </c>
      <c r="DO24" s="15">
        <v>0</v>
      </c>
      <c r="DP24" s="15">
        <v>0</v>
      </c>
      <c r="DQ24" s="15">
        <v>2.5</v>
      </c>
      <c r="DR24" s="15">
        <v>0</v>
      </c>
      <c r="DS24" s="15">
        <v>10</v>
      </c>
      <c r="DT24" s="15">
        <v>0</v>
      </c>
      <c r="DU24" s="15">
        <v>0</v>
      </c>
      <c r="DV24" s="15">
        <v>0</v>
      </c>
      <c r="DW24" s="15">
        <v>0</v>
      </c>
      <c r="DX24" s="15">
        <v>7.5</v>
      </c>
      <c r="DY24" s="15"/>
    </row>
    <row r="25" spans="1:129" x14ac:dyDescent="0.2">
      <c r="A25" s="61" t="s">
        <v>197</v>
      </c>
      <c r="B25" s="43"/>
      <c r="C25" s="43"/>
      <c r="D25" s="60"/>
      <c r="E25" s="66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DD25" s="30">
        <v>93</v>
      </c>
      <c r="DE25" s="30">
        <v>45</v>
      </c>
      <c r="DF25" s="102">
        <v>93</v>
      </c>
      <c r="DG25" s="43">
        <f>'Revised Stratig. - April ''08'!$X$92</f>
        <v>1039.1607677125701</v>
      </c>
      <c r="DH25" s="43"/>
      <c r="DI25" s="43"/>
      <c r="DJ25" s="73">
        <v>1</v>
      </c>
      <c r="DK25" s="43"/>
      <c r="DL25" s="89">
        <v>1</v>
      </c>
      <c r="DM25" s="15">
        <v>2.2727272727272734</v>
      </c>
      <c r="DN25" s="15">
        <v>0</v>
      </c>
      <c r="DO25" s="15">
        <v>1.1363636363636367</v>
      </c>
      <c r="DP25" s="15">
        <v>0</v>
      </c>
      <c r="DQ25" s="15">
        <v>5.6818181818181825</v>
      </c>
      <c r="DR25" s="15">
        <v>0</v>
      </c>
      <c r="DS25" s="15">
        <v>82.954545454545467</v>
      </c>
      <c r="DT25" s="15">
        <v>0</v>
      </c>
      <c r="DU25" s="15">
        <v>0</v>
      </c>
      <c r="DV25" s="15">
        <v>0</v>
      </c>
      <c r="DW25" s="15">
        <v>0</v>
      </c>
      <c r="DX25" s="15">
        <v>20.5</v>
      </c>
      <c r="DY25" s="15"/>
    </row>
    <row r="26" spans="1:129" x14ac:dyDescent="0.2">
      <c r="A26" s="43">
        <v>4</v>
      </c>
      <c r="B26" s="43">
        <v>104</v>
      </c>
      <c r="C26" s="100">
        <v>164</v>
      </c>
      <c r="D26" s="60">
        <f>'Revised Stratig. - April ''08'!$G$109</f>
        <v>3704</v>
      </c>
      <c r="E26" s="66">
        <v>20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3.75</v>
      </c>
      <c r="Z26" s="15">
        <v>1.25</v>
      </c>
      <c r="AA26" s="15">
        <v>11.25</v>
      </c>
      <c r="AB26" s="15">
        <v>2.5</v>
      </c>
      <c r="AC26" s="15">
        <v>13.75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105</v>
      </c>
      <c r="AJ26" s="15">
        <v>0</v>
      </c>
      <c r="AK26" s="15">
        <v>0</v>
      </c>
      <c r="AL26" s="15">
        <v>0</v>
      </c>
      <c r="AM26" s="15">
        <v>0</v>
      </c>
      <c r="AN26" s="15">
        <v>0</v>
      </c>
      <c r="AO26" s="15">
        <v>0</v>
      </c>
      <c r="AP26" s="15">
        <v>0</v>
      </c>
      <c r="AQ26" s="15">
        <v>2.5</v>
      </c>
      <c r="AR26" s="15">
        <v>0</v>
      </c>
      <c r="AS26" s="15">
        <v>0</v>
      </c>
      <c r="AT26" s="15">
        <v>3.75</v>
      </c>
      <c r="AU26" s="15">
        <v>50</v>
      </c>
      <c r="AV26" s="15">
        <v>1.25</v>
      </c>
      <c r="AW26" s="15">
        <v>0</v>
      </c>
      <c r="AX26" s="15">
        <v>3.75</v>
      </c>
      <c r="AY26" s="15">
        <v>55</v>
      </c>
      <c r="AZ26" s="15">
        <v>0</v>
      </c>
      <c r="BA26" s="15">
        <v>0</v>
      </c>
      <c r="BB26" s="15">
        <v>67.5</v>
      </c>
      <c r="BC26" s="15">
        <v>0</v>
      </c>
      <c r="BD26" s="15">
        <v>0</v>
      </c>
      <c r="BE26" s="15">
        <v>0</v>
      </c>
      <c r="BF26" s="15">
        <v>0</v>
      </c>
      <c r="BG26" s="15">
        <v>123.75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1.25</v>
      </c>
      <c r="CI26" s="15">
        <v>0</v>
      </c>
      <c r="CJ26" s="15">
        <v>0</v>
      </c>
      <c r="CK26" s="15">
        <v>2.5</v>
      </c>
      <c r="CL26" s="15">
        <v>3.75</v>
      </c>
      <c r="CM26" s="15">
        <v>1.25</v>
      </c>
      <c r="CN26" s="15">
        <v>0</v>
      </c>
      <c r="CO26" s="15">
        <v>0</v>
      </c>
      <c r="CP26" s="15">
        <v>0</v>
      </c>
      <c r="CQ26" s="15">
        <v>1.25</v>
      </c>
      <c r="CR26" s="15">
        <v>0</v>
      </c>
      <c r="CS26" s="15">
        <v>1.25</v>
      </c>
      <c r="CT26" s="15">
        <v>7.5</v>
      </c>
      <c r="CU26" s="15">
        <v>0</v>
      </c>
      <c r="CV26" s="15">
        <v>1</v>
      </c>
      <c r="CW26" s="15">
        <v>164</v>
      </c>
      <c r="DD26" s="30">
        <v>98</v>
      </c>
      <c r="DE26" s="30">
        <v>50</v>
      </c>
      <c r="DF26" s="102">
        <v>98</v>
      </c>
      <c r="DG26" s="43">
        <f>'Revised Stratig. - April ''08'!$X$97</f>
        <v>1114.25921940073</v>
      </c>
      <c r="DH26" s="43"/>
      <c r="DI26" s="43"/>
      <c r="DJ26" s="73">
        <v>1</v>
      </c>
      <c r="DK26" s="43"/>
      <c r="DL26" s="89">
        <v>1</v>
      </c>
      <c r="DM26" s="15">
        <v>0</v>
      </c>
      <c r="DN26" s="15">
        <v>3.75</v>
      </c>
      <c r="DO26" s="15">
        <v>1.25</v>
      </c>
      <c r="DP26" s="15">
        <v>0</v>
      </c>
      <c r="DQ26" s="15">
        <v>2.5</v>
      </c>
      <c r="DR26" s="15">
        <v>0</v>
      </c>
      <c r="DS26" s="15">
        <v>26.25</v>
      </c>
      <c r="DT26" s="15">
        <v>0</v>
      </c>
      <c r="DU26" s="15">
        <v>0</v>
      </c>
      <c r="DV26" s="15">
        <v>0</v>
      </c>
      <c r="DW26" s="15">
        <v>0</v>
      </c>
      <c r="DX26" s="15">
        <v>7.5</v>
      </c>
      <c r="DY26" s="15"/>
    </row>
    <row r="27" spans="1:129" x14ac:dyDescent="0.2">
      <c r="A27" s="43">
        <v>9</v>
      </c>
      <c r="B27" s="43">
        <v>109</v>
      </c>
      <c r="C27" s="100">
        <v>169</v>
      </c>
      <c r="D27" s="60">
        <f>'Revised Stratig. - April ''08'!$G$114</f>
        <v>3756</v>
      </c>
      <c r="E27" s="66">
        <v>25</v>
      </c>
      <c r="F27" s="15">
        <v>0</v>
      </c>
      <c r="G27" s="15">
        <v>0</v>
      </c>
      <c r="H27" s="15">
        <v>5</v>
      </c>
      <c r="I27" s="15">
        <v>0</v>
      </c>
      <c r="J27" s="15">
        <v>1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1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1</v>
      </c>
      <c r="W27" s="15">
        <v>1</v>
      </c>
      <c r="X27" s="15">
        <v>0</v>
      </c>
      <c r="Y27" s="15">
        <v>1</v>
      </c>
      <c r="Z27" s="15">
        <v>0</v>
      </c>
      <c r="AA27" s="15">
        <v>3</v>
      </c>
      <c r="AB27" s="15">
        <v>0</v>
      </c>
      <c r="AC27" s="15">
        <v>3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46</v>
      </c>
      <c r="AJ27" s="15">
        <v>0</v>
      </c>
      <c r="AK27" s="15">
        <v>0</v>
      </c>
      <c r="AL27" s="15">
        <v>0</v>
      </c>
      <c r="AM27" s="15">
        <v>1</v>
      </c>
      <c r="AN27" s="15">
        <v>0</v>
      </c>
      <c r="AO27" s="15">
        <v>0</v>
      </c>
      <c r="AP27" s="15">
        <v>0</v>
      </c>
      <c r="AQ27" s="15">
        <v>0</v>
      </c>
      <c r="AR27" s="15">
        <v>0</v>
      </c>
      <c r="AS27" s="15">
        <v>0</v>
      </c>
      <c r="AT27" s="15">
        <v>2</v>
      </c>
      <c r="AU27" s="15">
        <v>59</v>
      </c>
      <c r="AV27" s="15">
        <v>1</v>
      </c>
      <c r="AW27" s="15">
        <v>0</v>
      </c>
      <c r="AX27" s="15">
        <v>2</v>
      </c>
      <c r="AY27" s="15">
        <v>39</v>
      </c>
      <c r="AZ27" s="15">
        <v>1</v>
      </c>
      <c r="BA27" s="15">
        <v>0</v>
      </c>
      <c r="BB27" s="15">
        <v>11</v>
      </c>
      <c r="BC27" s="15">
        <v>0</v>
      </c>
      <c r="BD27" s="15">
        <v>0</v>
      </c>
      <c r="BE27" s="15">
        <v>1</v>
      </c>
      <c r="BF27" s="15">
        <v>0</v>
      </c>
      <c r="BG27" s="15">
        <v>53</v>
      </c>
      <c r="BH27" s="15">
        <v>0</v>
      </c>
      <c r="BI27" s="15">
        <v>0</v>
      </c>
      <c r="BJ27" s="15">
        <v>0</v>
      </c>
      <c r="BK27" s="15">
        <v>0</v>
      </c>
      <c r="BL27" s="15">
        <v>0</v>
      </c>
      <c r="BM27" s="15">
        <v>0</v>
      </c>
      <c r="BN27" s="15">
        <v>0</v>
      </c>
      <c r="BO27" s="15">
        <v>0</v>
      </c>
      <c r="BP27" s="15">
        <v>0</v>
      </c>
      <c r="BQ27" s="15">
        <v>0</v>
      </c>
      <c r="BR27" s="15">
        <v>0</v>
      </c>
      <c r="BS27" s="15">
        <v>0</v>
      </c>
      <c r="BT27" s="15">
        <v>0</v>
      </c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5">
        <v>0</v>
      </c>
      <c r="CD27" s="15">
        <v>0</v>
      </c>
      <c r="CE27" s="15">
        <v>0</v>
      </c>
      <c r="CF27" s="15">
        <v>0</v>
      </c>
      <c r="CG27" s="15">
        <v>0</v>
      </c>
      <c r="CH27" s="15">
        <v>0</v>
      </c>
      <c r="CI27" s="15">
        <v>1</v>
      </c>
      <c r="CJ27" s="15">
        <v>0</v>
      </c>
      <c r="CK27" s="15">
        <v>0</v>
      </c>
      <c r="CL27" s="15">
        <v>1</v>
      </c>
      <c r="CM27" s="15">
        <v>0</v>
      </c>
      <c r="CN27" s="15">
        <v>0</v>
      </c>
      <c r="CO27" s="15">
        <v>0</v>
      </c>
      <c r="CP27" s="15">
        <v>3</v>
      </c>
      <c r="CQ27" s="15">
        <v>0</v>
      </c>
      <c r="CR27" s="15">
        <v>0</v>
      </c>
      <c r="CS27" s="15">
        <v>0</v>
      </c>
      <c r="CT27" s="15">
        <v>4</v>
      </c>
      <c r="CU27" s="15">
        <v>0</v>
      </c>
      <c r="CV27" s="15">
        <v>1</v>
      </c>
      <c r="CW27" s="15">
        <v>169</v>
      </c>
      <c r="DD27" s="30">
        <v>103</v>
      </c>
      <c r="DE27" s="30">
        <v>55</v>
      </c>
      <c r="DF27" s="102">
        <v>103</v>
      </c>
      <c r="DG27" s="43">
        <f>'Revised Stratig. - April ''08'!$X$102</f>
        <v>1188.8273664140099</v>
      </c>
      <c r="DH27" s="43"/>
      <c r="DI27" s="43"/>
      <c r="DJ27" s="73">
        <v>1</v>
      </c>
      <c r="DK27" s="43"/>
      <c r="DL27" s="48">
        <v>1</v>
      </c>
      <c r="DM27" s="15">
        <v>0.83333333333333337</v>
      </c>
      <c r="DN27" s="15">
        <v>2.5</v>
      </c>
      <c r="DO27" s="15">
        <v>1.6666666666666667</v>
      </c>
      <c r="DP27" s="15">
        <v>0</v>
      </c>
      <c r="DQ27" s="15">
        <v>1.6666666666666667</v>
      </c>
      <c r="DR27" s="15">
        <v>0</v>
      </c>
      <c r="DS27" s="15">
        <v>106.66666666666667</v>
      </c>
      <c r="DT27" s="15">
        <v>0</v>
      </c>
      <c r="DU27" s="15">
        <v>0</v>
      </c>
      <c r="DV27" s="15">
        <v>0</v>
      </c>
      <c r="DW27" s="15">
        <v>0</v>
      </c>
      <c r="DX27" s="15">
        <v>20</v>
      </c>
      <c r="DY27" s="15"/>
    </row>
    <row r="28" spans="1:129" x14ac:dyDescent="0.2">
      <c r="A28" s="43">
        <v>14</v>
      </c>
      <c r="B28" s="43">
        <v>114</v>
      </c>
      <c r="C28" s="100">
        <v>174</v>
      </c>
      <c r="D28" s="60">
        <f>'Revised Stratig. - April ''08'!$G$119</f>
        <v>3792</v>
      </c>
      <c r="E28" s="66">
        <v>25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3</v>
      </c>
      <c r="W28" s="15">
        <v>3</v>
      </c>
      <c r="X28" s="15">
        <v>0</v>
      </c>
      <c r="Y28" s="15">
        <v>1</v>
      </c>
      <c r="Z28" s="15">
        <v>0</v>
      </c>
      <c r="AA28" s="15">
        <v>6</v>
      </c>
      <c r="AB28" s="15">
        <v>2</v>
      </c>
      <c r="AC28" s="15">
        <v>8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76</v>
      </c>
      <c r="AJ28" s="15">
        <v>0</v>
      </c>
      <c r="AK28" s="15">
        <v>0</v>
      </c>
      <c r="AL28" s="15">
        <v>0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1</v>
      </c>
      <c r="AU28" s="15">
        <v>77</v>
      </c>
      <c r="AV28" s="15">
        <v>0</v>
      </c>
      <c r="AW28" s="15">
        <v>0</v>
      </c>
      <c r="AX28" s="15">
        <v>1</v>
      </c>
      <c r="AY28" s="15">
        <v>43</v>
      </c>
      <c r="AZ28" s="15">
        <v>0</v>
      </c>
      <c r="BA28" s="15">
        <v>0</v>
      </c>
      <c r="BB28" s="15">
        <v>6</v>
      </c>
      <c r="BC28" s="15">
        <v>0</v>
      </c>
      <c r="BD28" s="15">
        <v>0</v>
      </c>
      <c r="BE28" s="15">
        <v>0</v>
      </c>
      <c r="BF28" s="15">
        <v>0</v>
      </c>
      <c r="BG28" s="15">
        <v>50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0</v>
      </c>
      <c r="BN28" s="15">
        <v>0</v>
      </c>
      <c r="BO28" s="15">
        <v>0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v>0</v>
      </c>
      <c r="CH28" s="15">
        <v>0</v>
      </c>
      <c r="CI28" s="15">
        <v>2</v>
      </c>
      <c r="CJ28" s="15">
        <v>0</v>
      </c>
      <c r="CK28" s="15">
        <v>0</v>
      </c>
      <c r="CL28" s="15">
        <v>2</v>
      </c>
      <c r="CM28" s="15">
        <v>0</v>
      </c>
      <c r="CN28" s="15">
        <v>0</v>
      </c>
      <c r="CO28" s="15">
        <v>0</v>
      </c>
      <c r="CP28" s="15">
        <v>0</v>
      </c>
      <c r="CQ28" s="15">
        <v>0</v>
      </c>
      <c r="CR28" s="15">
        <v>0</v>
      </c>
      <c r="CS28" s="15">
        <v>0</v>
      </c>
      <c r="CT28" s="15">
        <v>2</v>
      </c>
      <c r="CU28" s="15">
        <v>0</v>
      </c>
      <c r="CV28" s="15">
        <v>1</v>
      </c>
      <c r="CW28" s="15">
        <v>174</v>
      </c>
      <c r="DD28" s="30">
        <v>108</v>
      </c>
      <c r="DE28" s="30">
        <v>60</v>
      </c>
      <c r="DF28" s="102">
        <v>108</v>
      </c>
      <c r="DG28" s="43">
        <f>'Revised Stratig. - April ''08'!$X$107</f>
        <v>1264.12998629918</v>
      </c>
      <c r="DH28" s="43"/>
      <c r="DI28" s="43"/>
      <c r="DJ28" s="73">
        <v>1</v>
      </c>
      <c r="DK28" s="43"/>
      <c r="DL28" s="89">
        <v>1</v>
      </c>
      <c r="DM28" s="15">
        <v>0</v>
      </c>
      <c r="DN28" s="15">
        <v>0</v>
      </c>
      <c r="DO28" s="15">
        <v>10</v>
      </c>
      <c r="DP28" s="15">
        <v>0</v>
      </c>
      <c r="DQ28" s="15">
        <v>12</v>
      </c>
      <c r="DR28" s="15">
        <v>0</v>
      </c>
      <c r="DS28" s="15">
        <v>83</v>
      </c>
      <c r="DT28" s="15">
        <v>0</v>
      </c>
      <c r="DU28" s="15">
        <v>0</v>
      </c>
      <c r="DV28" s="15">
        <v>0</v>
      </c>
      <c r="DW28" s="15">
        <v>0</v>
      </c>
      <c r="DX28" s="15">
        <v>13</v>
      </c>
      <c r="DY28" s="15"/>
    </row>
    <row r="29" spans="1:129" x14ac:dyDescent="0.2">
      <c r="A29" s="43">
        <v>19</v>
      </c>
      <c r="B29" s="43">
        <v>119</v>
      </c>
      <c r="C29" s="100">
        <v>179</v>
      </c>
      <c r="D29" s="60">
        <f>'Revised Stratig. - April ''08'!$G$124</f>
        <v>3839</v>
      </c>
      <c r="E29" s="66">
        <v>25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1</v>
      </c>
      <c r="Z29" s="15">
        <v>0</v>
      </c>
      <c r="AA29" s="15">
        <v>5</v>
      </c>
      <c r="AB29" s="15">
        <v>1</v>
      </c>
      <c r="AC29" s="15">
        <v>6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86</v>
      </c>
      <c r="AJ29" s="15">
        <v>0</v>
      </c>
      <c r="AK29" s="15">
        <v>0</v>
      </c>
      <c r="AL29" s="15">
        <v>0</v>
      </c>
      <c r="AM29" s="15">
        <v>0</v>
      </c>
      <c r="AN29" s="15">
        <v>0</v>
      </c>
      <c r="AO29" s="15">
        <v>0</v>
      </c>
      <c r="AP29" s="15">
        <v>2</v>
      </c>
      <c r="AQ29" s="15">
        <v>0</v>
      </c>
      <c r="AR29" s="15">
        <v>0</v>
      </c>
      <c r="AS29" s="15">
        <v>0</v>
      </c>
      <c r="AT29" s="15">
        <v>4</v>
      </c>
      <c r="AU29" s="15">
        <v>41</v>
      </c>
      <c r="AV29" s="15">
        <v>0</v>
      </c>
      <c r="AW29" s="15">
        <v>0</v>
      </c>
      <c r="AX29" s="15">
        <v>4</v>
      </c>
      <c r="AY29" s="15">
        <v>59</v>
      </c>
      <c r="AZ29" s="15">
        <v>0</v>
      </c>
      <c r="BA29" s="15">
        <v>2</v>
      </c>
      <c r="BB29" s="15">
        <v>26</v>
      </c>
      <c r="BC29" s="15">
        <v>0</v>
      </c>
      <c r="BD29" s="15">
        <v>0</v>
      </c>
      <c r="BE29" s="15">
        <v>0</v>
      </c>
      <c r="BF29" s="15">
        <v>0</v>
      </c>
      <c r="BG29" s="15">
        <v>88</v>
      </c>
      <c r="BH29" s="15">
        <v>0</v>
      </c>
      <c r="BI29" s="15">
        <v>0</v>
      </c>
      <c r="BJ29" s="15">
        <v>0</v>
      </c>
      <c r="BK29" s="15">
        <v>0</v>
      </c>
      <c r="BL29" s="15">
        <v>0</v>
      </c>
      <c r="BM29" s="15">
        <v>0</v>
      </c>
      <c r="BN29" s="15">
        <v>0</v>
      </c>
      <c r="BO29" s="15">
        <v>0</v>
      </c>
      <c r="BP29" s="15">
        <v>0</v>
      </c>
      <c r="BQ29" s="15">
        <v>0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v>0</v>
      </c>
      <c r="CH29" s="15">
        <v>1</v>
      </c>
      <c r="CI29" s="15">
        <v>1</v>
      </c>
      <c r="CJ29" s="15">
        <v>0</v>
      </c>
      <c r="CK29" s="15">
        <v>2</v>
      </c>
      <c r="CL29" s="15">
        <v>3</v>
      </c>
      <c r="CM29" s="15">
        <v>1</v>
      </c>
      <c r="CN29" s="15">
        <v>0</v>
      </c>
      <c r="CO29" s="15">
        <v>2</v>
      </c>
      <c r="CP29" s="15">
        <v>26</v>
      </c>
      <c r="CQ29" s="15">
        <v>0</v>
      </c>
      <c r="CR29" s="15">
        <v>0</v>
      </c>
      <c r="CS29" s="15">
        <v>0</v>
      </c>
      <c r="CT29" s="15">
        <v>32</v>
      </c>
      <c r="CU29" s="15">
        <v>0</v>
      </c>
      <c r="CV29" s="15">
        <v>1</v>
      </c>
      <c r="CW29" s="15">
        <v>179</v>
      </c>
      <c r="DD29" s="30">
        <v>113</v>
      </c>
      <c r="DE29" s="30">
        <v>65</v>
      </c>
      <c r="DF29" s="102">
        <v>113</v>
      </c>
      <c r="DG29" s="43">
        <f>'Revised Stratig. - April ''08'!$X$112</f>
        <v>1340.0047078789701</v>
      </c>
      <c r="DH29" s="43"/>
      <c r="DI29" s="43"/>
      <c r="DJ29" s="73">
        <v>1</v>
      </c>
      <c r="DK29" s="43"/>
      <c r="DL29" s="89">
        <v>1</v>
      </c>
      <c r="DM29" s="15">
        <v>0</v>
      </c>
      <c r="DN29" s="15">
        <v>1</v>
      </c>
      <c r="DO29" s="15">
        <v>7</v>
      </c>
      <c r="DP29" s="15">
        <v>0</v>
      </c>
      <c r="DQ29" s="15">
        <v>2</v>
      </c>
      <c r="DR29" s="15">
        <v>0</v>
      </c>
      <c r="DS29" s="15">
        <v>53</v>
      </c>
      <c r="DT29" s="15">
        <v>0</v>
      </c>
      <c r="DU29" s="15">
        <v>0</v>
      </c>
      <c r="DV29" s="15">
        <v>0</v>
      </c>
      <c r="DW29" s="15">
        <v>0</v>
      </c>
      <c r="DX29" s="15">
        <v>11</v>
      </c>
      <c r="DY29" s="15"/>
    </row>
    <row r="30" spans="1:129" x14ac:dyDescent="0.2">
      <c r="A30" s="43">
        <v>24</v>
      </c>
      <c r="B30" s="43">
        <v>124</v>
      </c>
      <c r="C30" s="100">
        <v>184</v>
      </c>
      <c r="D30" s="60">
        <f>'Revised Stratig. - April ''08'!$G$129</f>
        <v>3876</v>
      </c>
      <c r="E30" s="66">
        <v>30</v>
      </c>
      <c r="F30" s="15">
        <v>0</v>
      </c>
      <c r="G30" s="15">
        <v>0.83333333333333337</v>
      </c>
      <c r="H30" s="15">
        <v>0</v>
      </c>
      <c r="I30" s="15">
        <v>0.83333333333333337</v>
      </c>
      <c r="J30" s="15">
        <v>0.83333333333333337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0.83333333333333337</v>
      </c>
      <c r="Q30" s="15">
        <v>0</v>
      </c>
      <c r="R30" s="15">
        <v>0.83333333333333337</v>
      </c>
      <c r="S30" s="15">
        <v>0.83333333333333337</v>
      </c>
      <c r="T30" s="15">
        <v>0</v>
      </c>
      <c r="U30" s="15">
        <v>0</v>
      </c>
      <c r="V30" s="15">
        <v>1.6666666666666667</v>
      </c>
      <c r="W30" s="15">
        <v>1.6666666666666667</v>
      </c>
      <c r="X30" s="15">
        <v>0</v>
      </c>
      <c r="Y30" s="15">
        <v>0.83333333333333337</v>
      </c>
      <c r="Z30" s="15">
        <v>0</v>
      </c>
      <c r="AA30" s="15">
        <v>4.1666666666666661</v>
      </c>
      <c r="AB30" s="15">
        <v>0.83333333333333337</v>
      </c>
      <c r="AC30" s="15">
        <v>5</v>
      </c>
      <c r="AD30" s="15">
        <v>0</v>
      </c>
      <c r="AE30" s="15">
        <v>0.83333333333333337</v>
      </c>
      <c r="AF30" s="15">
        <v>0</v>
      </c>
      <c r="AG30" s="15">
        <v>0.83333333333333337</v>
      </c>
      <c r="AH30" s="15">
        <v>0</v>
      </c>
      <c r="AI30" s="15">
        <v>109.16666666666664</v>
      </c>
      <c r="AJ30" s="15">
        <v>0</v>
      </c>
      <c r="AK30" s="15">
        <v>0</v>
      </c>
      <c r="AL30" s="15">
        <v>0</v>
      </c>
      <c r="AM30" s="15">
        <v>0.83333333333333337</v>
      </c>
      <c r="AN30" s="15">
        <v>0</v>
      </c>
      <c r="AO30" s="15">
        <v>0</v>
      </c>
      <c r="AP30" s="15">
        <v>0.83333333333333337</v>
      </c>
      <c r="AQ30" s="15">
        <v>0</v>
      </c>
      <c r="AR30" s="15">
        <v>0</v>
      </c>
      <c r="AS30" s="15">
        <v>0</v>
      </c>
      <c r="AT30" s="15">
        <v>1.6666666666666667</v>
      </c>
      <c r="AU30" s="15">
        <v>105.83333333333334</v>
      </c>
      <c r="AV30" s="15">
        <v>0</v>
      </c>
      <c r="AW30" s="15">
        <v>0</v>
      </c>
      <c r="AX30" s="15">
        <v>1.6650000000000003</v>
      </c>
      <c r="AY30" s="15">
        <v>81.666666666666671</v>
      </c>
      <c r="AZ30" s="15">
        <v>0.83333333333333337</v>
      </c>
      <c r="BA30" s="15">
        <v>0</v>
      </c>
      <c r="BB30" s="15">
        <v>10.833333333333334</v>
      </c>
      <c r="BC30" s="15">
        <v>0.83333333333333337</v>
      </c>
      <c r="BD30" s="15">
        <v>0.83333333333333337</v>
      </c>
      <c r="BE30" s="15">
        <v>2.5</v>
      </c>
      <c r="BF30" s="15">
        <v>0</v>
      </c>
      <c r="BG30" s="15">
        <v>98.333333333333343</v>
      </c>
      <c r="BH30" s="15">
        <v>0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v>0</v>
      </c>
      <c r="CH30" s="15">
        <v>0</v>
      </c>
      <c r="CI30" s="15">
        <v>0</v>
      </c>
      <c r="CJ30" s="15">
        <v>0.83333333333333337</v>
      </c>
      <c r="CK30" s="15">
        <v>0.83333333333333337</v>
      </c>
      <c r="CL30" s="15">
        <v>0.83350000000000002</v>
      </c>
      <c r="CM30" s="15">
        <v>0</v>
      </c>
      <c r="CN30" s="15">
        <v>0</v>
      </c>
      <c r="CO30" s="15">
        <v>0</v>
      </c>
      <c r="CP30" s="15">
        <v>0</v>
      </c>
      <c r="CQ30" s="15">
        <v>0</v>
      </c>
      <c r="CR30" s="15">
        <v>0</v>
      </c>
      <c r="CS30" s="15">
        <v>0</v>
      </c>
      <c r="CT30" s="15">
        <v>0.83350000000000002</v>
      </c>
      <c r="CU30" s="15">
        <v>0</v>
      </c>
      <c r="CV30" s="15">
        <v>1</v>
      </c>
      <c r="CW30" s="15">
        <v>184</v>
      </c>
      <c r="DD30" s="30">
        <v>118</v>
      </c>
      <c r="DE30" s="30">
        <v>70</v>
      </c>
      <c r="DF30" s="102">
        <v>118</v>
      </c>
      <c r="DG30" s="43">
        <f>'Revised Stratig. - April ''08'!$X$117</f>
        <v>1415.6256144055901</v>
      </c>
      <c r="DH30" s="43"/>
      <c r="DI30" s="43"/>
      <c r="DJ30" s="73">
        <v>1</v>
      </c>
      <c r="DK30" s="43"/>
      <c r="DL30" s="89">
        <v>1</v>
      </c>
      <c r="DM30" s="15">
        <v>0</v>
      </c>
      <c r="DN30" s="15">
        <v>1.25</v>
      </c>
      <c r="DO30" s="15">
        <v>11.25</v>
      </c>
      <c r="DP30" s="15">
        <v>0</v>
      </c>
      <c r="DQ30" s="15">
        <v>2.5</v>
      </c>
      <c r="DR30" s="15">
        <v>0</v>
      </c>
      <c r="DS30" s="15">
        <v>22.5</v>
      </c>
      <c r="DT30" s="15">
        <v>0</v>
      </c>
      <c r="DU30" s="15">
        <v>0</v>
      </c>
      <c r="DV30" s="15">
        <v>0</v>
      </c>
      <c r="DW30" s="15">
        <v>0</v>
      </c>
      <c r="DX30" s="15">
        <v>18.75</v>
      </c>
      <c r="DY30" s="15"/>
    </row>
    <row r="31" spans="1:129" x14ac:dyDescent="0.2">
      <c r="A31" s="43">
        <v>29</v>
      </c>
      <c r="B31" s="43">
        <v>129</v>
      </c>
      <c r="C31" s="100">
        <v>189</v>
      </c>
      <c r="D31" s="60">
        <f>'Revised Stratig. - April ''08'!$G$134</f>
        <v>3929</v>
      </c>
      <c r="E31" s="66">
        <v>30</v>
      </c>
      <c r="F31" s="15">
        <v>0</v>
      </c>
      <c r="G31" s="15">
        <v>1.6666666666666667</v>
      </c>
      <c r="H31" s="15">
        <v>0</v>
      </c>
      <c r="I31" s="15">
        <v>0</v>
      </c>
      <c r="J31" s="15">
        <v>1.6650000000000003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1.6650000000000003</v>
      </c>
      <c r="Q31" s="15">
        <v>0</v>
      </c>
      <c r="R31" s="15">
        <v>0</v>
      </c>
      <c r="S31" s="15">
        <v>0</v>
      </c>
      <c r="T31" s="15">
        <v>0</v>
      </c>
      <c r="U31" s="15">
        <v>3.3333333333333335</v>
      </c>
      <c r="V31" s="15">
        <v>5</v>
      </c>
      <c r="W31" s="15">
        <v>8.3333333333333321</v>
      </c>
      <c r="X31" s="15">
        <v>0.83333333333333337</v>
      </c>
      <c r="Y31" s="15">
        <v>0.83333333333333337</v>
      </c>
      <c r="Z31" s="15">
        <v>0</v>
      </c>
      <c r="AA31" s="15">
        <v>2.5</v>
      </c>
      <c r="AB31" s="15">
        <v>3.3333333333333335</v>
      </c>
      <c r="AC31" s="15">
        <v>5.8333333333333339</v>
      </c>
      <c r="AD31" s="15">
        <v>0</v>
      </c>
      <c r="AE31" s="15">
        <v>0</v>
      </c>
      <c r="AF31" s="15">
        <v>0.83333333333333337</v>
      </c>
      <c r="AG31" s="15">
        <v>0.83333333333333337</v>
      </c>
      <c r="AH31" s="15">
        <v>0</v>
      </c>
      <c r="AI31" s="15">
        <v>89.166666666666671</v>
      </c>
      <c r="AJ31" s="15">
        <v>0.83333333333333337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0.83333333333333337</v>
      </c>
      <c r="AQ31" s="15">
        <v>0</v>
      </c>
      <c r="AR31" s="15">
        <v>0</v>
      </c>
      <c r="AS31" s="15">
        <v>0</v>
      </c>
      <c r="AT31" s="15">
        <v>0.83333333333333337</v>
      </c>
      <c r="AU31" s="15">
        <v>61.666666666666679</v>
      </c>
      <c r="AV31" s="15">
        <v>0.83333333333333337</v>
      </c>
      <c r="AW31" s="15">
        <v>0</v>
      </c>
      <c r="AX31" s="15">
        <v>0.83333333333333337</v>
      </c>
      <c r="AY31" s="15">
        <v>55.833333333333336</v>
      </c>
      <c r="AZ31" s="15">
        <v>1.6666666666666667</v>
      </c>
      <c r="BA31" s="15">
        <v>2.5</v>
      </c>
      <c r="BB31" s="15">
        <v>11.666666666666668</v>
      </c>
      <c r="BC31" s="15">
        <v>0.83333333333333337</v>
      </c>
      <c r="BD31" s="15">
        <v>0</v>
      </c>
      <c r="BE31" s="15">
        <v>0.83333333333333337</v>
      </c>
      <c r="BF31" s="15">
        <v>0</v>
      </c>
      <c r="BG31" s="15">
        <v>74.166666666666671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0</v>
      </c>
      <c r="CK31" s="15">
        <v>0</v>
      </c>
      <c r="CL31" s="15">
        <v>0</v>
      </c>
      <c r="CM31" s="15">
        <v>0</v>
      </c>
      <c r="CN31" s="15">
        <v>0</v>
      </c>
      <c r="CO31" s="15">
        <v>0.83333333333333337</v>
      </c>
      <c r="CP31" s="15">
        <v>0</v>
      </c>
      <c r="CQ31" s="15">
        <v>0.83333333333333337</v>
      </c>
      <c r="CR31" s="15">
        <v>0</v>
      </c>
      <c r="CS31" s="15">
        <v>0</v>
      </c>
      <c r="CT31" s="15">
        <v>1.6666666666666667</v>
      </c>
      <c r="CU31" s="15">
        <v>0</v>
      </c>
      <c r="CV31" s="15">
        <v>1</v>
      </c>
      <c r="CW31" s="15">
        <v>189</v>
      </c>
      <c r="DD31" s="30">
        <v>123</v>
      </c>
      <c r="DE31" s="30">
        <v>75</v>
      </c>
      <c r="DF31" s="102">
        <v>123</v>
      </c>
      <c r="DG31" s="43">
        <f>'Revised Stratig. - April ''08'!$X$122</f>
        <v>1490.88569154896</v>
      </c>
      <c r="DH31" s="43"/>
      <c r="DI31" s="43"/>
      <c r="DJ31" s="73">
        <v>1</v>
      </c>
      <c r="DK31" s="43"/>
      <c r="DL31" s="48">
        <v>1</v>
      </c>
      <c r="DM31" s="15">
        <v>0</v>
      </c>
      <c r="DN31" s="15">
        <v>2.5</v>
      </c>
      <c r="DO31" s="15">
        <v>20</v>
      </c>
      <c r="DP31" s="15">
        <v>0</v>
      </c>
      <c r="DQ31" s="15">
        <v>5</v>
      </c>
      <c r="DR31" s="15">
        <v>0</v>
      </c>
      <c r="DS31" s="15">
        <v>58.75</v>
      </c>
      <c r="DT31" s="15">
        <v>0</v>
      </c>
      <c r="DU31" s="15">
        <v>0</v>
      </c>
      <c r="DV31" s="15">
        <v>0</v>
      </c>
      <c r="DW31" s="15">
        <v>0</v>
      </c>
      <c r="DX31" s="15">
        <v>13.75</v>
      </c>
      <c r="DY31" s="15"/>
    </row>
    <row r="32" spans="1:129" x14ac:dyDescent="0.2">
      <c r="A32" s="43">
        <v>34</v>
      </c>
      <c r="B32" s="43">
        <v>134</v>
      </c>
      <c r="C32" s="100">
        <v>194</v>
      </c>
      <c r="D32" s="60">
        <f>'Revised Stratig. - April ''08'!$G$139</f>
        <v>3982</v>
      </c>
      <c r="E32" s="66">
        <v>30</v>
      </c>
      <c r="F32" s="15">
        <v>0</v>
      </c>
      <c r="G32" s="15">
        <v>0.83333333333333337</v>
      </c>
      <c r="H32" s="15">
        <v>1.6666666666666667</v>
      </c>
      <c r="I32" s="15">
        <v>0</v>
      </c>
      <c r="J32" s="15">
        <v>0.83335000000000015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0.83335000000000015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1.6666666666666667</v>
      </c>
      <c r="W32" s="15">
        <v>1.6666666666666667</v>
      </c>
      <c r="X32" s="15">
        <v>0</v>
      </c>
      <c r="Y32" s="15">
        <v>0</v>
      </c>
      <c r="Z32" s="15">
        <v>0</v>
      </c>
      <c r="AA32" s="15">
        <v>2.5</v>
      </c>
      <c r="AB32" s="15">
        <v>0</v>
      </c>
      <c r="AC32" s="15">
        <v>2.5</v>
      </c>
      <c r="AD32" s="15">
        <v>0</v>
      </c>
      <c r="AE32" s="15">
        <v>0.83333333333333337</v>
      </c>
      <c r="AF32" s="15">
        <v>0</v>
      </c>
      <c r="AG32" s="15">
        <v>0.83333333333333337</v>
      </c>
      <c r="AH32" s="15">
        <v>0</v>
      </c>
      <c r="AI32" s="15">
        <v>147.5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0.83333333333333337</v>
      </c>
      <c r="AU32" s="15">
        <v>48.333333333333336</v>
      </c>
      <c r="AV32" s="15">
        <v>0.83333333333333337</v>
      </c>
      <c r="AW32" s="15">
        <v>0</v>
      </c>
      <c r="AX32" s="15">
        <v>0.83333333333333337</v>
      </c>
      <c r="AY32" s="15">
        <v>123.33333333333336</v>
      </c>
      <c r="AZ32" s="15">
        <v>0</v>
      </c>
      <c r="BA32" s="15">
        <v>0</v>
      </c>
      <c r="BB32" s="15">
        <v>6.666666666666667</v>
      </c>
      <c r="BC32" s="15">
        <v>0.83333333333333337</v>
      </c>
      <c r="BD32" s="15">
        <v>0</v>
      </c>
      <c r="BE32" s="15">
        <v>1.6666666666666667</v>
      </c>
      <c r="BF32" s="15">
        <v>0</v>
      </c>
      <c r="BG32" s="15">
        <v>133.33333333333331</v>
      </c>
      <c r="BH32" s="15">
        <v>0</v>
      </c>
      <c r="BI32" s="15">
        <v>0</v>
      </c>
      <c r="BJ32" s="15">
        <v>0</v>
      </c>
      <c r="BK32" s="15">
        <v>0</v>
      </c>
      <c r="BL32" s="15">
        <v>0</v>
      </c>
      <c r="BM32" s="15">
        <v>0</v>
      </c>
      <c r="BN32" s="15">
        <v>0</v>
      </c>
      <c r="BO32" s="15">
        <v>0</v>
      </c>
      <c r="BP32" s="15">
        <v>0</v>
      </c>
      <c r="BQ32" s="15">
        <v>0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5">
        <v>0</v>
      </c>
      <c r="CK32" s="15">
        <v>1.6666666666666667</v>
      </c>
      <c r="CL32" s="15">
        <v>1.6650000000000003</v>
      </c>
      <c r="CM32" s="15">
        <v>0</v>
      </c>
      <c r="CN32" s="15">
        <v>0</v>
      </c>
      <c r="CO32" s="15">
        <v>0</v>
      </c>
      <c r="CP32" s="15">
        <v>0</v>
      </c>
      <c r="CQ32" s="15">
        <v>0</v>
      </c>
      <c r="CR32" s="15">
        <v>0</v>
      </c>
      <c r="CS32" s="15">
        <v>0</v>
      </c>
      <c r="CT32" s="15">
        <v>1.6650000000000003</v>
      </c>
      <c r="CU32" s="15">
        <v>0</v>
      </c>
      <c r="CV32" s="15">
        <v>1</v>
      </c>
      <c r="CW32" s="15">
        <v>194</v>
      </c>
      <c r="DD32" s="30">
        <v>128</v>
      </c>
      <c r="DE32" s="30">
        <v>80</v>
      </c>
      <c r="DF32" s="102">
        <v>128</v>
      </c>
      <c r="DG32" s="43">
        <f>'Revised Stratig. - April ''08'!$X$127</f>
        <v>1565.4782904655999</v>
      </c>
      <c r="DH32" s="43"/>
      <c r="DI32" s="43"/>
      <c r="DJ32" s="73">
        <v>1</v>
      </c>
      <c r="DK32" s="43"/>
      <c r="DL32" s="89">
        <v>1</v>
      </c>
      <c r="DM32" s="15">
        <v>0</v>
      </c>
      <c r="DN32" s="15">
        <v>2.5</v>
      </c>
      <c r="DO32" s="15">
        <v>7.5</v>
      </c>
      <c r="DP32" s="15">
        <v>0</v>
      </c>
      <c r="DQ32" s="15">
        <v>0</v>
      </c>
      <c r="DR32" s="15">
        <v>0</v>
      </c>
      <c r="DS32" s="15">
        <v>12.5</v>
      </c>
      <c r="DT32" s="15">
        <v>0</v>
      </c>
      <c r="DU32" s="15">
        <v>0</v>
      </c>
      <c r="DV32" s="15">
        <v>0</v>
      </c>
      <c r="DW32" s="15">
        <v>0</v>
      </c>
      <c r="DX32" s="15">
        <v>15</v>
      </c>
      <c r="DY32" s="15"/>
    </row>
    <row r="33" spans="1:129" x14ac:dyDescent="0.2">
      <c r="A33" s="43">
        <v>39</v>
      </c>
      <c r="B33" s="43">
        <v>139</v>
      </c>
      <c r="C33" s="100">
        <v>199</v>
      </c>
      <c r="D33" s="60">
        <f>'Revised Stratig. - April ''08'!$G$144</f>
        <v>4022</v>
      </c>
      <c r="E33" s="66">
        <v>30</v>
      </c>
      <c r="F33" s="15">
        <v>0</v>
      </c>
      <c r="G33" s="15">
        <v>0</v>
      </c>
      <c r="H33" s="15">
        <v>1.6666666666666667</v>
      </c>
      <c r="I33" s="15">
        <v>0</v>
      </c>
      <c r="J33" s="15">
        <v>0.83350000000000002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0.83350000000000002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1.6666666666666667</v>
      </c>
      <c r="W33" s="15">
        <v>1.6666666666666667</v>
      </c>
      <c r="X33" s="15">
        <v>0</v>
      </c>
      <c r="Y33" s="15">
        <v>0.83333333333333337</v>
      </c>
      <c r="Z33" s="15">
        <v>0</v>
      </c>
      <c r="AA33" s="15">
        <v>0.83333333333333337</v>
      </c>
      <c r="AB33" s="15">
        <v>0</v>
      </c>
      <c r="AC33" s="15">
        <v>0.83333333333333337</v>
      </c>
      <c r="AD33" s="15">
        <v>0</v>
      </c>
      <c r="AE33" s="15">
        <v>0.83333333333333337</v>
      </c>
      <c r="AF33" s="15">
        <v>0</v>
      </c>
      <c r="AG33" s="15">
        <v>0.83333333333333337</v>
      </c>
      <c r="AH33" s="15">
        <v>0</v>
      </c>
      <c r="AI33" s="15">
        <v>152.5</v>
      </c>
      <c r="AJ33" s="15">
        <v>0</v>
      </c>
      <c r="AK33" s="15">
        <v>0</v>
      </c>
      <c r="AL33" s="15">
        <v>0</v>
      </c>
      <c r="AM33" s="15">
        <v>4.1666666666666661</v>
      </c>
      <c r="AN33" s="15">
        <v>0</v>
      </c>
      <c r="AO33" s="15">
        <v>0</v>
      </c>
      <c r="AP33" s="15">
        <v>0</v>
      </c>
      <c r="AQ33" s="15">
        <v>0</v>
      </c>
      <c r="AR33" s="15">
        <v>0</v>
      </c>
      <c r="AS33" s="15">
        <v>0</v>
      </c>
      <c r="AT33" s="15">
        <v>9.1666666666666679</v>
      </c>
      <c r="AU33" s="15">
        <v>153.33333333333334</v>
      </c>
      <c r="AV33" s="15">
        <v>2.5</v>
      </c>
      <c r="AW33" s="15">
        <v>0</v>
      </c>
      <c r="AX33" s="15">
        <v>9.1649999999999991</v>
      </c>
      <c r="AY33" s="15">
        <v>115.83333333333336</v>
      </c>
      <c r="AZ33" s="15">
        <v>0</v>
      </c>
      <c r="BA33" s="15">
        <v>2.5</v>
      </c>
      <c r="BB33" s="15">
        <v>20</v>
      </c>
      <c r="BC33" s="15">
        <v>0</v>
      </c>
      <c r="BD33" s="15">
        <v>0</v>
      </c>
      <c r="BE33" s="15">
        <v>2.5</v>
      </c>
      <c r="BF33" s="15">
        <v>0</v>
      </c>
      <c r="BG33" s="15">
        <v>143.33333333333334</v>
      </c>
      <c r="BH33" s="15">
        <v>0</v>
      </c>
      <c r="BI33" s="15">
        <v>0</v>
      </c>
      <c r="BJ33" s="15">
        <v>0</v>
      </c>
      <c r="BK33" s="15">
        <v>0</v>
      </c>
      <c r="BL33" s="15">
        <v>0</v>
      </c>
      <c r="BM33" s="15">
        <v>0</v>
      </c>
      <c r="BN33" s="15">
        <v>0</v>
      </c>
      <c r="BO33" s="15">
        <v>0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v>0</v>
      </c>
      <c r="CH33" s="15">
        <v>1.6666666666666667</v>
      </c>
      <c r="CI33" s="15">
        <v>0</v>
      </c>
      <c r="CJ33" s="15">
        <v>0.83333333333333337</v>
      </c>
      <c r="CK33" s="15">
        <v>0.83333333333333337</v>
      </c>
      <c r="CL33" s="15">
        <v>2.5</v>
      </c>
      <c r="CM33" s="15">
        <v>0</v>
      </c>
      <c r="CN33" s="15">
        <v>0</v>
      </c>
      <c r="CO33" s="15">
        <v>0</v>
      </c>
      <c r="CP33" s="15">
        <v>0</v>
      </c>
      <c r="CQ33" s="15">
        <v>0</v>
      </c>
      <c r="CR33" s="15">
        <v>0</v>
      </c>
      <c r="CS33" s="15">
        <v>0</v>
      </c>
      <c r="CT33" s="15">
        <v>2.5</v>
      </c>
      <c r="CU33" s="15">
        <v>0</v>
      </c>
      <c r="CV33" s="15">
        <v>1</v>
      </c>
      <c r="CW33" s="15">
        <v>199</v>
      </c>
      <c r="DD33" s="30">
        <v>133</v>
      </c>
      <c r="DE33" s="30">
        <v>85</v>
      </c>
      <c r="DF33" s="102">
        <v>133</v>
      </c>
      <c r="DG33" s="43">
        <f>'Revised Stratig. - April ''08'!$X$132</f>
        <v>1639.8956830581801</v>
      </c>
      <c r="DH33" s="43"/>
      <c r="DI33" s="43"/>
      <c r="DJ33" s="73">
        <v>1</v>
      </c>
      <c r="DK33" s="43"/>
      <c r="DL33" s="89">
        <v>1</v>
      </c>
      <c r="DM33" s="15">
        <v>0</v>
      </c>
      <c r="DN33" s="15">
        <v>1.6666666666666667</v>
      </c>
      <c r="DO33" s="15">
        <v>5</v>
      </c>
      <c r="DP33" s="15">
        <v>0</v>
      </c>
      <c r="DQ33" s="15">
        <v>0</v>
      </c>
      <c r="DR33" s="15">
        <v>0</v>
      </c>
      <c r="DS33" s="15">
        <v>46.666666666666671</v>
      </c>
      <c r="DT33" s="15">
        <v>0</v>
      </c>
      <c r="DU33" s="15">
        <v>0</v>
      </c>
      <c r="DV33" s="15">
        <v>0</v>
      </c>
      <c r="DW33" s="15">
        <v>0</v>
      </c>
      <c r="DX33" s="15">
        <v>11.664999999999999</v>
      </c>
      <c r="DY33" s="15"/>
    </row>
    <row r="34" spans="1:129" x14ac:dyDescent="0.2">
      <c r="A34" s="43">
        <v>44</v>
      </c>
      <c r="B34" s="43">
        <v>144</v>
      </c>
      <c r="C34" s="100">
        <v>204</v>
      </c>
      <c r="D34" s="60">
        <f>'Revised Stratig. - April ''08'!$G$149</f>
        <v>4048</v>
      </c>
      <c r="E34" s="66">
        <v>30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1.6666666666666667</v>
      </c>
      <c r="W34" s="15">
        <v>1.6666666666666667</v>
      </c>
      <c r="X34" s="15">
        <v>0.83333333333333337</v>
      </c>
      <c r="Y34" s="15">
        <v>0.83333333333333337</v>
      </c>
      <c r="Z34" s="15">
        <v>0</v>
      </c>
      <c r="AA34" s="15">
        <v>2.5</v>
      </c>
      <c r="AB34" s="15">
        <v>0</v>
      </c>
      <c r="AC34" s="15">
        <v>2.5</v>
      </c>
      <c r="AD34" s="15">
        <v>0</v>
      </c>
      <c r="AE34" s="15">
        <v>0.83333333333333337</v>
      </c>
      <c r="AF34" s="15">
        <v>0</v>
      </c>
      <c r="AG34" s="15">
        <v>0.83333333333333337</v>
      </c>
      <c r="AH34" s="15">
        <v>0</v>
      </c>
      <c r="AI34" s="15">
        <v>191.66666666666669</v>
      </c>
      <c r="AJ34" s="15">
        <v>0</v>
      </c>
      <c r="AK34" s="15">
        <v>0.83333333333333337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15">
        <v>0.83333333333333337</v>
      </c>
      <c r="AR34" s="15">
        <v>0</v>
      </c>
      <c r="AS34" s="15">
        <v>0</v>
      </c>
      <c r="AT34" s="15">
        <v>6.666666666666667</v>
      </c>
      <c r="AU34" s="15">
        <v>140</v>
      </c>
      <c r="AV34" s="15">
        <v>9.1666666666666679</v>
      </c>
      <c r="AW34" s="15">
        <v>0</v>
      </c>
      <c r="AX34" s="15">
        <v>9.1649999999999991</v>
      </c>
      <c r="AY34" s="15">
        <v>100.83333333333334</v>
      </c>
      <c r="AZ34" s="15">
        <v>0</v>
      </c>
      <c r="BA34" s="15">
        <v>1.6666666666666667</v>
      </c>
      <c r="BB34" s="15">
        <v>35.833333333333336</v>
      </c>
      <c r="BC34" s="15">
        <v>0</v>
      </c>
      <c r="BD34" s="15">
        <v>0</v>
      </c>
      <c r="BE34" s="15">
        <v>3.3333333333333335</v>
      </c>
      <c r="BF34" s="15">
        <v>0</v>
      </c>
      <c r="BG34" s="15">
        <v>148.33333333333334</v>
      </c>
      <c r="BH34" s="15">
        <v>0</v>
      </c>
      <c r="BI34" s="15">
        <v>0</v>
      </c>
      <c r="BJ34" s="15">
        <v>0</v>
      </c>
      <c r="BK34" s="15">
        <v>0</v>
      </c>
      <c r="BL34" s="15">
        <v>0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1.6666666666666667</v>
      </c>
      <c r="CL34" s="15">
        <v>1.6650000000000003</v>
      </c>
      <c r="CM34" s="15">
        <v>0</v>
      </c>
      <c r="CN34" s="15">
        <v>0</v>
      </c>
      <c r="CO34" s="15">
        <v>0</v>
      </c>
      <c r="CP34" s="15">
        <v>0</v>
      </c>
      <c r="CQ34" s="15">
        <v>0</v>
      </c>
      <c r="CR34" s="15">
        <v>0</v>
      </c>
      <c r="CS34" s="15">
        <v>0</v>
      </c>
      <c r="CT34" s="15">
        <v>1.6650000000000003</v>
      </c>
      <c r="CU34" s="15">
        <v>0</v>
      </c>
      <c r="CV34" s="15">
        <v>1</v>
      </c>
      <c r="CW34" s="15">
        <v>204</v>
      </c>
      <c r="DD34" s="30">
        <v>138</v>
      </c>
      <c r="DE34" s="30">
        <v>90</v>
      </c>
      <c r="DF34" s="102">
        <v>138</v>
      </c>
      <c r="DG34" s="43">
        <f>'Revised Stratig. - April ''08'!$X$137</f>
        <v>1713.9161338394299</v>
      </c>
      <c r="DH34" s="43"/>
      <c r="DI34" s="43"/>
      <c r="DJ34" s="73">
        <v>1</v>
      </c>
      <c r="DK34" s="43"/>
      <c r="DL34" s="89">
        <v>1</v>
      </c>
      <c r="DM34" s="15">
        <v>0</v>
      </c>
      <c r="DN34" s="15">
        <v>5</v>
      </c>
      <c r="DO34" s="15">
        <v>25</v>
      </c>
      <c r="DP34" s="15">
        <v>0</v>
      </c>
      <c r="DQ34" s="15">
        <v>0</v>
      </c>
      <c r="DR34" s="15">
        <v>2.5</v>
      </c>
      <c r="DS34" s="15">
        <v>205</v>
      </c>
      <c r="DT34" s="15">
        <v>0</v>
      </c>
      <c r="DU34" s="15">
        <v>0</v>
      </c>
      <c r="DV34" s="15">
        <v>0</v>
      </c>
      <c r="DW34" s="15">
        <v>0</v>
      </c>
      <c r="DX34" s="15">
        <v>32.5</v>
      </c>
      <c r="DY34" s="15"/>
    </row>
    <row r="35" spans="1:129" x14ac:dyDescent="0.2">
      <c r="A35" s="43">
        <v>49</v>
      </c>
      <c r="B35" s="43">
        <v>149</v>
      </c>
      <c r="C35" s="100">
        <v>209</v>
      </c>
      <c r="D35" s="60">
        <f>'Revised Stratig. - April ''08'!$G$154</f>
        <v>4182</v>
      </c>
      <c r="E35" s="66">
        <v>30</v>
      </c>
      <c r="F35" s="15">
        <v>0</v>
      </c>
      <c r="G35" s="15">
        <v>0</v>
      </c>
      <c r="H35" s="15">
        <v>0.83333333333333337</v>
      </c>
      <c r="I35" s="15">
        <v>0</v>
      </c>
      <c r="J35" s="15">
        <v>0.83350000000000002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0.83350000000000002</v>
      </c>
      <c r="Q35" s="15">
        <v>0</v>
      </c>
      <c r="R35" s="15">
        <v>0</v>
      </c>
      <c r="S35" s="15">
        <v>0</v>
      </c>
      <c r="T35" s="15">
        <v>2.5</v>
      </c>
      <c r="U35" s="15">
        <v>0.83333333333333337</v>
      </c>
      <c r="V35" s="15">
        <v>2.5</v>
      </c>
      <c r="W35" s="15">
        <v>5.8333333333333339</v>
      </c>
      <c r="X35" s="15">
        <v>0</v>
      </c>
      <c r="Y35" s="15">
        <v>0</v>
      </c>
      <c r="Z35" s="15">
        <v>0.83333333333333337</v>
      </c>
      <c r="AA35" s="15">
        <v>0</v>
      </c>
      <c r="AB35" s="15">
        <v>0</v>
      </c>
      <c r="AC35" s="15">
        <v>0</v>
      </c>
      <c r="AD35" s="15">
        <v>0</v>
      </c>
      <c r="AE35" s="15">
        <v>3.3333333333333335</v>
      </c>
      <c r="AF35" s="15">
        <v>0</v>
      </c>
      <c r="AG35" s="15">
        <v>3.3333333333333335</v>
      </c>
      <c r="AH35" s="15">
        <v>0</v>
      </c>
      <c r="AI35" s="15">
        <v>266.66666666666663</v>
      </c>
      <c r="AJ35" s="15">
        <v>0</v>
      </c>
      <c r="AK35" s="15">
        <v>0</v>
      </c>
      <c r="AL35" s="15">
        <v>0.83333333333333337</v>
      </c>
      <c r="AM35" s="15">
        <v>2.5</v>
      </c>
      <c r="AN35" s="15">
        <v>0</v>
      </c>
      <c r="AO35" s="15">
        <v>0</v>
      </c>
      <c r="AP35" s="15">
        <v>0</v>
      </c>
      <c r="AQ35" s="15">
        <v>0</v>
      </c>
      <c r="AR35" s="15">
        <v>0</v>
      </c>
      <c r="AS35" s="15">
        <v>0</v>
      </c>
      <c r="AT35" s="15">
        <v>0.83333333333333337</v>
      </c>
      <c r="AU35" s="15">
        <v>180.83333333333334</v>
      </c>
      <c r="AV35" s="15">
        <v>2.5</v>
      </c>
      <c r="AW35" s="15">
        <v>0</v>
      </c>
      <c r="AX35" s="15">
        <v>2.5</v>
      </c>
      <c r="AY35" s="15">
        <v>140.83333333333334</v>
      </c>
      <c r="AZ35" s="15">
        <v>1.6666666666666667</v>
      </c>
      <c r="BA35" s="15">
        <v>1.6666666666666667</v>
      </c>
      <c r="BB35" s="15">
        <v>15.83333333333333</v>
      </c>
      <c r="BC35" s="15">
        <v>4.1666666666666661</v>
      </c>
      <c r="BD35" s="15">
        <v>4.1666666666666661</v>
      </c>
      <c r="BE35" s="15">
        <v>3.3333333333333335</v>
      </c>
      <c r="BF35" s="15">
        <v>0</v>
      </c>
      <c r="BG35" s="15">
        <v>172.5</v>
      </c>
      <c r="BH35" s="15">
        <v>0</v>
      </c>
      <c r="BI35" s="15">
        <v>0</v>
      </c>
      <c r="BJ35" s="15">
        <v>0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5">
        <v>0</v>
      </c>
      <c r="CN35" s="15">
        <v>0</v>
      </c>
      <c r="CO35" s="15">
        <v>0</v>
      </c>
      <c r="CP35" s="15">
        <v>0</v>
      </c>
      <c r="CQ35" s="15">
        <v>0.83333333333333337</v>
      </c>
      <c r="CR35" s="15">
        <v>0</v>
      </c>
      <c r="CS35" s="15">
        <v>0</v>
      </c>
      <c r="CT35" s="15">
        <v>0.83333333333333337</v>
      </c>
      <c r="CU35" s="15">
        <v>0</v>
      </c>
      <c r="CV35" s="15">
        <v>1</v>
      </c>
      <c r="CW35" s="15">
        <v>209</v>
      </c>
      <c r="DD35" s="30">
        <v>143</v>
      </c>
      <c r="DE35" s="30">
        <v>95</v>
      </c>
      <c r="DF35" s="102">
        <v>143</v>
      </c>
      <c r="DG35" s="43">
        <f>'Revised Stratig. - April ''08'!$X$142</f>
        <v>1788.5544908570801</v>
      </c>
      <c r="DH35" s="43"/>
      <c r="DI35" s="43"/>
      <c r="DJ35" s="73">
        <v>1</v>
      </c>
      <c r="DK35" s="43"/>
      <c r="DL35" s="48">
        <v>1</v>
      </c>
      <c r="DM35" s="15">
        <v>0</v>
      </c>
      <c r="DN35" s="15">
        <v>2.5</v>
      </c>
      <c r="DO35" s="15">
        <v>10</v>
      </c>
      <c r="DP35" s="15">
        <v>0</v>
      </c>
      <c r="DQ35" s="15">
        <v>0</v>
      </c>
      <c r="DR35" s="15">
        <v>0</v>
      </c>
      <c r="DS35" s="15">
        <v>155</v>
      </c>
      <c r="DT35" s="15">
        <v>0</v>
      </c>
      <c r="DU35" s="15">
        <v>0</v>
      </c>
      <c r="DV35" s="15">
        <v>0</v>
      </c>
      <c r="DW35" s="15">
        <v>0</v>
      </c>
      <c r="DX35" s="15">
        <v>25</v>
      </c>
      <c r="DY35" s="15"/>
    </row>
    <row r="36" spans="1:129" x14ac:dyDescent="0.2">
      <c r="A36" s="43">
        <v>54</v>
      </c>
      <c r="B36" s="43">
        <v>154</v>
      </c>
      <c r="C36" s="100">
        <v>214</v>
      </c>
      <c r="D36" s="60">
        <f>'Revised Stratig. - April ''08'!$G$159</f>
        <v>4245</v>
      </c>
      <c r="E36" s="66">
        <v>30</v>
      </c>
      <c r="F36" s="15">
        <v>0</v>
      </c>
      <c r="G36" s="15">
        <v>0</v>
      </c>
      <c r="H36" s="15">
        <v>0</v>
      </c>
      <c r="I36" s="15">
        <v>0.83333333333333337</v>
      </c>
      <c r="J36" s="15">
        <v>0.83350000000000002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0.83350000000000002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3.3333333333333335</v>
      </c>
      <c r="W36" s="15">
        <v>3.3333333333333335</v>
      </c>
      <c r="X36" s="15">
        <v>0</v>
      </c>
      <c r="Y36" s="15">
        <v>1.6666666666666667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4.1666666666666661</v>
      </c>
      <c r="AF36" s="15">
        <v>0</v>
      </c>
      <c r="AG36" s="15">
        <v>4.1666666666666661</v>
      </c>
      <c r="AH36" s="15">
        <v>0</v>
      </c>
      <c r="AI36" s="15">
        <v>83.333333333333343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0.83333333333333337</v>
      </c>
      <c r="AR36" s="15">
        <v>0</v>
      </c>
      <c r="AS36" s="15">
        <v>0</v>
      </c>
      <c r="AT36" s="15">
        <v>1.6666666666666667</v>
      </c>
      <c r="AU36" s="15">
        <v>43.333333333333336</v>
      </c>
      <c r="AV36" s="15">
        <v>2.5</v>
      </c>
      <c r="AW36" s="15">
        <v>0</v>
      </c>
      <c r="AX36" s="15">
        <v>2.5</v>
      </c>
      <c r="AY36" s="15">
        <v>56.666666666666671</v>
      </c>
      <c r="AZ36" s="15">
        <v>0</v>
      </c>
      <c r="BA36" s="15">
        <v>0.83333333333333337</v>
      </c>
      <c r="BB36" s="15">
        <v>5.8333333333333339</v>
      </c>
      <c r="BC36" s="15">
        <v>0</v>
      </c>
      <c r="BD36" s="15">
        <v>0</v>
      </c>
      <c r="BE36" s="15">
        <v>0</v>
      </c>
      <c r="BF36" s="15">
        <v>0</v>
      </c>
      <c r="BG36" s="15">
        <v>65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0.83333333333333337</v>
      </c>
      <c r="CL36" s="15">
        <v>0.83333333333333337</v>
      </c>
      <c r="CM36" s="15">
        <v>0</v>
      </c>
      <c r="CN36" s="15">
        <v>0</v>
      </c>
      <c r="CO36" s="15">
        <v>0</v>
      </c>
      <c r="CP36" s="15">
        <v>0</v>
      </c>
      <c r="CQ36" s="15">
        <v>0</v>
      </c>
      <c r="CR36" s="15">
        <v>0</v>
      </c>
      <c r="CS36" s="15">
        <v>0</v>
      </c>
      <c r="CT36" s="15">
        <v>0.83333333333333337</v>
      </c>
      <c r="CU36" s="15">
        <v>0</v>
      </c>
      <c r="CV36" s="15">
        <v>1</v>
      </c>
      <c r="CW36" s="15">
        <v>214</v>
      </c>
      <c r="DD36" s="30">
        <v>147</v>
      </c>
      <c r="DE36" s="30">
        <v>99</v>
      </c>
      <c r="DF36" s="102">
        <v>147</v>
      </c>
      <c r="DG36" s="43">
        <f>'Revised Stratig. - April ''08'!$X$146</f>
        <v>1856.1755633129801</v>
      </c>
      <c r="DH36" s="43"/>
      <c r="DI36" s="43"/>
      <c r="DJ36" s="73">
        <v>1</v>
      </c>
      <c r="DK36" s="43"/>
      <c r="DL36" s="89">
        <v>1</v>
      </c>
      <c r="DM36" s="15">
        <v>2.083333333333333</v>
      </c>
      <c r="DN36" s="15">
        <v>4.1666666666666661</v>
      </c>
      <c r="DO36" s="15">
        <v>12.5</v>
      </c>
      <c r="DP36" s="15">
        <v>0</v>
      </c>
      <c r="DQ36" s="15">
        <v>0</v>
      </c>
      <c r="DR36" s="15">
        <v>0</v>
      </c>
      <c r="DS36" s="15">
        <v>435.41666666666669</v>
      </c>
      <c r="DT36" s="15">
        <v>0</v>
      </c>
      <c r="DU36" s="15">
        <v>0</v>
      </c>
      <c r="DV36" s="15">
        <v>0</v>
      </c>
      <c r="DW36" s="15">
        <v>0</v>
      </c>
      <c r="DX36" s="15">
        <v>29.149999999999995</v>
      </c>
      <c r="DY36" s="15"/>
    </row>
    <row r="37" spans="1:129" x14ac:dyDescent="0.2">
      <c r="A37" s="43">
        <v>59</v>
      </c>
      <c r="B37" s="43">
        <v>159</v>
      </c>
      <c r="C37" s="100">
        <v>219</v>
      </c>
      <c r="D37" s="60">
        <f>'Revised Stratig. - April ''08'!$G$164</f>
        <v>4305</v>
      </c>
      <c r="E37" s="66">
        <v>20</v>
      </c>
      <c r="F37" s="15">
        <v>0</v>
      </c>
      <c r="G37" s="15">
        <v>0</v>
      </c>
      <c r="H37" s="15">
        <v>1.25</v>
      </c>
      <c r="I37" s="15">
        <v>0</v>
      </c>
      <c r="J37" s="15">
        <v>1.25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1.25</v>
      </c>
      <c r="Q37" s="15">
        <v>0</v>
      </c>
      <c r="R37" s="15">
        <v>0</v>
      </c>
      <c r="S37" s="15">
        <v>0</v>
      </c>
      <c r="T37" s="15">
        <v>0</v>
      </c>
      <c r="U37" s="15">
        <v>1.25</v>
      </c>
      <c r="V37" s="15">
        <v>8.75</v>
      </c>
      <c r="W37" s="15">
        <v>10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60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0</v>
      </c>
      <c r="AR37" s="15">
        <v>0</v>
      </c>
      <c r="AS37" s="15">
        <v>0</v>
      </c>
      <c r="AT37" s="15">
        <v>5</v>
      </c>
      <c r="AU37" s="15">
        <v>65</v>
      </c>
      <c r="AV37" s="15">
        <v>1.25</v>
      </c>
      <c r="AW37" s="15">
        <v>0</v>
      </c>
      <c r="AX37" s="15">
        <v>5</v>
      </c>
      <c r="AY37" s="15">
        <v>56.25</v>
      </c>
      <c r="AZ37" s="15">
        <v>0</v>
      </c>
      <c r="BA37" s="15">
        <v>0</v>
      </c>
      <c r="BB37" s="15">
        <v>6.25</v>
      </c>
      <c r="BC37" s="15">
        <v>0</v>
      </c>
      <c r="BD37" s="15">
        <v>0</v>
      </c>
      <c r="BE37" s="15">
        <v>1.25</v>
      </c>
      <c r="BF37" s="15">
        <v>0</v>
      </c>
      <c r="BG37" s="15">
        <v>65</v>
      </c>
      <c r="BH37" s="15">
        <v>0</v>
      </c>
      <c r="BI37" s="15">
        <v>0</v>
      </c>
      <c r="BJ37" s="15">
        <v>0</v>
      </c>
      <c r="BK37" s="15">
        <v>0</v>
      </c>
      <c r="BL37" s="15">
        <v>0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v>0</v>
      </c>
      <c r="CJ37" s="15">
        <v>0</v>
      </c>
      <c r="CK37" s="15">
        <v>0</v>
      </c>
      <c r="CL37" s="15">
        <v>0</v>
      </c>
      <c r="CM37" s="15">
        <v>1.25</v>
      </c>
      <c r="CN37" s="15">
        <v>0</v>
      </c>
      <c r="CO37" s="15">
        <v>0</v>
      </c>
      <c r="CP37" s="15">
        <v>0</v>
      </c>
      <c r="CQ37" s="15">
        <v>0</v>
      </c>
      <c r="CR37" s="15">
        <v>0</v>
      </c>
      <c r="CS37" s="15">
        <v>0</v>
      </c>
      <c r="CT37" s="15">
        <v>1.25</v>
      </c>
      <c r="CU37" s="15">
        <v>0</v>
      </c>
      <c r="CV37" s="15">
        <v>1</v>
      </c>
      <c r="CW37" s="15">
        <v>219</v>
      </c>
      <c r="DD37" s="30">
        <v>159</v>
      </c>
      <c r="DE37" s="30" t="s">
        <v>111</v>
      </c>
      <c r="DF37" s="103">
        <v>159</v>
      </c>
      <c r="DG37" s="43">
        <f>'Revised Stratig. - April ''08'!$AC$130</f>
        <v>1957.52533339968</v>
      </c>
      <c r="DH37" s="43"/>
      <c r="DI37" s="43"/>
      <c r="DJ37" s="43"/>
      <c r="DK37" s="43">
        <v>1</v>
      </c>
      <c r="DL37" s="89">
        <v>1</v>
      </c>
      <c r="DM37" s="15">
        <v>0</v>
      </c>
      <c r="DN37" s="15">
        <v>1.25</v>
      </c>
      <c r="DO37" s="15">
        <v>12.5</v>
      </c>
      <c r="DP37" s="15">
        <v>0</v>
      </c>
      <c r="DQ37" s="15">
        <v>0</v>
      </c>
      <c r="DR37" s="15">
        <v>0</v>
      </c>
      <c r="DS37" s="15">
        <v>38.75</v>
      </c>
      <c r="DT37" s="15">
        <v>0</v>
      </c>
      <c r="DU37" s="15">
        <v>0</v>
      </c>
      <c r="DV37" s="15">
        <v>0</v>
      </c>
      <c r="DW37" s="15">
        <v>0</v>
      </c>
      <c r="DX37" s="15">
        <v>1.25</v>
      </c>
      <c r="DY37" s="15"/>
    </row>
    <row r="38" spans="1:129" x14ac:dyDescent="0.2">
      <c r="A38" s="43">
        <v>64</v>
      </c>
      <c r="B38" s="43">
        <v>164</v>
      </c>
      <c r="C38" s="100">
        <v>224</v>
      </c>
      <c r="D38" s="60">
        <f>'Revised Stratig. - April ''08'!$G$169</f>
        <v>4365</v>
      </c>
      <c r="E38" s="66">
        <v>25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1</v>
      </c>
      <c r="W38" s="15">
        <v>1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132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14</v>
      </c>
      <c r="AU38" s="15">
        <v>151</v>
      </c>
      <c r="AV38" s="15">
        <v>4</v>
      </c>
      <c r="AW38" s="15">
        <v>0</v>
      </c>
      <c r="AX38" s="15">
        <v>14</v>
      </c>
      <c r="AY38" s="15">
        <v>103</v>
      </c>
      <c r="AZ38" s="15">
        <v>1</v>
      </c>
      <c r="BA38" s="15">
        <v>0</v>
      </c>
      <c r="BB38" s="15">
        <v>10</v>
      </c>
      <c r="BC38" s="15">
        <v>5</v>
      </c>
      <c r="BD38" s="15">
        <v>1</v>
      </c>
      <c r="BE38" s="15">
        <v>2</v>
      </c>
      <c r="BF38" s="15">
        <v>0</v>
      </c>
      <c r="BG38" s="15">
        <v>126</v>
      </c>
      <c r="BH38" s="15">
        <v>0</v>
      </c>
      <c r="BI38" s="15">
        <v>0</v>
      </c>
      <c r="BJ38" s="15">
        <v>0</v>
      </c>
      <c r="BK38" s="15">
        <v>0</v>
      </c>
      <c r="BL38" s="15">
        <v>0</v>
      </c>
      <c r="BM38" s="15">
        <v>0</v>
      </c>
      <c r="BN38" s="15">
        <v>0</v>
      </c>
      <c r="BO38" s="15">
        <v>0</v>
      </c>
      <c r="BP38" s="15">
        <v>0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v>0</v>
      </c>
      <c r="CH38" s="15">
        <v>2</v>
      </c>
      <c r="CI38" s="15">
        <v>1</v>
      </c>
      <c r="CJ38" s="15">
        <v>0</v>
      </c>
      <c r="CK38" s="15">
        <v>1</v>
      </c>
      <c r="CL38" s="15">
        <v>3</v>
      </c>
      <c r="CM38" s="15">
        <v>0</v>
      </c>
      <c r="CN38" s="15">
        <v>0</v>
      </c>
      <c r="CO38" s="15">
        <v>0</v>
      </c>
      <c r="CP38" s="15">
        <v>0</v>
      </c>
      <c r="CQ38" s="15">
        <v>0</v>
      </c>
      <c r="CR38" s="15">
        <v>0</v>
      </c>
      <c r="CS38" s="15">
        <v>0</v>
      </c>
      <c r="CT38" s="15">
        <v>3</v>
      </c>
      <c r="CU38" s="15">
        <v>0</v>
      </c>
      <c r="CV38" s="15">
        <v>1</v>
      </c>
      <c r="CW38" s="15">
        <v>224</v>
      </c>
      <c r="DD38" s="30">
        <v>153</v>
      </c>
      <c r="DE38" s="30">
        <v>105</v>
      </c>
      <c r="DF38" s="102">
        <v>153</v>
      </c>
      <c r="DG38" s="43">
        <f>'Revised Stratig. - April ''08'!$X$152</f>
        <v>2005.21845532725</v>
      </c>
      <c r="DH38" s="43"/>
      <c r="DI38" s="43"/>
      <c r="DJ38" s="73">
        <v>1</v>
      </c>
      <c r="DK38" s="43"/>
      <c r="DL38" s="89">
        <v>1</v>
      </c>
      <c r="DM38" s="15">
        <v>2.5</v>
      </c>
      <c r="DN38" s="15">
        <v>3.75</v>
      </c>
      <c r="DO38" s="15">
        <v>15</v>
      </c>
      <c r="DP38" s="15">
        <v>0</v>
      </c>
      <c r="DQ38" s="15">
        <v>0</v>
      </c>
      <c r="DR38" s="15">
        <v>0</v>
      </c>
      <c r="DS38" s="15">
        <v>207.5</v>
      </c>
      <c r="DT38" s="15">
        <v>0</v>
      </c>
      <c r="DU38" s="15">
        <v>0</v>
      </c>
      <c r="DV38" s="15">
        <v>0</v>
      </c>
      <c r="DW38" s="15">
        <v>0</v>
      </c>
      <c r="DX38" s="15">
        <v>21.25</v>
      </c>
      <c r="DY38" s="15"/>
    </row>
    <row r="39" spans="1:129" x14ac:dyDescent="0.2">
      <c r="A39" s="43">
        <v>69</v>
      </c>
      <c r="B39" s="43">
        <v>169</v>
      </c>
      <c r="C39" s="100">
        <v>229</v>
      </c>
      <c r="D39" s="60">
        <f>'Revised Stratig. - April ''08'!$G$174</f>
        <v>4443</v>
      </c>
      <c r="E39" s="66">
        <v>25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2</v>
      </c>
      <c r="U39" s="15">
        <v>3</v>
      </c>
      <c r="V39" s="15">
        <v>1</v>
      </c>
      <c r="W39" s="15">
        <v>6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297</v>
      </c>
      <c r="AJ39" s="15">
        <v>0</v>
      </c>
      <c r="AK39" s="15">
        <v>0</v>
      </c>
      <c r="AL39" s="15">
        <v>0</v>
      </c>
      <c r="AM39" s="15">
        <v>0</v>
      </c>
      <c r="AN39" s="15">
        <v>0</v>
      </c>
      <c r="AO39" s="15">
        <v>0</v>
      </c>
      <c r="AP39" s="15">
        <v>0</v>
      </c>
      <c r="AQ39" s="15">
        <v>0</v>
      </c>
      <c r="AR39" s="15">
        <v>0</v>
      </c>
      <c r="AS39" s="15">
        <v>0</v>
      </c>
      <c r="AT39" s="15">
        <v>20</v>
      </c>
      <c r="AU39" s="15">
        <v>280</v>
      </c>
      <c r="AV39" s="15">
        <v>3</v>
      </c>
      <c r="AW39" s="15">
        <v>0</v>
      </c>
      <c r="AX39" s="15">
        <v>20</v>
      </c>
      <c r="AY39" s="15">
        <v>423</v>
      </c>
      <c r="AZ39" s="15">
        <v>0</v>
      </c>
      <c r="BA39" s="15">
        <v>7</v>
      </c>
      <c r="BB39" s="15">
        <v>132</v>
      </c>
      <c r="BC39" s="15">
        <v>3</v>
      </c>
      <c r="BD39" s="15">
        <v>7</v>
      </c>
      <c r="BE39" s="15">
        <v>16</v>
      </c>
      <c r="BF39" s="15">
        <v>0</v>
      </c>
      <c r="BG39" s="15">
        <v>591</v>
      </c>
      <c r="BH39" s="15">
        <v>0</v>
      </c>
      <c r="BI39" s="15">
        <v>0</v>
      </c>
      <c r="BJ39" s="15">
        <v>0</v>
      </c>
      <c r="BK39" s="15">
        <v>0</v>
      </c>
      <c r="BL39" s="15">
        <v>0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5</v>
      </c>
      <c r="CI39" s="15">
        <v>3</v>
      </c>
      <c r="CJ39" s="15">
        <v>4</v>
      </c>
      <c r="CK39" s="15">
        <v>4</v>
      </c>
      <c r="CL39" s="15">
        <v>9</v>
      </c>
      <c r="CM39" s="15">
        <v>0</v>
      </c>
      <c r="CN39" s="15">
        <v>0</v>
      </c>
      <c r="CO39" s="15">
        <v>0</v>
      </c>
      <c r="CP39" s="15">
        <v>0</v>
      </c>
      <c r="CQ39" s="15">
        <v>0</v>
      </c>
      <c r="CR39" s="15">
        <v>0</v>
      </c>
      <c r="CS39" s="15">
        <v>0</v>
      </c>
      <c r="CT39" s="15">
        <v>9</v>
      </c>
      <c r="CU39" s="15">
        <v>0</v>
      </c>
      <c r="CV39" s="15">
        <v>1</v>
      </c>
      <c r="CW39" s="15">
        <v>229</v>
      </c>
      <c r="DD39" s="30">
        <v>164</v>
      </c>
      <c r="DE39" s="30" t="s">
        <v>112</v>
      </c>
      <c r="DF39" s="103">
        <v>164</v>
      </c>
      <c r="DG39" s="43">
        <f>'Revised Stratig. - April ''08'!$AC$135</f>
        <v>2035.68490921389</v>
      </c>
      <c r="DH39" s="43"/>
      <c r="DI39" s="43"/>
      <c r="DJ39" s="43"/>
      <c r="DK39" s="73">
        <v>1</v>
      </c>
      <c r="DL39" s="48">
        <v>1</v>
      </c>
      <c r="DM39" s="15">
        <v>2.5</v>
      </c>
      <c r="DN39" s="15">
        <v>2.5</v>
      </c>
      <c r="DO39" s="15">
        <v>21.25</v>
      </c>
      <c r="DP39" s="15">
        <v>0</v>
      </c>
      <c r="DQ39" s="15">
        <v>0</v>
      </c>
      <c r="DR39" s="15">
        <v>0</v>
      </c>
      <c r="DS39" s="15">
        <v>41.25</v>
      </c>
      <c r="DT39" s="15">
        <v>0</v>
      </c>
      <c r="DU39" s="15">
        <v>0</v>
      </c>
      <c r="DV39" s="15">
        <v>0</v>
      </c>
      <c r="DW39" s="15">
        <v>0</v>
      </c>
      <c r="DX39" s="15">
        <v>15</v>
      </c>
      <c r="DY39" s="15"/>
    </row>
    <row r="40" spans="1:129" x14ac:dyDescent="0.2">
      <c r="A40" s="43">
        <v>74</v>
      </c>
      <c r="B40" s="43">
        <v>174</v>
      </c>
      <c r="C40" s="100">
        <v>234</v>
      </c>
      <c r="D40" s="60">
        <f>'Revised Stratig. - April ''08'!$G$179</f>
        <v>4542</v>
      </c>
      <c r="E40" s="66">
        <v>25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1</v>
      </c>
      <c r="U40" s="15">
        <v>1</v>
      </c>
      <c r="V40" s="15">
        <v>3</v>
      </c>
      <c r="W40" s="15">
        <v>5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1</v>
      </c>
      <c r="AI40" s="15">
        <v>168</v>
      </c>
      <c r="AJ40" s="15">
        <v>0</v>
      </c>
      <c r="AK40" s="15">
        <v>0</v>
      </c>
      <c r="AL40" s="15">
        <v>0</v>
      </c>
      <c r="AM40" s="15">
        <v>1</v>
      </c>
      <c r="AN40" s="15">
        <v>0</v>
      </c>
      <c r="AO40" s="15">
        <v>0</v>
      </c>
      <c r="AP40" s="15">
        <v>1</v>
      </c>
      <c r="AQ40" s="15">
        <v>0</v>
      </c>
      <c r="AR40" s="15">
        <v>0</v>
      </c>
      <c r="AS40" s="15">
        <v>0</v>
      </c>
      <c r="AT40" s="15">
        <v>3</v>
      </c>
      <c r="AU40" s="15">
        <v>207</v>
      </c>
      <c r="AV40" s="15">
        <v>0</v>
      </c>
      <c r="AW40" s="15">
        <v>0</v>
      </c>
      <c r="AX40" s="15">
        <v>3</v>
      </c>
      <c r="AY40" s="15">
        <v>156</v>
      </c>
      <c r="AZ40" s="15">
        <v>0</v>
      </c>
      <c r="BA40" s="15">
        <v>3</v>
      </c>
      <c r="BB40" s="15">
        <v>33</v>
      </c>
      <c r="BC40" s="15">
        <v>0</v>
      </c>
      <c r="BD40" s="15">
        <v>3</v>
      </c>
      <c r="BE40" s="15">
        <v>0</v>
      </c>
      <c r="BF40" s="15">
        <v>0</v>
      </c>
      <c r="BG40" s="15">
        <v>196</v>
      </c>
      <c r="BH40" s="15">
        <v>0</v>
      </c>
      <c r="BI40" s="15">
        <v>0</v>
      </c>
      <c r="BJ40" s="15">
        <v>0</v>
      </c>
      <c r="BK40" s="15">
        <v>0</v>
      </c>
      <c r="BL40" s="15">
        <v>0</v>
      </c>
      <c r="BM40" s="15">
        <v>0</v>
      </c>
      <c r="BN40" s="15">
        <v>0</v>
      </c>
      <c r="BO40" s="15">
        <v>0</v>
      </c>
      <c r="BP40" s="15">
        <v>0</v>
      </c>
      <c r="BQ40" s="15">
        <v>0</v>
      </c>
      <c r="BR40" s="15">
        <v>0</v>
      </c>
      <c r="BS40" s="15">
        <v>0</v>
      </c>
      <c r="BT40" s="15">
        <v>0</v>
      </c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</v>
      </c>
      <c r="CF40" s="15">
        <v>0</v>
      </c>
      <c r="CG40" s="15">
        <v>0</v>
      </c>
      <c r="CH40" s="15">
        <v>1</v>
      </c>
      <c r="CI40" s="15">
        <v>0</v>
      </c>
      <c r="CJ40" s="15">
        <v>0</v>
      </c>
      <c r="CK40" s="15">
        <v>2</v>
      </c>
      <c r="CL40" s="15">
        <v>3</v>
      </c>
      <c r="CM40" s="15">
        <v>0</v>
      </c>
      <c r="CN40" s="15">
        <v>0</v>
      </c>
      <c r="CO40" s="15">
        <v>0</v>
      </c>
      <c r="CP40" s="15">
        <v>0</v>
      </c>
      <c r="CQ40" s="15">
        <v>1</v>
      </c>
      <c r="CR40" s="15">
        <v>0</v>
      </c>
      <c r="CS40" s="15">
        <v>0</v>
      </c>
      <c r="CT40" s="15">
        <v>4</v>
      </c>
      <c r="CU40" s="15">
        <v>0</v>
      </c>
      <c r="CV40" s="15">
        <v>1</v>
      </c>
      <c r="CW40" s="15">
        <v>234</v>
      </c>
      <c r="DD40" s="30">
        <v>169</v>
      </c>
      <c r="DE40" s="30" t="s">
        <v>113</v>
      </c>
      <c r="DF40" s="103">
        <v>169</v>
      </c>
      <c r="DG40" s="43">
        <f>'Revised Stratig. - April ''08'!$AC$140</f>
        <v>2115.46314174703</v>
      </c>
      <c r="DH40" s="43"/>
      <c r="DI40" s="43"/>
      <c r="DJ40" s="43"/>
      <c r="DK40" s="73">
        <v>1</v>
      </c>
      <c r="DL40" s="89">
        <v>1</v>
      </c>
      <c r="DM40" s="15">
        <v>0</v>
      </c>
      <c r="DN40" s="15">
        <v>0</v>
      </c>
      <c r="DO40" s="15">
        <v>8.3333333333333321</v>
      </c>
      <c r="DP40" s="15">
        <v>0</v>
      </c>
      <c r="DQ40" s="15">
        <v>0</v>
      </c>
      <c r="DR40" s="15">
        <v>0</v>
      </c>
      <c r="DS40" s="15">
        <v>76.666666666666671</v>
      </c>
      <c r="DT40" s="15">
        <v>0</v>
      </c>
      <c r="DU40" s="15">
        <v>0</v>
      </c>
      <c r="DV40" s="15">
        <v>0</v>
      </c>
      <c r="DW40" s="15">
        <v>0</v>
      </c>
      <c r="DX40" s="15">
        <v>51.665000000000006</v>
      </c>
      <c r="DY40" s="15"/>
    </row>
    <row r="41" spans="1:129" x14ac:dyDescent="0.2">
      <c r="A41" s="43">
        <v>79</v>
      </c>
      <c r="B41" s="43">
        <v>179</v>
      </c>
      <c r="C41" s="100">
        <v>239</v>
      </c>
      <c r="D41" s="60">
        <f>'Revised Stratig. - April ''08'!$G$184</f>
        <v>4598</v>
      </c>
      <c r="E41" s="66">
        <v>25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1</v>
      </c>
      <c r="U41" s="15">
        <v>1</v>
      </c>
      <c r="V41" s="15">
        <v>1</v>
      </c>
      <c r="W41" s="15">
        <v>3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1</v>
      </c>
      <c r="AF41" s="15">
        <v>0</v>
      </c>
      <c r="AG41" s="15">
        <v>1</v>
      </c>
      <c r="AH41" s="15">
        <v>0</v>
      </c>
      <c r="AI41" s="15">
        <v>126</v>
      </c>
      <c r="AJ41" s="15">
        <v>0</v>
      </c>
      <c r="AK41" s="15">
        <v>0</v>
      </c>
      <c r="AL41" s="15">
        <v>0</v>
      </c>
      <c r="AM41" s="15">
        <v>1</v>
      </c>
      <c r="AN41" s="15">
        <v>0</v>
      </c>
      <c r="AO41" s="15">
        <v>0</v>
      </c>
      <c r="AP41" s="15">
        <v>2</v>
      </c>
      <c r="AQ41" s="15">
        <v>0</v>
      </c>
      <c r="AR41" s="15">
        <v>0</v>
      </c>
      <c r="AS41" s="15">
        <v>0</v>
      </c>
      <c r="AT41" s="15">
        <v>4</v>
      </c>
      <c r="AU41" s="15">
        <v>123</v>
      </c>
      <c r="AV41" s="15">
        <v>2</v>
      </c>
      <c r="AW41" s="15">
        <v>0</v>
      </c>
      <c r="AX41" s="15">
        <v>4</v>
      </c>
      <c r="AY41" s="15">
        <v>99</v>
      </c>
      <c r="AZ41" s="15">
        <v>0</v>
      </c>
      <c r="BA41" s="15">
        <v>3</v>
      </c>
      <c r="BB41" s="15">
        <v>56</v>
      </c>
      <c r="BC41" s="15">
        <v>0</v>
      </c>
      <c r="BD41" s="15">
        <v>1</v>
      </c>
      <c r="BE41" s="15">
        <v>4</v>
      </c>
      <c r="BF41" s="15">
        <v>0</v>
      </c>
      <c r="BG41" s="15">
        <v>165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1</v>
      </c>
      <c r="CI41" s="15">
        <v>1</v>
      </c>
      <c r="CJ41" s="15">
        <v>2</v>
      </c>
      <c r="CK41" s="15">
        <v>1</v>
      </c>
      <c r="CL41" s="15">
        <v>2</v>
      </c>
      <c r="CM41" s="15">
        <v>0</v>
      </c>
      <c r="CN41" s="15">
        <v>0</v>
      </c>
      <c r="CO41" s="15">
        <v>0</v>
      </c>
      <c r="CP41" s="15">
        <v>0</v>
      </c>
      <c r="CQ41" s="15">
        <v>0</v>
      </c>
      <c r="CR41" s="15">
        <v>0</v>
      </c>
      <c r="CS41" s="15">
        <v>0</v>
      </c>
      <c r="CT41" s="15">
        <v>2</v>
      </c>
      <c r="CU41" s="15">
        <v>0</v>
      </c>
      <c r="CV41" s="15">
        <v>1</v>
      </c>
      <c r="CW41" s="15">
        <v>239</v>
      </c>
      <c r="DD41" s="30">
        <v>173</v>
      </c>
      <c r="DE41" s="30" t="s">
        <v>114</v>
      </c>
      <c r="DF41" s="103">
        <v>173</v>
      </c>
      <c r="DG41" s="43">
        <f>'Revised Stratig. - April ''08'!$AC$144</f>
        <v>2178.49198407838</v>
      </c>
      <c r="DH41" s="43"/>
      <c r="DI41" s="43"/>
      <c r="DJ41" s="43"/>
      <c r="DK41" s="73">
        <v>1</v>
      </c>
      <c r="DL41" s="89">
        <v>1</v>
      </c>
      <c r="DM41" s="15">
        <v>0</v>
      </c>
      <c r="DN41" s="15">
        <v>0</v>
      </c>
      <c r="DO41" s="15">
        <v>10</v>
      </c>
      <c r="DP41" s="15">
        <v>0</v>
      </c>
      <c r="DQ41" s="15">
        <v>0</v>
      </c>
      <c r="DR41" s="15">
        <v>0</v>
      </c>
      <c r="DS41" s="15">
        <v>107.5</v>
      </c>
      <c r="DT41" s="15">
        <v>0</v>
      </c>
      <c r="DU41" s="15">
        <v>0</v>
      </c>
      <c r="DV41" s="15">
        <v>0</v>
      </c>
      <c r="DW41" s="15">
        <v>0</v>
      </c>
      <c r="DX41" s="15">
        <v>36.25</v>
      </c>
      <c r="DY41" s="15"/>
    </row>
    <row r="42" spans="1:129" x14ac:dyDescent="0.2">
      <c r="A42" s="182">
        <v>80</v>
      </c>
      <c r="B42" s="182">
        <v>180</v>
      </c>
      <c r="C42" s="112">
        <v>240</v>
      </c>
      <c r="D42" s="183">
        <f>'Revised Stratig. - April ''08'!$G$185</f>
        <v>4607</v>
      </c>
      <c r="E42" s="66">
        <v>20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1.25</v>
      </c>
      <c r="AF42" s="15">
        <v>0</v>
      </c>
      <c r="AG42" s="15">
        <v>1.25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1.25</v>
      </c>
      <c r="AU42" s="15">
        <v>153.75</v>
      </c>
      <c r="AV42" s="15">
        <v>0</v>
      </c>
      <c r="AW42" s="15">
        <v>0</v>
      </c>
      <c r="AX42" s="15">
        <v>1.25</v>
      </c>
      <c r="AY42" s="15">
        <v>35</v>
      </c>
      <c r="AZ42" s="15">
        <v>0</v>
      </c>
      <c r="BA42" s="15">
        <v>0</v>
      </c>
      <c r="BB42" s="15">
        <v>0</v>
      </c>
      <c r="BC42" s="15">
        <v>0</v>
      </c>
      <c r="BD42" s="15">
        <v>1.25</v>
      </c>
      <c r="BE42" s="15">
        <v>0</v>
      </c>
      <c r="BF42" s="15">
        <v>0</v>
      </c>
      <c r="BG42" s="15">
        <v>37.5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0</v>
      </c>
      <c r="CL42" s="15">
        <v>0</v>
      </c>
      <c r="CM42" s="15">
        <v>0</v>
      </c>
      <c r="CN42" s="15">
        <v>0</v>
      </c>
      <c r="CO42" s="15">
        <v>0</v>
      </c>
      <c r="CP42" s="15">
        <v>0</v>
      </c>
      <c r="CQ42" s="15">
        <v>0</v>
      </c>
      <c r="CR42" s="15">
        <v>0</v>
      </c>
      <c r="CS42" s="15">
        <v>0</v>
      </c>
      <c r="CT42" s="15">
        <v>0</v>
      </c>
      <c r="CU42" s="15">
        <v>0</v>
      </c>
      <c r="CV42" s="15">
        <v>1</v>
      </c>
      <c r="CW42" s="15">
        <v>240</v>
      </c>
      <c r="DD42" s="30">
        <v>4</v>
      </c>
      <c r="DE42" s="30">
        <v>4</v>
      </c>
      <c r="DF42" s="100">
        <v>64</v>
      </c>
      <c r="DG42" s="60">
        <f>'Revised Stratig. - April ''08'!$G$9</f>
        <v>2205</v>
      </c>
      <c r="DH42" s="60">
        <v>1</v>
      </c>
      <c r="DI42" s="60"/>
      <c r="DJ42" s="60"/>
      <c r="DK42" s="60"/>
      <c r="DL42" s="89">
        <v>1</v>
      </c>
      <c r="DM42" s="15">
        <v>0</v>
      </c>
      <c r="DN42" s="15">
        <v>1.0869565217391304</v>
      </c>
      <c r="DO42" s="15">
        <v>19.565217391304348</v>
      </c>
      <c r="DP42" s="15">
        <v>0</v>
      </c>
      <c r="DQ42" s="15">
        <v>0</v>
      </c>
      <c r="DR42" s="15">
        <v>0</v>
      </c>
      <c r="DS42" s="15">
        <v>73.913043478260846</v>
      </c>
      <c r="DT42" s="15">
        <v>0</v>
      </c>
      <c r="DU42" s="15">
        <v>0</v>
      </c>
      <c r="DV42" s="15">
        <v>0</v>
      </c>
      <c r="DW42" s="15">
        <v>0</v>
      </c>
      <c r="DX42" s="15">
        <v>18.5</v>
      </c>
      <c r="DY42" s="15"/>
    </row>
    <row r="43" spans="1:129" x14ac:dyDescent="0.2">
      <c r="A43" s="182">
        <v>81</v>
      </c>
      <c r="B43" s="182">
        <v>181</v>
      </c>
      <c r="C43" s="112">
        <v>241</v>
      </c>
      <c r="D43" s="183">
        <f>'Revised Stratig. - April ''08'!$G$186</f>
        <v>4617</v>
      </c>
      <c r="E43" s="66">
        <v>20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1.25</v>
      </c>
      <c r="Z43" s="15">
        <v>0</v>
      </c>
      <c r="AA43" s="15">
        <v>0</v>
      </c>
      <c r="AB43" s="15">
        <v>1.25</v>
      </c>
      <c r="AC43" s="15">
        <v>1.25</v>
      </c>
      <c r="AD43" s="15">
        <v>0</v>
      </c>
      <c r="AE43" s="15">
        <v>2.5</v>
      </c>
      <c r="AF43" s="15">
        <v>0</v>
      </c>
      <c r="AG43" s="15">
        <v>2.5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>
        <v>8.75</v>
      </c>
      <c r="AU43" s="15">
        <v>60</v>
      </c>
      <c r="AV43" s="15">
        <v>5</v>
      </c>
      <c r="AW43" s="15">
        <v>0</v>
      </c>
      <c r="AX43" s="15">
        <v>8.75</v>
      </c>
      <c r="AY43" s="15">
        <v>78.75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0</v>
      </c>
      <c r="BH43" s="15">
        <v>0</v>
      </c>
      <c r="BI43" s="15">
        <v>0</v>
      </c>
      <c r="BJ43" s="15">
        <v>0</v>
      </c>
      <c r="BK43" s="15">
        <v>0</v>
      </c>
      <c r="BL43" s="15">
        <v>0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v>0</v>
      </c>
      <c r="CJ43" s="15">
        <v>0</v>
      </c>
      <c r="CK43" s="15">
        <v>0</v>
      </c>
      <c r="CL43" s="15">
        <v>0</v>
      </c>
      <c r="CM43" s="15">
        <v>0</v>
      </c>
      <c r="CN43" s="15">
        <v>0</v>
      </c>
      <c r="CO43" s="15">
        <v>0</v>
      </c>
      <c r="CP43" s="15">
        <v>0</v>
      </c>
      <c r="CQ43" s="15">
        <v>0</v>
      </c>
      <c r="CR43" s="15">
        <v>0</v>
      </c>
      <c r="CS43" s="15">
        <v>0</v>
      </c>
      <c r="CT43" s="15">
        <v>0</v>
      </c>
      <c r="CU43" s="15">
        <v>0</v>
      </c>
      <c r="CV43" s="15">
        <v>1</v>
      </c>
      <c r="CW43" s="15">
        <v>241</v>
      </c>
      <c r="DD43" s="30">
        <v>179.5</v>
      </c>
      <c r="DE43" s="30" t="s">
        <v>115</v>
      </c>
      <c r="DF43" s="103">
        <v>179.5</v>
      </c>
      <c r="DG43" s="43">
        <f>'Revised Stratig. - April ''08'!$AC$150</f>
        <v>2274.9679666874999</v>
      </c>
      <c r="DH43" s="43"/>
      <c r="DI43" s="43"/>
      <c r="DJ43" s="43"/>
      <c r="DK43" s="73">
        <v>1</v>
      </c>
      <c r="DL43" s="48">
        <v>1</v>
      </c>
      <c r="DM43" s="15">
        <v>6</v>
      </c>
      <c r="DN43" s="15">
        <v>2</v>
      </c>
      <c r="DO43" s="15">
        <v>40</v>
      </c>
      <c r="DP43" s="15">
        <v>0</v>
      </c>
      <c r="DQ43" s="15">
        <v>0</v>
      </c>
      <c r="DR43" s="15">
        <v>0</v>
      </c>
      <c r="DS43" s="15">
        <v>240</v>
      </c>
      <c r="DT43" s="15">
        <v>0</v>
      </c>
      <c r="DU43" s="15">
        <v>0</v>
      </c>
      <c r="DV43" s="15">
        <v>0</v>
      </c>
      <c r="DW43" s="15">
        <v>0</v>
      </c>
      <c r="DX43" s="15">
        <v>112</v>
      </c>
      <c r="DY43" s="15"/>
    </row>
    <row r="44" spans="1:129" x14ac:dyDescent="0.2">
      <c r="A44" s="182">
        <v>82</v>
      </c>
      <c r="B44" s="182">
        <v>182</v>
      </c>
      <c r="C44" s="112">
        <v>242</v>
      </c>
      <c r="D44" s="183">
        <f>'Revised Stratig. - April ''08'!$G$187</f>
        <v>4628</v>
      </c>
      <c r="E44" s="66">
        <v>20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1.25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1.25</v>
      </c>
      <c r="AF44" s="15">
        <v>0</v>
      </c>
      <c r="AG44" s="15">
        <v>1.25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67.5</v>
      </c>
      <c r="AV44" s="15">
        <v>10</v>
      </c>
      <c r="AW44" s="15">
        <v>0</v>
      </c>
      <c r="AX44" s="15">
        <v>10</v>
      </c>
      <c r="AY44" s="15">
        <v>58.75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1.25</v>
      </c>
      <c r="CI44" s="15">
        <v>0</v>
      </c>
      <c r="CJ44" s="15">
        <v>0</v>
      </c>
      <c r="CK44" s="15">
        <v>2.5</v>
      </c>
      <c r="CL44" s="15">
        <v>3.75</v>
      </c>
      <c r="CM44" s="15">
        <v>0</v>
      </c>
      <c r="CN44" s="15">
        <v>0</v>
      </c>
      <c r="CO44" s="15">
        <v>0</v>
      </c>
      <c r="CP44" s="15">
        <v>0</v>
      </c>
      <c r="CQ44" s="15">
        <v>0</v>
      </c>
      <c r="CR44" s="15">
        <v>0</v>
      </c>
      <c r="CS44" s="15">
        <v>0</v>
      </c>
      <c r="CT44" s="15">
        <v>3.75</v>
      </c>
      <c r="CU44" s="15">
        <v>0</v>
      </c>
      <c r="CV44" s="15">
        <v>1</v>
      </c>
      <c r="CW44" s="15">
        <v>242</v>
      </c>
      <c r="DD44" s="30">
        <v>10</v>
      </c>
      <c r="DE44" s="30">
        <v>10</v>
      </c>
      <c r="DF44" s="100">
        <v>70</v>
      </c>
      <c r="DG44" s="60">
        <f>'Revised Stratig. - April ''08'!$G$15</f>
        <v>2313</v>
      </c>
      <c r="DH44" s="60">
        <v>1</v>
      </c>
      <c r="DI44" s="60"/>
      <c r="DJ44" s="60"/>
      <c r="DK44" s="60"/>
      <c r="DL44" s="89">
        <v>1</v>
      </c>
      <c r="DM44" s="15">
        <v>0</v>
      </c>
      <c r="DN44" s="15">
        <v>0</v>
      </c>
      <c r="DO44" s="15">
        <v>12.5</v>
      </c>
      <c r="DP44" s="15">
        <v>0</v>
      </c>
      <c r="DQ44" s="15">
        <v>0</v>
      </c>
      <c r="DR44" s="15">
        <v>0</v>
      </c>
      <c r="DS44" s="15">
        <v>72.5</v>
      </c>
      <c r="DT44" s="15">
        <v>0</v>
      </c>
      <c r="DU44" s="15">
        <v>0</v>
      </c>
      <c r="DV44" s="15">
        <v>0</v>
      </c>
      <c r="DW44" s="15">
        <v>0</v>
      </c>
      <c r="DX44" s="15">
        <v>18.75</v>
      </c>
      <c r="DY44" s="15"/>
    </row>
    <row r="45" spans="1:129" x14ac:dyDescent="0.2">
      <c r="A45" s="182">
        <v>83</v>
      </c>
      <c r="B45" s="182">
        <v>183</v>
      </c>
      <c r="C45" s="112">
        <v>243</v>
      </c>
      <c r="D45" s="183">
        <f>'Revised Stratig. - April ''08'!$G$188</f>
        <v>4638</v>
      </c>
      <c r="E45" s="66">
        <v>20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1.25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1.25</v>
      </c>
      <c r="AU45" s="15">
        <v>27.5</v>
      </c>
      <c r="AV45" s="15">
        <v>11.25</v>
      </c>
      <c r="AW45" s="15">
        <v>0</v>
      </c>
      <c r="AX45" s="15">
        <v>11.25</v>
      </c>
      <c r="AY45" s="15">
        <v>102.5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2.5</v>
      </c>
      <c r="CL45" s="15">
        <v>2.5</v>
      </c>
      <c r="CM45" s="15">
        <v>0</v>
      </c>
      <c r="CN45" s="15">
        <v>0</v>
      </c>
      <c r="CO45" s="15">
        <v>0</v>
      </c>
      <c r="CP45" s="15">
        <v>0</v>
      </c>
      <c r="CQ45" s="15">
        <v>0</v>
      </c>
      <c r="CR45" s="15">
        <v>0</v>
      </c>
      <c r="CS45" s="15">
        <v>0</v>
      </c>
      <c r="CT45" s="15">
        <v>2.5</v>
      </c>
      <c r="CU45" s="15">
        <v>0</v>
      </c>
      <c r="CV45" s="15">
        <v>1</v>
      </c>
      <c r="CW45" s="15">
        <v>243</v>
      </c>
      <c r="DF45" s="100"/>
      <c r="DG45" s="60"/>
      <c r="DH45" s="60"/>
      <c r="DI45" s="60"/>
      <c r="DJ45" s="60"/>
      <c r="DK45" s="60"/>
      <c r="DL45" s="89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</row>
    <row r="46" spans="1:129" x14ac:dyDescent="0.2">
      <c r="A46" s="43">
        <v>84</v>
      </c>
      <c r="B46" s="43">
        <v>184</v>
      </c>
      <c r="C46" s="100">
        <v>244</v>
      </c>
      <c r="D46" s="60">
        <f>'Revised Stratig. - April ''08'!$G$189</f>
        <v>4648</v>
      </c>
      <c r="E46" s="66">
        <v>25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1</v>
      </c>
      <c r="U46" s="15">
        <v>4</v>
      </c>
      <c r="V46" s="15">
        <v>3</v>
      </c>
      <c r="W46" s="15">
        <v>8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220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1</v>
      </c>
      <c r="AQ46" s="15">
        <v>0</v>
      </c>
      <c r="AR46" s="15">
        <v>0</v>
      </c>
      <c r="AS46" s="15">
        <v>0</v>
      </c>
      <c r="AT46" s="15">
        <v>8</v>
      </c>
      <c r="AU46" s="15">
        <v>140</v>
      </c>
      <c r="AV46" s="15">
        <v>1</v>
      </c>
      <c r="AW46" s="15">
        <v>0</v>
      </c>
      <c r="AX46" s="15">
        <v>8</v>
      </c>
      <c r="AY46" s="15">
        <v>193</v>
      </c>
      <c r="AZ46" s="15">
        <v>0</v>
      </c>
      <c r="BA46" s="15">
        <v>5</v>
      </c>
      <c r="BB46" s="15">
        <v>56</v>
      </c>
      <c r="BC46" s="15">
        <v>2</v>
      </c>
      <c r="BD46" s="15">
        <v>0</v>
      </c>
      <c r="BE46" s="15">
        <v>2</v>
      </c>
      <c r="BF46" s="15">
        <v>0</v>
      </c>
      <c r="BG46" s="15">
        <v>259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15">
        <v>2</v>
      </c>
      <c r="CI46" s="15">
        <v>0</v>
      </c>
      <c r="CJ46" s="15">
        <v>0</v>
      </c>
      <c r="CK46" s="15">
        <v>3</v>
      </c>
      <c r="CL46" s="15">
        <v>5</v>
      </c>
      <c r="CM46" s="15">
        <v>1</v>
      </c>
      <c r="CN46" s="15">
        <v>1</v>
      </c>
      <c r="CO46" s="15">
        <v>0</v>
      </c>
      <c r="CP46" s="15">
        <v>0</v>
      </c>
      <c r="CQ46" s="15">
        <v>0</v>
      </c>
      <c r="CR46" s="15">
        <v>0</v>
      </c>
      <c r="CS46" s="15">
        <v>0</v>
      </c>
      <c r="CT46" s="15">
        <v>7</v>
      </c>
      <c r="CU46" s="15">
        <v>0</v>
      </c>
      <c r="CV46" s="15">
        <v>1</v>
      </c>
      <c r="CW46" s="15">
        <v>244</v>
      </c>
      <c r="DD46" s="30">
        <v>15</v>
      </c>
      <c r="DE46" s="30">
        <v>15</v>
      </c>
      <c r="DF46" s="100">
        <v>75</v>
      </c>
      <c r="DG46" s="60">
        <f>'Revised Stratig. - April ''08'!$G$20</f>
        <v>2403</v>
      </c>
      <c r="DH46" s="60">
        <v>1</v>
      </c>
      <c r="DI46" s="60"/>
      <c r="DJ46" s="60"/>
      <c r="DK46" s="60"/>
      <c r="DL46" s="89">
        <v>1</v>
      </c>
      <c r="DM46" s="15">
        <v>0</v>
      </c>
      <c r="DN46" s="15">
        <v>1.0416666666666665</v>
      </c>
      <c r="DO46" s="15">
        <v>1.0416666666666665</v>
      </c>
      <c r="DP46" s="15">
        <v>0</v>
      </c>
      <c r="DQ46" s="15">
        <v>0</v>
      </c>
      <c r="DR46" s="15">
        <v>0</v>
      </c>
      <c r="DS46" s="15">
        <v>23.958333333333336</v>
      </c>
      <c r="DT46" s="15">
        <v>0</v>
      </c>
      <c r="DU46" s="15">
        <v>0</v>
      </c>
      <c r="DV46" s="15">
        <v>0</v>
      </c>
      <c r="DW46" s="15">
        <v>0</v>
      </c>
      <c r="DX46" s="15">
        <v>2.08</v>
      </c>
      <c r="DY46" s="15"/>
    </row>
    <row r="47" spans="1:129" x14ac:dyDescent="0.2">
      <c r="A47" s="43">
        <v>85</v>
      </c>
      <c r="B47" s="43">
        <v>185</v>
      </c>
      <c r="C47" s="100">
        <v>246</v>
      </c>
      <c r="D47" s="60">
        <f>'Revised Stratig. - April ''08'!$G$190</f>
        <v>4659</v>
      </c>
      <c r="E47" s="66">
        <v>20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0.5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3</v>
      </c>
      <c r="AU47" s="15">
        <v>28</v>
      </c>
      <c r="AV47" s="15">
        <v>3</v>
      </c>
      <c r="AW47" s="15">
        <v>0</v>
      </c>
      <c r="AX47" s="15">
        <v>0</v>
      </c>
      <c r="AY47" s="15">
        <v>64.5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0</v>
      </c>
      <c r="BH47" s="15">
        <v>0</v>
      </c>
      <c r="BI47" s="15">
        <v>0</v>
      </c>
      <c r="BJ47" s="15">
        <v>0</v>
      </c>
      <c r="BK47" s="15">
        <v>0</v>
      </c>
      <c r="BL47" s="15">
        <v>0</v>
      </c>
      <c r="BM47" s="15">
        <v>0</v>
      </c>
      <c r="BN47" s="15">
        <v>0</v>
      </c>
      <c r="BO47" s="15">
        <v>0</v>
      </c>
      <c r="BP47" s="15">
        <v>0</v>
      </c>
      <c r="BQ47" s="15">
        <v>0</v>
      </c>
      <c r="BR47" s="15">
        <v>0</v>
      </c>
      <c r="BS47" s="15">
        <v>0</v>
      </c>
      <c r="BT47" s="15">
        <v>0</v>
      </c>
      <c r="BU47" s="15">
        <v>0</v>
      </c>
      <c r="BV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v>0</v>
      </c>
      <c r="CJ47" s="15">
        <v>0</v>
      </c>
      <c r="CK47" s="15">
        <v>0.5</v>
      </c>
      <c r="CL47" s="15">
        <v>0</v>
      </c>
      <c r="CM47" s="15">
        <v>0</v>
      </c>
      <c r="CN47" s="15">
        <v>0</v>
      </c>
      <c r="CO47" s="15">
        <v>0</v>
      </c>
      <c r="CP47" s="15">
        <v>0</v>
      </c>
      <c r="CQ47" s="15">
        <v>0</v>
      </c>
      <c r="CR47" s="15">
        <v>0</v>
      </c>
      <c r="CS47" s="15">
        <v>0</v>
      </c>
      <c r="CT47" s="15">
        <v>0</v>
      </c>
      <c r="CU47" s="15">
        <v>0</v>
      </c>
      <c r="CV47" s="15">
        <v>1</v>
      </c>
      <c r="CW47" s="15">
        <v>246</v>
      </c>
      <c r="DD47" s="30">
        <v>20</v>
      </c>
      <c r="DE47" s="30">
        <v>20</v>
      </c>
      <c r="DF47" s="100">
        <v>80</v>
      </c>
      <c r="DG47" s="60">
        <f>'Revised Stratig. - April ''08'!$G$25</f>
        <v>2493</v>
      </c>
      <c r="DH47" s="60">
        <v>1</v>
      </c>
      <c r="DI47" s="60"/>
      <c r="DJ47" s="60"/>
      <c r="DK47" s="60"/>
      <c r="DL47" s="89">
        <v>1</v>
      </c>
      <c r="DM47" s="15">
        <v>1</v>
      </c>
      <c r="DN47" s="15">
        <v>1</v>
      </c>
      <c r="DO47" s="15">
        <v>4</v>
      </c>
      <c r="DP47" s="15">
        <v>0</v>
      </c>
      <c r="DQ47" s="15">
        <v>0</v>
      </c>
      <c r="DR47" s="15">
        <v>0</v>
      </c>
      <c r="DS47" s="15">
        <v>32</v>
      </c>
      <c r="DT47" s="15">
        <v>0</v>
      </c>
      <c r="DU47" s="15">
        <v>0</v>
      </c>
      <c r="DV47" s="15">
        <v>0</v>
      </c>
      <c r="DW47" s="15">
        <v>0</v>
      </c>
      <c r="DX47" s="15">
        <v>10</v>
      </c>
      <c r="DY47" s="15"/>
    </row>
    <row r="48" spans="1:129" x14ac:dyDescent="0.2">
      <c r="A48" s="182">
        <v>86</v>
      </c>
      <c r="B48" s="182">
        <v>186</v>
      </c>
      <c r="C48" s="112">
        <v>246</v>
      </c>
      <c r="D48" s="183">
        <f>'Revised Stratig. - April ''08'!$G$191</f>
        <v>4667</v>
      </c>
      <c r="E48" s="66">
        <v>20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1.25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2.5</v>
      </c>
      <c r="AF48" s="15">
        <v>0</v>
      </c>
      <c r="AG48" s="15">
        <v>2.5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35</v>
      </c>
      <c r="AV48" s="15">
        <v>3.75</v>
      </c>
      <c r="AW48" s="15">
        <v>0</v>
      </c>
      <c r="AX48" s="15">
        <v>3.75</v>
      </c>
      <c r="AY48" s="15">
        <v>191.25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2.5</v>
      </c>
      <c r="CL48" s="15">
        <v>2.5</v>
      </c>
      <c r="CM48" s="15">
        <v>0</v>
      </c>
      <c r="CN48" s="15">
        <v>0</v>
      </c>
      <c r="CO48" s="15">
        <v>0</v>
      </c>
      <c r="CP48" s="15">
        <v>0</v>
      </c>
      <c r="CQ48" s="15">
        <v>0</v>
      </c>
      <c r="CR48" s="15">
        <v>0</v>
      </c>
      <c r="CS48" s="15">
        <v>0</v>
      </c>
      <c r="CT48" s="15">
        <v>2.5</v>
      </c>
      <c r="CU48" s="15">
        <v>0</v>
      </c>
      <c r="CV48" s="15">
        <v>1</v>
      </c>
      <c r="CW48" s="15">
        <v>246</v>
      </c>
      <c r="DF48" s="100"/>
      <c r="DG48" s="60"/>
      <c r="DH48" s="60"/>
      <c r="DI48" s="60"/>
      <c r="DJ48" s="60"/>
      <c r="DK48" s="60"/>
      <c r="DL48" s="89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</row>
    <row r="49" spans="1:129" x14ac:dyDescent="0.2">
      <c r="A49" s="182">
        <v>87</v>
      </c>
      <c r="B49" s="182">
        <v>187</v>
      </c>
      <c r="C49" s="112">
        <v>247</v>
      </c>
      <c r="D49" s="183">
        <f>'Revised Stratig. - April ''08'!$G$192</f>
        <v>4675</v>
      </c>
      <c r="E49" s="66">
        <v>20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1.25</v>
      </c>
      <c r="AF49" s="15">
        <v>0</v>
      </c>
      <c r="AG49" s="15">
        <v>1.25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1.25</v>
      </c>
      <c r="AU49" s="15">
        <v>8.75</v>
      </c>
      <c r="AV49" s="15">
        <v>10</v>
      </c>
      <c r="AW49" s="15">
        <v>0</v>
      </c>
      <c r="AX49" s="15">
        <v>10</v>
      </c>
      <c r="AY49" s="15">
        <v>117.5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0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1.25</v>
      </c>
      <c r="CL49" s="15">
        <v>1.25</v>
      </c>
      <c r="CM49" s="15">
        <v>0</v>
      </c>
      <c r="CN49" s="15">
        <v>0</v>
      </c>
      <c r="CO49" s="15">
        <v>0</v>
      </c>
      <c r="CP49" s="15">
        <v>0</v>
      </c>
      <c r="CQ49" s="15">
        <v>0</v>
      </c>
      <c r="CR49" s="15">
        <v>0</v>
      </c>
      <c r="CS49" s="15">
        <v>0</v>
      </c>
      <c r="CT49" s="15">
        <v>1.25</v>
      </c>
      <c r="CU49" s="15">
        <v>0</v>
      </c>
      <c r="CV49" s="15">
        <v>1</v>
      </c>
      <c r="CW49" s="15">
        <v>247</v>
      </c>
      <c r="DD49" s="30">
        <v>25</v>
      </c>
      <c r="DE49" s="30">
        <v>25</v>
      </c>
      <c r="DF49" s="100">
        <v>85</v>
      </c>
      <c r="DG49" s="60">
        <f>'Revised Stratig. - April ''08'!$G$30</f>
        <v>2583</v>
      </c>
      <c r="DH49" s="60">
        <v>1</v>
      </c>
      <c r="DI49" s="60"/>
      <c r="DJ49" s="60"/>
      <c r="DK49" s="60"/>
      <c r="DL49" s="48">
        <v>1</v>
      </c>
      <c r="DM49" s="15">
        <v>0</v>
      </c>
      <c r="DN49" s="15">
        <v>0</v>
      </c>
      <c r="DO49" s="15">
        <v>14</v>
      </c>
      <c r="DP49" s="15">
        <v>0</v>
      </c>
      <c r="DQ49" s="15">
        <v>0</v>
      </c>
      <c r="DR49" s="15">
        <v>0</v>
      </c>
      <c r="DS49" s="15">
        <v>125</v>
      </c>
      <c r="DT49" s="15">
        <v>0</v>
      </c>
      <c r="DU49" s="15">
        <v>0</v>
      </c>
      <c r="DV49" s="15">
        <v>0</v>
      </c>
      <c r="DW49" s="15">
        <v>0</v>
      </c>
      <c r="DX49" s="15">
        <v>34</v>
      </c>
      <c r="DY49" s="15"/>
    </row>
    <row r="50" spans="1:129" x14ac:dyDescent="0.2">
      <c r="A50" s="182">
        <v>88</v>
      </c>
      <c r="B50" s="182">
        <v>188</v>
      </c>
      <c r="C50" s="112">
        <v>248</v>
      </c>
      <c r="D50" s="183">
        <f>'Revised Stratig. - April ''08'!$G$193</f>
        <v>4683</v>
      </c>
      <c r="E50" s="66">
        <v>20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1.25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2.5</v>
      </c>
      <c r="AF50" s="15">
        <v>0</v>
      </c>
      <c r="AG50" s="15">
        <v>2.5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2.5</v>
      </c>
      <c r="AU50" s="15">
        <v>37.5</v>
      </c>
      <c r="AV50" s="15">
        <v>13.75</v>
      </c>
      <c r="AW50" s="15">
        <v>0</v>
      </c>
      <c r="AX50" s="15">
        <v>13.75</v>
      </c>
      <c r="AY50" s="15">
        <v>112.5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0</v>
      </c>
      <c r="BJ50" s="15">
        <v>0</v>
      </c>
      <c r="BK50" s="15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0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5">
        <v>0</v>
      </c>
      <c r="CK50" s="15">
        <v>3.75</v>
      </c>
      <c r="CL50" s="15">
        <v>3.75</v>
      </c>
      <c r="CM50" s="15">
        <v>0</v>
      </c>
      <c r="CN50" s="15">
        <v>0</v>
      </c>
      <c r="CO50" s="15">
        <v>0</v>
      </c>
      <c r="CP50" s="15">
        <v>0</v>
      </c>
      <c r="CQ50" s="15">
        <v>0</v>
      </c>
      <c r="CR50" s="15">
        <v>0</v>
      </c>
      <c r="CS50" s="15">
        <v>0</v>
      </c>
      <c r="CT50" s="15">
        <v>3.75</v>
      </c>
      <c r="CU50" s="15">
        <v>0</v>
      </c>
      <c r="CV50" s="15">
        <v>1</v>
      </c>
      <c r="CW50" s="15">
        <v>248</v>
      </c>
      <c r="DD50" s="30">
        <v>30</v>
      </c>
      <c r="DE50" s="30">
        <v>30</v>
      </c>
      <c r="DF50" s="100">
        <v>90</v>
      </c>
      <c r="DG50" s="60">
        <f>'Revised Stratig. - April ''08'!$G$35</f>
        <v>2673</v>
      </c>
      <c r="DH50" s="60">
        <v>1</v>
      </c>
      <c r="DI50" s="60"/>
      <c r="DJ50" s="60"/>
      <c r="DK50" s="60"/>
      <c r="DL50" s="89">
        <v>1</v>
      </c>
      <c r="DM50" s="15">
        <v>0</v>
      </c>
      <c r="DN50" s="15">
        <v>0</v>
      </c>
      <c r="DO50" s="15">
        <v>5</v>
      </c>
      <c r="DP50" s="15">
        <v>0</v>
      </c>
      <c r="DQ50" s="15">
        <v>0</v>
      </c>
      <c r="DR50" s="15">
        <v>0</v>
      </c>
      <c r="DS50" s="15">
        <v>43</v>
      </c>
      <c r="DT50" s="15">
        <v>0</v>
      </c>
      <c r="DU50" s="15">
        <v>0</v>
      </c>
      <c r="DV50" s="15">
        <v>0</v>
      </c>
      <c r="DW50" s="15">
        <v>0</v>
      </c>
      <c r="DX50" s="15">
        <v>13</v>
      </c>
      <c r="DY50" s="15"/>
    </row>
    <row r="51" spans="1:129" x14ac:dyDescent="0.2">
      <c r="A51" s="43">
        <v>89</v>
      </c>
      <c r="B51" s="43">
        <v>189</v>
      </c>
      <c r="C51" s="100">
        <v>249</v>
      </c>
      <c r="D51" s="60">
        <f>'Revised Stratig. - April ''08'!$G$194</f>
        <v>4691</v>
      </c>
      <c r="E51" s="66">
        <v>22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1</v>
      </c>
      <c r="V51" s="15">
        <v>0</v>
      </c>
      <c r="W51" s="15">
        <v>1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75</v>
      </c>
      <c r="AJ51" s="15">
        <v>0</v>
      </c>
      <c r="AK51" s="15">
        <v>0</v>
      </c>
      <c r="AL51" s="15">
        <v>0</v>
      </c>
      <c r="AM51" s="15">
        <v>1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1</v>
      </c>
      <c r="AU51" s="15">
        <v>60</v>
      </c>
      <c r="AV51" s="15">
        <v>1</v>
      </c>
      <c r="AW51" s="15">
        <v>0</v>
      </c>
      <c r="AX51" s="15">
        <v>1</v>
      </c>
      <c r="AY51" s="15">
        <v>47</v>
      </c>
      <c r="AZ51" s="15">
        <v>0</v>
      </c>
      <c r="BA51" s="15">
        <v>0</v>
      </c>
      <c r="BB51" s="15">
        <v>3.0000000000000004</v>
      </c>
      <c r="BC51" s="15">
        <v>0</v>
      </c>
      <c r="BD51" s="15">
        <v>0</v>
      </c>
      <c r="BE51" s="15">
        <v>0</v>
      </c>
      <c r="BF51" s="15">
        <v>0</v>
      </c>
      <c r="BG51" s="15">
        <v>51.000000000000007</v>
      </c>
      <c r="BH51" s="15">
        <v>0</v>
      </c>
      <c r="BI51" s="15">
        <v>0</v>
      </c>
      <c r="BJ51" s="15">
        <v>0</v>
      </c>
      <c r="BK51" s="15">
        <v>0</v>
      </c>
      <c r="BL51" s="15">
        <v>0</v>
      </c>
      <c r="BM51" s="15">
        <v>0</v>
      </c>
      <c r="BN51" s="15">
        <v>0</v>
      </c>
      <c r="BO51" s="15">
        <v>0</v>
      </c>
      <c r="BP51" s="15">
        <v>0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5">
        <v>0</v>
      </c>
      <c r="CK51" s="15">
        <v>3.0000000000000004</v>
      </c>
      <c r="CL51" s="15">
        <v>3.0000000000000004</v>
      </c>
      <c r="CM51" s="15">
        <v>0</v>
      </c>
      <c r="CN51" s="15">
        <v>0</v>
      </c>
      <c r="CO51" s="15">
        <v>0</v>
      </c>
      <c r="CP51" s="15">
        <v>1</v>
      </c>
      <c r="CQ51" s="15">
        <v>0</v>
      </c>
      <c r="CR51" s="15">
        <v>0</v>
      </c>
      <c r="CS51" s="15">
        <v>0</v>
      </c>
      <c r="CT51" s="15">
        <v>4</v>
      </c>
      <c r="CU51" s="15">
        <v>0</v>
      </c>
      <c r="CV51" s="15">
        <v>1</v>
      </c>
      <c r="CW51" s="15">
        <v>249</v>
      </c>
      <c r="DF51" s="100"/>
      <c r="DG51" s="60"/>
      <c r="DH51" s="60"/>
      <c r="DI51" s="60"/>
      <c r="DJ51" s="60"/>
      <c r="DK51" s="60"/>
      <c r="DL51" s="89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</row>
    <row r="52" spans="1:129" x14ac:dyDescent="0.2">
      <c r="A52" s="182">
        <v>90</v>
      </c>
      <c r="B52" s="182">
        <v>190</v>
      </c>
      <c r="C52" s="112">
        <v>250</v>
      </c>
      <c r="D52" s="183">
        <f>'Revised Stratig. - April ''08'!$G$195</f>
        <v>4699</v>
      </c>
      <c r="E52" s="66">
        <v>25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3</v>
      </c>
      <c r="AF52" s="15">
        <v>0</v>
      </c>
      <c r="AG52" s="15">
        <v>3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3</v>
      </c>
      <c r="AU52" s="15">
        <v>28</v>
      </c>
      <c r="AV52" s="15">
        <v>0</v>
      </c>
      <c r="AW52" s="15">
        <v>0</v>
      </c>
      <c r="AX52" s="15">
        <v>3</v>
      </c>
      <c r="AY52" s="15">
        <v>32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1</v>
      </c>
      <c r="CL52" s="15">
        <v>1</v>
      </c>
      <c r="CM52" s="15">
        <v>0</v>
      </c>
      <c r="CN52" s="15">
        <v>0</v>
      </c>
      <c r="CO52" s="15">
        <v>0</v>
      </c>
      <c r="CP52" s="15">
        <v>0</v>
      </c>
      <c r="CQ52" s="15">
        <v>0</v>
      </c>
      <c r="CR52" s="15">
        <v>0</v>
      </c>
      <c r="CS52" s="15">
        <v>0</v>
      </c>
      <c r="CT52" s="15">
        <v>1</v>
      </c>
      <c r="CU52" s="15">
        <v>0</v>
      </c>
      <c r="CV52" s="15">
        <v>1</v>
      </c>
      <c r="CW52" s="15">
        <v>250</v>
      </c>
      <c r="DD52" s="30">
        <v>35</v>
      </c>
      <c r="DE52" s="30">
        <v>35</v>
      </c>
      <c r="DF52" s="100">
        <v>95</v>
      </c>
      <c r="DG52" s="60">
        <f>'Revised Stratig. - April ''08'!$G$40</f>
        <v>2764</v>
      </c>
      <c r="DH52" s="60">
        <v>1</v>
      </c>
      <c r="DI52" s="60"/>
      <c r="DJ52" s="60"/>
      <c r="DK52" s="60"/>
      <c r="DL52" s="89">
        <v>1</v>
      </c>
      <c r="DM52" s="15">
        <v>0</v>
      </c>
      <c r="DN52" s="15">
        <v>2.1739130434782608</v>
      </c>
      <c r="DO52" s="15">
        <v>10.869565217391305</v>
      </c>
      <c r="DP52" s="15">
        <v>0</v>
      </c>
      <c r="DQ52" s="15">
        <v>0</v>
      </c>
      <c r="DR52" s="15">
        <v>0</v>
      </c>
      <c r="DS52" s="15">
        <v>29.34782608695652</v>
      </c>
      <c r="DT52" s="15">
        <v>0</v>
      </c>
      <c r="DU52" s="15">
        <v>0</v>
      </c>
      <c r="DV52" s="15">
        <v>0</v>
      </c>
      <c r="DW52" s="15">
        <v>0</v>
      </c>
      <c r="DX52" s="15">
        <v>8.65</v>
      </c>
      <c r="DY52" s="15"/>
    </row>
    <row r="53" spans="1:129" x14ac:dyDescent="0.2">
      <c r="A53" s="119" t="s">
        <v>199</v>
      </c>
      <c r="B53" s="182"/>
      <c r="C53" s="182"/>
      <c r="D53" s="184"/>
      <c r="E53" s="66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DD53" s="30">
        <v>40</v>
      </c>
      <c r="DE53" s="30">
        <v>40</v>
      </c>
      <c r="DF53" s="100">
        <v>100</v>
      </c>
      <c r="DG53" s="60">
        <f>'Revised Stratig. - April ''08'!$G$45</f>
        <v>2774</v>
      </c>
      <c r="DH53" s="60">
        <v>1</v>
      </c>
      <c r="DI53" s="60"/>
      <c r="DJ53" s="60"/>
      <c r="DK53" s="60"/>
      <c r="DL53" s="89">
        <v>1</v>
      </c>
      <c r="DM53" s="15">
        <v>1</v>
      </c>
      <c r="DN53" s="15">
        <v>0</v>
      </c>
      <c r="DO53" s="15">
        <v>11</v>
      </c>
      <c r="DP53" s="15">
        <v>0</v>
      </c>
      <c r="DQ53" s="15">
        <v>0</v>
      </c>
      <c r="DR53" s="15">
        <v>0</v>
      </c>
      <c r="DS53" s="15">
        <v>26</v>
      </c>
      <c r="DT53" s="15">
        <v>0</v>
      </c>
      <c r="DU53" s="15">
        <v>0</v>
      </c>
      <c r="DV53" s="15">
        <v>0</v>
      </c>
      <c r="DW53" s="15">
        <v>0</v>
      </c>
      <c r="DX53" s="15">
        <v>17</v>
      </c>
      <c r="DY53" s="15"/>
    </row>
    <row r="54" spans="1:129" x14ac:dyDescent="0.2">
      <c r="A54" s="182">
        <v>2</v>
      </c>
      <c r="B54" s="182">
        <v>194</v>
      </c>
      <c r="C54" s="112">
        <v>254</v>
      </c>
      <c r="D54" s="183">
        <f>'Revised Stratig. - April ''08'!$G$199</f>
        <v>4811</v>
      </c>
      <c r="E54" s="66">
        <v>20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1.25</v>
      </c>
      <c r="AG54" s="15">
        <v>1.25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3.75</v>
      </c>
      <c r="AU54" s="15">
        <v>17.5</v>
      </c>
      <c r="AV54" s="15">
        <v>6.25</v>
      </c>
      <c r="AW54" s="15">
        <v>0</v>
      </c>
      <c r="AX54" s="15">
        <v>6.25</v>
      </c>
      <c r="AY54" s="15">
        <v>40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0</v>
      </c>
      <c r="BI54" s="15">
        <v>0</v>
      </c>
      <c r="BJ54" s="15">
        <v>0</v>
      </c>
      <c r="BK54" s="15">
        <v>0</v>
      </c>
      <c r="BL54" s="15">
        <v>0</v>
      </c>
      <c r="BM54" s="15">
        <v>0</v>
      </c>
      <c r="BN54" s="15">
        <v>0</v>
      </c>
      <c r="BO54" s="15">
        <v>0</v>
      </c>
      <c r="BP54" s="15">
        <v>0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5">
        <v>0</v>
      </c>
      <c r="CN54" s="15">
        <v>0</v>
      </c>
      <c r="CO54" s="15">
        <v>0</v>
      </c>
      <c r="CP54" s="15">
        <v>0</v>
      </c>
      <c r="CQ54" s="15">
        <v>0</v>
      </c>
      <c r="CR54" s="15">
        <v>0</v>
      </c>
      <c r="CS54" s="15">
        <v>0</v>
      </c>
      <c r="CT54" s="15">
        <v>0</v>
      </c>
      <c r="CU54" s="15">
        <v>0</v>
      </c>
      <c r="CV54" s="15">
        <v>1</v>
      </c>
      <c r="CW54" s="15">
        <v>254</v>
      </c>
      <c r="DF54" s="100"/>
      <c r="DG54" s="60"/>
      <c r="DH54" s="60"/>
      <c r="DI54" s="60"/>
      <c r="DJ54" s="60"/>
      <c r="DK54" s="60"/>
      <c r="DL54" s="89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</row>
    <row r="55" spans="1:129" x14ac:dyDescent="0.2">
      <c r="A55" s="182">
        <v>3</v>
      </c>
      <c r="B55" s="182">
        <v>195</v>
      </c>
      <c r="C55" s="112">
        <v>255</v>
      </c>
      <c r="D55" s="183">
        <f>'Revised Stratig. - April ''08'!$G$200</f>
        <v>4839</v>
      </c>
      <c r="E55" s="66">
        <v>22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1.1399999999999999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5.8000000000000007</v>
      </c>
      <c r="AF55" s="15">
        <v>0</v>
      </c>
      <c r="AG55" s="15">
        <v>5.8000000000000007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1.1363636363636365</v>
      </c>
      <c r="AU55" s="15">
        <v>55.681818181818187</v>
      </c>
      <c r="AV55" s="15">
        <v>0</v>
      </c>
      <c r="AW55" s="15">
        <v>0</v>
      </c>
      <c r="AX55" s="15">
        <v>1.1363636363636365</v>
      </c>
      <c r="AY55" s="15">
        <v>69.318181818181827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0</v>
      </c>
      <c r="BM55" s="15">
        <v>0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0</v>
      </c>
      <c r="CN55" s="15">
        <v>6.8181818181818183</v>
      </c>
      <c r="CO55" s="15">
        <v>0</v>
      </c>
      <c r="CP55" s="15">
        <v>0</v>
      </c>
      <c r="CQ55" s="15">
        <v>0</v>
      </c>
      <c r="CR55" s="15">
        <v>0</v>
      </c>
      <c r="CS55" s="15">
        <v>0</v>
      </c>
      <c r="CT55" s="15">
        <v>6.8181818181818183</v>
      </c>
      <c r="CU55" s="15">
        <v>0</v>
      </c>
      <c r="CV55" s="15">
        <v>1</v>
      </c>
      <c r="CW55" s="15">
        <v>255</v>
      </c>
      <c r="DD55" s="30">
        <v>45</v>
      </c>
      <c r="DE55" s="30">
        <v>45</v>
      </c>
      <c r="DF55" s="100">
        <v>105</v>
      </c>
      <c r="DG55" s="60">
        <f>'Revised Stratig. - April ''08'!$G$50</f>
        <v>2829</v>
      </c>
      <c r="DH55" s="60">
        <v>1</v>
      </c>
      <c r="DI55" s="60"/>
      <c r="DJ55" s="60"/>
      <c r="DK55" s="60"/>
      <c r="DL55" s="48">
        <v>1</v>
      </c>
      <c r="DM55" s="15">
        <v>0</v>
      </c>
      <c r="DN55" s="15">
        <v>3.7037037037037033</v>
      </c>
      <c r="DO55" s="15">
        <v>15.74074074074074</v>
      </c>
      <c r="DP55" s="15">
        <v>0</v>
      </c>
      <c r="DQ55" s="15">
        <v>0</v>
      </c>
      <c r="DR55" s="15">
        <v>0</v>
      </c>
      <c r="DS55" s="15">
        <v>34.25925925925926</v>
      </c>
      <c r="DT55" s="15">
        <v>0</v>
      </c>
      <c r="DU55" s="15">
        <v>0</v>
      </c>
      <c r="DV55" s="15">
        <v>0</v>
      </c>
      <c r="DW55" s="15">
        <v>0</v>
      </c>
      <c r="DX55" s="15">
        <v>14.800000000000002</v>
      </c>
      <c r="DY55" s="15"/>
    </row>
    <row r="56" spans="1:129" x14ac:dyDescent="0.2">
      <c r="A56" s="43">
        <v>4</v>
      </c>
      <c r="B56" s="43">
        <v>196</v>
      </c>
      <c r="C56" s="100">
        <v>256</v>
      </c>
      <c r="D56" s="60">
        <f>'Revised Stratig. - April ''08'!$G$201</f>
        <v>4853</v>
      </c>
      <c r="E56" s="66">
        <v>22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4.5454545454545467</v>
      </c>
      <c r="W56" s="15">
        <v>4.5454545454545467</v>
      </c>
      <c r="X56" s="15">
        <v>0</v>
      </c>
      <c r="Y56" s="15">
        <v>1.1363636363636367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3.4090909090909087</v>
      </c>
      <c r="AF56" s="15">
        <v>0</v>
      </c>
      <c r="AG56" s="15">
        <v>3.4090909090909087</v>
      </c>
      <c r="AH56" s="15">
        <v>0</v>
      </c>
      <c r="AI56" s="15">
        <v>101.13636363636364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1.1363636363636367</v>
      </c>
      <c r="AQ56" s="15">
        <v>0</v>
      </c>
      <c r="AR56" s="15">
        <v>0</v>
      </c>
      <c r="AS56" s="15">
        <v>0</v>
      </c>
      <c r="AT56" s="15">
        <v>3.4090909090909087</v>
      </c>
      <c r="AU56" s="15">
        <v>60.227272727272734</v>
      </c>
      <c r="AV56" s="15">
        <v>3.4090909090909087</v>
      </c>
      <c r="AW56" s="15">
        <v>0</v>
      </c>
      <c r="AX56" s="15">
        <v>3.4090909090909087</v>
      </c>
      <c r="AY56" s="15">
        <v>76.13636363636364</v>
      </c>
      <c r="AZ56" s="15">
        <v>1.1363636363636367</v>
      </c>
      <c r="BA56" s="15">
        <v>1.1363636363636367</v>
      </c>
      <c r="BB56" s="15">
        <v>14.772727272727273</v>
      </c>
      <c r="BC56" s="15">
        <v>3.4090909090909087</v>
      </c>
      <c r="BD56" s="15">
        <v>1.1363636363636367</v>
      </c>
      <c r="BE56" s="15">
        <v>2.2727272727272734</v>
      </c>
      <c r="BF56" s="15">
        <v>1.1363636363636367</v>
      </c>
      <c r="BG56" s="15">
        <v>104.54545454545456</v>
      </c>
      <c r="BH56" s="15">
        <v>0</v>
      </c>
      <c r="BI56" s="15">
        <v>0</v>
      </c>
      <c r="BJ56" s="15">
        <v>0</v>
      </c>
      <c r="BK56" s="15">
        <v>0</v>
      </c>
      <c r="BL56" s="15">
        <v>0</v>
      </c>
      <c r="BM56" s="15">
        <v>0</v>
      </c>
      <c r="BN56" s="15">
        <v>0</v>
      </c>
      <c r="BO56" s="15">
        <v>0</v>
      </c>
      <c r="BP56" s="15">
        <v>0</v>
      </c>
      <c r="BQ56" s="15">
        <v>0</v>
      </c>
      <c r="BR56" s="15">
        <v>0</v>
      </c>
      <c r="BS56" s="15">
        <v>0</v>
      </c>
      <c r="BT56" s="15">
        <v>0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</v>
      </c>
      <c r="CH56" s="15">
        <v>2.2727272727272734</v>
      </c>
      <c r="CI56" s="15">
        <v>0</v>
      </c>
      <c r="CJ56" s="15">
        <v>0</v>
      </c>
      <c r="CK56" s="15">
        <v>7.954545454545455</v>
      </c>
      <c r="CL56" s="15">
        <v>10.000000000000002</v>
      </c>
      <c r="CM56" s="15">
        <v>0</v>
      </c>
      <c r="CN56" s="15">
        <v>1.1363636363636367</v>
      </c>
      <c r="CO56" s="15">
        <v>0</v>
      </c>
      <c r="CP56" s="15">
        <v>0</v>
      </c>
      <c r="CQ56" s="15">
        <v>0</v>
      </c>
      <c r="CR56" s="15">
        <v>0</v>
      </c>
      <c r="CS56" s="15">
        <v>0</v>
      </c>
      <c r="CT56" s="15">
        <v>11.136363636363638</v>
      </c>
      <c r="CU56" s="15">
        <v>0</v>
      </c>
      <c r="CV56" s="15">
        <v>1</v>
      </c>
      <c r="CW56" s="15">
        <v>256</v>
      </c>
      <c r="DD56" s="30">
        <v>50</v>
      </c>
      <c r="DE56" s="30">
        <v>50</v>
      </c>
      <c r="DF56" s="100">
        <v>110</v>
      </c>
      <c r="DG56" s="60">
        <f>'Revised Stratig. - April ''08'!$G$55</f>
        <v>2889</v>
      </c>
      <c r="DH56" s="60">
        <v>1</v>
      </c>
      <c r="DI56" s="60"/>
      <c r="DJ56" s="60"/>
      <c r="DK56" s="60"/>
      <c r="DL56" s="89">
        <v>1</v>
      </c>
      <c r="DM56" s="15">
        <v>1</v>
      </c>
      <c r="DN56" s="15">
        <v>0</v>
      </c>
      <c r="DO56" s="15">
        <v>11</v>
      </c>
      <c r="DP56" s="15">
        <v>0</v>
      </c>
      <c r="DQ56" s="15">
        <v>0</v>
      </c>
      <c r="DR56" s="15">
        <v>0</v>
      </c>
      <c r="DS56" s="15">
        <v>63</v>
      </c>
      <c r="DT56" s="15">
        <v>0</v>
      </c>
      <c r="DU56" s="15">
        <v>0</v>
      </c>
      <c r="DV56" s="15">
        <v>0</v>
      </c>
      <c r="DW56" s="15">
        <v>0</v>
      </c>
      <c r="DX56" s="15">
        <v>13</v>
      </c>
      <c r="DY56" s="15"/>
    </row>
    <row r="57" spans="1:129" x14ac:dyDescent="0.2">
      <c r="A57" s="182">
        <v>5</v>
      </c>
      <c r="B57" s="182">
        <v>197</v>
      </c>
      <c r="C57" s="112">
        <v>257</v>
      </c>
      <c r="D57" s="183">
        <f>'Revised Stratig. - April ''08'!$G$202</f>
        <v>4867</v>
      </c>
      <c r="E57" s="66">
        <v>20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1.25</v>
      </c>
      <c r="AF57" s="15">
        <v>0</v>
      </c>
      <c r="AG57" s="15">
        <v>1.25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2.5</v>
      </c>
      <c r="AU57" s="15">
        <v>26.25</v>
      </c>
      <c r="AV57" s="15">
        <v>7.5</v>
      </c>
      <c r="AW57" s="15">
        <v>0</v>
      </c>
      <c r="AX57" s="15">
        <v>7.5</v>
      </c>
      <c r="AY57" s="15">
        <v>20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15">
        <v>0</v>
      </c>
      <c r="BK57" s="15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  <c r="CN57" s="15">
        <v>0</v>
      </c>
      <c r="CO57" s="15">
        <v>0</v>
      </c>
      <c r="CP57" s="15">
        <v>0</v>
      </c>
      <c r="CQ57" s="15">
        <v>0</v>
      </c>
      <c r="CR57" s="15">
        <v>0</v>
      </c>
      <c r="CS57" s="15">
        <v>0</v>
      </c>
      <c r="CT57" s="15">
        <v>0</v>
      </c>
      <c r="CU57" s="15">
        <v>0</v>
      </c>
      <c r="CV57" s="15">
        <v>1</v>
      </c>
      <c r="CW57" s="15">
        <v>257</v>
      </c>
      <c r="DF57" s="100"/>
      <c r="DG57" s="60"/>
      <c r="DH57" s="60"/>
      <c r="DI57" s="60"/>
      <c r="DJ57" s="60"/>
      <c r="DK57" s="60"/>
      <c r="DL57" s="89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</row>
    <row r="58" spans="1:129" x14ac:dyDescent="0.2">
      <c r="A58" s="182">
        <v>7</v>
      </c>
      <c r="B58" s="182">
        <v>199</v>
      </c>
      <c r="C58" s="112">
        <v>259</v>
      </c>
      <c r="D58" s="183">
        <f>'Revised Stratig. - April ''08'!$G$204</f>
        <v>4894</v>
      </c>
      <c r="E58" s="66">
        <v>25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1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1</v>
      </c>
      <c r="AF58" s="15">
        <v>0</v>
      </c>
      <c r="AG58" s="15">
        <v>1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2</v>
      </c>
      <c r="AU58" s="15">
        <v>5</v>
      </c>
      <c r="AV58" s="15">
        <v>1</v>
      </c>
      <c r="AW58" s="15">
        <v>0</v>
      </c>
      <c r="AX58" s="15">
        <v>2</v>
      </c>
      <c r="AY58" s="15">
        <v>12</v>
      </c>
      <c r="AZ58" s="15">
        <v>0</v>
      </c>
      <c r="BA58" s="15">
        <v>0</v>
      </c>
      <c r="BB58" s="15">
        <v>0</v>
      </c>
      <c r="BC58" s="15">
        <v>0</v>
      </c>
      <c r="BD58" s="15">
        <v>0</v>
      </c>
      <c r="BE58" s="15">
        <v>0</v>
      </c>
      <c r="BF58" s="15">
        <v>0</v>
      </c>
      <c r="BG58" s="15">
        <v>0</v>
      </c>
      <c r="BH58" s="15">
        <v>0</v>
      </c>
      <c r="BI58" s="15">
        <v>0</v>
      </c>
      <c r="BJ58" s="15">
        <v>0</v>
      </c>
      <c r="BK58" s="15">
        <v>0</v>
      </c>
      <c r="BL58" s="15">
        <v>0</v>
      </c>
      <c r="BM58" s="15">
        <v>0</v>
      </c>
      <c r="BN58" s="15">
        <v>0</v>
      </c>
      <c r="BO58" s="15">
        <v>0</v>
      </c>
      <c r="BP58" s="15">
        <v>0</v>
      </c>
      <c r="BQ58" s="15">
        <v>0</v>
      </c>
      <c r="BR58" s="15">
        <v>0</v>
      </c>
      <c r="BS58" s="15">
        <v>0</v>
      </c>
      <c r="BT58" s="15">
        <v>0</v>
      </c>
      <c r="BU58" s="15">
        <v>0</v>
      </c>
      <c r="BV58" s="15">
        <v>0</v>
      </c>
      <c r="BW58" s="15">
        <v>0</v>
      </c>
      <c r="BX58" s="15">
        <v>0</v>
      </c>
      <c r="BY58" s="15">
        <v>0</v>
      </c>
      <c r="BZ58" s="15">
        <v>0</v>
      </c>
      <c r="CA58" s="15">
        <v>0</v>
      </c>
      <c r="CB58" s="15">
        <v>0</v>
      </c>
      <c r="CC58" s="15">
        <v>0</v>
      </c>
      <c r="CD58" s="15">
        <v>0</v>
      </c>
      <c r="CE58" s="15">
        <v>0</v>
      </c>
      <c r="CF58" s="15">
        <v>0</v>
      </c>
      <c r="CG58" s="15">
        <v>0</v>
      </c>
      <c r="CH58" s="15">
        <v>0</v>
      </c>
      <c r="CI58" s="15">
        <v>0</v>
      </c>
      <c r="CJ58" s="15">
        <v>0</v>
      </c>
      <c r="CK58" s="15">
        <v>3</v>
      </c>
      <c r="CL58" s="15">
        <v>3</v>
      </c>
      <c r="CM58" s="15">
        <v>0</v>
      </c>
      <c r="CN58" s="15">
        <v>6</v>
      </c>
      <c r="CO58" s="15">
        <v>0</v>
      </c>
      <c r="CP58" s="15">
        <v>0</v>
      </c>
      <c r="CQ58" s="15">
        <v>0</v>
      </c>
      <c r="CR58" s="15">
        <v>0</v>
      </c>
      <c r="CS58" s="15">
        <v>0</v>
      </c>
      <c r="CT58" s="15">
        <v>9</v>
      </c>
      <c r="CU58" s="15">
        <v>0</v>
      </c>
      <c r="CV58" s="15">
        <v>1</v>
      </c>
      <c r="CW58" s="15">
        <v>259</v>
      </c>
      <c r="DD58" s="30">
        <v>55</v>
      </c>
      <c r="DE58" s="30">
        <v>55</v>
      </c>
      <c r="DF58" s="100">
        <v>115</v>
      </c>
      <c r="DG58" s="60">
        <f>'Revised Stratig. - April ''08'!$G$60</f>
        <v>2922</v>
      </c>
      <c r="DH58" s="60">
        <v>1</v>
      </c>
      <c r="DI58" s="60"/>
      <c r="DJ58" s="60"/>
      <c r="DK58" s="60"/>
      <c r="DL58" s="89">
        <v>1</v>
      </c>
      <c r="DM58" s="15">
        <v>0.83350000000000002</v>
      </c>
      <c r="DN58" s="15">
        <v>1.6666666666666667</v>
      </c>
      <c r="DO58" s="15">
        <v>9.1666666666666679</v>
      </c>
      <c r="DP58" s="15">
        <v>0</v>
      </c>
      <c r="DQ58" s="15">
        <v>0</v>
      </c>
      <c r="DR58" s="15">
        <v>0</v>
      </c>
      <c r="DS58" s="15">
        <v>65</v>
      </c>
      <c r="DT58" s="15">
        <v>0</v>
      </c>
      <c r="DU58" s="15">
        <v>0</v>
      </c>
      <c r="DV58" s="15">
        <v>0</v>
      </c>
      <c r="DW58" s="15">
        <v>0</v>
      </c>
      <c r="DX58" s="15">
        <v>10</v>
      </c>
      <c r="DY58" s="15"/>
    </row>
    <row r="59" spans="1:129" x14ac:dyDescent="0.2">
      <c r="A59" s="182">
        <v>8</v>
      </c>
      <c r="B59" s="182">
        <v>200</v>
      </c>
      <c r="C59" s="112">
        <v>260</v>
      </c>
      <c r="D59" s="183">
        <f>'Revised Stratig. - April ''08'!$G$205</f>
        <v>4908</v>
      </c>
      <c r="E59" s="67">
        <v>22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1.1399999999999999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1.135</v>
      </c>
      <c r="AF59" s="15">
        <v>0</v>
      </c>
      <c r="AG59" s="15">
        <v>1.135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19.31818181818182</v>
      </c>
      <c r="AV59" s="15">
        <v>3.4090909090909092</v>
      </c>
      <c r="AW59" s="15">
        <v>0</v>
      </c>
      <c r="AX59" s="15">
        <v>3.4090909090909092</v>
      </c>
      <c r="AY59" s="15">
        <v>11.363636363636367</v>
      </c>
      <c r="AZ59" s="15">
        <v>0</v>
      </c>
      <c r="BA59" s="15">
        <v>0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5">
        <v>0</v>
      </c>
      <c r="BH59" s="15">
        <v>0</v>
      </c>
      <c r="BI59" s="15">
        <v>0</v>
      </c>
      <c r="BJ59" s="15">
        <v>0</v>
      </c>
      <c r="BK59" s="15">
        <v>0</v>
      </c>
      <c r="BL59" s="15">
        <v>0</v>
      </c>
      <c r="BM59" s="15">
        <v>0</v>
      </c>
      <c r="BN59" s="15">
        <v>0</v>
      </c>
      <c r="BO59" s="15">
        <v>0</v>
      </c>
      <c r="BP59" s="15">
        <v>0</v>
      </c>
      <c r="BQ59" s="15">
        <v>0</v>
      </c>
      <c r="BR59" s="15">
        <v>0</v>
      </c>
      <c r="BS59" s="15">
        <v>0</v>
      </c>
      <c r="BT59" s="15">
        <v>0</v>
      </c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5">
        <v>0</v>
      </c>
      <c r="CK59" s="15">
        <v>5.6818181818181825</v>
      </c>
      <c r="CL59" s="15">
        <v>5.6818181818181834</v>
      </c>
      <c r="CM59" s="15">
        <v>0</v>
      </c>
      <c r="CN59" s="15">
        <v>3.4090909090909092</v>
      </c>
      <c r="CO59" s="15">
        <v>0</v>
      </c>
      <c r="CP59" s="15">
        <v>1.1363636363636365</v>
      </c>
      <c r="CQ59" s="15">
        <v>0</v>
      </c>
      <c r="CR59" s="15">
        <v>0</v>
      </c>
      <c r="CS59" s="15">
        <v>0</v>
      </c>
      <c r="CT59" s="15">
        <v>10.227272727272728</v>
      </c>
      <c r="CU59" s="15">
        <v>0</v>
      </c>
      <c r="CV59" s="15">
        <v>1</v>
      </c>
      <c r="CW59" s="15">
        <v>260</v>
      </c>
      <c r="DD59" s="30">
        <v>60</v>
      </c>
      <c r="DE59" s="30">
        <v>60</v>
      </c>
      <c r="DF59" s="100">
        <v>120</v>
      </c>
      <c r="DG59" s="60">
        <f>'Revised Stratig. - April ''08'!$G$65</f>
        <v>3020</v>
      </c>
      <c r="DH59" s="60">
        <v>1</v>
      </c>
      <c r="DI59" s="60"/>
      <c r="DJ59" s="60"/>
      <c r="DK59" s="60"/>
      <c r="DL59" s="89">
        <v>1</v>
      </c>
      <c r="DM59" s="15">
        <v>0</v>
      </c>
      <c r="DN59" s="15">
        <v>1</v>
      </c>
      <c r="DO59" s="15">
        <v>8</v>
      </c>
      <c r="DP59" s="15">
        <v>0</v>
      </c>
      <c r="DQ59" s="15">
        <v>0</v>
      </c>
      <c r="DR59" s="15">
        <v>0</v>
      </c>
      <c r="DS59" s="15">
        <v>51</v>
      </c>
      <c r="DT59" s="15">
        <v>0</v>
      </c>
      <c r="DU59" s="15">
        <v>0</v>
      </c>
      <c r="DV59" s="15">
        <v>0</v>
      </c>
      <c r="DW59" s="15">
        <v>0</v>
      </c>
      <c r="DX59" s="15">
        <v>5</v>
      </c>
      <c r="DY59" s="15"/>
    </row>
    <row r="60" spans="1:129" x14ac:dyDescent="0.2">
      <c r="A60" s="43">
        <v>9</v>
      </c>
      <c r="B60" s="43">
        <v>201</v>
      </c>
      <c r="C60" s="100">
        <v>261</v>
      </c>
      <c r="D60" s="60">
        <f>'Revised Stratig. - April ''08'!$G$206</f>
        <v>4917</v>
      </c>
      <c r="E60" s="67">
        <v>21</v>
      </c>
      <c r="F60" s="15">
        <v>0</v>
      </c>
      <c r="G60" s="15">
        <v>0</v>
      </c>
      <c r="H60" s="15">
        <v>1.1904761904761905</v>
      </c>
      <c r="I60" s="15">
        <v>0</v>
      </c>
      <c r="J60" s="15">
        <v>1.19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1.19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3.5714285714285712</v>
      </c>
      <c r="W60" s="15">
        <v>3.5714285714285712</v>
      </c>
      <c r="X60" s="15">
        <v>0</v>
      </c>
      <c r="Y60" s="15">
        <v>0</v>
      </c>
      <c r="Z60" s="15">
        <v>1.1904761904761905</v>
      </c>
      <c r="AA60" s="15">
        <v>0</v>
      </c>
      <c r="AB60" s="15">
        <v>0</v>
      </c>
      <c r="AC60" s="15">
        <v>0</v>
      </c>
      <c r="AD60" s="15">
        <v>0</v>
      </c>
      <c r="AE60" s="15">
        <v>1.1904761904761905</v>
      </c>
      <c r="AF60" s="15">
        <v>1.1904761904761905</v>
      </c>
      <c r="AG60" s="15">
        <v>2.3809523809523809</v>
      </c>
      <c r="AH60" s="15">
        <v>0</v>
      </c>
      <c r="AI60" s="15">
        <v>38.095238095238095</v>
      </c>
      <c r="AJ60" s="15">
        <v>0</v>
      </c>
      <c r="AK60" s="15">
        <v>0</v>
      </c>
      <c r="AL60" s="15">
        <v>0</v>
      </c>
      <c r="AM60" s="15">
        <v>1.1904761904761905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3.5714285714285712</v>
      </c>
      <c r="AU60" s="15">
        <v>61.904761904761905</v>
      </c>
      <c r="AV60" s="15">
        <v>1.1904761904761905</v>
      </c>
      <c r="AW60" s="15">
        <v>0</v>
      </c>
      <c r="AX60" s="15">
        <v>3.5700000000000003</v>
      </c>
      <c r="AY60" s="15">
        <v>34.523809523809526</v>
      </c>
      <c r="AZ60" s="15">
        <v>0</v>
      </c>
      <c r="BA60" s="15">
        <v>2.3809523809523809</v>
      </c>
      <c r="BB60" s="15">
        <v>64.285714285714292</v>
      </c>
      <c r="BC60" s="15">
        <v>0</v>
      </c>
      <c r="BD60" s="15">
        <v>0</v>
      </c>
      <c r="BE60" s="15">
        <v>0</v>
      </c>
      <c r="BF60" s="15">
        <v>0</v>
      </c>
      <c r="BG60" s="15">
        <v>102.38095238095238</v>
      </c>
      <c r="BH60" s="15">
        <v>0</v>
      </c>
      <c r="BI60" s="15">
        <v>0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9.5238095238095237</v>
      </c>
      <c r="CI60" s="15">
        <v>2.3809523809523809</v>
      </c>
      <c r="CJ60" s="15">
        <v>1.1904761904761905</v>
      </c>
      <c r="CK60" s="15">
        <v>36.904761904761905</v>
      </c>
      <c r="CL60" s="15">
        <v>47.5</v>
      </c>
      <c r="CM60" s="15">
        <v>8.3333333333333321</v>
      </c>
      <c r="CN60" s="15">
        <v>5.9523809523809517</v>
      </c>
      <c r="CO60" s="15">
        <v>0</v>
      </c>
      <c r="CP60" s="15">
        <v>1.1904761904761905</v>
      </c>
      <c r="CQ60" s="15">
        <v>2.3809523809523809</v>
      </c>
      <c r="CR60" s="15">
        <v>0</v>
      </c>
      <c r="CS60" s="15">
        <v>0</v>
      </c>
      <c r="CT60" s="15">
        <v>65.357142857142847</v>
      </c>
      <c r="CU60" s="15">
        <v>0</v>
      </c>
      <c r="CV60" s="15">
        <v>1</v>
      </c>
      <c r="CW60" s="15">
        <v>261</v>
      </c>
      <c r="DF60" s="100"/>
      <c r="DG60" s="60"/>
      <c r="DH60" s="60"/>
      <c r="DI60" s="60"/>
      <c r="DJ60" s="60"/>
      <c r="DK60" s="60"/>
      <c r="DL60" s="89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</row>
    <row r="61" spans="1:129" x14ac:dyDescent="0.2">
      <c r="A61" s="182">
        <v>10</v>
      </c>
      <c r="B61" s="182">
        <v>202</v>
      </c>
      <c r="C61" s="112">
        <v>262</v>
      </c>
      <c r="D61" s="183">
        <f>'Revised Stratig. - April ''08'!$G$207</f>
        <v>4925</v>
      </c>
      <c r="E61" s="67">
        <v>22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Q61" s="15">
        <v>0</v>
      </c>
      <c r="AR61" s="15">
        <v>0</v>
      </c>
      <c r="AS61" s="15">
        <v>0</v>
      </c>
      <c r="AT61" s="15">
        <v>0</v>
      </c>
      <c r="AU61" s="15">
        <v>11.363636363636365</v>
      </c>
      <c r="AV61" s="15">
        <v>0</v>
      </c>
      <c r="AW61" s="15">
        <v>0</v>
      </c>
      <c r="AX61" s="15">
        <v>1.1363636363636365</v>
      </c>
      <c r="AY61" s="15">
        <v>11.363636363636367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5.6818181818181825</v>
      </c>
      <c r="CL61" s="15">
        <v>5.6818181818181834</v>
      </c>
      <c r="CM61" s="15">
        <v>0</v>
      </c>
      <c r="CN61" s="15">
        <v>5.6818181818181825</v>
      </c>
      <c r="CO61" s="15">
        <v>0</v>
      </c>
      <c r="CP61" s="15">
        <v>0</v>
      </c>
      <c r="CQ61" s="15">
        <v>0</v>
      </c>
      <c r="CR61" s="15">
        <v>0</v>
      </c>
      <c r="CS61" s="15">
        <v>0</v>
      </c>
      <c r="CT61" s="15">
        <v>11.363636363636365</v>
      </c>
      <c r="CU61" s="15">
        <v>0</v>
      </c>
      <c r="CV61" s="15">
        <v>1</v>
      </c>
      <c r="CW61" s="15">
        <v>262</v>
      </c>
      <c r="DD61" s="30">
        <v>65</v>
      </c>
      <c r="DE61" s="30">
        <v>65</v>
      </c>
      <c r="DF61" s="100">
        <v>125</v>
      </c>
      <c r="DG61" s="60">
        <f>'Revised Stratig. - April ''08'!$G$70</f>
        <v>3128</v>
      </c>
      <c r="DH61" s="60">
        <v>1</v>
      </c>
      <c r="DI61" s="60"/>
      <c r="DJ61" s="60"/>
      <c r="DK61" s="60"/>
      <c r="DL61" s="48">
        <v>1</v>
      </c>
      <c r="DM61" s="15">
        <v>0</v>
      </c>
      <c r="DN61" s="15">
        <v>0</v>
      </c>
      <c r="DO61" s="15">
        <v>15</v>
      </c>
      <c r="DP61" s="15">
        <v>0</v>
      </c>
      <c r="DQ61" s="15">
        <v>0</v>
      </c>
      <c r="DR61" s="15">
        <v>0</v>
      </c>
      <c r="DS61" s="15">
        <v>95</v>
      </c>
      <c r="DT61" s="15">
        <v>0</v>
      </c>
      <c r="DU61" s="15">
        <v>0</v>
      </c>
      <c r="DV61" s="15">
        <v>0</v>
      </c>
      <c r="DW61" s="15">
        <v>0</v>
      </c>
      <c r="DX61" s="15">
        <v>5</v>
      </c>
      <c r="DY61" s="15"/>
    </row>
    <row r="62" spans="1:129" x14ac:dyDescent="0.2">
      <c r="A62" s="182">
        <v>11</v>
      </c>
      <c r="B62" s="182">
        <v>203</v>
      </c>
      <c r="C62" s="112">
        <v>263</v>
      </c>
      <c r="D62" s="183">
        <f>'Revised Stratig. - April ''08'!$G$208</f>
        <v>4934</v>
      </c>
      <c r="E62" s="67">
        <v>20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1.25</v>
      </c>
      <c r="AF62" s="15">
        <v>0</v>
      </c>
      <c r="AG62" s="15">
        <v>1.25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1.25</v>
      </c>
      <c r="AU62" s="15">
        <v>11.25</v>
      </c>
      <c r="AV62" s="15">
        <v>0</v>
      </c>
      <c r="AW62" s="15">
        <v>0</v>
      </c>
      <c r="AX62" s="15">
        <v>1.25</v>
      </c>
      <c r="AY62" s="15">
        <v>5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8.75</v>
      </c>
      <c r="CL62" s="15">
        <v>8.75</v>
      </c>
      <c r="CM62" s="15">
        <v>0</v>
      </c>
      <c r="CN62" s="15">
        <v>0</v>
      </c>
      <c r="CO62" s="15">
        <v>0</v>
      </c>
      <c r="CP62" s="15">
        <v>0</v>
      </c>
      <c r="CQ62" s="15">
        <v>0</v>
      </c>
      <c r="CR62" s="15">
        <v>0</v>
      </c>
      <c r="CS62" s="15">
        <v>0</v>
      </c>
      <c r="CT62" s="15">
        <v>8.75</v>
      </c>
      <c r="CU62" s="15">
        <v>0</v>
      </c>
      <c r="CV62" s="15">
        <v>1</v>
      </c>
      <c r="CW62" s="15">
        <v>263</v>
      </c>
      <c r="DD62" s="30">
        <v>70</v>
      </c>
      <c r="DE62" s="30">
        <v>70</v>
      </c>
      <c r="DF62" s="100">
        <v>130</v>
      </c>
      <c r="DG62" s="60">
        <f>'Revised Stratig. - April ''08'!$G$75</f>
        <v>3182</v>
      </c>
      <c r="DH62" s="60">
        <v>1</v>
      </c>
      <c r="DI62" s="60"/>
      <c r="DJ62" s="60"/>
      <c r="DK62" s="60"/>
      <c r="DL62" s="89">
        <v>1</v>
      </c>
      <c r="DM62" s="15">
        <v>3</v>
      </c>
      <c r="DN62" s="15">
        <v>4</v>
      </c>
      <c r="DO62" s="15">
        <v>15</v>
      </c>
      <c r="DP62" s="15">
        <v>0</v>
      </c>
      <c r="DQ62" s="15">
        <v>0</v>
      </c>
      <c r="DR62" s="15">
        <v>0</v>
      </c>
      <c r="DS62" s="15">
        <v>50</v>
      </c>
      <c r="DT62" s="15">
        <v>0</v>
      </c>
      <c r="DU62" s="15">
        <v>0</v>
      </c>
      <c r="DV62" s="15">
        <v>0</v>
      </c>
      <c r="DW62" s="15">
        <v>0</v>
      </c>
      <c r="DX62" s="15">
        <v>2</v>
      </c>
      <c r="DY62" s="15"/>
    </row>
    <row r="63" spans="1:129" x14ac:dyDescent="0.2">
      <c r="A63" s="182">
        <v>12</v>
      </c>
      <c r="B63" s="182">
        <v>204</v>
      </c>
      <c r="C63" s="112">
        <v>264</v>
      </c>
      <c r="D63" s="183">
        <f>'Revised Stratig. - April ''08'!$G$209</f>
        <v>4943</v>
      </c>
      <c r="E63" s="67">
        <v>26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0.96000000000000008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0.96000000000000008</v>
      </c>
      <c r="AF63" s="15">
        <v>0</v>
      </c>
      <c r="AG63" s="15">
        <v>0.96000000000000008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5.7692307692307692</v>
      </c>
      <c r="AW63" s="15">
        <v>0</v>
      </c>
      <c r="AX63" s="15">
        <v>5.7692307692307692</v>
      </c>
      <c r="AY63" s="15">
        <v>5.7692307692307692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0</v>
      </c>
      <c r="BM63" s="15">
        <v>0</v>
      </c>
      <c r="BN63" s="15">
        <v>0</v>
      </c>
      <c r="BO63" s="15">
        <v>0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0.96153846153846156</v>
      </c>
      <c r="CI63" s="15">
        <v>0</v>
      </c>
      <c r="CJ63" s="15">
        <v>0</v>
      </c>
      <c r="CK63" s="15">
        <v>5.7692307692307692</v>
      </c>
      <c r="CL63" s="15">
        <v>5.7692307692307692</v>
      </c>
      <c r="CM63" s="15">
        <v>0</v>
      </c>
      <c r="CN63" s="15">
        <v>1.9230769230769231</v>
      </c>
      <c r="CO63" s="15">
        <v>0</v>
      </c>
      <c r="CP63" s="15">
        <v>0</v>
      </c>
      <c r="CQ63" s="15">
        <v>0</v>
      </c>
      <c r="CR63" s="15">
        <v>0</v>
      </c>
      <c r="CS63" s="15">
        <v>0</v>
      </c>
      <c r="CT63" s="15">
        <v>7.6923076923076925</v>
      </c>
      <c r="CU63" s="15">
        <v>0</v>
      </c>
      <c r="CV63" s="15">
        <v>1</v>
      </c>
      <c r="CW63" s="15">
        <v>264</v>
      </c>
      <c r="DF63" s="100"/>
      <c r="DG63" s="60"/>
      <c r="DH63" s="60"/>
      <c r="DI63" s="60"/>
      <c r="DJ63" s="60"/>
      <c r="DK63" s="60"/>
      <c r="DL63" s="89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</row>
    <row r="64" spans="1:129" x14ac:dyDescent="0.2">
      <c r="A64" s="182">
        <v>13</v>
      </c>
      <c r="B64" s="182">
        <v>205</v>
      </c>
      <c r="C64" s="112">
        <v>265</v>
      </c>
      <c r="D64" s="183">
        <f>'Revised Stratig. - April ''08'!$G$210</f>
        <v>4951</v>
      </c>
      <c r="E64" s="67">
        <v>30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1.6650000000000003</v>
      </c>
      <c r="AF64" s="15">
        <v>2.5</v>
      </c>
      <c r="AG64" s="15">
        <v>4.165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0</v>
      </c>
      <c r="AT64" s="15">
        <v>0.83333333333333337</v>
      </c>
      <c r="AU64" s="15">
        <v>7.5</v>
      </c>
      <c r="AV64" s="15">
        <v>2.5</v>
      </c>
      <c r="AW64" s="15">
        <v>0</v>
      </c>
      <c r="AX64" s="15">
        <v>2.5</v>
      </c>
      <c r="AY64" s="15">
        <v>10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0.83333333333333337</v>
      </c>
      <c r="CI64" s="15">
        <v>0.83333333333333337</v>
      </c>
      <c r="CJ64" s="15">
        <v>0</v>
      </c>
      <c r="CK64" s="15">
        <v>5.8333333333333339</v>
      </c>
      <c r="CL64" s="15">
        <v>5.8333333333333339</v>
      </c>
      <c r="CM64" s="15">
        <v>0</v>
      </c>
      <c r="CN64" s="15">
        <v>0</v>
      </c>
      <c r="CO64" s="15">
        <v>0</v>
      </c>
      <c r="CP64" s="15">
        <v>0.83333333333333337</v>
      </c>
      <c r="CQ64" s="15">
        <v>0</v>
      </c>
      <c r="CR64" s="15">
        <v>0</v>
      </c>
      <c r="CS64" s="15">
        <v>0</v>
      </c>
      <c r="CT64" s="15">
        <v>6.666666666666667</v>
      </c>
      <c r="CU64" s="15">
        <v>0</v>
      </c>
      <c r="CV64" s="15">
        <v>1</v>
      </c>
      <c r="CW64" s="15">
        <v>265</v>
      </c>
      <c r="DD64" s="30">
        <v>75</v>
      </c>
      <c r="DE64" s="30">
        <v>75</v>
      </c>
      <c r="DF64" s="100">
        <v>135</v>
      </c>
      <c r="DG64" s="60">
        <f>'Revised Stratig. - April ''08'!$G$80</f>
        <v>3310</v>
      </c>
      <c r="DH64" s="60">
        <v>1</v>
      </c>
      <c r="DI64" s="60"/>
      <c r="DJ64" s="60"/>
      <c r="DK64" s="60"/>
      <c r="DL64" s="89">
        <v>1</v>
      </c>
      <c r="DM64" s="15">
        <v>1</v>
      </c>
      <c r="DN64" s="15">
        <v>0</v>
      </c>
      <c r="DO64" s="15">
        <v>7</v>
      </c>
      <c r="DP64" s="15">
        <v>0</v>
      </c>
      <c r="DQ64" s="15">
        <v>0</v>
      </c>
      <c r="DR64" s="15">
        <v>0</v>
      </c>
      <c r="DS64" s="15">
        <v>50</v>
      </c>
      <c r="DT64" s="15">
        <v>0</v>
      </c>
      <c r="DU64" s="15">
        <v>0</v>
      </c>
      <c r="DV64" s="15">
        <v>0</v>
      </c>
      <c r="DW64" s="15">
        <v>0</v>
      </c>
      <c r="DX64" s="15">
        <v>5</v>
      </c>
      <c r="DY64" s="15"/>
    </row>
    <row r="65" spans="1:129" x14ac:dyDescent="0.2">
      <c r="A65" s="43">
        <v>14</v>
      </c>
      <c r="B65" s="43">
        <v>206</v>
      </c>
      <c r="C65" s="100">
        <v>266</v>
      </c>
      <c r="D65" s="60">
        <f>'Revised Stratig. - April ''08'!$G$211</f>
        <v>4977</v>
      </c>
      <c r="E65" s="67">
        <v>29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2.5862068965517242</v>
      </c>
      <c r="W65" s="15">
        <v>2.5862068965517242</v>
      </c>
      <c r="X65" s="15">
        <v>0</v>
      </c>
      <c r="Y65" s="15">
        <v>1.7241379310344827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2.5862068965517242</v>
      </c>
      <c r="AF65" s="15">
        <v>1.7241379310344827</v>
      </c>
      <c r="AG65" s="15">
        <v>4.3103448275862073</v>
      </c>
      <c r="AH65" s="15">
        <v>0</v>
      </c>
      <c r="AI65" s="15">
        <v>37.068965517241374</v>
      </c>
      <c r="AJ65" s="15">
        <v>0</v>
      </c>
      <c r="AK65" s="15">
        <v>0</v>
      </c>
      <c r="AL65" s="15">
        <v>0</v>
      </c>
      <c r="AM65" s="15">
        <v>1.7241379310344827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0.86206896551724133</v>
      </c>
      <c r="AU65" s="15">
        <v>37.068965517241374</v>
      </c>
      <c r="AV65" s="15">
        <v>0</v>
      </c>
      <c r="AW65" s="15">
        <v>0</v>
      </c>
      <c r="AX65" s="15">
        <v>0.86206896551724133</v>
      </c>
      <c r="AY65" s="15">
        <v>24.137931034482758</v>
      </c>
      <c r="AZ65" s="15">
        <v>0</v>
      </c>
      <c r="BA65" s="15">
        <v>0</v>
      </c>
      <c r="BB65" s="15">
        <v>3.4482758620689653</v>
      </c>
      <c r="BC65" s="15">
        <v>0</v>
      </c>
      <c r="BD65" s="15">
        <v>0</v>
      </c>
      <c r="BE65" s="15">
        <v>0.86206896551724133</v>
      </c>
      <c r="BF65" s="15">
        <v>0</v>
      </c>
      <c r="BG65" s="15">
        <v>29.310344827586199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5.1724137931034484</v>
      </c>
      <c r="CI65" s="15">
        <v>12.068965517241379</v>
      </c>
      <c r="CJ65" s="15">
        <v>1.7241379310344827</v>
      </c>
      <c r="CK65" s="15">
        <v>12.068965517241379</v>
      </c>
      <c r="CL65" s="15">
        <v>16.999999999999996</v>
      </c>
      <c r="CM65" s="15">
        <v>12.068965517241379</v>
      </c>
      <c r="CN65" s="15">
        <v>7.7586206896551717</v>
      </c>
      <c r="CO65" s="15">
        <v>1.7241379310344827</v>
      </c>
      <c r="CP65" s="15">
        <v>6.8965517241379306</v>
      </c>
      <c r="CQ65" s="15">
        <v>8.6206896551724146</v>
      </c>
      <c r="CR65" s="15">
        <v>0</v>
      </c>
      <c r="CS65" s="15">
        <v>0</v>
      </c>
      <c r="CT65" s="15">
        <v>54.068965517241374</v>
      </c>
      <c r="CU65" s="15">
        <v>0</v>
      </c>
      <c r="CV65" s="15">
        <v>1</v>
      </c>
      <c r="CW65" s="15">
        <v>266</v>
      </c>
      <c r="DD65" s="30">
        <v>80</v>
      </c>
      <c r="DE65" s="30">
        <v>80</v>
      </c>
      <c r="DF65" s="100">
        <v>140</v>
      </c>
      <c r="DG65" s="60">
        <f>'Revised Stratig. - April ''08'!$G$85</f>
        <v>3346</v>
      </c>
      <c r="DH65" s="60">
        <v>1</v>
      </c>
      <c r="DI65" s="60"/>
      <c r="DJ65" s="60"/>
      <c r="DK65" s="60"/>
      <c r="DL65" s="89">
        <v>1</v>
      </c>
      <c r="DM65" s="15">
        <v>1.1363500000000002</v>
      </c>
      <c r="DN65" s="15">
        <v>0</v>
      </c>
      <c r="DO65" s="15">
        <v>19.318181818181817</v>
      </c>
      <c r="DP65" s="15">
        <v>1.1363636363636367</v>
      </c>
      <c r="DQ65" s="15">
        <v>0</v>
      </c>
      <c r="DR65" s="15">
        <v>0</v>
      </c>
      <c r="DS65" s="15">
        <v>97.727272727272734</v>
      </c>
      <c r="DT65" s="15">
        <v>0</v>
      </c>
      <c r="DU65" s="15">
        <v>0</v>
      </c>
      <c r="DV65" s="15">
        <v>0</v>
      </c>
      <c r="DW65" s="15">
        <v>0</v>
      </c>
      <c r="DX65" s="15">
        <v>0</v>
      </c>
      <c r="DY65" s="15"/>
    </row>
    <row r="66" spans="1:129" x14ac:dyDescent="0.2">
      <c r="A66" s="182">
        <v>15</v>
      </c>
      <c r="B66" s="182">
        <v>207</v>
      </c>
      <c r="C66" s="112">
        <v>267</v>
      </c>
      <c r="D66" s="183">
        <f>'Revised Stratig. - April ''08'!$G$212</f>
        <v>5003</v>
      </c>
      <c r="E66" s="67">
        <v>27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1.8500000000000003</v>
      </c>
      <c r="AF66" s="15">
        <v>0</v>
      </c>
      <c r="AG66" s="15">
        <v>1.8500000000000003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19.444444444444443</v>
      </c>
      <c r="AV66" s="15">
        <v>0</v>
      </c>
      <c r="AW66" s="15">
        <v>0</v>
      </c>
      <c r="AX66" s="15">
        <v>0.92592592592592593</v>
      </c>
      <c r="AY66" s="15">
        <v>6.4814814814814818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7.4074074074074074</v>
      </c>
      <c r="CL66" s="15">
        <v>7.4074074074074074</v>
      </c>
      <c r="CM66" s="15">
        <v>0</v>
      </c>
      <c r="CN66" s="15">
        <v>0</v>
      </c>
      <c r="CO66" s="15">
        <v>0</v>
      </c>
      <c r="CP66" s="15">
        <v>0.92592592592592593</v>
      </c>
      <c r="CQ66" s="15">
        <v>0</v>
      </c>
      <c r="CR66" s="15">
        <v>0</v>
      </c>
      <c r="CS66" s="15">
        <v>0</v>
      </c>
      <c r="CT66" s="15">
        <v>8.3333333333333339</v>
      </c>
      <c r="CU66" s="15">
        <v>0</v>
      </c>
      <c r="CV66" s="15">
        <v>1</v>
      </c>
      <c r="CW66" s="15">
        <v>267</v>
      </c>
      <c r="DF66" s="100"/>
      <c r="DG66" s="60"/>
      <c r="DH66" s="60"/>
      <c r="DI66" s="60"/>
      <c r="DJ66" s="60"/>
      <c r="DK66" s="60"/>
      <c r="DL66" s="89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</row>
    <row r="67" spans="1:129" x14ac:dyDescent="0.2">
      <c r="A67" s="182">
        <v>16</v>
      </c>
      <c r="B67" s="182">
        <v>208</v>
      </c>
      <c r="C67" s="112">
        <v>268</v>
      </c>
      <c r="D67" s="183">
        <f>'Revised Stratig. - April ''08'!$G$213</f>
        <v>5029</v>
      </c>
      <c r="E67" s="67">
        <v>20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1.25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1.25</v>
      </c>
      <c r="AF67" s="15">
        <v>1.25</v>
      </c>
      <c r="AG67" s="15">
        <v>2.5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3.75</v>
      </c>
      <c r="AV67" s="15">
        <v>0</v>
      </c>
      <c r="AW67" s="15">
        <v>0</v>
      </c>
      <c r="AX67" s="15">
        <v>1.25</v>
      </c>
      <c r="AY67" s="15">
        <v>6.25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6.25</v>
      </c>
      <c r="CL67" s="15">
        <v>6.25</v>
      </c>
      <c r="CM67" s="15">
        <v>0</v>
      </c>
      <c r="CN67" s="15">
        <v>3.75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10</v>
      </c>
      <c r="CU67" s="15">
        <v>0</v>
      </c>
      <c r="CV67" s="15">
        <v>1</v>
      </c>
      <c r="CW67" s="15">
        <v>268</v>
      </c>
      <c r="DD67" s="30">
        <v>85</v>
      </c>
      <c r="DE67" s="30">
        <v>85</v>
      </c>
      <c r="DF67" s="100">
        <v>145</v>
      </c>
      <c r="DG67" s="60">
        <f>'Revised Stratig. - April ''08'!$G$90</f>
        <v>3405</v>
      </c>
      <c r="DH67" s="60">
        <v>1</v>
      </c>
      <c r="DI67" s="60"/>
      <c r="DJ67" s="60"/>
      <c r="DK67" s="60"/>
      <c r="DL67" s="48">
        <v>1</v>
      </c>
      <c r="DM67" s="15">
        <v>1</v>
      </c>
      <c r="DN67" s="15">
        <v>0</v>
      </c>
      <c r="DO67" s="15">
        <v>21</v>
      </c>
      <c r="DP67" s="15">
        <v>2</v>
      </c>
      <c r="DQ67" s="15">
        <v>0</v>
      </c>
      <c r="DR67" s="15">
        <v>0</v>
      </c>
      <c r="DS67" s="15">
        <v>119</v>
      </c>
      <c r="DT67" s="15">
        <v>0</v>
      </c>
      <c r="DU67" s="15">
        <v>0</v>
      </c>
      <c r="DV67" s="15">
        <v>0</v>
      </c>
      <c r="DW67" s="15">
        <v>0</v>
      </c>
      <c r="DX67" s="15">
        <v>0</v>
      </c>
      <c r="DY67" s="15"/>
    </row>
    <row r="68" spans="1:129" x14ac:dyDescent="0.2">
      <c r="A68" s="182">
        <v>17</v>
      </c>
      <c r="B68" s="182">
        <v>209</v>
      </c>
      <c r="C68" s="112">
        <v>269</v>
      </c>
      <c r="D68" s="183">
        <f>'Revised Stratig. - April ''08'!$G$214</f>
        <v>5054</v>
      </c>
      <c r="E68" s="67">
        <v>25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3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5</v>
      </c>
      <c r="AV68" s="15">
        <v>3</v>
      </c>
      <c r="AW68" s="15">
        <v>0</v>
      </c>
      <c r="AX68" s="15">
        <v>3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1</v>
      </c>
      <c r="CW68" s="15">
        <v>269</v>
      </c>
      <c r="DD68" s="30">
        <v>90</v>
      </c>
      <c r="DE68" s="30">
        <v>90</v>
      </c>
      <c r="DF68" s="100">
        <v>150</v>
      </c>
      <c r="DG68" s="60">
        <f>'Revised Stratig. - April ''08'!$G$95</f>
        <v>3552</v>
      </c>
      <c r="DH68" s="60">
        <v>1</v>
      </c>
      <c r="DI68" s="60"/>
      <c r="DJ68" s="60"/>
      <c r="DK68" s="60"/>
      <c r="DL68" s="89">
        <v>1</v>
      </c>
      <c r="DM68" s="15">
        <v>2.0833500000000003</v>
      </c>
      <c r="DN68" s="15">
        <v>4.1666666666666661</v>
      </c>
      <c r="DO68" s="15">
        <v>30.208333333333336</v>
      </c>
      <c r="DP68" s="15">
        <v>0</v>
      </c>
      <c r="DQ68" s="15">
        <v>0</v>
      </c>
      <c r="DR68" s="15">
        <v>0</v>
      </c>
      <c r="DS68" s="15">
        <v>145.83333333333331</v>
      </c>
      <c r="DT68" s="15">
        <v>0</v>
      </c>
      <c r="DU68" s="15">
        <v>0</v>
      </c>
      <c r="DV68" s="15">
        <v>0</v>
      </c>
      <c r="DW68" s="15">
        <v>0</v>
      </c>
      <c r="DX68" s="15">
        <v>6.2000000000000011</v>
      </c>
      <c r="DY68" s="15"/>
    </row>
    <row r="69" spans="1:129" x14ac:dyDescent="0.2">
      <c r="A69" s="182">
        <v>18</v>
      </c>
      <c r="B69" s="182">
        <v>210</v>
      </c>
      <c r="C69" s="112">
        <v>270</v>
      </c>
      <c r="D69" s="183">
        <f>'Revised Stratig. - April ''08'!$G$215</f>
        <v>5080</v>
      </c>
      <c r="E69" s="67">
        <v>30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0.83499999999999985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2.5</v>
      </c>
      <c r="AF69" s="15">
        <v>2.5</v>
      </c>
      <c r="AG69" s="15">
        <v>5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0.83333333333333337</v>
      </c>
      <c r="AV69" s="15">
        <v>0</v>
      </c>
      <c r="AW69" s="15">
        <v>0</v>
      </c>
      <c r="AX69" s="15">
        <v>0.83333333333333337</v>
      </c>
      <c r="AY69" s="15">
        <v>3.3333333333333335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0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0.83333333333333337</v>
      </c>
      <c r="CL69" s="15">
        <v>0.83333333333333337</v>
      </c>
      <c r="CM69" s="15">
        <v>0</v>
      </c>
      <c r="CN69" s="15">
        <v>0</v>
      </c>
      <c r="CO69" s="15">
        <v>0</v>
      </c>
      <c r="CP69" s="15">
        <v>0.83333333333333337</v>
      </c>
      <c r="CQ69" s="15">
        <v>0</v>
      </c>
      <c r="CR69" s="15">
        <v>0</v>
      </c>
      <c r="CS69" s="15">
        <v>0</v>
      </c>
      <c r="CT69" s="15">
        <v>1.6666666666666667</v>
      </c>
      <c r="CU69" s="15">
        <v>0</v>
      </c>
      <c r="CV69" s="15">
        <v>1</v>
      </c>
      <c r="CW69" s="15">
        <v>270</v>
      </c>
      <c r="DF69" s="100"/>
      <c r="DG69" s="60"/>
      <c r="DH69" s="60"/>
      <c r="DI69" s="60"/>
      <c r="DJ69" s="60"/>
      <c r="DK69" s="60"/>
      <c r="DL69" s="89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</row>
    <row r="70" spans="1:129" x14ac:dyDescent="0.2">
      <c r="A70" s="43">
        <v>19</v>
      </c>
      <c r="B70" s="43">
        <v>211</v>
      </c>
      <c r="C70" s="100">
        <v>271</v>
      </c>
      <c r="D70" s="60">
        <f>'Revised Stratig. - April ''08'!$G$216</f>
        <v>5131</v>
      </c>
      <c r="E70" s="67">
        <v>30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2.5</v>
      </c>
      <c r="U70" s="15">
        <v>0</v>
      </c>
      <c r="V70" s="15">
        <v>0</v>
      </c>
      <c r="W70" s="15">
        <v>2.5</v>
      </c>
      <c r="X70" s="15">
        <v>0</v>
      </c>
      <c r="Y70" s="15">
        <v>1.6666666666666667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6.666666666666667</v>
      </c>
      <c r="AF70" s="15">
        <v>0</v>
      </c>
      <c r="AG70" s="15">
        <v>6.666666666666667</v>
      </c>
      <c r="AH70" s="15">
        <v>0</v>
      </c>
      <c r="AI70" s="15">
        <v>14.166666666666668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16.666666666666664</v>
      </c>
      <c r="AV70" s="15">
        <v>0</v>
      </c>
      <c r="AW70" s="15">
        <v>0</v>
      </c>
      <c r="AX70" s="15">
        <v>0.83333333333333337</v>
      </c>
      <c r="AY70" s="15">
        <v>7.5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8.3333333333333321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1.6666666666666667</v>
      </c>
      <c r="CI70" s="15">
        <v>1.6666666666666667</v>
      </c>
      <c r="CJ70" s="15">
        <v>0</v>
      </c>
      <c r="CK70" s="15">
        <v>6.666666666666667</v>
      </c>
      <c r="CL70" s="15">
        <v>8.5</v>
      </c>
      <c r="CM70" s="15">
        <v>1.6666666666666667</v>
      </c>
      <c r="CN70" s="15">
        <v>2.5</v>
      </c>
      <c r="CO70" s="15">
        <v>0</v>
      </c>
      <c r="CP70" s="15">
        <v>0</v>
      </c>
      <c r="CQ70" s="15">
        <v>1.6666666666666667</v>
      </c>
      <c r="CR70" s="15">
        <v>0</v>
      </c>
      <c r="CS70" s="15">
        <v>0</v>
      </c>
      <c r="CT70" s="15">
        <v>14.333333333333334</v>
      </c>
      <c r="CU70" s="15">
        <v>0</v>
      </c>
      <c r="CV70" s="15">
        <v>1</v>
      </c>
      <c r="CW70" s="15">
        <v>271</v>
      </c>
      <c r="DD70" s="30">
        <v>95</v>
      </c>
      <c r="DE70" s="30">
        <v>95</v>
      </c>
      <c r="DF70" s="100">
        <v>155</v>
      </c>
      <c r="DG70" s="60">
        <f>'Revised Stratig. - April ''08'!$G$100</f>
        <v>3597</v>
      </c>
      <c r="DH70" s="60">
        <v>1</v>
      </c>
      <c r="DI70" s="60"/>
      <c r="DJ70" s="60"/>
      <c r="DK70" s="60"/>
      <c r="DL70" s="89">
        <v>1</v>
      </c>
      <c r="DM70" s="15">
        <v>1.25</v>
      </c>
      <c r="DN70" s="15">
        <v>0</v>
      </c>
      <c r="DO70" s="15">
        <v>20</v>
      </c>
      <c r="DP70" s="15">
        <v>0</v>
      </c>
      <c r="DQ70" s="15">
        <v>0</v>
      </c>
      <c r="DR70" s="15">
        <v>1.25</v>
      </c>
      <c r="DS70" s="15">
        <v>57.5</v>
      </c>
      <c r="DT70" s="15">
        <v>0</v>
      </c>
      <c r="DU70" s="15">
        <v>0</v>
      </c>
      <c r="DV70" s="15">
        <v>0</v>
      </c>
      <c r="DW70" s="15">
        <v>0</v>
      </c>
      <c r="DX70" s="15">
        <v>2.5</v>
      </c>
      <c r="DY70" s="15"/>
    </row>
    <row r="71" spans="1:129" x14ac:dyDescent="0.2">
      <c r="A71" s="182">
        <v>20</v>
      </c>
      <c r="B71" s="182">
        <v>212</v>
      </c>
      <c r="C71" s="112">
        <v>272</v>
      </c>
      <c r="D71" s="183">
        <f>'Revised Stratig. - April ''08'!$G$217</f>
        <v>5181</v>
      </c>
      <c r="E71" s="67">
        <v>25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4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5</v>
      </c>
      <c r="AF71" s="15">
        <v>0</v>
      </c>
      <c r="AG71" s="15">
        <v>5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Q71" s="15">
        <v>0</v>
      </c>
      <c r="AR71" s="15">
        <v>0</v>
      </c>
      <c r="AS71" s="15">
        <v>0</v>
      </c>
      <c r="AT71" s="15">
        <v>1</v>
      </c>
      <c r="AU71" s="15">
        <v>0</v>
      </c>
      <c r="AV71" s="15">
        <v>25</v>
      </c>
      <c r="AW71" s="15">
        <v>0</v>
      </c>
      <c r="AX71" s="15">
        <v>25</v>
      </c>
      <c r="AY71" s="15">
        <v>10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0</v>
      </c>
      <c r="BH71" s="15">
        <v>0</v>
      </c>
      <c r="BI71" s="15">
        <v>0</v>
      </c>
      <c r="BJ71" s="15">
        <v>0</v>
      </c>
      <c r="BK71" s="15">
        <v>0</v>
      </c>
      <c r="BL71" s="15">
        <v>0</v>
      </c>
      <c r="BM71" s="15">
        <v>0</v>
      </c>
      <c r="BN71" s="15">
        <v>0</v>
      </c>
      <c r="BO71" s="15">
        <v>0</v>
      </c>
      <c r="BP71" s="15">
        <v>0</v>
      </c>
      <c r="BQ71" s="15">
        <v>0</v>
      </c>
      <c r="BR71" s="15">
        <v>0</v>
      </c>
      <c r="BS71" s="15">
        <v>0</v>
      </c>
      <c r="BT71" s="15">
        <v>0</v>
      </c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v>0</v>
      </c>
      <c r="CJ71" s="15">
        <v>0</v>
      </c>
      <c r="CK71" s="15">
        <v>0</v>
      </c>
      <c r="CL71" s="15">
        <v>0</v>
      </c>
      <c r="CM71" s="15">
        <v>0</v>
      </c>
      <c r="CN71" s="15">
        <v>0</v>
      </c>
      <c r="CO71" s="15">
        <v>0</v>
      </c>
      <c r="CP71" s="15">
        <v>0</v>
      </c>
      <c r="CQ71" s="15">
        <v>0</v>
      </c>
      <c r="CR71" s="15">
        <v>0</v>
      </c>
      <c r="CS71" s="15">
        <v>0</v>
      </c>
      <c r="CT71" s="15">
        <v>0</v>
      </c>
      <c r="CU71" s="15">
        <v>0</v>
      </c>
      <c r="CV71" s="15">
        <v>1</v>
      </c>
      <c r="CW71" s="15">
        <v>272</v>
      </c>
      <c r="DD71" s="43">
        <v>4</v>
      </c>
      <c r="DE71" s="43">
        <v>104</v>
      </c>
      <c r="DF71" s="100">
        <v>164</v>
      </c>
      <c r="DG71" s="60">
        <f>'Revised Stratig. - April ''08'!$G$109</f>
        <v>3704</v>
      </c>
      <c r="DH71" s="60">
        <v>1</v>
      </c>
      <c r="DI71" s="60"/>
      <c r="DJ71" s="60"/>
      <c r="DK71" s="60"/>
      <c r="DL71" s="48">
        <v>1</v>
      </c>
      <c r="DM71" s="15">
        <v>0</v>
      </c>
      <c r="DN71" s="15">
        <v>0</v>
      </c>
      <c r="DO71" s="15">
        <v>13.75</v>
      </c>
      <c r="DP71" s="15">
        <v>0</v>
      </c>
      <c r="DQ71" s="15">
        <v>0</v>
      </c>
      <c r="DR71" s="15">
        <v>0</v>
      </c>
      <c r="DS71" s="15">
        <v>55</v>
      </c>
      <c r="DT71" s="15">
        <v>0</v>
      </c>
      <c r="DU71" s="15">
        <v>0</v>
      </c>
      <c r="DV71" s="15">
        <v>0</v>
      </c>
      <c r="DW71" s="15">
        <v>0</v>
      </c>
      <c r="DX71" s="15">
        <v>3.75</v>
      </c>
      <c r="DY71" s="15"/>
    </row>
    <row r="72" spans="1:129" x14ac:dyDescent="0.2">
      <c r="A72" s="182">
        <v>21</v>
      </c>
      <c r="B72" s="182">
        <v>213</v>
      </c>
      <c r="C72" s="112">
        <v>273</v>
      </c>
      <c r="D72" s="183">
        <f>'Revised Stratig. - April ''08'!$G$218</f>
        <v>5232</v>
      </c>
      <c r="E72" s="67">
        <v>25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2</v>
      </c>
      <c r="AA72" s="15">
        <v>0</v>
      </c>
      <c r="AB72" s="15">
        <v>0</v>
      </c>
      <c r="AC72" s="15">
        <v>0</v>
      </c>
      <c r="AD72" s="15">
        <v>0</v>
      </c>
      <c r="AE72" s="15">
        <v>5</v>
      </c>
      <c r="AF72" s="15">
        <v>0</v>
      </c>
      <c r="AG72" s="15">
        <v>5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6</v>
      </c>
      <c r="AW72" s="15">
        <v>0</v>
      </c>
      <c r="AX72" s="15">
        <v>6</v>
      </c>
      <c r="AY72" s="15">
        <v>4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0</v>
      </c>
      <c r="BH72" s="15">
        <v>0</v>
      </c>
      <c r="BI72" s="15">
        <v>0</v>
      </c>
      <c r="BJ72" s="15">
        <v>0</v>
      </c>
      <c r="BK72" s="15">
        <v>0</v>
      </c>
      <c r="BL72" s="15">
        <v>0</v>
      </c>
      <c r="BM72" s="15">
        <v>0</v>
      </c>
      <c r="BN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v>0</v>
      </c>
      <c r="CJ72" s="15">
        <v>0</v>
      </c>
      <c r="CK72" s="15">
        <v>1</v>
      </c>
      <c r="CL72" s="15">
        <v>1</v>
      </c>
      <c r="CM72" s="15">
        <v>0</v>
      </c>
      <c r="CN72" s="15">
        <v>1</v>
      </c>
      <c r="CO72" s="15">
        <v>0</v>
      </c>
      <c r="CP72" s="15">
        <v>0</v>
      </c>
      <c r="CQ72" s="15">
        <v>0</v>
      </c>
      <c r="CR72" s="15">
        <v>0</v>
      </c>
      <c r="CS72" s="15">
        <v>0</v>
      </c>
      <c r="CT72" s="15">
        <v>2</v>
      </c>
      <c r="CU72" s="15">
        <v>0</v>
      </c>
      <c r="CV72" s="15">
        <v>1</v>
      </c>
      <c r="CW72" s="15">
        <v>273</v>
      </c>
      <c r="DD72" s="43">
        <v>9</v>
      </c>
      <c r="DE72" s="43">
        <v>109</v>
      </c>
      <c r="DF72" s="100">
        <v>169</v>
      </c>
      <c r="DG72" s="60">
        <f>'Revised Stratig. - April ''08'!$G$114</f>
        <v>3756</v>
      </c>
      <c r="DH72" s="60">
        <v>1</v>
      </c>
      <c r="DI72" s="60"/>
      <c r="DJ72" s="60"/>
      <c r="DK72" s="60"/>
      <c r="DL72" s="89">
        <v>1</v>
      </c>
      <c r="DM72" s="15">
        <v>1</v>
      </c>
      <c r="DN72" s="15">
        <v>1</v>
      </c>
      <c r="DO72" s="15">
        <v>3</v>
      </c>
      <c r="DP72" s="15">
        <v>0</v>
      </c>
      <c r="DQ72" s="15">
        <v>0</v>
      </c>
      <c r="DR72" s="15">
        <v>0</v>
      </c>
      <c r="DS72" s="15">
        <v>39</v>
      </c>
      <c r="DT72" s="15">
        <v>0</v>
      </c>
      <c r="DU72" s="15">
        <v>0</v>
      </c>
      <c r="DV72" s="15">
        <v>0</v>
      </c>
      <c r="DW72" s="15">
        <v>0</v>
      </c>
      <c r="DX72" s="15">
        <v>1</v>
      </c>
      <c r="DY72" s="15"/>
    </row>
    <row r="73" spans="1:129" x14ac:dyDescent="0.2">
      <c r="A73" s="182">
        <v>22</v>
      </c>
      <c r="B73" s="182">
        <v>214</v>
      </c>
      <c r="C73" s="112">
        <v>274</v>
      </c>
      <c r="D73" s="183">
        <f>'Revised Stratig. - April ''08'!$G$219</f>
        <v>5283</v>
      </c>
      <c r="E73" s="67">
        <v>25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2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5</v>
      </c>
      <c r="AF73" s="15">
        <v>0</v>
      </c>
      <c r="AG73" s="15">
        <v>5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  <c r="AN73" s="15">
        <v>0</v>
      </c>
      <c r="AO73" s="15">
        <v>0</v>
      </c>
      <c r="AP73" s="15">
        <v>0</v>
      </c>
      <c r="AQ73" s="15">
        <v>0</v>
      </c>
      <c r="AR73" s="15">
        <v>0</v>
      </c>
      <c r="AS73" s="15">
        <v>0</v>
      </c>
      <c r="AT73" s="15">
        <v>1</v>
      </c>
      <c r="AU73" s="15">
        <v>0</v>
      </c>
      <c r="AV73" s="15">
        <v>45</v>
      </c>
      <c r="AW73" s="15">
        <v>0</v>
      </c>
      <c r="AX73" s="15">
        <v>45</v>
      </c>
      <c r="AY73" s="15">
        <v>16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0</v>
      </c>
      <c r="BH73" s="15">
        <v>0</v>
      </c>
      <c r="BI73" s="15">
        <v>0</v>
      </c>
      <c r="BJ73" s="15">
        <v>0</v>
      </c>
      <c r="BK73" s="15">
        <v>0</v>
      </c>
      <c r="BL73" s="15">
        <v>0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0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4</v>
      </c>
      <c r="CI73" s="15">
        <v>9</v>
      </c>
      <c r="CJ73" s="15">
        <v>3</v>
      </c>
      <c r="CK73" s="15">
        <v>21</v>
      </c>
      <c r="CL73" s="15">
        <v>25</v>
      </c>
      <c r="CM73" s="15">
        <v>0</v>
      </c>
      <c r="CN73" s="15">
        <v>0</v>
      </c>
      <c r="CO73" s="15">
        <v>0</v>
      </c>
      <c r="CP73" s="15">
        <v>0</v>
      </c>
      <c r="CQ73" s="15">
        <v>0</v>
      </c>
      <c r="CR73" s="15">
        <v>0</v>
      </c>
      <c r="CS73" s="15">
        <v>0</v>
      </c>
      <c r="CT73" s="15">
        <v>25</v>
      </c>
      <c r="CU73" s="15">
        <v>0</v>
      </c>
      <c r="CV73" s="15">
        <v>1</v>
      </c>
      <c r="CW73" s="15">
        <v>274</v>
      </c>
      <c r="DD73" s="43">
        <v>14</v>
      </c>
      <c r="DE73" s="43">
        <v>114</v>
      </c>
      <c r="DF73" s="100">
        <v>174</v>
      </c>
      <c r="DG73" s="60">
        <f>'Revised Stratig. - April ''08'!$G$119</f>
        <v>3792</v>
      </c>
      <c r="DH73" s="60">
        <v>1</v>
      </c>
      <c r="DI73" s="60"/>
      <c r="DJ73" s="60"/>
      <c r="DK73" s="60"/>
      <c r="DL73" s="89">
        <v>1</v>
      </c>
      <c r="DM73" s="15">
        <v>0</v>
      </c>
      <c r="DN73" s="15">
        <v>3</v>
      </c>
      <c r="DO73" s="15">
        <v>8</v>
      </c>
      <c r="DP73" s="15">
        <v>0</v>
      </c>
      <c r="DQ73" s="15">
        <v>0</v>
      </c>
      <c r="DR73" s="15">
        <v>0</v>
      </c>
      <c r="DS73" s="15">
        <v>43</v>
      </c>
      <c r="DT73" s="15">
        <v>0</v>
      </c>
      <c r="DU73" s="15">
        <v>0</v>
      </c>
      <c r="DV73" s="15">
        <v>0</v>
      </c>
      <c r="DW73" s="15">
        <v>0</v>
      </c>
      <c r="DX73" s="15">
        <v>2</v>
      </c>
      <c r="DY73" s="15"/>
    </row>
    <row r="74" spans="1:129" x14ac:dyDescent="0.2">
      <c r="A74" s="182">
        <v>23</v>
      </c>
      <c r="B74" s="182">
        <v>215</v>
      </c>
      <c r="C74" s="112">
        <v>275</v>
      </c>
      <c r="D74" s="183">
        <f>'Revised Stratig. - April ''08'!$G$220</f>
        <v>5333</v>
      </c>
      <c r="E74" s="67">
        <v>26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>
        <v>0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0</v>
      </c>
      <c r="BL74" s="15">
        <v>0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8.6538461538461533</v>
      </c>
      <c r="CI74" s="15">
        <v>9.615384615384615</v>
      </c>
      <c r="CJ74" s="15">
        <v>4.8076923076923075</v>
      </c>
      <c r="CK74" s="15">
        <v>30.76923076923077</v>
      </c>
      <c r="CL74" s="15">
        <v>39.423076923076927</v>
      </c>
      <c r="CM74" s="15">
        <v>0</v>
      </c>
      <c r="CN74" s="15">
        <v>0</v>
      </c>
      <c r="CO74" s="15">
        <v>0</v>
      </c>
      <c r="CP74" s="15">
        <v>0</v>
      </c>
      <c r="CQ74" s="15">
        <v>0</v>
      </c>
      <c r="CR74" s="15">
        <v>0</v>
      </c>
      <c r="CS74" s="15">
        <v>0</v>
      </c>
      <c r="CT74" s="15">
        <v>39.423076923076927</v>
      </c>
      <c r="CU74" s="15">
        <v>0</v>
      </c>
      <c r="CV74" s="15">
        <v>1</v>
      </c>
      <c r="CW74" s="15">
        <v>275</v>
      </c>
      <c r="DD74" s="43">
        <v>19</v>
      </c>
      <c r="DE74" s="43">
        <v>119</v>
      </c>
      <c r="DF74" s="100">
        <v>179</v>
      </c>
      <c r="DG74" s="60">
        <f>'Revised Stratig. - April ''08'!$G$124</f>
        <v>3839</v>
      </c>
      <c r="DH74" s="60">
        <v>1</v>
      </c>
      <c r="DI74" s="60"/>
      <c r="DJ74" s="60"/>
      <c r="DK74" s="60"/>
      <c r="DL74" s="89">
        <v>1</v>
      </c>
      <c r="DM74" s="15">
        <v>0</v>
      </c>
      <c r="DN74" s="15">
        <v>0</v>
      </c>
      <c r="DO74" s="15">
        <v>6</v>
      </c>
      <c r="DP74" s="15">
        <v>0</v>
      </c>
      <c r="DQ74" s="15">
        <v>0</v>
      </c>
      <c r="DR74" s="15">
        <v>2</v>
      </c>
      <c r="DS74" s="15">
        <v>59</v>
      </c>
      <c r="DT74" s="15">
        <v>0</v>
      </c>
      <c r="DU74" s="15">
        <v>0</v>
      </c>
      <c r="DV74" s="15">
        <v>0</v>
      </c>
      <c r="DW74" s="15">
        <v>0</v>
      </c>
      <c r="DX74" s="15">
        <v>3</v>
      </c>
      <c r="DY74" s="15"/>
    </row>
    <row r="75" spans="1:129" x14ac:dyDescent="0.2">
      <c r="A75" s="43">
        <v>24</v>
      </c>
      <c r="B75" s="43">
        <v>216</v>
      </c>
      <c r="C75" s="100">
        <v>276</v>
      </c>
      <c r="D75" s="60">
        <f>'Revised Stratig. - April ''08'!$G$221</f>
        <v>5350</v>
      </c>
      <c r="E75" s="67">
        <v>32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0.78125</v>
      </c>
      <c r="S75" s="15">
        <v>0.78125</v>
      </c>
      <c r="T75" s="15">
        <v>0</v>
      </c>
      <c r="U75" s="15">
        <v>0</v>
      </c>
      <c r="V75" s="15">
        <v>2.34375</v>
      </c>
      <c r="W75" s="15">
        <v>2.34375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3.125</v>
      </c>
      <c r="AF75" s="15">
        <v>0</v>
      </c>
      <c r="AG75" s="15">
        <v>3.125</v>
      </c>
      <c r="AH75" s="15">
        <v>0</v>
      </c>
      <c r="AI75" s="15">
        <v>108.59375</v>
      </c>
      <c r="AJ75" s="15">
        <v>0</v>
      </c>
      <c r="AK75" s="15">
        <v>0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0.78125</v>
      </c>
      <c r="AU75" s="15">
        <v>25.78125</v>
      </c>
      <c r="AV75" s="15">
        <v>1.5625</v>
      </c>
      <c r="AW75" s="15">
        <v>0</v>
      </c>
      <c r="AX75" s="15">
        <v>1.5625</v>
      </c>
      <c r="AY75" s="15">
        <v>56.25</v>
      </c>
      <c r="AZ75" s="15">
        <v>0</v>
      </c>
      <c r="BA75" s="15">
        <v>0</v>
      </c>
      <c r="BB75" s="15">
        <v>7.03125</v>
      </c>
      <c r="BC75" s="15">
        <v>0</v>
      </c>
      <c r="BD75" s="15">
        <v>1.5625</v>
      </c>
      <c r="BE75" s="15">
        <v>0</v>
      </c>
      <c r="BF75" s="15">
        <v>0</v>
      </c>
      <c r="BG75" s="15">
        <v>65.625</v>
      </c>
      <c r="BH75" s="15">
        <v>0</v>
      </c>
      <c r="BI75" s="15">
        <v>0</v>
      </c>
      <c r="BJ75" s="15">
        <v>0</v>
      </c>
      <c r="BK75" s="15">
        <v>0</v>
      </c>
      <c r="BL75" s="15">
        <v>0</v>
      </c>
      <c r="BM75" s="15">
        <v>0</v>
      </c>
      <c r="BN75" s="15">
        <v>0</v>
      </c>
      <c r="BO75" s="15">
        <v>0</v>
      </c>
      <c r="BP75" s="15">
        <v>0</v>
      </c>
      <c r="BQ75" s="15">
        <v>0</v>
      </c>
      <c r="BR75" s="15">
        <v>0</v>
      </c>
      <c r="BS75" s="15">
        <v>0</v>
      </c>
      <c r="BT75" s="15">
        <v>0</v>
      </c>
      <c r="BU75" s="15">
        <v>0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v>0</v>
      </c>
      <c r="CH75" s="15">
        <v>9.375</v>
      </c>
      <c r="CI75" s="15">
        <v>10.15625</v>
      </c>
      <c r="CJ75" s="15">
        <v>0</v>
      </c>
      <c r="CK75" s="15">
        <v>35.9375</v>
      </c>
      <c r="CL75" s="15">
        <v>45.5</v>
      </c>
      <c r="CM75" s="15">
        <v>10.9375</v>
      </c>
      <c r="CN75" s="15">
        <v>3.125</v>
      </c>
      <c r="CO75" s="15">
        <v>0</v>
      </c>
      <c r="CP75" s="15">
        <v>6.25</v>
      </c>
      <c r="CQ75" s="15">
        <v>0</v>
      </c>
      <c r="CR75" s="15">
        <v>0</v>
      </c>
      <c r="CS75" s="15">
        <v>0</v>
      </c>
      <c r="CT75" s="15">
        <v>65.8125</v>
      </c>
      <c r="CU75" s="15">
        <v>0</v>
      </c>
      <c r="CV75" s="15">
        <v>1</v>
      </c>
      <c r="CW75" s="15">
        <v>276</v>
      </c>
      <c r="DD75" s="43">
        <v>24</v>
      </c>
      <c r="DE75" s="43">
        <v>124</v>
      </c>
      <c r="DF75" s="100">
        <v>184</v>
      </c>
      <c r="DG75" s="60">
        <f>'Revised Stratig. - April ''08'!$G$129</f>
        <v>3876</v>
      </c>
      <c r="DH75" s="60">
        <v>1</v>
      </c>
      <c r="DI75" s="60"/>
      <c r="DJ75" s="60"/>
      <c r="DK75" s="60"/>
      <c r="DL75" s="48">
        <v>1</v>
      </c>
      <c r="DM75" s="15">
        <v>0.83333333333333337</v>
      </c>
      <c r="DN75" s="15">
        <v>1.6666666666666667</v>
      </c>
      <c r="DO75" s="15">
        <v>5</v>
      </c>
      <c r="DP75" s="15">
        <v>0.83333333333333337</v>
      </c>
      <c r="DQ75" s="15">
        <v>0</v>
      </c>
      <c r="DR75" s="15">
        <v>0.83333333333333337</v>
      </c>
      <c r="DS75" s="15">
        <v>81.666666666666671</v>
      </c>
      <c r="DT75" s="15">
        <v>0</v>
      </c>
      <c r="DU75" s="15">
        <v>0</v>
      </c>
      <c r="DV75" s="15">
        <v>0</v>
      </c>
      <c r="DW75" s="15">
        <v>0</v>
      </c>
      <c r="DX75" s="15">
        <v>0.83350000000000002</v>
      </c>
      <c r="DY75" s="15"/>
    </row>
    <row r="76" spans="1:129" x14ac:dyDescent="0.2">
      <c r="A76" s="182">
        <v>25</v>
      </c>
      <c r="B76" s="182">
        <v>217</v>
      </c>
      <c r="C76" s="112">
        <v>277</v>
      </c>
      <c r="D76" s="183">
        <f>'Revised Stratig. - April ''08'!$G$222</f>
        <v>5368</v>
      </c>
      <c r="E76" s="67">
        <v>23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1.085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3.2599999999999993</v>
      </c>
      <c r="AF76" s="15">
        <v>0</v>
      </c>
      <c r="AG76" s="15">
        <v>3.2599999999999993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0</v>
      </c>
      <c r="AR76" s="15">
        <v>0</v>
      </c>
      <c r="AS76" s="15">
        <v>0</v>
      </c>
      <c r="AT76" s="15">
        <v>4.3478260869565215</v>
      </c>
      <c r="AU76" s="15">
        <v>27.173913043478258</v>
      </c>
      <c r="AV76" s="15">
        <v>1.0869565217391304</v>
      </c>
      <c r="AW76" s="15">
        <v>0</v>
      </c>
      <c r="AX76" s="15">
        <v>4.3478260869565215</v>
      </c>
      <c r="AY76" s="15">
        <v>23.913043478260867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0</v>
      </c>
      <c r="BH76" s="15">
        <v>0</v>
      </c>
      <c r="BI76" s="15">
        <v>0</v>
      </c>
      <c r="BJ76" s="15">
        <v>0</v>
      </c>
      <c r="BK76" s="15">
        <v>0</v>
      </c>
      <c r="BL76" s="15">
        <v>0</v>
      </c>
      <c r="BM76" s="15">
        <v>0</v>
      </c>
      <c r="BN76" s="15">
        <v>0</v>
      </c>
      <c r="BO76" s="15">
        <v>0</v>
      </c>
      <c r="BP76" s="15">
        <v>0</v>
      </c>
      <c r="BQ76" s="15">
        <v>0</v>
      </c>
      <c r="BR76" s="15">
        <v>0</v>
      </c>
      <c r="BS76" s="15">
        <v>0</v>
      </c>
      <c r="BT76" s="15">
        <v>0</v>
      </c>
      <c r="BU76" s="15">
        <v>0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1.0869565217391304</v>
      </c>
      <c r="CI76" s="15">
        <v>4.3478260869565215</v>
      </c>
      <c r="CJ76" s="15">
        <v>2.1739130434782608</v>
      </c>
      <c r="CK76" s="15">
        <v>28.260869565217391</v>
      </c>
      <c r="CL76" s="15">
        <v>29.34782608695652</v>
      </c>
      <c r="CM76" s="15">
        <v>0</v>
      </c>
      <c r="CN76" s="15">
        <v>0</v>
      </c>
      <c r="CO76" s="15">
        <v>0</v>
      </c>
      <c r="CP76" s="15">
        <v>0</v>
      </c>
      <c r="CQ76" s="15">
        <v>0</v>
      </c>
      <c r="CR76" s="15">
        <v>0</v>
      </c>
      <c r="CS76" s="15">
        <v>0</v>
      </c>
      <c r="CT76" s="15">
        <v>29.34782608695652</v>
      </c>
      <c r="CU76" s="15">
        <v>0</v>
      </c>
      <c r="CV76" s="15">
        <v>1</v>
      </c>
      <c r="CW76" s="15">
        <v>277</v>
      </c>
      <c r="DD76" s="43">
        <v>29</v>
      </c>
      <c r="DE76" s="43">
        <v>129</v>
      </c>
      <c r="DF76" s="100">
        <v>189</v>
      </c>
      <c r="DG76" s="60">
        <f>'Revised Stratig. - April ''08'!$G$134</f>
        <v>3929</v>
      </c>
      <c r="DH76" s="60">
        <v>1</v>
      </c>
      <c r="DI76" s="60"/>
      <c r="DJ76" s="60"/>
      <c r="DK76" s="60"/>
      <c r="DL76" s="89">
        <v>1</v>
      </c>
      <c r="DM76" s="15">
        <v>1.6650000000000003</v>
      </c>
      <c r="DN76" s="15">
        <v>5</v>
      </c>
      <c r="DO76" s="15">
        <v>5.8333333333333339</v>
      </c>
      <c r="DP76" s="15">
        <v>0.83333333333333337</v>
      </c>
      <c r="DQ76" s="15">
        <v>0</v>
      </c>
      <c r="DR76" s="15">
        <v>0.83333333333333337</v>
      </c>
      <c r="DS76" s="15">
        <v>55.833333333333336</v>
      </c>
      <c r="DT76" s="15">
        <v>0</v>
      </c>
      <c r="DU76" s="15">
        <v>0</v>
      </c>
      <c r="DV76" s="15">
        <v>0</v>
      </c>
      <c r="DW76" s="15">
        <v>0</v>
      </c>
      <c r="DX76" s="15">
        <v>0</v>
      </c>
      <c r="DY76" s="15"/>
    </row>
    <row r="77" spans="1:129" x14ac:dyDescent="0.2">
      <c r="A77" s="182">
        <v>26</v>
      </c>
      <c r="B77" s="182">
        <v>218</v>
      </c>
      <c r="C77" s="112">
        <v>278</v>
      </c>
      <c r="D77" s="183">
        <f>'Revised Stratig. - April ''08'!$G$223</f>
        <v>5385</v>
      </c>
      <c r="E77" s="67">
        <v>24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1.04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1.04</v>
      </c>
      <c r="AF77" s="15">
        <v>0</v>
      </c>
      <c r="AG77" s="15">
        <v>1.04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4.166666666666667</v>
      </c>
      <c r="AU77" s="15">
        <v>47.916666666666671</v>
      </c>
      <c r="AV77" s="15">
        <v>1.0416666666666667</v>
      </c>
      <c r="AW77" s="15">
        <v>0</v>
      </c>
      <c r="AX77" s="15">
        <v>4.166666666666667</v>
      </c>
      <c r="AY77" s="15">
        <v>10.41666666666667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5.2083333333333339</v>
      </c>
      <c r="CI77" s="15">
        <v>7.291666666666667</v>
      </c>
      <c r="CJ77" s="15">
        <v>2.0833333333333335</v>
      </c>
      <c r="CK77" s="15">
        <v>38.541666666666671</v>
      </c>
      <c r="CL77" s="15">
        <v>43.75</v>
      </c>
      <c r="CM77" s="15">
        <v>0</v>
      </c>
      <c r="CN77" s="15">
        <v>0</v>
      </c>
      <c r="CO77" s="15">
        <v>0</v>
      </c>
      <c r="CP77" s="15">
        <v>0</v>
      </c>
      <c r="CQ77" s="15">
        <v>0</v>
      </c>
      <c r="CR77" s="15">
        <v>0</v>
      </c>
      <c r="CS77" s="15">
        <v>0</v>
      </c>
      <c r="CT77" s="15">
        <v>43.75</v>
      </c>
      <c r="CU77" s="15">
        <v>0</v>
      </c>
      <c r="CV77" s="15">
        <v>1</v>
      </c>
      <c r="CW77" s="15">
        <v>278</v>
      </c>
      <c r="DD77" s="43">
        <v>34</v>
      </c>
      <c r="DE77" s="43">
        <v>134</v>
      </c>
      <c r="DF77" s="100">
        <v>194</v>
      </c>
      <c r="DG77" s="60">
        <f>'Revised Stratig. - April ''08'!$G$139</f>
        <v>3982</v>
      </c>
      <c r="DH77" s="60">
        <v>1</v>
      </c>
      <c r="DI77" s="60"/>
      <c r="DJ77" s="60"/>
      <c r="DK77" s="60"/>
      <c r="DL77" s="89">
        <v>1</v>
      </c>
      <c r="DM77" s="15">
        <v>0.83335000000000015</v>
      </c>
      <c r="DN77" s="15">
        <v>1.6666666666666667</v>
      </c>
      <c r="DO77" s="15">
        <v>2.5</v>
      </c>
      <c r="DP77" s="15">
        <v>0.83333333333333337</v>
      </c>
      <c r="DQ77" s="15">
        <v>0</v>
      </c>
      <c r="DR77" s="15">
        <v>0</v>
      </c>
      <c r="DS77" s="15">
        <v>123.33333333333336</v>
      </c>
      <c r="DT77" s="15">
        <v>0</v>
      </c>
      <c r="DU77" s="15">
        <v>0</v>
      </c>
      <c r="DV77" s="15">
        <v>0</v>
      </c>
      <c r="DW77" s="15">
        <v>0</v>
      </c>
      <c r="DX77" s="15">
        <v>1.6650000000000003</v>
      </c>
      <c r="DY77" s="15"/>
    </row>
    <row r="78" spans="1:129" x14ac:dyDescent="0.2">
      <c r="A78" s="182">
        <v>27</v>
      </c>
      <c r="B78" s="182">
        <v>219</v>
      </c>
      <c r="C78" s="112">
        <v>279</v>
      </c>
      <c r="D78" s="183">
        <f>'Revised Stratig. - April ''08'!$G$224</f>
        <v>5402</v>
      </c>
      <c r="E78" s="67">
        <v>26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1.9250000000000003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2.8849999999999998</v>
      </c>
      <c r="AF78" s="15">
        <v>0</v>
      </c>
      <c r="AG78" s="15">
        <v>2.8849999999999998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8.6538461538461533</v>
      </c>
      <c r="AV78" s="15">
        <v>0</v>
      </c>
      <c r="AW78" s="15">
        <v>0</v>
      </c>
      <c r="AX78" s="15">
        <v>0.96153846153846156</v>
      </c>
      <c r="AY78" s="15">
        <v>8.6538461538461533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4.8076923076923075</v>
      </c>
      <c r="CI78" s="15">
        <v>2.8846153846153846</v>
      </c>
      <c r="CJ78" s="15">
        <v>0</v>
      </c>
      <c r="CK78" s="15">
        <v>18.26923076923077</v>
      </c>
      <c r="CL78" s="15">
        <v>23.076923076923077</v>
      </c>
      <c r="CM78" s="15">
        <v>0</v>
      </c>
      <c r="CN78" s="15">
        <v>0</v>
      </c>
      <c r="CO78" s="15">
        <v>0</v>
      </c>
      <c r="CP78" s="15">
        <v>0</v>
      </c>
      <c r="CQ78" s="15">
        <v>0</v>
      </c>
      <c r="CR78" s="15">
        <v>0</v>
      </c>
      <c r="CS78" s="15">
        <v>0</v>
      </c>
      <c r="CT78" s="15">
        <v>23.076923076923077</v>
      </c>
      <c r="CU78" s="15">
        <v>0</v>
      </c>
      <c r="CV78" s="15">
        <v>1</v>
      </c>
      <c r="CW78" s="15">
        <v>279</v>
      </c>
      <c r="DD78" s="43">
        <v>39</v>
      </c>
      <c r="DE78" s="43">
        <v>139</v>
      </c>
      <c r="DF78" s="100">
        <v>199</v>
      </c>
      <c r="DG78" s="60">
        <f>'Revised Stratig. - April ''08'!$G$144</f>
        <v>4022</v>
      </c>
      <c r="DH78" s="60">
        <v>1</v>
      </c>
      <c r="DI78" s="60"/>
      <c r="DJ78" s="60"/>
      <c r="DK78" s="60"/>
      <c r="DL78" s="89">
        <v>1</v>
      </c>
      <c r="DM78" s="15">
        <v>0.83350000000000002</v>
      </c>
      <c r="DN78" s="15">
        <v>1.6666666666666667</v>
      </c>
      <c r="DO78" s="15">
        <v>0.83333333333333337</v>
      </c>
      <c r="DP78" s="15">
        <v>0.83333333333333337</v>
      </c>
      <c r="DQ78" s="15">
        <v>0</v>
      </c>
      <c r="DR78" s="15">
        <v>0</v>
      </c>
      <c r="DS78" s="15">
        <v>115.83333333333336</v>
      </c>
      <c r="DT78" s="15">
        <v>0</v>
      </c>
      <c r="DU78" s="15">
        <v>0</v>
      </c>
      <c r="DV78" s="15">
        <v>0</v>
      </c>
      <c r="DW78" s="15">
        <v>0</v>
      </c>
      <c r="DX78" s="15">
        <v>2.5</v>
      </c>
      <c r="DY78" s="15"/>
    </row>
    <row r="79" spans="1:129" x14ac:dyDescent="0.2">
      <c r="A79" s="182">
        <v>28</v>
      </c>
      <c r="B79" s="182">
        <v>220</v>
      </c>
      <c r="C79" s="112">
        <v>280</v>
      </c>
      <c r="D79" s="183">
        <f>'Revised Stratig. - April ''08'!$G$225</f>
        <v>5419</v>
      </c>
      <c r="E79" s="67">
        <v>23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4.3499999999999996</v>
      </c>
      <c r="AF79" s="15">
        <v>0</v>
      </c>
      <c r="AG79" s="15">
        <v>4.3499999999999996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27.173913043478258</v>
      </c>
      <c r="AV79" s="15">
        <v>0</v>
      </c>
      <c r="AW79" s="15">
        <v>0</v>
      </c>
      <c r="AX79" s="15">
        <v>1.0869565217391304</v>
      </c>
      <c r="AY79" s="15">
        <v>7.6086956521739113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3.2608695652173911</v>
      </c>
      <c r="CI79" s="15">
        <v>6.5217391304347823</v>
      </c>
      <c r="CJ79" s="15">
        <v>1.0869565217391304</v>
      </c>
      <c r="CK79" s="15">
        <v>23.913043478260867</v>
      </c>
      <c r="CL79" s="15">
        <v>27.173913043478255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27.173913043478255</v>
      </c>
      <c r="CU79" s="15">
        <v>0</v>
      </c>
      <c r="CV79" s="15">
        <v>1</v>
      </c>
      <c r="CW79" s="15">
        <v>280</v>
      </c>
      <c r="DD79" s="43">
        <v>44</v>
      </c>
      <c r="DE79" s="43">
        <v>144</v>
      </c>
      <c r="DF79" s="100">
        <v>204</v>
      </c>
      <c r="DG79" s="60">
        <f>'Revised Stratig. - April ''08'!$G$149</f>
        <v>4048</v>
      </c>
      <c r="DH79" s="60">
        <v>1</v>
      </c>
      <c r="DI79" s="60"/>
      <c r="DJ79" s="60"/>
      <c r="DK79" s="60"/>
      <c r="DL79" s="48">
        <v>1</v>
      </c>
      <c r="DM79" s="15">
        <v>0</v>
      </c>
      <c r="DN79" s="15">
        <v>1.6666666666666667</v>
      </c>
      <c r="DO79" s="15">
        <v>2.5</v>
      </c>
      <c r="DP79" s="15">
        <v>0.83333333333333337</v>
      </c>
      <c r="DQ79" s="15">
        <v>0</v>
      </c>
      <c r="DR79" s="15">
        <v>0</v>
      </c>
      <c r="DS79" s="15">
        <v>100.83333333333334</v>
      </c>
      <c r="DT79" s="15">
        <v>0</v>
      </c>
      <c r="DU79" s="15">
        <v>0</v>
      </c>
      <c r="DV79" s="15">
        <v>0</v>
      </c>
      <c r="DW79" s="15">
        <v>0</v>
      </c>
      <c r="DX79" s="15">
        <v>1.6650000000000003</v>
      </c>
      <c r="DY79" s="15"/>
    </row>
    <row r="80" spans="1:129" x14ac:dyDescent="0.2">
      <c r="A80" s="43">
        <v>29</v>
      </c>
      <c r="B80" s="43">
        <v>221</v>
      </c>
      <c r="C80" s="100">
        <v>281</v>
      </c>
      <c r="D80" s="60">
        <f>'Revised Stratig. - April ''08'!$G$226</f>
        <v>5441</v>
      </c>
      <c r="E80" s="67">
        <v>26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1.9230769230769231</v>
      </c>
      <c r="W80" s="15">
        <v>1.9230769230769231</v>
      </c>
      <c r="X80" s="15">
        <v>0</v>
      </c>
      <c r="Y80" s="15">
        <v>2.8846153846153846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0.96153846153846156</v>
      </c>
      <c r="AG80" s="15">
        <v>0.96153846153846156</v>
      </c>
      <c r="AH80" s="15">
        <v>0</v>
      </c>
      <c r="AI80" s="15">
        <v>27.884615384615387</v>
      </c>
      <c r="AJ80" s="15">
        <v>0</v>
      </c>
      <c r="AK80" s="15">
        <v>0</v>
      </c>
      <c r="AL80" s="15">
        <v>0</v>
      </c>
      <c r="AM80" s="15">
        <v>0.96153846153846156</v>
      </c>
      <c r="AN80" s="15">
        <v>0</v>
      </c>
      <c r="AO80" s="15">
        <v>0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7.6923076923076925</v>
      </c>
      <c r="AV80" s="15">
        <v>0</v>
      </c>
      <c r="AW80" s="15">
        <v>0</v>
      </c>
      <c r="AX80" s="15">
        <v>0.96153846153846156</v>
      </c>
      <c r="AY80" s="15">
        <v>15.384615384615385</v>
      </c>
      <c r="AZ80" s="15">
        <v>0</v>
      </c>
      <c r="BA80" s="15">
        <v>0.96153846153846156</v>
      </c>
      <c r="BB80" s="15">
        <v>3.8461538461538463</v>
      </c>
      <c r="BC80" s="15">
        <v>0</v>
      </c>
      <c r="BD80" s="15">
        <v>0</v>
      </c>
      <c r="BE80" s="15">
        <v>0</v>
      </c>
      <c r="BF80" s="15">
        <v>0</v>
      </c>
      <c r="BG80" s="15">
        <v>21.153846153846153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3.8461538461538463</v>
      </c>
      <c r="CI80" s="15">
        <v>1.9230769230769231</v>
      </c>
      <c r="CJ80" s="15">
        <v>0</v>
      </c>
      <c r="CK80" s="15">
        <v>15.384615384615385</v>
      </c>
      <c r="CL80" s="15">
        <v>19.000000000000004</v>
      </c>
      <c r="CM80" s="15">
        <v>2.8846153846153846</v>
      </c>
      <c r="CN80" s="15">
        <v>0.96153846153846156</v>
      </c>
      <c r="CO80" s="15">
        <v>0</v>
      </c>
      <c r="CP80" s="15">
        <v>0</v>
      </c>
      <c r="CQ80" s="15">
        <v>0</v>
      </c>
      <c r="CR80" s="15">
        <v>0</v>
      </c>
      <c r="CS80" s="15">
        <v>0</v>
      </c>
      <c r="CT80" s="15">
        <v>22.846153846153843</v>
      </c>
      <c r="CU80" s="15">
        <v>0</v>
      </c>
      <c r="CV80" s="15">
        <v>1</v>
      </c>
      <c r="CW80" s="15">
        <v>281</v>
      </c>
      <c r="DD80" s="43">
        <v>49</v>
      </c>
      <c r="DE80" s="43">
        <v>149</v>
      </c>
      <c r="DF80" s="100">
        <v>209</v>
      </c>
      <c r="DG80" s="60">
        <f>'Revised Stratig. - April ''08'!$G$154</f>
        <v>4182</v>
      </c>
      <c r="DH80" s="60">
        <v>1</v>
      </c>
      <c r="DI80" s="60"/>
      <c r="DJ80" s="60"/>
      <c r="DK80" s="60"/>
      <c r="DL80" s="89">
        <v>1</v>
      </c>
      <c r="DM80" s="15">
        <v>0.83350000000000002</v>
      </c>
      <c r="DN80" s="15">
        <v>2.5</v>
      </c>
      <c r="DO80" s="15">
        <v>0</v>
      </c>
      <c r="DP80" s="15">
        <v>3.3333333333333335</v>
      </c>
      <c r="DQ80" s="15">
        <v>0</v>
      </c>
      <c r="DR80" s="15">
        <v>0</v>
      </c>
      <c r="DS80" s="15">
        <v>140.83333333333334</v>
      </c>
      <c r="DT80" s="15">
        <v>0</v>
      </c>
      <c r="DU80" s="15">
        <v>0</v>
      </c>
      <c r="DV80" s="15">
        <v>0</v>
      </c>
      <c r="DW80" s="15">
        <v>0</v>
      </c>
      <c r="DX80" s="15">
        <v>0</v>
      </c>
      <c r="DY80" s="15"/>
    </row>
    <row r="81" spans="1:129" x14ac:dyDescent="0.2">
      <c r="A81" s="182">
        <v>30</v>
      </c>
      <c r="B81" s="182">
        <v>222</v>
      </c>
      <c r="C81" s="112">
        <v>282</v>
      </c>
      <c r="D81" s="183">
        <f>'Revised Stratig. - April ''08'!$G$227</f>
        <v>5462</v>
      </c>
      <c r="E81" s="67">
        <v>22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1.1363636363636365</v>
      </c>
      <c r="AV81" s="15">
        <v>0</v>
      </c>
      <c r="AW81" s="15">
        <v>0</v>
      </c>
      <c r="AX81" s="15">
        <v>1.1363636363636365</v>
      </c>
      <c r="AY81" s="15">
        <v>7.954545454545455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4.5454545454545459</v>
      </c>
      <c r="CJ81" s="15">
        <v>0</v>
      </c>
      <c r="CK81" s="15">
        <v>7.954545454545455</v>
      </c>
      <c r="CL81" s="15">
        <v>7.954545454545455</v>
      </c>
      <c r="CM81" s="15">
        <v>0</v>
      </c>
      <c r="CN81" s="15">
        <v>1.1363636363636365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15">
        <v>9.0909090909090917</v>
      </c>
      <c r="CU81" s="15">
        <v>0</v>
      </c>
      <c r="CV81" s="15">
        <v>1</v>
      </c>
      <c r="CW81" s="15">
        <v>282</v>
      </c>
      <c r="DD81" s="43">
        <v>54</v>
      </c>
      <c r="DE81" s="43">
        <v>154</v>
      </c>
      <c r="DF81" s="100">
        <v>214</v>
      </c>
      <c r="DG81" s="60">
        <f>'Revised Stratig. - April ''08'!$G$159</f>
        <v>4245</v>
      </c>
      <c r="DH81" s="60">
        <v>1</v>
      </c>
      <c r="DI81" s="60"/>
      <c r="DJ81" s="60"/>
      <c r="DK81" s="60"/>
      <c r="DL81" s="89">
        <v>1</v>
      </c>
      <c r="DM81" s="15">
        <v>0.83350000000000002</v>
      </c>
      <c r="DN81" s="15">
        <v>3.3333333333333335</v>
      </c>
      <c r="DO81" s="15">
        <v>0</v>
      </c>
      <c r="DP81" s="15">
        <v>4.1666666666666661</v>
      </c>
      <c r="DQ81" s="15">
        <v>0</v>
      </c>
      <c r="DR81" s="15">
        <v>0</v>
      </c>
      <c r="DS81" s="15">
        <v>56.666666666666671</v>
      </c>
      <c r="DT81" s="15">
        <v>0</v>
      </c>
      <c r="DU81" s="15">
        <v>0</v>
      </c>
      <c r="DV81" s="15">
        <v>0</v>
      </c>
      <c r="DW81" s="15">
        <v>0</v>
      </c>
      <c r="DX81" s="15">
        <v>0.83333333333333337</v>
      </c>
      <c r="DY81" s="15"/>
    </row>
    <row r="82" spans="1:129" x14ac:dyDescent="0.2">
      <c r="A82" s="182">
        <v>31</v>
      </c>
      <c r="B82" s="182">
        <v>223</v>
      </c>
      <c r="C82" s="112">
        <v>283</v>
      </c>
      <c r="D82" s="183">
        <f>'Revised Stratig. - April ''08'!$G$228</f>
        <v>5484</v>
      </c>
      <c r="E82" s="67">
        <v>22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5.6818181818181825</v>
      </c>
      <c r="AV82" s="15">
        <v>0</v>
      </c>
      <c r="AW82" s="15">
        <v>0</v>
      </c>
      <c r="AX82" s="15">
        <v>1.1363636363636365</v>
      </c>
      <c r="AY82" s="15">
        <v>11.363636363636367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4.5454545454545459</v>
      </c>
      <c r="CL82" s="15">
        <v>4.5454545454545467</v>
      </c>
      <c r="CM82" s="15">
        <v>0</v>
      </c>
      <c r="CN82" s="15">
        <v>0</v>
      </c>
      <c r="CO82" s="15">
        <v>0</v>
      </c>
      <c r="CP82" s="15">
        <v>0</v>
      </c>
      <c r="CQ82" s="15">
        <v>0</v>
      </c>
      <c r="CR82" s="15">
        <v>0</v>
      </c>
      <c r="CS82" s="15">
        <v>0</v>
      </c>
      <c r="CT82" s="15">
        <v>4.5454545454545467</v>
      </c>
      <c r="CU82" s="15">
        <v>0</v>
      </c>
      <c r="CV82" s="15">
        <v>1</v>
      </c>
      <c r="CW82" s="15">
        <v>283</v>
      </c>
      <c r="DD82" s="43">
        <v>59</v>
      </c>
      <c r="DE82" s="43">
        <v>159</v>
      </c>
      <c r="DF82" s="100">
        <v>219</v>
      </c>
      <c r="DG82" s="60">
        <f>'Revised Stratig. - April ''08'!$G$164</f>
        <v>4305</v>
      </c>
      <c r="DH82" s="60">
        <v>1</v>
      </c>
      <c r="DI82" s="60"/>
      <c r="DJ82" s="60"/>
      <c r="DK82" s="60"/>
      <c r="DL82" s="89">
        <v>1</v>
      </c>
      <c r="DM82" s="15">
        <v>1.25</v>
      </c>
      <c r="DN82" s="15">
        <v>8.75</v>
      </c>
      <c r="DO82" s="15">
        <v>0</v>
      </c>
      <c r="DP82" s="15">
        <v>0</v>
      </c>
      <c r="DQ82" s="15">
        <v>0</v>
      </c>
      <c r="DR82" s="15">
        <v>0</v>
      </c>
      <c r="DS82" s="15">
        <v>56.25</v>
      </c>
      <c r="DT82" s="15">
        <v>0</v>
      </c>
      <c r="DU82" s="15">
        <v>0</v>
      </c>
      <c r="DV82" s="15">
        <v>0</v>
      </c>
      <c r="DW82" s="15">
        <v>0</v>
      </c>
      <c r="DX82" s="15">
        <v>0</v>
      </c>
      <c r="DY82" s="15"/>
    </row>
    <row r="83" spans="1:129" x14ac:dyDescent="0.2">
      <c r="A83" s="182">
        <v>32</v>
      </c>
      <c r="B83" s="182">
        <v>224</v>
      </c>
      <c r="C83" s="112">
        <v>284</v>
      </c>
      <c r="D83" s="183">
        <f>'Revised Stratig. - April ''08'!$G$229</f>
        <v>5505</v>
      </c>
      <c r="E83" s="67">
        <v>20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1.25</v>
      </c>
      <c r="AF83" s="15">
        <v>3.75</v>
      </c>
      <c r="AG83" s="15">
        <v>5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15</v>
      </c>
      <c r="AV83" s="15">
        <v>0</v>
      </c>
      <c r="AW83" s="15">
        <v>0</v>
      </c>
      <c r="AX83" s="15">
        <v>1.25</v>
      </c>
      <c r="AY83" s="15">
        <v>15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1.25</v>
      </c>
      <c r="CI83" s="15">
        <v>6.25</v>
      </c>
      <c r="CJ83" s="15">
        <v>1.25</v>
      </c>
      <c r="CK83" s="15">
        <v>3.75</v>
      </c>
      <c r="CL83" s="15">
        <v>7.5</v>
      </c>
      <c r="CM83" s="15">
        <v>0</v>
      </c>
      <c r="CN83" s="15">
        <v>0</v>
      </c>
      <c r="CO83" s="15">
        <v>0</v>
      </c>
      <c r="CP83" s="15">
        <v>0</v>
      </c>
      <c r="CQ83" s="15">
        <v>0</v>
      </c>
      <c r="CR83" s="15">
        <v>0</v>
      </c>
      <c r="CS83" s="15">
        <v>0</v>
      </c>
      <c r="CT83" s="15">
        <v>7.5</v>
      </c>
      <c r="CU83" s="15">
        <v>0</v>
      </c>
      <c r="CV83" s="15">
        <v>1</v>
      </c>
      <c r="CW83" s="15">
        <v>284</v>
      </c>
      <c r="DD83" s="43">
        <v>64</v>
      </c>
      <c r="DE83" s="43">
        <v>164</v>
      </c>
      <c r="DF83" s="100">
        <v>224</v>
      </c>
      <c r="DG83" s="60">
        <f>'Revised Stratig. - April ''08'!$G$169</f>
        <v>4365</v>
      </c>
      <c r="DH83" s="60">
        <v>1</v>
      </c>
      <c r="DI83" s="60"/>
      <c r="DJ83" s="60"/>
      <c r="DK83" s="60"/>
      <c r="DL83" s="48">
        <v>1</v>
      </c>
      <c r="DM83" s="15">
        <v>0</v>
      </c>
      <c r="DN83" s="15">
        <v>1</v>
      </c>
      <c r="DO83" s="15">
        <v>0</v>
      </c>
      <c r="DP83" s="15">
        <v>0</v>
      </c>
      <c r="DQ83" s="15">
        <v>0</v>
      </c>
      <c r="DR83" s="15">
        <v>0</v>
      </c>
      <c r="DS83" s="15">
        <v>103</v>
      </c>
      <c r="DT83" s="15">
        <v>0</v>
      </c>
      <c r="DU83" s="15">
        <v>0</v>
      </c>
      <c r="DV83" s="15">
        <v>0</v>
      </c>
      <c r="DW83" s="15">
        <v>0</v>
      </c>
      <c r="DX83" s="15">
        <v>3</v>
      </c>
      <c r="DY83" s="15"/>
    </row>
    <row r="84" spans="1:129" x14ac:dyDescent="0.2">
      <c r="A84" s="182">
        <v>33</v>
      </c>
      <c r="B84" s="182">
        <v>225</v>
      </c>
      <c r="C84" s="112">
        <v>285</v>
      </c>
      <c r="D84" s="183">
        <f>'Revised Stratig. - April ''08'!$G$230</f>
        <v>5527</v>
      </c>
      <c r="E84" s="67">
        <v>21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1.19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2.38</v>
      </c>
      <c r="AF84" s="15">
        <v>0</v>
      </c>
      <c r="AG84" s="15">
        <v>2.38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0</v>
      </c>
      <c r="AU84" s="15">
        <v>10.714285714285714</v>
      </c>
      <c r="AV84" s="15">
        <v>0</v>
      </c>
      <c r="AW84" s="15">
        <v>0</v>
      </c>
      <c r="AX84" s="15">
        <v>1.1904761904761905</v>
      </c>
      <c r="AY84" s="15">
        <v>10.714285714285712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1.1904761904761905</v>
      </c>
      <c r="CI84" s="15">
        <v>3.5714285714285712</v>
      </c>
      <c r="CJ84" s="15">
        <v>1.1904761904761905</v>
      </c>
      <c r="CK84" s="15">
        <v>21.428571428571427</v>
      </c>
      <c r="CL84" s="15">
        <v>22.61904761904762</v>
      </c>
      <c r="CM84" s="15">
        <v>0</v>
      </c>
      <c r="CN84" s="15">
        <v>4.7619047619047619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27.38095238095238</v>
      </c>
      <c r="CU84" s="15">
        <v>0</v>
      </c>
      <c r="CV84" s="15">
        <v>1</v>
      </c>
      <c r="CW84" s="15">
        <v>285</v>
      </c>
      <c r="DD84" s="43">
        <v>69</v>
      </c>
      <c r="DE84" s="43">
        <v>169</v>
      </c>
      <c r="DF84" s="100">
        <v>229</v>
      </c>
      <c r="DG84" s="60">
        <f>'Revised Stratig. - April ''08'!$G$174</f>
        <v>4443</v>
      </c>
      <c r="DH84" s="60">
        <v>1</v>
      </c>
      <c r="DI84" s="60"/>
      <c r="DJ84" s="60"/>
      <c r="DK84" s="60"/>
      <c r="DL84" s="89">
        <v>1</v>
      </c>
      <c r="DM84" s="15">
        <v>0</v>
      </c>
      <c r="DN84" s="15">
        <v>1</v>
      </c>
      <c r="DO84" s="15">
        <v>0</v>
      </c>
      <c r="DP84" s="15">
        <v>0</v>
      </c>
      <c r="DQ84" s="15">
        <v>0</v>
      </c>
      <c r="DR84" s="15">
        <v>0</v>
      </c>
      <c r="DS84" s="15">
        <v>423</v>
      </c>
      <c r="DT84" s="15">
        <v>0</v>
      </c>
      <c r="DU84" s="15">
        <v>0</v>
      </c>
      <c r="DV84" s="15">
        <v>0</v>
      </c>
      <c r="DW84" s="15">
        <v>0</v>
      </c>
      <c r="DX84" s="15">
        <v>9</v>
      </c>
      <c r="DY84" s="15"/>
    </row>
    <row r="85" spans="1:129" x14ac:dyDescent="0.2">
      <c r="A85" s="43">
        <v>34</v>
      </c>
      <c r="B85" s="43">
        <v>226</v>
      </c>
      <c r="C85" s="100">
        <v>286</v>
      </c>
      <c r="D85" s="60">
        <f>'Revised Stratig. - April ''08'!$G$231</f>
        <v>5539</v>
      </c>
      <c r="E85" s="67">
        <v>21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2.3809523809523809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30.952380952380953</v>
      </c>
      <c r="AJ85" s="15">
        <v>0</v>
      </c>
      <c r="AK85" s="15">
        <v>1.1904761904761905</v>
      </c>
      <c r="AL85" s="15">
        <v>0</v>
      </c>
      <c r="AM85" s="15">
        <v>1.1904761904761905</v>
      </c>
      <c r="AN85" s="15">
        <v>0</v>
      </c>
      <c r="AO85" s="15">
        <v>0</v>
      </c>
      <c r="AP85" s="15">
        <v>1.1904761904761905</v>
      </c>
      <c r="AQ85" s="15">
        <v>0</v>
      </c>
      <c r="AR85" s="15">
        <v>0</v>
      </c>
      <c r="AS85" s="15">
        <v>0</v>
      </c>
      <c r="AT85" s="15">
        <v>10.714285714285712</v>
      </c>
      <c r="AU85" s="15">
        <v>107.14285714285714</v>
      </c>
      <c r="AV85" s="15">
        <v>1.1904761904761905</v>
      </c>
      <c r="AW85" s="15">
        <v>0</v>
      </c>
      <c r="AX85" s="15">
        <v>10.714999999999998</v>
      </c>
      <c r="AY85" s="15">
        <v>32.142857142857146</v>
      </c>
      <c r="AZ85" s="15">
        <v>0</v>
      </c>
      <c r="BA85" s="15">
        <v>1.1904761904761905</v>
      </c>
      <c r="BB85" s="15">
        <v>0</v>
      </c>
      <c r="BC85" s="15">
        <v>0</v>
      </c>
      <c r="BD85" s="15">
        <v>1.1904761904761905</v>
      </c>
      <c r="BE85" s="15">
        <v>0</v>
      </c>
      <c r="BF85" s="15">
        <v>0</v>
      </c>
      <c r="BG85" s="15">
        <v>35.714285714285715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7.1428571428571423</v>
      </c>
      <c r="CI85" s="15">
        <v>9.5238095238095237</v>
      </c>
      <c r="CJ85" s="15">
        <v>2.3809523809523809</v>
      </c>
      <c r="CK85" s="15">
        <v>52.380952380952387</v>
      </c>
      <c r="CL85" s="15">
        <v>64.5</v>
      </c>
      <c r="CM85" s="15">
        <v>3.5714285714285712</v>
      </c>
      <c r="CN85" s="15">
        <v>2.3809523809523809</v>
      </c>
      <c r="CO85" s="15">
        <v>1.1904761904761905</v>
      </c>
      <c r="CP85" s="15">
        <v>7.1428571428571423</v>
      </c>
      <c r="CQ85" s="15">
        <v>3.5714285714285712</v>
      </c>
      <c r="CR85" s="15">
        <v>0</v>
      </c>
      <c r="CS85" s="15">
        <v>0</v>
      </c>
      <c r="CT85" s="15">
        <v>82.357142857142847</v>
      </c>
      <c r="CU85" s="15">
        <v>0</v>
      </c>
      <c r="CV85" s="15">
        <v>1</v>
      </c>
      <c r="CW85" s="15">
        <v>286</v>
      </c>
      <c r="DD85" s="43">
        <v>74</v>
      </c>
      <c r="DE85" s="43">
        <v>174</v>
      </c>
      <c r="DF85" s="100">
        <v>234</v>
      </c>
      <c r="DG85" s="60">
        <f>'Revised Stratig. - April ''08'!$G$179</f>
        <v>4542</v>
      </c>
      <c r="DH85" s="60">
        <v>1</v>
      </c>
      <c r="DI85" s="60"/>
      <c r="DJ85" s="60"/>
      <c r="DK85" s="60"/>
      <c r="DL85" s="89">
        <v>1</v>
      </c>
      <c r="DM85" s="15">
        <v>0</v>
      </c>
      <c r="DN85" s="15">
        <v>3</v>
      </c>
      <c r="DO85" s="15">
        <v>0</v>
      </c>
      <c r="DP85" s="15">
        <v>0</v>
      </c>
      <c r="DQ85" s="15">
        <v>0</v>
      </c>
      <c r="DR85" s="15">
        <v>1</v>
      </c>
      <c r="DS85" s="15">
        <v>156</v>
      </c>
      <c r="DT85" s="15">
        <v>0</v>
      </c>
      <c r="DU85" s="15">
        <v>0</v>
      </c>
      <c r="DV85" s="15">
        <v>0</v>
      </c>
      <c r="DW85" s="15">
        <v>0</v>
      </c>
      <c r="DX85" s="15">
        <v>3</v>
      </c>
      <c r="DY85" s="15"/>
    </row>
    <row r="86" spans="1:129" x14ac:dyDescent="0.2">
      <c r="A86" s="182">
        <v>36</v>
      </c>
      <c r="B86" s="182">
        <v>228</v>
      </c>
      <c r="C86" s="112">
        <v>288</v>
      </c>
      <c r="D86" s="183">
        <f>'Revised Stratig. - April ''08'!$G$233</f>
        <v>5564</v>
      </c>
      <c r="E86" s="67">
        <v>23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1.085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15">
        <v>0</v>
      </c>
      <c r="AS86" s="15">
        <v>0</v>
      </c>
      <c r="AT86" s="15">
        <v>0</v>
      </c>
      <c r="AU86" s="15">
        <v>20.652173913043477</v>
      </c>
      <c r="AV86" s="15">
        <v>0</v>
      </c>
      <c r="AW86" s="15">
        <v>0</v>
      </c>
      <c r="AX86" s="15">
        <v>1.0869565217391304</v>
      </c>
      <c r="AY86" s="15">
        <v>7.6086956521739113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0</v>
      </c>
      <c r="BH86" s="15">
        <v>0</v>
      </c>
      <c r="BI86" s="15">
        <v>0</v>
      </c>
      <c r="BJ86" s="15">
        <v>0</v>
      </c>
      <c r="BK86" s="15">
        <v>0</v>
      </c>
      <c r="BL86" s="15">
        <v>0</v>
      </c>
      <c r="BM86" s="15">
        <v>0</v>
      </c>
      <c r="BN86" s="15">
        <v>0</v>
      </c>
      <c r="BO86" s="15">
        <v>0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4.3478260869565215</v>
      </c>
      <c r="CI86" s="15">
        <v>1.0869565217391304</v>
      </c>
      <c r="CJ86" s="15">
        <v>1.0869565217391304</v>
      </c>
      <c r="CK86" s="15">
        <v>26.086956521739129</v>
      </c>
      <c r="CL86" s="15">
        <v>30.434782608695645</v>
      </c>
      <c r="CM86" s="15">
        <v>0</v>
      </c>
      <c r="CN86" s="15">
        <v>8.695652173913043</v>
      </c>
      <c r="CO86" s="15">
        <v>0</v>
      </c>
      <c r="CP86" s="15">
        <v>0</v>
      </c>
      <c r="CQ86" s="15">
        <v>0</v>
      </c>
      <c r="CR86" s="15">
        <v>0</v>
      </c>
      <c r="CS86" s="15">
        <v>0</v>
      </c>
      <c r="CT86" s="15">
        <v>39.130434782608695</v>
      </c>
      <c r="CU86" s="15">
        <v>0</v>
      </c>
      <c r="CV86" s="15">
        <v>1</v>
      </c>
      <c r="CW86" s="15">
        <v>288</v>
      </c>
      <c r="DD86" s="43">
        <v>79</v>
      </c>
      <c r="DE86" s="43">
        <v>179</v>
      </c>
      <c r="DF86" s="100">
        <v>239</v>
      </c>
      <c r="DG86" s="60">
        <f>'Revised Stratig. - April ''08'!$G$184</f>
        <v>4598</v>
      </c>
      <c r="DH86" s="60">
        <v>1</v>
      </c>
      <c r="DI86" s="60"/>
      <c r="DJ86" s="60"/>
      <c r="DK86" s="60"/>
      <c r="DL86" s="89">
        <v>1</v>
      </c>
      <c r="DM86" s="15">
        <v>0</v>
      </c>
      <c r="DN86" s="15">
        <v>1</v>
      </c>
      <c r="DO86" s="15">
        <v>0</v>
      </c>
      <c r="DP86" s="15">
        <v>1</v>
      </c>
      <c r="DQ86" s="15">
        <v>0</v>
      </c>
      <c r="DR86" s="15">
        <v>2</v>
      </c>
      <c r="DS86" s="15">
        <v>99</v>
      </c>
      <c r="DT86" s="15">
        <v>0</v>
      </c>
      <c r="DU86" s="15">
        <v>0</v>
      </c>
      <c r="DV86" s="15">
        <v>0</v>
      </c>
      <c r="DW86" s="15">
        <v>0</v>
      </c>
      <c r="DX86" s="15">
        <v>2</v>
      </c>
      <c r="DY86" s="15"/>
    </row>
    <row r="87" spans="1:129" x14ac:dyDescent="0.2">
      <c r="A87" s="182">
        <v>37</v>
      </c>
      <c r="B87" s="182">
        <v>229</v>
      </c>
      <c r="C87" s="112">
        <v>289</v>
      </c>
      <c r="D87" s="183">
        <f>'Revised Stratig. - April ''08'!$G$234</f>
        <v>5577</v>
      </c>
      <c r="E87" s="67">
        <v>23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0</v>
      </c>
      <c r="AT87" s="15">
        <v>0</v>
      </c>
      <c r="AU87" s="15">
        <v>0</v>
      </c>
      <c r="AV87" s="15">
        <v>0</v>
      </c>
      <c r="AW87" s="15">
        <v>0</v>
      </c>
      <c r="AX87" s="15">
        <v>0</v>
      </c>
      <c r="AY87" s="15">
        <v>9.7826086956521738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0</v>
      </c>
      <c r="BH87" s="15">
        <v>0</v>
      </c>
      <c r="BI87" s="15">
        <v>16.304999999999996</v>
      </c>
      <c r="BJ87" s="15">
        <v>0</v>
      </c>
      <c r="BK87" s="15">
        <v>1.0869999999999997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16.304999999999996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6.5217391304347823</v>
      </c>
      <c r="CI87" s="15">
        <v>4.3478260869565215</v>
      </c>
      <c r="CJ87" s="15">
        <v>0</v>
      </c>
      <c r="CK87" s="15">
        <v>19.565217391304348</v>
      </c>
      <c r="CL87" s="15">
        <v>26.086956521739129</v>
      </c>
      <c r="CM87" s="15">
        <v>0</v>
      </c>
      <c r="CN87" s="15">
        <v>6.5217391304347823</v>
      </c>
      <c r="CO87" s="15">
        <v>0</v>
      </c>
      <c r="CP87" s="15">
        <v>0</v>
      </c>
      <c r="CQ87" s="15">
        <v>0</v>
      </c>
      <c r="CR87" s="15">
        <v>0</v>
      </c>
      <c r="CS87" s="15">
        <v>0</v>
      </c>
      <c r="CT87" s="15">
        <v>32.608695652173914</v>
      </c>
      <c r="CU87" s="15">
        <v>0</v>
      </c>
      <c r="CV87" s="15">
        <v>1</v>
      </c>
      <c r="CW87" s="15">
        <v>289</v>
      </c>
      <c r="DD87" s="182">
        <v>80</v>
      </c>
      <c r="DE87" s="182">
        <v>180</v>
      </c>
      <c r="DF87" s="112">
        <v>240</v>
      </c>
      <c r="DG87" s="183">
        <f>'Revised Stratig. - April ''08'!$G$185</f>
        <v>4607</v>
      </c>
      <c r="DH87" s="60">
        <v>1</v>
      </c>
      <c r="DI87" s="183"/>
      <c r="DJ87" s="183"/>
      <c r="DK87" s="183"/>
      <c r="DL87" s="48">
        <v>1</v>
      </c>
      <c r="DM87" s="15">
        <v>0</v>
      </c>
      <c r="DN87" s="15">
        <v>0</v>
      </c>
      <c r="DO87" s="15">
        <v>0</v>
      </c>
      <c r="DP87" s="15">
        <v>1.25</v>
      </c>
      <c r="DQ87" s="15">
        <v>0</v>
      </c>
      <c r="DR87" s="15">
        <v>0</v>
      </c>
      <c r="DS87" s="15">
        <v>35</v>
      </c>
      <c r="DT87" s="15">
        <v>0</v>
      </c>
      <c r="DU87" s="15">
        <v>0</v>
      </c>
      <c r="DV87" s="15">
        <v>0</v>
      </c>
      <c r="DW87" s="15">
        <v>0</v>
      </c>
      <c r="DX87" s="15">
        <v>0</v>
      </c>
      <c r="DY87" s="15"/>
    </row>
    <row r="88" spans="1:129" x14ac:dyDescent="0.2">
      <c r="A88" s="182">
        <v>38</v>
      </c>
      <c r="B88" s="182">
        <v>230</v>
      </c>
      <c r="C88" s="112">
        <v>290</v>
      </c>
      <c r="D88" s="183">
        <f>'Revised Stratig. - April ''08'!$G$235</f>
        <v>5589</v>
      </c>
      <c r="E88" s="67">
        <v>27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24.074074074074073</v>
      </c>
      <c r="AV88" s="15">
        <v>0</v>
      </c>
      <c r="AW88" s="15">
        <v>0</v>
      </c>
      <c r="AX88" s="15">
        <v>0.92592592592592593</v>
      </c>
      <c r="AY88" s="15">
        <v>17.592592592592592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10.185</v>
      </c>
      <c r="BJ88" s="15">
        <v>0</v>
      </c>
      <c r="BK88" s="15">
        <v>0.92600000000000005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10.185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4.6296296296296298</v>
      </c>
      <c r="CI88" s="15">
        <v>6.4814814814814818</v>
      </c>
      <c r="CJ88" s="15">
        <v>0</v>
      </c>
      <c r="CK88" s="15">
        <v>26.851851851851851</v>
      </c>
      <c r="CL88" s="15">
        <v>31.481481481481481</v>
      </c>
      <c r="CM88" s="15">
        <v>0</v>
      </c>
      <c r="CN88" s="15">
        <v>1.8518518518518519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33.333333333333336</v>
      </c>
      <c r="CU88" s="15">
        <v>0</v>
      </c>
      <c r="CV88" s="15">
        <v>1</v>
      </c>
      <c r="CW88" s="15">
        <v>290</v>
      </c>
      <c r="DD88" s="182">
        <v>81</v>
      </c>
      <c r="DE88" s="182">
        <v>181</v>
      </c>
      <c r="DF88" s="112">
        <v>241</v>
      </c>
      <c r="DG88" s="183">
        <f>'Revised Stratig. - April ''08'!$G$186</f>
        <v>4617</v>
      </c>
      <c r="DH88" s="60">
        <v>1</v>
      </c>
      <c r="DI88" s="183"/>
      <c r="DJ88" s="183"/>
      <c r="DK88" s="183"/>
      <c r="DL88" s="89">
        <v>1</v>
      </c>
      <c r="DM88" s="15">
        <v>0</v>
      </c>
      <c r="DN88" s="15">
        <v>0</v>
      </c>
      <c r="DO88" s="15">
        <v>1.25</v>
      </c>
      <c r="DP88" s="15">
        <v>2.5</v>
      </c>
      <c r="DQ88" s="15">
        <v>0</v>
      </c>
      <c r="DR88" s="15">
        <v>0</v>
      </c>
      <c r="DS88" s="15">
        <v>78.75</v>
      </c>
      <c r="DT88" s="15">
        <v>0</v>
      </c>
      <c r="DU88" s="15">
        <v>0</v>
      </c>
      <c r="DV88" s="15">
        <v>0</v>
      </c>
      <c r="DW88" s="15">
        <v>0</v>
      </c>
      <c r="DX88" s="15">
        <v>0</v>
      </c>
      <c r="DY88" s="15"/>
    </row>
    <row r="89" spans="1:129" x14ac:dyDescent="0.2">
      <c r="A89" s="43">
        <v>39</v>
      </c>
      <c r="B89" s="43">
        <v>231</v>
      </c>
      <c r="C89" s="100">
        <v>291</v>
      </c>
      <c r="D89" s="60">
        <f>'Revised Stratig. - April ''08'!$G$236</f>
        <v>5595</v>
      </c>
      <c r="E89" s="67">
        <v>33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1.5151515151515151</v>
      </c>
      <c r="AF89" s="15">
        <v>0</v>
      </c>
      <c r="AG89" s="15">
        <v>1.5151515151515151</v>
      </c>
      <c r="AH89" s="15">
        <v>0</v>
      </c>
      <c r="AI89" s="15">
        <v>37.878787878787875</v>
      </c>
      <c r="AJ89" s="15">
        <v>0</v>
      </c>
      <c r="AK89" s="15">
        <v>0</v>
      </c>
      <c r="AL89" s="15">
        <v>0</v>
      </c>
      <c r="AM89" s="15">
        <v>0.75757575757575757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18.18181818181818</v>
      </c>
      <c r="AV89" s="15">
        <v>0</v>
      </c>
      <c r="AW89" s="15">
        <v>0</v>
      </c>
      <c r="AX89" s="15">
        <v>0.75757575757575757</v>
      </c>
      <c r="AY89" s="15">
        <v>40.151515151515149</v>
      </c>
      <c r="AZ89" s="15">
        <v>0</v>
      </c>
      <c r="BA89" s="15">
        <v>2.2727272727272725</v>
      </c>
      <c r="BB89" s="15">
        <v>28.030303030303024</v>
      </c>
      <c r="BC89" s="15">
        <v>0</v>
      </c>
      <c r="BD89" s="15">
        <v>0</v>
      </c>
      <c r="BE89" s="15">
        <v>0</v>
      </c>
      <c r="BF89" s="15">
        <v>0</v>
      </c>
      <c r="BG89" s="15">
        <v>71.212121212121218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6.8181818181818166</v>
      </c>
      <c r="CI89" s="15">
        <v>6.0606060606060606</v>
      </c>
      <c r="CJ89" s="15">
        <v>0.75757575757575757</v>
      </c>
      <c r="CK89" s="15">
        <v>34.090909090909086</v>
      </c>
      <c r="CL89" s="15">
        <v>41</v>
      </c>
      <c r="CM89" s="15">
        <v>9.0909090909090899</v>
      </c>
      <c r="CN89" s="15">
        <v>3.0303030303030303</v>
      </c>
      <c r="CO89" s="15">
        <v>1.5151515151515151</v>
      </c>
      <c r="CP89" s="15">
        <v>1.5151515151515151</v>
      </c>
      <c r="CQ89" s="15">
        <v>0</v>
      </c>
      <c r="CR89" s="15">
        <v>0</v>
      </c>
      <c r="CS89" s="15">
        <v>0</v>
      </c>
      <c r="CT89" s="15">
        <v>56.151515151515156</v>
      </c>
      <c r="CU89" s="15">
        <v>0</v>
      </c>
      <c r="CV89" s="15">
        <v>1</v>
      </c>
      <c r="CW89" s="15">
        <v>291</v>
      </c>
      <c r="DD89" s="182">
        <v>82</v>
      </c>
      <c r="DE89" s="182">
        <v>182</v>
      </c>
      <c r="DF89" s="112">
        <v>242</v>
      </c>
      <c r="DG89" s="183">
        <f>'Revised Stratig. - April ''08'!$G$187</f>
        <v>4628</v>
      </c>
      <c r="DH89" s="60">
        <v>1</v>
      </c>
      <c r="DI89" s="183"/>
      <c r="DJ89" s="183"/>
      <c r="DK89" s="183"/>
      <c r="DL89" s="89">
        <v>1</v>
      </c>
      <c r="DM89" s="15">
        <v>0</v>
      </c>
      <c r="DN89" s="15">
        <v>0</v>
      </c>
      <c r="DO89" s="15">
        <v>0</v>
      </c>
      <c r="DP89" s="15">
        <v>1.25</v>
      </c>
      <c r="DQ89" s="15">
        <v>0</v>
      </c>
      <c r="DR89" s="15">
        <v>0</v>
      </c>
      <c r="DS89" s="15">
        <v>58.75</v>
      </c>
      <c r="DT89" s="15">
        <v>0</v>
      </c>
      <c r="DU89" s="15">
        <v>0</v>
      </c>
      <c r="DV89" s="15">
        <v>0</v>
      </c>
      <c r="DW89" s="15">
        <v>0</v>
      </c>
      <c r="DX89" s="15">
        <v>3.75</v>
      </c>
      <c r="DY89" s="15"/>
    </row>
    <row r="90" spans="1:129" x14ac:dyDescent="0.2">
      <c r="A90" s="182">
        <v>40</v>
      </c>
      <c r="B90" s="182">
        <v>232</v>
      </c>
      <c r="C90" s="112">
        <v>292</v>
      </c>
      <c r="D90" s="183">
        <f>'Revised Stratig. - April ''08'!$G$237</f>
        <v>5601</v>
      </c>
      <c r="E90" s="67">
        <v>28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0.89500000000000024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2.6800000000000006</v>
      </c>
      <c r="AF90" s="15">
        <v>0</v>
      </c>
      <c r="AG90" s="15">
        <v>2.6800000000000006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0</v>
      </c>
      <c r="AR90" s="15">
        <v>0</v>
      </c>
      <c r="AS90" s="15">
        <v>0</v>
      </c>
      <c r="AT90" s="15">
        <v>0.8928571428571429</v>
      </c>
      <c r="AU90" s="15">
        <v>8.0357142857142865</v>
      </c>
      <c r="AV90" s="15">
        <v>0</v>
      </c>
      <c r="AW90" s="15">
        <v>0</v>
      </c>
      <c r="AX90" s="15">
        <v>0.8928571428571429</v>
      </c>
      <c r="AY90" s="15">
        <v>16.071428571428577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0</v>
      </c>
      <c r="BH90" s="15">
        <v>0</v>
      </c>
      <c r="BI90" s="15">
        <v>0</v>
      </c>
      <c r="BJ90" s="15">
        <v>0</v>
      </c>
      <c r="BK90" s="15">
        <v>0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13.392857142857144</v>
      </c>
      <c r="CI90" s="15">
        <v>2.6785714285714288</v>
      </c>
      <c r="CJ90" s="15">
        <v>0.8928571428571429</v>
      </c>
      <c r="CK90" s="15">
        <v>28.571428571428573</v>
      </c>
      <c r="CL90" s="15">
        <v>41.964285714285715</v>
      </c>
      <c r="CM90" s="15">
        <v>0</v>
      </c>
      <c r="CN90" s="15">
        <v>0.8928571428571429</v>
      </c>
      <c r="CO90" s="15">
        <v>0</v>
      </c>
      <c r="CP90" s="15">
        <v>0</v>
      </c>
      <c r="CQ90" s="15">
        <v>0</v>
      </c>
      <c r="CR90" s="15">
        <v>0</v>
      </c>
      <c r="CS90" s="15">
        <v>0</v>
      </c>
      <c r="CT90" s="15">
        <v>42.857142857142861</v>
      </c>
      <c r="CU90" s="15">
        <v>0</v>
      </c>
      <c r="CV90" s="15">
        <v>1</v>
      </c>
      <c r="CW90" s="15">
        <v>292</v>
      </c>
      <c r="DD90" s="182">
        <v>83</v>
      </c>
      <c r="DE90" s="182">
        <v>183</v>
      </c>
      <c r="DF90" s="112">
        <v>243</v>
      </c>
      <c r="DG90" s="183">
        <f>'Revised Stratig. - April ''08'!$G$188</f>
        <v>4638</v>
      </c>
      <c r="DH90" s="60">
        <v>1</v>
      </c>
      <c r="DI90" s="183"/>
      <c r="DJ90" s="183"/>
      <c r="DK90" s="183"/>
      <c r="DL90" s="89">
        <v>1</v>
      </c>
      <c r="DM90" s="15">
        <v>0</v>
      </c>
      <c r="DN90" s="15">
        <v>0</v>
      </c>
      <c r="DO90" s="15">
        <v>0</v>
      </c>
      <c r="DP90" s="15">
        <v>0</v>
      </c>
      <c r="DQ90" s="15">
        <v>0</v>
      </c>
      <c r="DR90" s="15">
        <v>0</v>
      </c>
      <c r="DS90" s="15">
        <v>102.5</v>
      </c>
      <c r="DT90" s="15">
        <v>0</v>
      </c>
      <c r="DU90" s="15">
        <v>0</v>
      </c>
      <c r="DV90" s="15">
        <v>0</v>
      </c>
      <c r="DW90" s="15">
        <v>0</v>
      </c>
      <c r="DX90" s="15">
        <v>2.5</v>
      </c>
      <c r="DY90" s="15"/>
    </row>
    <row r="91" spans="1:129" x14ac:dyDescent="0.2">
      <c r="A91" s="182">
        <v>41</v>
      </c>
      <c r="B91" s="182">
        <v>233</v>
      </c>
      <c r="C91" s="112">
        <v>293</v>
      </c>
      <c r="D91" s="183">
        <f>'Revised Stratig. - April ''08'!$G$238</f>
        <v>5607</v>
      </c>
      <c r="E91" s="67">
        <v>28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0.89500000000000024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0.89500000000000024</v>
      </c>
      <c r="AF91" s="15">
        <v>0</v>
      </c>
      <c r="AG91" s="15">
        <v>0.89500000000000024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6.25</v>
      </c>
      <c r="AV91" s="15">
        <v>0</v>
      </c>
      <c r="AW91" s="15">
        <v>0</v>
      </c>
      <c r="AX91" s="15">
        <v>0.8928571428571429</v>
      </c>
      <c r="AY91" s="15">
        <v>13.392857142857146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0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7.1428571428571432</v>
      </c>
      <c r="CI91" s="15">
        <v>9.8214285714285712</v>
      </c>
      <c r="CJ91" s="15">
        <v>1.7857142857142858</v>
      </c>
      <c r="CK91" s="15">
        <v>27.678571428571431</v>
      </c>
      <c r="CL91" s="15">
        <v>34.821428571428577</v>
      </c>
      <c r="CM91" s="15">
        <v>0</v>
      </c>
      <c r="CN91" s="15">
        <v>3.5714285714285716</v>
      </c>
      <c r="CO91" s="15">
        <v>0</v>
      </c>
      <c r="CP91" s="15">
        <v>0</v>
      </c>
      <c r="CQ91" s="15">
        <v>0</v>
      </c>
      <c r="CR91" s="15">
        <v>0</v>
      </c>
      <c r="CS91" s="15">
        <v>0</v>
      </c>
      <c r="CT91" s="15">
        <v>38.392857142857153</v>
      </c>
      <c r="CU91" s="15">
        <v>0</v>
      </c>
      <c r="CV91" s="15">
        <v>1</v>
      </c>
      <c r="CW91" s="15">
        <v>293</v>
      </c>
      <c r="DD91" s="43">
        <v>84</v>
      </c>
      <c r="DE91" s="43">
        <v>184</v>
      </c>
      <c r="DF91" s="100">
        <v>244</v>
      </c>
      <c r="DG91" s="60">
        <f>'Revised Stratig. - April ''08'!$G$189</f>
        <v>4648</v>
      </c>
      <c r="DH91" s="60">
        <v>1</v>
      </c>
      <c r="DI91" s="60"/>
      <c r="DJ91" s="60"/>
      <c r="DK91" s="60"/>
      <c r="DL91" s="48">
        <v>1</v>
      </c>
      <c r="DM91" s="15">
        <v>0</v>
      </c>
      <c r="DN91" s="15">
        <v>3</v>
      </c>
      <c r="DO91" s="15">
        <v>0</v>
      </c>
      <c r="DP91" s="15">
        <v>0</v>
      </c>
      <c r="DQ91" s="15">
        <v>0</v>
      </c>
      <c r="DR91" s="15">
        <v>1</v>
      </c>
      <c r="DS91" s="15">
        <v>193</v>
      </c>
      <c r="DT91" s="15">
        <v>0</v>
      </c>
      <c r="DU91" s="15">
        <v>0</v>
      </c>
      <c r="DV91" s="15">
        <v>0</v>
      </c>
      <c r="DW91" s="15">
        <v>0</v>
      </c>
      <c r="DX91" s="15">
        <v>5</v>
      </c>
      <c r="DY91" s="15"/>
    </row>
    <row r="92" spans="1:129" x14ac:dyDescent="0.2">
      <c r="A92" s="182">
        <v>42</v>
      </c>
      <c r="B92" s="182">
        <v>234</v>
      </c>
      <c r="C92" s="112">
        <v>294</v>
      </c>
      <c r="D92" s="183">
        <f>'Revised Stratig. - April ''08'!$G$239</f>
        <v>5613</v>
      </c>
      <c r="E92" s="67">
        <v>27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1.8500000000000003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0.92500000000000016</v>
      </c>
      <c r="AF92" s="15">
        <v>0</v>
      </c>
      <c r="AG92" s="15">
        <v>0.92500000000000016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15">
        <v>0</v>
      </c>
      <c r="AR92" s="15">
        <v>0</v>
      </c>
      <c r="AS92" s="15">
        <v>0</v>
      </c>
      <c r="AT92" s="15">
        <v>0</v>
      </c>
      <c r="AU92" s="15">
        <v>4.6296296296296298</v>
      </c>
      <c r="AV92" s="15">
        <v>0</v>
      </c>
      <c r="AW92" s="15">
        <v>0</v>
      </c>
      <c r="AX92" s="15">
        <v>0.92592592592592593</v>
      </c>
      <c r="AY92" s="15">
        <v>12.037037037037036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4.6296296296296298</v>
      </c>
      <c r="CI92" s="15">
        <v>1.8518518518518519</v>
      </c>
      <c r="CJ92" s="15">
        <v>2.7777777777777777</v>
      </c>
      <c r="CK92" s="15">
        <v>27.777777777777779</v>
      </c>
      <c r="CL92" s="15">
        <v>32.407407407407398</v>
      </c>
      <c r="CM92" s="15">
        <v>0</v>
      </c>
      <c r="CN92" s="15">
        <v>2.7777777777777777</v>
      </c>
      <c r="CO92" s="15">
        <v>0</v>
      </c>
      <c r="CP92" s="15">
        <v>0</v>
      </c>
      <c r="CQ92" s="15">
        <v>0</v>
      </c>
      <c r="CR92" s="15">
        <v>0</v>
      </c>
      <c r="CS92" s="15">
        <v>0</v>
      </c>
      <c r="CT92" s="15">
        <v>35.185185185185176</v>
      </c>
      <c r="CU92" s="15">
        <v>0</v>
      </c>
      <c r="CV92" s="15">
        <v>1</v>
      </c>
      <c r="CW92" s="15">
        <v>294</v>
      </c>
      <c r="DD92" s="43">
        <v>85</v>
      </c>
      <c r="DE92" s="43">
        <v>185</v>
      </c>
      <c r="DF92" s="100">
        <v>246</v>
      </c>
      <c r="DG92" s="60">
        <f>'Revised Stratig. - April ''08'!$G$190</f>
        <v>4659</v>
      </c>
      <c r="DH92" s="60">
        <v>1</v>
      </c>
      <c r="DI92" s="60"/>
      <c r="DJ92" s="60"/>
      <c r="DK92" s="60"/>
      <c r="DL92" s="89">
        <v>1</v>
      </c>
      <c r="DM92" s="15">
        <v>0</v>
      </c>
      <c r="DN92" s="15">
        <v>0</v>
      </c>
      <c r="DO92" s="15">
        <v>0</v>
      </c>
      <c r="DP92" s="15">
        <v>0</v>
      </c>
      <c r="DQ92" s="15">
        <v>0</v>
      </c>
      <c r="DR92" s="15">
        <v>0</v>
      </c>
      <c r="DS92" s="15">
        <v>64.5</v>
      </c>
      <c r="DT92" s="15">
        <v>0</v>
      </c>
      <c r="DU92" s="15">
        <v>0</v>
      </c>
      <c r="DV92" s="15">
        <v>0</v>
      </c>
      <c r="DW92" s="15">
        <v>0</v>
      </c>
      <c r="DX92" s="15">
        <v>0</v>
      </c>
      <c r="DY92" s="15"/>
    </row>
    <row r="93" spans="1:129" x14ac:dyDescent="0.2">
      <c r="A93" s="182">
        <v>43</v>
      </c>
      <c r="B93" s="182">
        <v>235</v>
      </c>
      <c r="C93" s="112">
        <v>295</v>
      </c>
      <c r="D93" s="183">
        <f>'Revised Stratig. - April ''08'!$G$240</f>
        <v>5619</v>
      </c>
      <c r="E93" s="67">
        <v>25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1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1</v>
      </c>
      <c r="AF93" s="15">
        <v>0</v>
      </c>
      <c r="AG93" s="15">
        <v>1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15">
        <v>0</v>
      </c>
      <c r="AR93" s="15">
        <v>0</v>
      </c>
      <c r="AS93" s="15">
        <v>0</v>
      </c>
      <c r="AT93" s="15">
        <v>0</v>
      </c>
      <c r="AU93" s="15">
        <v>6</v>
      </c>
      <c r="AV93" s="15">
        <v>0</v>
      </c>
      <c r="AW93" s="15">
        <v>0</v>
      </c>
      <c r="AX93" s="15">
        <v>1</v>
      </c>
      <c r="AY93" s="15">
        <v>13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0</v>
      </c>
      <c r="BH93" s="15">
        <v>0</v>
      </c>
      <c r="BI93" s="15">
        <v>0</v>
      </c>
      <c r="BJ93" s="15">
        <v>0</v>
      </c>
      <c r="BK93" s="15">
        <v>0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4</v>
      </c>
      <c r="CI93" s="15">
        <v>5</v>
      </c>
      <c r="CJ93" s="15">
        <v>0</v>
      </c>
      <c r="CK93" s="15">
        <v>27</v>
      </c>
      <c r="CL93" s="15">
        <v>31</v>
      </c>
      <c r="CM93" s="15">
        <v>0</v>
      </c>
      <c r="CN93" s="15">
        <v>1</v>
      </c>
      <c r="CO93" s="15">
        <v>0</v>
      </c>
      <c r="CP93" s="15">
        <v>0</v>
      </c>
      <c r="CQ93" s="15">
        <v>0</v>
      </c>
      <c r="CR93" s="15">
        <v>0</v>
      </c>
      <c r="CS93" s="15">
        <v>0</v>
      </c>
      <c r="CT93" s="15">
        <v>32</v>
      </c>
      <c r="CU93" s="15">
        <v>0</v>
      </c>
      <c r="CV93" s="15">
        <v>1</v>
      </c>
      <c r="CW93" s="15">
        <v>295</v>
      </c>
      <c r="DD93" s="182">
        <v>86</v>
      </c>
      <c r="DE93" s="182">
        <v>186</v>
      </c>
      <c r="DF93" s="112">
        <v>246</v>
      </c>
      <c r="DG93" s="183">
        <f>'Revised Stratig. - April ''08'!$G$191</f>
        <v>4667</v>
      </c>
      <c r="DH93" s="60">
        <v>1</v>
      </c>
      <c r="DI93" s="183"/>
      <c r="DJ93" s="183"/>
      <c r="DK93" s="183"/>
      <c r="DL93" s="89">
        <v>1</v>
      </c>
      <c r="DM93" s="15">
        <v>0</v>
      </c>
      <c r="DN93" s="15">
        <v>0</v>
      </c>
      <c r="DO93" s="15">
        <v>0</v>
      </c>
      <c r="DP93" s="15">
        <v>2.5</v>
      </c>
      <c r="DQ93" s="15">
        <v>0</v>
      </c>
      <c r="DR93" s="15">
        <v>0</v>
      </c>
      <c r="DS93" s="15">
        <v>191.25</v>
      </c>
      <c r="DT93" s="15">
        <v>0</v>
      </c>
      <c r="DU93" s="15">
        <v>0</v>
      </c>
      <c r="DV93" s="15">
        <v>0</v>
      </c>
      <c r="DW93" s="15">
        <v>0</v>
      </c>
      <c r="DX93" s="15">
        <v>2.5</v>
      </c>
      <c r="DY93" s="15"/>
    </row>
    <row r="94" spans="1:129" x14ac:dyDescent="0.2">
      <c r="A94" s="43">
        <v>44</v>
      </c>
      <c r="B94" s="43">
        <v>236</v>
      </c>
      <c r="C94" s="100">
        <v>296</v>
      </c>
      <c r="D94" s="60">
        <f>'Revised Stratig. - April ''08'!$G$241</f>
        <v>5658</v>
      </c>
      <c r="E94" s="67">
        <v>29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1.7241379310344827</v>
      </c>
      <c r="AF94" s="15">
        <v>0.86206896551724133</v>
      </c>
      <c r="AG94" s="15">
        <v>2.5862068965517242</v>
      </c>
      <c r="AH94" s="15">
        <v>0</v>
      </c>
      <c r="AI94" s="15">
        <v>58.620689655172399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0</v>
      </c>
      <c r="AR94" s="15">
        <v>0</v>
      </c>
      <c r="AS94" s="15">
        <v>0</v>
      </c>
      <c r="AT94" s="15">
        <v>0.86206896551724133</v>
      </c>
      <c r="AU94" s="15">
        <v>12.068965517241379</v>
      </c>
      <c r="AV94" s="15">
        <v>0</v>
      </c>
      <c r="AW94" s="15">
        <v>0</v>
      </c>
      <c r="AX94" s="15">
        <v>0.86206896551724133</v>
      </c>
      <c r="AY94" s="15">
        <v>30.172413793103445</v>
      </c>
      <c r="AZ94" s="15">
        <v>0</v>
      </c>
      <c r="BA94" s="15">
        <v>0.86206896551724133</v>
      </c>
      <c r="BB94" s="15">
        <v>1.7241379310344827</v>
      </c>
      <c r="BC94" s="15">
        <v>0</v>
      </c>
      <c r="BD94" s="15">
        <v>0</v>
      </c>
      <c r="BE94" s="15">
        <v>0</v>
      </c>
      <c r="BF94" s="15">
        <v>0</v>
      </c>
      <c r="BG94" s="15">
        <v>33.620689655172413</v>
      </c>
      <c r="BH94" s="15">
        <v>0</v>
      </c>
      <c r="BI94" s="15">
        <v>0</v>
      </c>
      <c r="BJ94" s="15">
        <v>0</v>
      </c>
      <c r="BK94" s="15">
        <v>0</v>
      </c>
      <c r="BL94" s="15">
        <v>0</v>
      </c>
      <c r="BM94" s="15">
        <v>0</v>
      </c>
      <c r="BN94" s="15">
        <v>0</v>
      </c>
      <c r="BO94" s="15">
        <v>0</v>
      </c>
      <c r="BP94" s="15">
        <v>0</v>
      </c>
      <c r="BQ94" s="15">
        <v>0</v>
      </c>
      <c r="BR94" s="15">
        <v>0</v>
      </c>
      <c r="BS94" s="15">
        <v>0</v>
      </c>
      <c r="BT94" s="15">
        <v>0</v>
      </c>
      <c r="BU94" s="15">
        <v>0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4.3103448275862073</v>
      </c>
      <c r="CI94" s="15">
        <v>9.4827586206896548</v>
      </c>
      <c r="CJ94" s="15">
        <v>1.7241379310344827</v>
      </c>
      <c r="CK94" s="15">
        <v>33.620689655172413</v>
      </c>
      <c r="CL94" s="15">
        <v>37.999999999999993</v>
      </c>
      <c r="CM94" s="15">
        <v>11.206896551724137</v>
      </c>
      <c r="CN94" s="15">
        <v>3.4482758620689653</v>
      </c>
      <c r="CO94" s="15">
        <v>1.7241379310344827</v>
      </c>
      <c r="CP94" s="15">
        <v>3.4482758620689653</v>
      </c>
      <c r="CQ94" s="15">
        <v>0</v>
      </c>
      <c r="CR94" s="15">
        <v>0</v>
      </c>
      <c r="CS94" s="15">
        <v>0</v>
      </c>
      <c r="CT94" s="15">
        <v>57.827586206896562</v>
      </c>
      <c r="CU94" s="15">
        <v>0</v>
      </c>
      <c r="CV94" s="15">
        <v>1</v>
      </c>
      <c r="CW94" s="15">
        <v>296</v>
      </c>
      <c r="DD94" s="182">
        <v>87</v>
      </c>
      <c r="DE94" s="182">
        <v>187</v>
      </c>
      <c r="DF94" s="112">
        <v>247</v>
      </c>
      <c r="DG94" s="183">
        <f>'Revised Stratig. - April ''08'!$G$192</f>
        <v>4675</v>
      </c>
      <c r="DH94" s="60">
        <v>1</v>
      </c>
      <c r="DI94" s="183"/>
      <c r="DJ94" s="183"/>
      <c r="DK94" s="183"/>
      <c r="DL94" s="89">
        <v>1</v>
      </c>
      <c r="DM94" s="15">
        <v>0</v>
      </c>
      <c r="DN94" s="15">
        <v>0</v>
      </c>
      <c r="DO94" s="15">
        <v>0</v>
      </c>
      <c r="DP94" s="15">
        <v>1.25</v>
      </c>
      <c r="DQ94" s="15">
        <v>0</v>
      </c>
      <c r="DR94" s="15">
        <v>0</v>
      </c>
      <c r="DS94" s="15">
        <v>117.5</v>
      </c>
      <c r="DT94" s="15">
        <v>0</v>
      </c>
      <c r="DU94" s="15">
        <v>0</v>
      </c>
      <c r="DV94" s="15">
        <v>0</v>
      </c>
      <c r="DW94" s="15">
        <v>0</v>
      </c>
      <c r="DX94" s="15">
        <v>1.25</v>
      </c>
      <c r="DY94" s="15"/>
    </row>
    <row r="95" spans="1:129" x14ac:dyDescent="0.2">
      <c r="A95" s="182">
        <v>45</v>
      </c>
      <c r="B95" s="182">
        <v>237</v>
      </c>
      <c r="C95" s="112">
        <v>297</v>
      </c>
      <c r="D95" s="183">
        <f>'Revised Stratig. - April ''08'!$G$242</f>
        <v>5697</v>
      </c>
      <c r="E95" s="67">
        <v>27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0</v>
      </c>
      <c r="AU95" s="15">
        <v>5.5555555555555554</v>
      </c>
      <c r="AV95" s="15">
        <v>0</v>
      </c>
      <c r="AW95" s="15">
        <v>0</v>
      </c>
      <c r="AX95" s="15">
        <v>0.92592592592592593</v>
      </c>
      <c r="AY95" s="15">
        <v>9.2592592592592595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0</v>
      </c>
      <c r="BL95" s="15">
        <v>0</v>
      </c>
      <c r="BM95" s="15">
        <v>0</v>
      </c>
      <c r="BN95" s="15">
        <v>0</v>
      </c>
      <c r="BO95" s="15">
        <v>0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1.8518518518518519</v>
      </c>
      <c r="CI95" s="15">
        <v>1.8518518518518519</v>
      </c>
      <c r="CJ95" s="15">
        <v>0.92592592592592593</v>
      </c>
      <c r="CK95" s="15">
        <v>23.148148148148149</v>
      </c>
      <c r="CL95" s="15">
        <v>25</v>
      </c>
      <c r="CM95" s="15">
        <v>0</v>
      </c>
      <c r="CN95" s="15">
        <v>2.7777777777777777</v>
      </c>
      <c r="CO95" s="15">
        <v>0</v>
      </c>
      <c r="CP95" s="15">
        <v>0</v>
      </c>
      <c r="CQ95" s="15">
        <v>0</v>
      </c>
      <c r="CR95" s="15">
        <v>0</v>
      </c>
      <c r="CS95" s="15">
        <v>0</v>
      </c>
      <c r="CT95" s="15">
        <v>27.777777777777779</v>
      </c>
      <c r="CU95" s="15">
        <v>0</v>
      </c>
      <c r="CV95" s="15">
        <v>1</v>
      </c>
      <c r="CW95" s="15">
        <v>297</v>
      </c>
      <c r="DD95" s="182">
        <v>88</v>
      </c>
      <c r="DE95" s="182">
        <v>188</v>
      </c>
      <c r="DF95" s="112">
        <v>248</v>
      </c>
      <c r="DG95" s="183">
        <f>'Revised Stratig. - April ''08'!$G$193</f>
        <v>4683</v>
      </c>
      <c r="DH95" s="60">
        <v>1</v>
      </c>
      <c r="DI95" s="183"/>
      <c r="DJ95" s="183"/>
      <c r="DK95" s="183"/>
      <c r="DL95" s="48">
        <v>1</v>
      </c>
      <c r="DM95" s="15">
        <v>0</v>
      </c>
      <c r="DN95" s="15">
        <v>0</v>
      </c>
      <c r="DO95" s="15">
        <v>0</v>
      </c>
      <c r="DP95" s="15">
        <v>2.5</v>
      </c>
      <c r="DQ95" s="15">
        <v>0</v>
      </c>
      <c r="DR95" s="15">
        <v>0</v>
      </c>
      <c r="DS95" s="15">
        <v>112.5</v>
      </c>
      <c r="DT95" s="15">
        <v>0</v>
      </c>
      <c r="DU95" s="15">
        <v>0</v>
      </c>
      <c r="DV95" s="15">
        <v>0</v>
      </c>
      <c r="DW95" s="15">
        <v>0</v>
      </c>
      <c r="DX95" s="15">
        <v>3.75</v>
      </c>
      <c r="DY95" s="15"/>
    </row>
    <row r="96" spans="1:129" x14ac:dyDescent="0.2">
      <c r="A96" s="182">
        <v>46</v>
      </c>
      <c r="B96" s="182">
        <v>238</v>
      </c>
      <c r="C96" s="112">
        <v>298</v>
      </c>
      <c r="D96" s="183">
        <f>'Revised Stratig. - April ''08'!$G$243</f>
        <v>5736</v>
      </c>
      <c r="E96" s="67">
        <v>28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0.89500000000000024</v>
      </c>
      <c r="AF96" s="15">
        <v>0</v>
      </c>
      <c r="AG96" s="15">
        <v>0.89500000000000024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0</v>
      </c>
      <c r="AQ96" s="15">
        <v>0</v>
      </c>
      <c r="AR96" s="15">
        <v>0</v>
      </c>
      <c r="AS96" s="15">
        <v>0</v>
      </c>
      <c r="AT96" s="15">
        <v>0</v>
      </c>
      <c r="AU96" s="15">
        <v>5.3571428571428577</v>
      </c>
      <c r="AV96" s="15">
        <v>2.6785714285714288</v>
      </c>
      <c r="AW96" s="15">
        <v>0</v>
      </c>
      <c r="AX96" s="15">
        <v>2.6785714285714288</v>
      </c>
      <c r="AY96" s="15">
        <v>12.5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0</v>
      </c>
      <c r="BH96" s="15">
        <v>0</v>
      </c>
      <c r="BI96" s="15">
        <v>0</v>
      </c>
      <c r="BJ96" s="15">
        <v>0</v>
      </c>
      <c r="BK96" s="15">
        <v>0</v>
      </c>
      <c r="BL96" s="15">
        <v>0</v>
      </c>
      <c r="BM96" s="15">
        <v>0</v>
      </c>
      <c r="BN96" s="15">
        <v>0</v>
      </c>
      <c r="BO96" s="15">
        <v>0</v>
      </c>
      <c r="BP96" s="15">
        <v>0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2.6785714285714288</v>
      </c>
      <c r="CI96" s="15">
        <v>4.4642857142857144</v>
      </c>
      <c r="CJ96" s="15">
        <v>0.8928571428571429</v>
      </c>
      <c r="CK96" s="15">
        <v>16.071428571428573</v>
      </c>
      <c r="CL96" s="15">
        <v>18.75</v>
      </c>
      <c r="CM96" s="15">
        <v>0</v>
      </c>
      <c r="CN96" s="15">
        <v>0.8928571428571429</v>
      </c>
      <c r="CO96" s="15">
        <v>0</v>
      </c>
      <c r="CP96" s="15">
        <v>0</v>
      </c>
      <c r="CQ96" s="15">
        <v>0</v>
      </c>
      <c r="CR96" s="15">
        <v>0</v>
      </c>
      <c r="CS96" s="15">
        <v>0</v>
      </c>
      <c r="CT96" s="15">
        <v>19.642857142857142</v>
      </c>
      <c r="CU96" s="15">
        <v>0</v>
      </c>
      <c r="CV96" s="15">
        <v>1</v>
      </c>
      <c r="CW96" s="15">
        <v>298</v>
      </c>
      <c r="DD96" s="43">
        <v>89</v>
      </c>
      <c r="DE96" s="43">
        <v>189</v>
      </c>
      <c r="DF96" s="100">
        <v>249</v>
      </c>
      <c r="DG96" s="60">
        <f>'Revised Stratig. - April ''08'!$G$194</f>
        <v>4691</v>
      </c>
      <c r="DH96" s="60">
        <v>1</v>
      </c>
      <c r="DI96" s="60"/>
      <c r="DJ96" s="60"/>
      <c r="DK96" s="60"/>
      <c r="DL96" s="89">
        <v>1</v>
      </c>
      <c r="DM96" s="15">
        <v>0</v>
      </c>
      <c r="DN96" s="15">
        <v>0</v>
      </c>
      <c r="DO96" s="15">
        <v>0</v>
      </c>
      <c r="DP96" s="15">
        <v>0</v>
      </c>
      <c r="DQ96" s="15">
        <v>0</v>
      </c>
      <c r="DR96" s="15">
        <v>0</v>
      </c>
      <c r="DS96" s="15">
        <v>47</v>
      </c>
      <c r="DT96" s="15">
        <v>0</v>
      </c>
      <c r="DU96" s="15">
        <v>0</v>
      </c>
      <c r="DV96" s="15">
        <v>0</v>
      </c>
      <c r="DW96" s="15">
        <v>0</v>
      </c>
      <c r="DX96" s="15">
        <v>3.0000000000000004</v>
      </c>
      <c r="DY96" s="15"/>
    </row>
    <row r="97" spans="1:129" x14ac:dyDescent="0.2">
      <c r="A97" s="182">
        <v>47</v>
      </c>
      <c r="B97" s="182">
        <v>239</v>
      </c>
      <c r="C97" s="112">
        <v>299</v>
      </c>
      <c r="D97" s="183">
        <f>'Revised Stratig. - April ''08'!$G$244</f>
        <v>5775</v>
      </c>
      <c r="E97" s="67">
        <v>29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2.585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6.0344827586206895</v>
      </c>
      <c r="AV97" s="15">
        <v>0</v>
      </c>
      <c r="AW97" s="15">
        <v>0</v>
      </c>
      <c r="AX97" s="15">
        <v>0.86206896551724133</v>
      </c>
      <c r="AY97" s="15">
        <v>16.379310344827584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0.86206896551724133</v>
      </c>
      <c r="CI97" s="15">
        <v>3.4482758620689653</v>
      </c>
      <c r="CJ97" s="15">
        <v>0.86206896551724133</v>
      </c>
      <c r="CK97" s="15">
        <v>13.793103448275861</v>
      </c>
      <c r="CL97" s="15">
        <v>14.655172413793103</v>
      </c>
      <c r="CM97" s="15">
        <v>0</v>
      </c>
      <c r="CN97" s="15">
        <v>0</v>
      </c>
      <c r="CO97" s="15">
        <v>0</v>
      </c>
      <c r="CP97" s="15">
        <v>0</v>
      </c>
      <c r="CQ97" s="15">
        <v>0</v>
      </c>
      <c r="CR97" s="15">
        <v>0</v>
      </c>
      <c r="CS97" s="15">
        <v>0</v>
      </c>
      <c r="CT97" s="15">
        <v>14.655172413793103</v>
      </c>
      <c r="CU97" s="15">
        <v>0</v>
      </c>
      <c r="CV97" s="15">
        <v>1</v>
      </c>
      <c r="CW97" s="15">
        <v>299</v>
      </c>
      <c r="DD97" s="182">
        <v>90</v>
      </c>
      <c r="DE97" s="182">
        <v>190</v>
      </c>
      <c r="DF97" s="112">
        <v>250</v>
      </c>
      <c r="DG97" s="183">
        <f>'Revised Stratig. - April ''08'!$G$195</f>
        <v>4699</v>
      </c>
      <c r="DH97" s="60">
        <v>1</v>
      </c>
      <c r="DI97" s="183"/>
      <c r="DJ97" s="183"/>
      <c r="DK97" s="183"/>
      <c r="DL97" s="89">
        <v>1</v>
      </c>
      <c r="DM97" s="15">
        <v>0</v>
      </c>
      <c r="DN97" s="15">
        <v>0</v>
      </c>
      <c r="DO97" s="15">
        <v>0</v>
      </c>
      <c r="DP97" s="15">
        <v>3</v>
      </c>
      <c r="DQ97" s="15">
        <v>0</v>
      </c>
      <c r="DR97" s="15">
        <v>0</v>
      </c>
      <c r="DS97" s="15">
        <v>32</v>
      </c>
      <c r="DT97" s="15">
        <v>0</v>
      </c>
      <c r="DU97" s="15">
        <v>0</v>
      </c>
      <c r="DV97" s="15">
        <v>0</v>
      </c>
      <c r="DW97" s="15">
        <v>0</v>
      </c>
      <c r="DX97" s="15">
        <v>1</v>
      </c>
      <c r="DY97" s="15"/>
    </row>
    <row r="98" spans="1:129" x14ac:dyDescent="0.2">
      <c r="A98" s="182">
        <v>48</v>
      </c>
      <c r="B98" s="182">
        <v>240</v>
      </c>
      <c r="C98" s="112">
        <v>300</v>
      </c>
      <c r="D98" s="183">
        <f>'Revised Stratig. - April ''08'!$G$245</f>
        <v>5814</v>
      </c>
      <c r="E98" s="67">
        <v>30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0.83499999999999985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1.6650000000000003</v>
      </c>
      <c r="AF98" s="15">
        <v>0.83499999999999985</v>
      </c>
      <c r="AG98" s="15">
        <v>2.5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9.1666666666666679</v>
      </c>
      <c r="AV98" s="15">
        <v>3.3333333333333335</v>
      </c>
      <c r="AW98" s="15">
        <v>0</v>
      </c>
      <c r="AX98" s="15">
        <v>3.3333333333333335</v>
      </c>
      <c r="AY98" s="15">
        <v>22.5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5</v>
      </c>
      <c r="CI98" s="15">
        <v>0.83333333333333337</v>
      </c>
      <c r="CJ98" s="15">
        <v>0.83333333333333337</v>
      </c>
      <c r="CK98" s="15">
        <v>12.5</v>
      </c>
      <c r="CL98" s="15">
        <v>17.5</v>
      </c>
      <c r="CM98" s="15">
        <v>0</v>
      </c>
      <c r="CN98" s="15">
        <v>0</v>
      </c>
      <c r="CO98" s="15">
        <v>0</v>
      </c>
      <c r="CP98" s="15">
        <v>0</v>
      </c>
      <c r="CQ98" s="15">
        <v>0</v>
      </c>
      <c r="CR98" s="15">
        <v>0</v>
      </c>
      <c r="CS98" s="15">
        <v>0</v>
      </c>
      <c r="CT98" s="15">
        <v>17.5</v>
      </c>
      <c r="CU98" s="15">
        <v>0</v>
      </c>
      <c r="CV98" s="15">
        <v>1</v>
      </c>
      <c r="CW98" s="15">
        <v>300</v>
      </c>
      <c r="DD98" s="182">
        <v>2</v>
      </c>
      <c r="DE98" s="182">
        <v>194</v>
      </c>
      <c r="DF98" s="112">
        <v>254</v>
      </c>
      <c r="DG98" s="183">
        <f>'Revised Stratig. - April ''08'!$G$199</f>
        <v>4811</v>
      </c>
      <c r="DH98" s="60">
        <v>1</v>
      </c>
      <c r="DI98" s="183"/>
      <c r="DJ98" s="183"/>
      <c r="DK98" s="183"/>
      <c r="DL98" s="48">
        <v>1</v>
      </c>
      <c r="DM98" s="15">
        <v>0</v>
      </c>
      <c r="DN98" s="15">
        <v>0</v>
      </c>
      <c r="DO98" s="15">
        <v>0</v>
      </c>
      <c r="DP98" s="15">
        <v>1.25</v>
      </c>
      <c r="DQ98" s="15">
        <v>0</v>
      </c>
      <c r="DR98" s="15">
        <v>0</v>
      </c>
      <c r="DS98" s="15">
        <v>40</v>
      </c>
      <c r="DT98" s="15">
        <v>0</v>
      </c>
      <c r="DU98" s="15">
        <v>0</v>
      </c>
      <c r="DV98" s="15">
        <v>0</v>
      </c>
      <c r="DW98" s="15">
        <v>0</v>
      </c>
      <c r="DX98" s="15">
        <v>0</v>
      </c>
      <c r="DY98" s="15"/>
    </row>
    <row r="99" spans="1:129" x14ac:dyDescent="0.2">
      <c r="A99" s="43">
        <v>49</v>
      </c>
      <c r="B99" s="43">
        <v>241</v>
      </c>
      <c r="C99" s="100">
        <v>301</v>
      </c>
      <c r="D99" s="60">
        <f>'Revised Stratig. - April ''08'!$G$246</f>
        <v>5819</v>
      </c>
      <c r="E99" s="67">
        <v>28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0.8928571428571429</v>
      </c>
      <c r="AF99" s="15">
        <v>0</v>
      </c>
      <c r="AG99" s="15">
        <v>0.8928571428571429</v>
      </c>
      <c r="AH99" s="15">
        <v>0</v>
      </c>
      <c r="AI99" s="15">
        <v>98.214285714285722</v>
      </c>
      <c r="AJ99" s="15">
        <v>0</v>
      </c>
      <c r="AK99" s="15">
        <v>0</v>
      </c>
      <c r="AL99" s="15">
        <v>0</v>
      </c>
      <c r="AM99" s="15">
        <v>0.8928571428571429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54.464285714285708</v>
      </c>
      <c r="AV99" s="15">
        <v>0</v>
      </c>
      <c r="AW99" s="15">
        <v>0</v>
      </c>
      <c r="AX99" s="15">
        <v>0.8928571428571429</v>
      </c>
      <c r="AY99" s="15">
        <v>68.75</v>
      </c>
      <c r="AZ99" s="15">
        <v>0</v>
      </c>
      <c r="BA99" s="15">
        <v>0.8928571428571429</v>
      </c>
      <c r="BB99" s="15">
        <v>7.1428571428571432</v>
      </c>
      <c r="BC99" s="15">
        <v>0</v>
      </c>
      <c r="BD99" s="15">
        <v>1.7857142857142858</v>
      </c>
      <c r="BE99" s="15">
        <v>0</v>
      </c>
      <c r="BF99" s="15">
        <v>0</v>
      </c>
      <c r="BG99" s="15">
        <v>79.464285714285722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8.0357142857142883</v>
      </c>
      <c r="CI99" s="15">
        <v>2.6785714285714288</v>
      </c>
      <c r="CJ99" s="15">
        <v>0</v>
      </c>
      <c r="CK99" s="15">
        <v>15.178571428571427</v>
      </c>
      <c r="CL99" s="15">
        <v>23.000000000000004</v>
      </c>
      <c r="CM99" s="15">
        <v>5.3571428571428577</v>
      </c>
      <c r="CN99" s="15">
        <v>0</v>
      </c>
      <c r="CO99" s="15">
        <v>0</v>
      </c>
      <c r="CP99" s="15">
        <v>0.8928571428571429</v>
      </c>
      <c r="CQ99" s="15">
        <v>0.8928571428571429</v>
      </c>
      <c r="CR99" s="15">
        <v>0</v>
      </c>
      <c r="CS99" s="15">
        <v>0</v>
      </c>
      <c r="CT99" s="15">
        <v>30.142857142857142</v>
      </c>
      <c r="CU99" s="15">
        <v>0</v>
      </c>
      <c r="CV99" s="15">
        <v>1</v>
      </c>
      <c r="CW99" s="15">
        <v>301</v>
      </c>
      <c r="DD99" s="182">
        <v>3</v>
      </c>
      <c r="DE99" s="182">
        <v>195</v>
      </c>
      <c r="DF99" s="112">
        <v>255</v>
      </c>
      <c r="DG99" s="183">
        <f>'Revised Stratig. - April ''08'!$G$200</f>
        <v>4839</v>
      </c>
      <c r="DH99" s="60">
        <v>1</v>
      </c>
      <c r="DI99" s="183"/>
      <c r="DJ99" s="183"/>
      <c r="DK99" s="183"/>
      <c r="DL99" s="89">
        <v>1</v>
      </c>
      <c r="DM99" s="15">
        <v>0</v>
      </c>
      <c r="DN99" s="15">
        <v>0</v>
      </c>
      <c r="DO99" s="15">
        <v>0</v>
      </c>
      <c r="DP99" s="15">
        <v>5.8000000000000007</v>
      </c>
      <c r="DQ99" s="15">
        <v>0</v>
      </c>
      <c r="DR99" s="15">
        <v>0</v>
      </c>
      <c r="DS99" s="15">
        <v>69.318181818181827</v>
      </c>
      <c r="DT99" s="15">
        <v>0</v>
      </c>
      <c r="DU99" s="15">
        <v>0</v>
      </c>
      <c r="DV99" s="15">
        <v>0</v>
      </c>
      <c r="DW99" s="15">
        <v>0</v>
      </c>
      <c r="DX99" s="15">
        <v>0</v>
      </c>
      <c r="DY99" s="15"/>
    </row>
    <row r="100" spans="1:129" x14ac:dyDescent="0.2">
      <c r="A100" s="182">
        <v>50</v>
      </c>
      <c r="B100" s="182">
        <v>242</v>
      </c>
      <c r="C100" s="112">
        <v>302</v>
      </c>
      <c r="D100" s="183">
        <f>'Revised Stratig. - April ''08'!$G$247</f>
        <v>5825</v>
      </c>
      <c r="E100" s="67">
        <v>28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15.178571428571429</v>
      </c>
      <c r="AV100" s="15">
        <v>3.5714285714285716</v>
      </c>
      <c r="AW100" s="15">
        <v>0</v>
      </c>
      <c r="AX100" s="15">
        <v>3.5714285714285716</v>
      </c>
      <c r="AY100" s="15">
        <v>38.392857142857146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2.6785714285714288</v>
      </c>
      <c r="CJ100" s="15">
        <v>0</v>
      </c>
      <c r="CK100" s="15">
        <v>6.25</v>
      </c>
      <c r="CL100" s="15">
        <v>6.25</v>
      </c>
      <c r="CM100" s="15">
        <v>0</v>
      </c>
      <c r="CN100" s="15">
        <v>1.7857142857142858</v>
      </c>
      <c r="CO100" s="15">
        <v>0</v>
      </c>
      <c r="CP100" s="15">
        <v>0</v>
      </c>
      <c r="CQ100" s="15">
        <v>0</v>
      </c>
      <c r="CR100" s="15">
        <v>0</v>
      </c>
      <c r="CS100" s="15">
        <v>0</v>
      </c>
      <c r="CT100" s="15">
        <v>8.0357142857142865</v>
      </c>
      <c r="CU100" s="15">
        <v>0</v>
      </c>
      <c r="CV100" s="15">
        <v>1</v>
      </c>
      <c r="CW100" s="15">
        <v>302</v>
      </c>
      <c r="DD100" s="43">
        <v>4</v>
      </c>
      <c r="DE100" s="43">
        <v>196</v>
      </c>
      <c r="DF100" s="100">
        <v>256</v>
      </c>
      <c r="DG100" s="60">
        <f>'Revised Stratig. - April ''08'!$G$201</f>
        <v>4853</v>
      </c>
      <c r="DH100" s="60">
        <v>1</v>
      </c>
      <c r="DI100" s="60"/>
      <c r="DJ100" s="60"/>
      <c r="DK100" s="60"/>
      <c r="DL100" s="89">
        <v>1</v>
      </c>
      <c r="DM100" s="15">
        <v>0</v>
      </c>
      <c r="DN100" s="15">
        <v>4.5454545454545467</v>
      </c>
      <c r="DO100" s="15">
        <v>0</v>
      </c>
      <c r="DP100" s="15">
        <v>3.4090909090909087</v>
      </c>
      <c r="DQ100" s="15">
        <v>0</v>
      </c>
      <c r="DR100" s="15">
        <v>1.1363636363636367</v>
      </c>
      <c r="DS100" s="15">
        <v>76.13636363636364</v>
      </c>
      <c r="DT100" s="15">
        <v>0</v>
      </c>
      <c r="DU100" s="15">
        <v>0</v>
      </c>
      <c r="DV100" s="15">
        <v>0</v>
      </c>
      <c r="DW100" s="15">
        <v>0</v>
      </c>
      <c r="DX100" s="15">
        <v>10.000000000000002</v>
      </c>
      <c r="DY100" s="15"/>
    </row>
    <row r="101" spans="1:129" x14ac:dyDescent="0.2">
      <c r="A101" s="182">
        <v>51</v>
      </c>
      <c r="B101" s="182">
        <v>243</v>
      </c>
      <c r="C101" s="112">
        <v>303</v>
      </c>
      <c r="D101" s="183">
        <f>'Revised Stratig. - April ''08'!$G$248</f>
        <v>5831</v>
      </c>
      <c r="E101" s="67">
        <v>27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15">
        <v>0</v>
      </c>
      <c r="AS101" s="15">
        <v>0</v>
      </c>
      <c r="AT101" s="15">
        <v>0.92592592592592593</v>
      </c>
      <c r="AU101" s="15">
        <v>31.481481481481481</v>
      </c>
      <c r="AV101" s="15">
        <v>0</v>
      </c>
      <c r="AW101" s="15">
        <v>0</v>
      </c>
      <c r="AX101" s="15">
        <v>0.92592592592592593</v>
      </c>
      <c r="AY101" s="15">
        <v>33.333333333333343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v>0</v>
      </c>
      <c r="CH101" s="15">
        <v>1.8518518518518519</v>
      </c>
      <c r="CI101" s="15">
        <v>1.8518518518518519</v>
      </c>
      <c r="CJ101" s="15">
        <v>0</v>
      </c>
      <c r="CK101" s="15">
        <v>6.4814814814814818</v>
      </c>
      <c r="CL101" s="15">
        <v>8.3333333333333357</v>
      </c>
      <c r="CM101" s="15">
        <v>0</v>
      </c>
      <c r="CN101" s="15">
        <v>1.8518518518518519</v>
      </c>
      <c r="CO101" s="15">
        <v>0</v>
      </c>
      <c r="CP101" s="15">
        <v>0</v>
      </c>
      <c r="CQ101" s="15">
        <v>0</v>
      </c>
      <c r="CR101" s="15">
        <v>0</v>
      </c>
      <c r="CS101" s="15">
        <v>0</v>
      </c>
      <c r="CT101" s="15">
        <v>10.185185185185187</v>
      </c>
      <c r="CU101" s="15">
        <v>0</v>
      </c>
      <c r="CV101" s="15">
        <v>1</v>
      </c>
      <c r="CW101" s="15">
        <v>303</v>
      </c>
      <c r="DD101" s="182">
        <v>5</v>
      </c>
      <c r="DE101" s="182">
        <v>197</v>
      </c>
      <c r="DF101" s="112">
        <v>257</v>
      </c>
      <c r="DG101" s="183">
        <f>'Revised Stratig. - April ''08'!$G$202</f>
        <v>4867</v>
      </c>
      <c r="DH101" s="60">
        <v>1</v>
      </c>
      <c r="DI101" s="183"/>
      <c r="DJ101" s="183"/>
      <c r="DK101" s="183"/>
      <c r="DL101" s="89">
        <v>1</v>
      </c>
      <c r="DM101" s="15">
        <v>0</v>
      </c>
      <c r="DN101" s="15">
        <v>0</v>
      </c>
      <c r="DO101" s="15">
        <v>0</v>
      </c>
      <c r="DP101" s="15">
        <v>1.25</v>
      </c>
      <c r="DQ101" s="15">
        <v>0</v>
      </c>
      <c r="DR101" s="15">
        <v>0</v>
      </c>
      <c r="DS101" s="15">
        <v>20</v>
      </c>
      <c r="DT101" s="15">
        <v>0</v>
      </c>
      <c r="DU101" s="15">
        <v>0</v>
      </c>
      <c r="DV101" s="15">
        <v>0</v>
      </c>
      <c r="DW101" s="15">
        <v>0</v>
      </c>
      <c r="DX101" s="15">
        <v>0</v>
      </c>
      <c r="DY101" s="15"/>
    </row>
    <row r="102" spans="1:129" x14ac:dyDescent="0.2">
      <c r="A102" s="182">
        <v>52</v>
      </c>
      <c r="B102" s="182">
        <v>244</v>
      </c>
      <c r="C102" s="112">
        <v>304</v>
      </c>
      <c r="D102" s="183">
        <f>'Revised Stratig. - April ''08'!$G$249</f>
        <v>5836</v>
      </c>
      <c r="E102" s="67">
        <v>28</v>
      </c>
      <c r="F102" s="15">
        <v>0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0.89500000000000024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0.89500000000000024</v>
      </c>
      <c r="AG102" s="15">
        <v>0.89500000000000024</v>
      </c>
      <c r="AH102" s="15">
        <v>0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0</v>
      </c>
      <c r="AQ102" s="15">
        <v>0</v>
      </c>
      <c r="AR102" s="15">
        <v>0</v>
      </c>
      <c r="AS102" s="15">
        <v>0</v>
      </c>
      <c r="AT102" s="15">
        <v>0.8928571428571429</v>
      </c>
      <c r="AU102" s="15">
        <v>18.75</v>
      </c>
      <c r="AV102" s="15">
        <v>0.8928571428571429</v>
      </c>
      <c r="AW102" s="15">
        <v>0</v>
      </c>
      <c r="AX102" s="15">
        <v>0.8928571428571429</v>
      </c>
      <c r="AY102" s="15">
        <v>31.25</v>
      </c>
      <c r="AZ102" s="15">
        <v>0</v>
      </c>
      <c r="BA102" s="15">
        <v>0</v>
      </c>
      <c r="BB102" s="15">
        <v>0</v>
      </c>
      <c r="BC102" s="15">
        <v>0</v>
      </c>
      <c r="BD102" s="15">
        <v>0</v>
      </c>
      <c r="BE102" s="15">
        <v>0</v>
      </c>
      <c r="BF102" s="15">
        <v>0</v>
      </c>
      <c r="BG102" s="15">
        <v>0</v>
      </c>
      <c r="BH102" s="15">
        <v>0</v>
      </c>
      <c r="BI102" s="15">
        <v>0</v>
      </c>
      <c r="BJ102" s="15">
        <v>0</v>
      </c>
      <c r="BK102" s="15">
        <v>0</v>
      </c>
      <c r="BL102" s="15">
        <v>0</v>
      </c>
      <c r="BM102" s="15">
        <v>0</v>
      </c>
      <c r="BN102" s="15">
        <v>0</v>
      </c>
      <c r="BO102" s="15">
        <v>0</v>
      </c>
      <c r="BP102" s="15">
        <v>0</v>
      </c>
      <c r="BQ102" s="15">
        <v>0</v>
      </c>
      <c r="BR102" s="15">
        <v>0</v>
      </c>
      <c r="BS102" s="15">
        <v>0</v>
      </c>
      <c r="BT102" s="15">
        <v>0</v>
      </c>
      <c r="BU102" s="15">
        <v>0</v>
      </c>
      <c r="BV102" s="15">
        <v>0</v>
      </c>
      <c r="BW102" s="15">
        <v>0</v>
      </c>
      <c r="BX102" s="15">
        <v>0</v>
      </c>
      <c r="BY102" s="15">
        <v>0</v>
      </c>
      <c r="BZ102" s="15">
        <v>0</v>
      </c>
      <c r="CA102" s="15">
        <v>0</v>
      </c>
      <c r="CB102" s="15">
        <v>0</v>
      </c>
      <c r="CC102" s="15">
        <v>0</v>
      </c>
      <c r="CD102" s="15">
        <v>0</v>
      </c>
      <c r="CE102" s="15">
        <v>0</v>
      </c>
      <c r="CF102" s="15">
        <v>0</v>
      </c>
      <c r="CG102" s="15">
        <v>0</v>
      </c>
      <c r="CH102" s="15">
        <v>1.7857142857142858</v>
      </c>
      <c r="CI102" s="15">
        <v>3.5714285714285716</v>
      </c>
      <c r="CJ102" s="15">
        <v>1.7857142857142858</v>
      </c>
      <c r="CK102" s="15">
        <v>11.607142857142858</v>
      </c>
      <c r="CL102" s="15">
        <v>13.392857142857146</v>
      </c>
      <c r="CM102" s="15">
        <v>0</v>
      </c>
      <c r="CN102" s="15">
        <v>0</v>
      </c>
      <c r="CO102" s="15">
        <v>0</v>
      </c>
      <c r="CP102" s="15">
        <v>0</v>
      </c>
      <c r="CQ102" s="15">
        <v>0</v>
      </c>
      <c r="CR102" s="15">
        <v>0</v>
      </c>
      <c r="CS102" s="15">
        <v>0</v>
      </c>
      <c r="CT102" s="15">
        <v>13.392857142857146</v>
      </c>
      <c r="CU102" s="15">
        <v>0</v>
      </c>
      <c r="CV102" s="15">
        <v>1</v>
      </c>
      <c r="CW102" s="15">
        <v>304</v>
      </c>
      <c r="DD102" s="182">
        <v>7</v>
      </c>
      <c r="DE102" s="182">
        <v>199</v>
      </c>
      <c r="DF102" s="112">
        <v>259</v>
      </c>
      <c r="DG102" s="183">
        <f>'Revised Stratig. - April ''08'!$G$204</f>
        <v>4894</v>
      </c>
      <c r="DH102" s="60">
        <v>1</v>
      </c>
      <c r="DI102" s="183"/>
      <c r="DJ102" s="183"/>
      <c r="DK102" s="183"/>
      <c r="DL102" s="48">
        <v>1</v>
      </c>
      <c r="DM102" s="15">
        <v>0</v>
      </c>
      <c r="DN102" s="15">
        <v>0</v>
      </c>
      <c r="DO102" s="15">
        <v>0</v>
      </c>
      <c r="DP102" s="15">
        <v>1</v>
      </c>
      <c r="DQ102" s="15">
        <v>0</v>
      </c>
      <c r="DR102" s="15">
        <v>0</v>
      </c>
      <c r="DS102" s="15">
        <v>12</v>
      </c>
      <c r="DT102" s="15">
        <v>0</v>
      </c>
      <c r="DU102" s="15">
        <v>0</v>
      </c>
      <c r="DV102" s="15">
        <v>0</v>
      </c>
      <c r="DW102" s="15">
        <v>0</v>
      </c>
      <c r="DX102" s="15">
        <v>3</v>
      </c>
      <c r="DY102" s="15"/>
    </row>
    <row r="103" spans="1:129" x14ac:dyDescent="0.2">
      <c r="A103" s="182">
        <v>53</v>
      </c>
      <c r="B103" s="182">
        <v>245</v>
      </c>
      <c r="C103" s="112">
        <v>305</v>
      </c>
      <c r="D103" s="183">
        <f>'Revised Stratig. - April ''08'!$G$250</f>
        <v>5842</v>
      </c>
      <c r="E103" s="67">
        <v>28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3.57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0</v>
      </c>
      <c r="AQ103" s="15">
        <v>0</v>
      </c>
      <c r="AR103" s="15">
        <v>0</v>
      </c>
      <c r="AS103" s="15">
        <v>0</v>
      </c>
      <c r="AT103" s="15">
        <v>0</v>
      </c>
      <c r="AU103" s="15">
        <v>28.571428571428573</v>
      </c>
      <c r="AV103" s="15">
        <v>19.642857142857142</v>
      </c>
      <c r="AW103" s="15">
        <v>0</v>
      </c>
      <c r="AX103" s="15">
        <v>19.642857142857142</v>
      </c>
      <c r="AY103" s="15">
        <v>62.5</v>
      </c>
      <c r="AZ103" s="15">
        <v>0</v>
      </c>
      <c r="BA103" s="15">
        <v>0</v>
      </c>
      <c r="BB103" s="15">
        <v>0</v>
      </c>
      <c r="BC103" s="15">
        <v>0</v>
      </c>
      <c r="BD103" s="15">
        <v>0</v>
      </c>
      <c r="BE103" s="15">
        <v>0</v>
      </c>
      <c r="BF103" s="15">
        <v>0</v>
      </c>
      <c r="BG103" s="15">
        <v>0</v>
      </c>
      <c r="BH103" s="15">
        <v>0.89300000000000024</v>
      </c>
      <c r="BI103" s="15">
        <v>2.6790000000000003</v>
      </c>
      <c r="BJ103" s="15">
        <v>0</v>
      </c>
      <c r="BK103" s="15">
        <v>1.7855000000000001</v>
      </c>
      <c r="BL103" s="15">
        <v>0</v>
      </c>
      <c r="BM103" s="15">
        <v>0</v>
      </c>
      <c r="BN103" s="15">
        <v>0</v>
      </c>
      <c r="BO103" s="15">
        <v>0</v>
      </c>
      <c r="BP103" s="15">
        <v>0</v>
      </c>
      <c r="BQ103" s="15">
        <v>0</v>
      </c>
      <c r="BR103" s="15">
        <v>3.572000000000001</v>
      </c>
      <c r="BS103" s="15">
        <v>0</v>
      </c>
      <c r="BT103" s="15">
        <v>0</v>
      </c>
      <c r="BU103" s="15">
        <v>0</v>
      </c>
      <c r="BV103" s="15">
        <v>0</v>
      </c>
      <c r="BW103" s="15">
        <v>0</v>
      </c>
      <c r="BX103" s="15">
        <v>0</v>
      </c>
      <c r="BY103" s="15">
        <v>0</v>
      </c>
      <c r="BZ103" s="15">
        <v>0</v>
      </c>
      <c r="CA103" s="15">
        <v>0</v>
      </c>
      <c r="CB103" s="15">
        <v>0</v>
      </c>
      <c r="CC103" s="15">
        <v>0</v>
      </c>
      <c r="CD103" s="15">
        <v>0</v>
      </c>
      <c r="CE103" s="15">
        <v>0</v>
      </c>
      <c r="CF103" s="15">
        <v>0</v>
      </c>
      <c r="CG103" s="15">
        <v>0</v>
      </c>
      <c r="CH103" s="15">
        <v>1.7857142857142858</v>
      </c>
      <c r="CI103" s="15">
        <v>0.8928571428571429</v>
      </c>
      <c r="CJ103" s="15">
        <v>0.8928571428571429</v>
      </c>
      <c r="CK103" s="15">
        <v>12.5</v>
      </c>
      <c r="CL103" s="15">
        <v>14.285714285714286</v>
      </c>
      <c r="CM103" s="15">
        <v>0</v>
      </c>
      <c r="CN103" s="15">
        <v>1.7857142857142858</v>
      </c>
      <c r="CO103" s="15">
        <v>0</v>
      </c>
      <c r="CP103" s="15">
        <v>0</v>
      </c>
      <c r="CQ103" s="15">
        <v>0</v>
      </c>
      <c r="CR103" s="15">
        <v>0</v>
      </c>
      <c r="CS103" s="15">
        <v>0</v>
      </c>
      <c r="CT103" s="15">
        <v>16.071428571428573</v>
      </c>
      <c r="CU103" s="15">
        <v>0</v>
      </c>
      <c r="CV103" s="15">
        <v>1</v>
      </c>
      <c r="CW103" s="15">
        <v>305</v>
      </c>
      <c r="DD103" s="182">
        <v>8</v>
      </c>
      <c r="DE103" s="182">
        <v>200</v>
      </c>
      <c r="DF103" s="112">
        <v>260</v>
      </c>
      <c r="DG103" s="183">
        <f>'Revised Stratig. - April ''08'!$G$205</f>
        <v>4908</v>
      </c>
      <c r="DH103" s="60">
        <v>1</v>
      </c>
      <c r="DI103" s="183"/>
      <c r="DJ103" s="183"/>
      <c r="DK103" s="183"/>
      <c r="DL103" s="89">
        <v>1</v>
      </c>
      <c r="DM103" s="15">
        <v>0</v>
      </c>
      <c r="DN103" s="15">
        <v>0</v>
      </c>
      <c r="DO103" s="15">
        <v>0</v>
      </c>
      <c r="DP103" s="15">
        <v>1.135</v>
      </c>
      <c r="DQ103" s="15">
        <v>0</v>
      </c>
      <c r="DR103" s="15">
        <v>0</v>
      </c>
      <c r="DS103" s="15">
        <v>11.363636363636367</v>
      </c>
      <c r="DT103" s="15">
        <v>0</v>
      </c>
      <c r="DU103" s="15">
        <v>0</v>
      </c>
      <c r="DV103" s="15">
        <v>0</v>
      </c>
      <c r="DW103" s="15">
        <v>0</v>
      </c>
      <c r="DX103" s="15">
        <v>5.6818181818181834</v>
      </c>
      <c r="DY103" s="15"/>
    </row>
    <row r="104" spans="1:129" x14ac:dyDescent="0.2">
      <c r="A104" s="43">
        <v>54</v>
      </c>
      <c r="B104" s="43">
        <v>246</v>
      </c>
      <c r="C104" s="100">
        <v>306</v>
      </c>
      <c r="D104" s="60">
        <f>'Revised Stratig. - April ''08'!$G$251</f>
        <v>5861</v>
      </c>
      <c r="E104" s="68">
        <v>28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0.8928571428571429</v>
      </c>
      <c r="S104" s="15">
        <v>0.8928571428571429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2.6785714285714288</v>
      </c>
      <c r="AF104" s="15">
        <v>0</v>
      </c>
      <c r="AG104" s="15">
        <v>2.6785714285714288</v>
      </c>
      <c r="AH104" s="15">
        <v>0</v>
      </c>
      <c r="AI104" s="15">
        <v>219.64285714285717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0.8928571428571429</v>
      </c>
      <c r="AR104" s="15">
        <v>0</v>
      </c>
      <c r="AS104" s="15">
        <v>0</v>
      </c>
      <c r="AT104" s="15">
        <v>0.8928571428571429</v>
      </c>
      <c r="AU104" s="15">
        <v>44.642857142857146</v>
      </c>
      <c r="AV104" s="15">
        <v>0.8928571428571429</v>
      </c>
      <c r="AW104" s="15">
        <v>0</v>
      </c>
      <c r="AX104" s="15">
        <v>0.8928571428571429</v>
      </c>
      <c r="AY104" s="15">
        <v>107.14285714285715</v>
      </c>
      <c r="AZ104" s="15">
        <v>0</v>
      </c>
      <c r="BA104" s="15">
        <v>1.7857142857142858</v>
      </c>
      <c r="BB104" s="15">
        <v>7.1428571428571432</v>
      </c>
      <c r="BC104" s="15">
        <v>2.6785714285714288</v>
      </c>
      <c r="BD104" s="15">
        <v>1.7857142857142858</v>
      </c>
      <c r="BE104" s="15">
        <v>0</v>
      </c>
      <c r="BF104" s="15">
        <v>0</v>
      </c>
      <c r="BG104" s="15">
        <v>121.42857142857142</v>
      </c>
      <c r="BH104" s="15">
        <v>0</v>
      </c>
      <c r="BI104" s="15">
        <v>0</v>
      </c>
      <c r="BJ104" s="15">
        <v>0</v>
      </c>
      <c r="BK104" s="15">
        <v>0</v>
      </c>
      <c r="BL104" s="15">
        <v>0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15">
        <v>2.6785714285714288</v>
      </c>
      <c r="CI104" s="15">
        <v>0.8928571428571429</v>
      </c>
      <c r="CJ104" s="15">
        <v>0</v>
      </c>
      <c r="CK104" s="15">
        <v>16.964285714285715</v>
      </c>
      <c r="CL104" s="15">
        <v>19.000000000000004</v>
      </c>
      <c r="CM104" s="15">
        <v>8.0357142857142883</v>
      </c>
      <c r="CN104" s="15">
        <v>0</v>
      </c>
      <c r="CO104" s="15">
        <v>2.6785714285714288</v>
      </c>
      <c r="CP104" s="15">
        <v>5.3571428571428577</v>
      </c>
      <c r="CQ104" s="15">
        <v>0</v>
      </c>
      <c r="CR104" s="15">
        <v>0</v>
      </c>
      <c r="CS104" s="15">
        <v>0</v>
      </c>
      <c r="CT104" s="15">
        <v>35.071428571428577</v>
      </c>
      <c r="CU104" s="15">
        <v>0</v>
      </c>
      <c r="CV104" s="15">
        <v>1</v>
      </c>
      <c r="CW104" s="15">
        <v>306</v>
      </c>
      <c r="DD104" s="43">
        <v>9</v>
      </c>
      <c r="DE104" s="43">
        <v>201</v>
      </c>
      <c r="DF104" s="100">
        <v>261</v>
      </c>
      <c r="DG104" s="60">
        <f>'Revised Stratig. - April ''08'!$G$206</f>
        <v>4917</v>
      </c>
      <c r="DH104" s="60">
        <v>1</v>
      </c>
      <c r="DI104" s="60"/>
      <c r="DJ104" s="60"/>
      <c r="DK104" s="60"/>
      <c r="DL104" s="89">
        <v>1</v>
      </c>
      <c r="DM104" s="15">
        <v>1.19</v>
      </c>
      <c r="DN104" s="15">
        <v>3.5714285714285712</v>
      </c>
      <c r="DO104" s="15">
        <v>0</v>
      </c>
      <c r="DP104" s="15">
        <v>2.3809523809523809</v>
      </c>
      <c r="DQ104" s="15">
        <v>0</v>
      </c>
      <c r="DR104" s="15">
        <v>0</v>
      </c>
      <c r="DS104" s="15">
        <v>34.523809523809526</v>
      </c>
      <c r="DT104" s="15">
        <v>0</v>
      </c>
      <c r="DU104" s="15">
        <v>0</v>
      </c>
      <c r="DV104" s="15">
        <v>0</v>
      </c>
      <c r="DW104" s="15">
        <v>0</v>
      </c>
      <c r="DX104" s="15">
        <v>47.5</v>
      </c>
      <c r="DY104" s="15"/>
    </row>
    <row r="105" spans="1:129" x14ac:dyDescent="0.2">
      <c r="A105" s="182">
        <v>55</v>
      </c>
      <c r="B105" s="182">
        <v>247</v>
      </c>
      <c r="C105" s="112">
        <v>307</v>
      </c>
      <c r="D105" s="183">
        <f>'Revised Stratig. - April ''08'!$G$252</f>
        <v>5880</v>
      </c>
      <c r="E105" s="67">
        <v>27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0.92500000000000016</v>
      </c>
      <c r="AF105" s="15">
        <v>0</v>
      </c>
      <c r="AG105" s="15">
        <v>0.92500000000000016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R105" s="15">
        <v>0</v>
      </c>
      <c r="AS105" s="15">
        <v>0</v>
      </c>
      <c r="AT105" s="15">
        <v>0.92592592592592593</v>
      </c>
      <c r="AU105" s="15">
        <v>22.222222222222221</v>
      </c>
      <c r="AV105" s="15">
        <v>0</v>
      </c>
      <c r="AW105" s="15">
        <v>0</v>
      </c>
      <c r="AX105" s="15">
        <v>0.92592592592592593</v>
      </c>
      <c r="AY105" s="15">
        <v>100.92592592592592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0</v>
      </c>
      <c r="BG105" s="15">
        <v>0</v>
      </c>
      <c r="BH105" s="15">
        <v>0</v>
      </c>
      <c r="BI105" s="15">
        <v>2.6790000000000003</v>
      </c>
      <c r="BJ105" s="15">
        <v>0</v>
      </c>
      <c r="BK105" s="15">
        <v>0.89300000000000013</v>
      </c>
      <c r="BL105" s="15">
        <v>0</v>
      </c>
      <c r="BM105" s="15">
        <v>0</v>
      </c>
      <c r="BN105" s="15">
        <v>0</v>
      </c>
      <c r="BO105" s="15">
        <v>0</v>
      </c>
      <c r="BP105" s="15">
        <v>0</v>
      </c>
      <c r="BQ105" s="15">
        <v>0</v>
      </c>
      <c r="BR105" s="15">
        <v>2.6790000000000003</v>
      </c>
      <c r="BS105" s="15">
        <v>0</v>
      </c>
      <c r="BT105" s="15">
        <v>0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0</v>
      </c>
      <c r="CF105" s="15">
        <v>0.92500000000000016</v>
      </c>
      <c r="CG105" s="15">
        <v>0.92500000000000016</v>
      </c>
      <c r="CH105" s="15">
        <v>2.7777777777777777</v>
      </c>
      <c r="CI105" s="15">
        <v>3.7037037037037037</v>
      </c>
      <c r="CJ105" s="15">
        <v>0</v>
      </c>
      <c r="CK105" s="15">
        <v>8.3333333333333339</v>
      </c>
      <c r="CL105" s="15">
        <v>11.111111111111111</v>
      </c>
      <c r="CM105" s="15">
        <v>0</v>
      </c>
      <c r="CN105" s="15">
        <v>0.92592592592592593</v>
      </c>
      <c r="CO105" s="15">
        <v>0</v>
      </c>
      <c r="CP105" s="15">
        <v>0</v>
      </c>
      <c r="CQ105" s="15">
        <v>0</v>
      </c>
      <c r="CR105" s="15">
        <v>0</v>
      </c>
      <c r="CS105" s="15">
        <v>0</v>
      </c>
      <c r="CT105" s="15">
        <v>12.037037037037036</v>
      </c>
      <c r="CU105" s="15">
        <v>0</v>
      </c>
      <c r="CV105" s="15">
        <v>1</v>
      </c>
      <c r="CW105" s="15">
        <v>307</v>
      </c>
      <c r="DD105" s="182">
        <v>10</v>
      </c>
      <c r="DE105" s="182">
        <v>202</v>
      </c>
      <c r="DF105" s="112">
        <v>262</v>
      </c>
      <c r="DG105" s="183">
        <f>'Revised Stratig. - April ''08'!$G$207</f>
        <v>4925</v>
      </c>
      <c r="DH105" s="60">
        <v>1</v>
      </c>
      <c r="DI105" s="183"/>
      <c r="DJ105" s="183"/>
      <c r="DK105" s="183"/>
      <c r="DL105" s="89">
        <v>1</v>
      </c>
      <c r="DM105" s="15">
        <v>0</v>
      </c>
      <c r="DN105" s="15">
        <v>0</v>
      </c>
      <c r="DO105" s="15">
        <v>0</v>
      </c>
      <c r="DP105" s="15">
        <v>0</v>
      </c>
      <c r="DQ105" s="15">
        <v>0</v>
      </c>
      <c r="DR105" s="15">
        <v>0</v>
      </c>
      <c r="DS105" s="15">
        <v>11.363636363636367</v>
      </c>
      <c r="DT105" s="15">
        <v>0</v>
      </c>
      <c r="DU105" s="15">
        <v>0</v>
      </c>
      <c r="DV105" s="15">
        <v>0</v>
      </c>
      <c r="DW105" s="15">
        <v>0</v>
      </c>
      <c r="DX105" s="15">
        <v>5.6818181818181834</v>
      </c>
      <c r="DY105" s="15"/>
    </row>
    <row r="106" spans="1:129" x14ac:dyDescent="0.2">
      <c r="A106" s="182">
        <v>56</v>
      </c>
      <c r="B106" s="182">
        <v>248</v>
      </c>
      <c r="C106" s="112">
        <v>308</v>
      </c>
      <c r="D106" s="183">
        <f>'Revised Stratig. - April ''08'!$G$253</f>
        <v>5899</v>
      </c>
      <c r="E106" s="67">
        <v>28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0.89500000000000024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2.6785714285714288</v>
      </c>
      <c r="AU106" s="15">
        <v>30.357142857142858</v>
      </c>
      <c r="AV106" s="15">
        <v>5.3571428571428577</v>
      </c>
      <c r="AW106" s="15">
        <v>0</v>
      </c>
      <c r="AX106" s="15">
        <v>5.3571428571428577</v>
      </c>
      <c r="AY106" s="15">
        <v>99.107142857142861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0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4.4642857142857144</v>
      </c>
      <c r="CI106" s="15">
        <v>1.7857142857142858</v>
      </c>
      <c r="CJ106" s="15">
        <v>0</v>
      </c>
      <c r="CK106" s="15">
        <v>8.9285714285714288</v>
      </c>
      <c r="CL106" s="15">
        <v>13.392857142857146</v>
      </c>
      <c r="CM106" s="15">
        <v>0</v>
      </c>
      <c r="CN106" s="15">
        <v>0.8928571428571429</v>
      </c>
      <c r="CO106" s="15">
        <v>0</v>
      </c>
      <c r="CP106" s="15">
        <v>0</v>
      </c>
      <c r="CQ106" s="15">
        <v>0</v>
      </c>
      <c r="CR106" s="15">
        <v>0</v>
      </c>
      <c r="CS106" s="15">
        <v>0</v>
      </c>
      <c r="CT106" s="15">
        <v>14.285714285714286</v>
      </c>
      <c r="CU106" s="15">
        <v>0</v>
      </c>
      <c r="CV106" s="15">
        <v>1</v>
      </c>
      <c r="CW106" s="15">
        <v>308</v>
      </c>
      <c r="DD106" s="182">
        <v>11</v>
      </c>
      <c r="DE106" s="182">
        <v>203</v>
      </c>
      <c r="DF106" s="112">
        <v>263</v>
      </c>
      <c r="DG106" s="183">
        <f>'Revised Stratig. - April ''08'!$G$208</f>
        <v>4934</v>
      </c>
      <c r="DH106" s="60">
        <v>1</v>
      </c>
      <c r="DI106" s="183"/>
      <c r="DJ106" s="183"/>
      <c r="DK106" s="183"/>
      <c r="DL106" s="48">
        <v>1</v>
      </c>
      <c r="DM106" s="15">
        <v>0</v>
      </c>
      <c r="DN106" s="15">
        <v>0</v>
      </c>
      <c r="DO106" s="15">
        <v>0</v>
      </c>
      <c r="DP106" s="15">
        <v>1.25</v>
      </c>
      <c r="DQ106" s="15">
        <v>0</v>
      </c>
      <c r="DR106" s="15">
        <v>0</v>
      </c>
      <c r="DS106" s="15">
        <v>5</v>
      </c>
      <c r="DT106" s="15">
        <v>0</v>
      </c>
      <c r="DU106" s="15">
        <v>0</v>
      </c>
      <c r="DV106" s="15">
        <v>0</v>
      </c>
      <c r="DW106" s="15">
        <v>0</v>
      </c>
      <c r="DX106" s="15">
        <v>8.75</v>
      </c>
      <c r="DY106" s="15"/>
    </row>
    <row r="107" spans="1:129" x14ac:dyDescent="0.2">
      <c r="A107" s="182">
        <v>57</v>
      </c>
      <c r="B107" s="182">
        <v>249</v>
      </c>
      <c r="C107" s="112">
        <v>309</v>
      </c>
      <c r="D107" s="183">
        <f>'Revised Stratig. - April ''08'!$G$254</f>
        <v>5917</v>
      </c>
      <c r="E107" s="67">
        <v>32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0.78</v>
      </c>
      <c r="AF107" s="15">
        <v>0</v>
      </c>
      <c r="AG107" s="15">
        <v>0.78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0.78125</v>
      </c>
      <c r="AU107" s="15">
        <v>17.96875</v>
      </c>
      <c r="AV107" s="15">
        <v>3.90625</v>
      </c>
      <c r="AW107" s="15">
        <v>0</v>
      </c>
      <c r="AX107" s="15">
        <v>3.90625</v>
      </c>
      <c r="AY107" s="15">
        <v>114.84375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0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1.5650000000000002</v>
      </c>
      <c r="CG107" s="15">
        <v>1.5650000000000002</v>
      </c>
      <c r="CH107" s="15">
        <v>2.34375</v>
      </c>
      <c r="CI107" s="15">
        <v>3.90625</v>
      </c>
      <c r="CJ107" s="15">
        <v>0.78125</v>
      </c>
      <c r="CK107" s="15">
        <v>9.375</v>
      </c>
      <c r="CL107" s="15">
        <v>11.71875</v>
      </c>
      <c r="CM107" s="15">
        <v>0</v>
      </c>
      <c r="CN107" s="15">
        <v>0.78125</v>
      </c>
      <c r="CO107" s="15">
        <v>0</v>
      </c>
      <c r="CP107" s="15">
        <v>0</v>
      </c>
      <c r="CQ107" s="15">
        <v>0</v>
      </c>
      <c r="CR107" s="15">
        <v>0</v>
      </c>
      <c r="CS107" s="15">
        <v>0</v>
      </c>
      <c r="CT107" s="15">
        <v>12.5</v>
      </c>
      <c r="CU107" s="15">
        <v>0</v>
      </c>
      <c r="CV107" s="15">
        <v>1</v>
      </c>
      <c r="CW107" s="15">
        <v>309</v>
      </c>
      <c r="DD107" s="182">
        <v>12</v>
      </c>
      <c r="DE107" s="182">
        <v>204</v>
      </c>
      <c r="DF107" s="112">
        <v>264</v>
      </c>
      <c r="DG107" s="183">
        <f>'Revised Stratig. - April ''08'!$G$209</f>
        <v>4943</v>
      </c>
      <c r="DH107" s="60">
        <v>1</v>
      </c>
      <c r="DI107" s="183"/>
      <c r="DJ107" s="183"/>
      <c r="DK107" s="183"/>
      <c r="DL107" s="89">
        <v>1</v>
      </c>
      <c r="DM107" s="15">
        <v>0</v>
      </c>
      <c r="DN107" s="15">
        <v>0</v>
      </c>
      <c r="DO107" s="15">
        <v>0</v>
      </c>
      <c r="DP107" s="15">
        <v>0.96000000000000008</v>
      </c>
      <c r="DQ107" s="15">
        <v>0</v>
      </c>
      <c r="DR107" s="15">
        <v>0</v>
      </c>
      <c r="DS107" s="15">
        <v>5.7692307692307692</v>
      </c>
      <c r="DT107" s="15">
        <v>0</v>
      </c>
      <c r="DU107" s="15">
        <v>0</v>
      </c>
      <c r="DV107" s="15">
        <v>0</v>
      </c>
      <c r="DW107" s="15">
        <v>0</v>
      </c>
      <c r="DX107" s="15">
        <v>5.7692307692307692</v>
      </c>
      <c r="DY107" s="15"/>
    </row>
    <row r="108" spans="1:129" x14ac:dyDescent="0.2">
      <c r="A108" s="182">
        <v>58</v>
      </c>
      <c r="B108" s="182">
        <v>250</v>
      </c>
      <c r="C108" s="112">
        <v>310</v>
      </c>
      <c r="D108" s="183">
        <f>'Revised Stratig. - April ''08'!$G$255</f>
        <v>5936</v>
      </c>
      <c r="E108" s="67">
        <v>29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0</v>
      </c>
      <c r="AQ108" s="15">
        <v>0</v>
      </c>
      <c r="AR108" s="15">
        <v>0</v>
      </c>
      <c r="AS108" s="15">
        <v>0</v>
      </c>
      <c r="AT108" s="15">
        <v>0.86206896551724133</v>
      </c>
      <c r="AU108" s="15">
        <v>21.551724137931032</v>
      </c>
      <c r="AV108" s="15">
        <v>6.8965517241379306</v>
      </c>
      <c r="AW108" s="15">
        <v>0</v>
      </c>
      <c r="AX108" s="15">
        <v>6.8965517241379306</v>
      </c>
      <c r="AY108" s="15">
        <v>143.9655172413793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0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v>1.7241379310344827</v>
      </c>
      <c r="CJ108" s="15">
        <v>0</v>
      </c>
      <c r="CK108" s="15">
        <v>10.344827586206897</v>
      </c>
      <c r="CL108" s="15">
        <v>10.344827586206897</v>
      </c>
      <c r="CM108" s="15">
        <v>0</v>
      </c>
      <c r="CN108" s="15">
        <v>0</v>
      </c>
      <c r="CO108" s="15">
        <v>0</v>
      </c>
      <c r="CP108" s="15">
        <v>0</v>
      </c>
      <c r="CQ108" s="15">
        <v>0</v>
      </c>
      <c r="CR108" s="15">
        <v>0</v>
      </c>
      <c r="CS108" s="15">
        <v>0</v>
      </c>
      <c r="CT108" s="15">
        <v>10.344827586206897</v>
      </c>
      <c r="CU108" s="15">
        <v>0</v>
      </c>
      <c r="CV108" s="15">
        <v>1</v>
      </c>
      <c r="CW108" s="15">
        <v>310</v>
      </c>
      <c r="DD108" s="182">
        <v>13</v>
      </c>
      <c r="DE108" s="182">
        <v>205</v>
      </c>
      <c r="DF108" s="112">
        <v>265</v>
      </c>
      <c r="DG108" s="183">
        <f>'Revised Stratig. - April ''08'!$G$210</f>
        <v>4951</v>
      </c>
      <c r="DH108" s="60">
        <v>1</v>
      </c>
      <c r="DI108" s="183"/>
      <c r="DJ108" s="183"/>
      <c r="DK108" s="183"/>
      <c r="DL108" s="89">
        <v>1</v>
      </c>
      <c r="DM108" s="15">
        <v>0</v>
      </c>
      <c r="DN108" s="15">
        <v>0</v>
      </c>
      <c r="DO108" s="15">
        <v>0</v>
      </c>
      <c r="DP108" s="15">
        <v>4.165</v>
      </c>
      <c r="DQ108" s="15">
        <v>0</v>
      </c>
      <c r="DR108" s="15">
        <v>0</v>
      </c>
      <c r="DS108" s="15">
        <v>10</v>
      </c>
      <c r="DT108" s="15">
        <v>0</v>
      </c>
      <c r="DU108" s="15">
        <v>0</v>
      </c>
      <c r="DV108" s="15">
        <v>0</v>
      </c>
      <c r="DW108" s="15">
        <v>0</v>
      </c>
      <c r="DX108" s="15">
        <v>5.8333333333333339</v>
      </c>
      <c r="DY108" s="15"/>
    </row>
    <row r="109" spans="1:129" x14ac:dyDescent="0.2">
      <c r="A109" s="43">
        <v>59</v>
      </c>
      <c r="B109" s="43">
        <v>251</v>
      </c>
      <c r="C109" s="100">
        <v>311</v>
      </c>
      <c r="D109" s="60">
        <f>'Revised Stratig. - April ''08'!$G$256</f>
        <v>5951</v>
      </c>
      <c r="E109" s="67">
        <v>34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1.4705882352941175</v>
      </c>
      <c r="AF109" s="15">
        <v>0.73529411764705876</v>
      </c>
      <c r="AG109" s="15">
        <v>2.2058823529411766</v>
      </c>
      <c r="AH109" s="15">
        <v>0</v>
      </c>
      <c r="AI109" s="15">
        <v>466.1764705882353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1.4705882352941175</v>
      </c>
      <c r="AQ109" s="15">
        <v>0</v>
      </c>
      <c r="AR109" s="15">
        <v>0</v>
      </c>
      <c r="AS109" s="15">
        <v>0</v>
      </c>
      <c r="AT109" s="15">
        <v>2.9411764705882351</v>
      </c>
      <c r="AU109" s="15">
        <v>60.294117647058826</v>
      </c>
      <c r="AV109" s="15">
        <v>1.4705882352941175</v>
      </c>
      <c r="AW109" s="15">
        <v>0</v>
      </c>
      <c r="AX109" s="15">
        <v>2.94</v>
      </c>
      <c r="AY109" s="15">
        <v>376.47058823529409</v>
      </c>
      <c r="AZ109" s="15">
        <v>0</v>
      </c>
      <c r="BA109" s="15">
        <v>3.6764705882352948</v>
      </c>
      <c r="BB109" s="15">
        <v>20.588235294117645</v>
      </c>
      <c r="BC109" s="15">
        <v>2.9411764705882351</v>
      </c>
      <c r="BD109" s="15">
        <v>0</v>
      </c>
      <c r="BE109" s="15">
        <v>0</v>
      </c>
      <c r="BF109" s="15">
        <v>0</v>
      </c>
      <c r="BG109" s="15">
        <v>405.14705882352951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0</v>
      </c>
      <c r="BN109" s="15">
        <v>0</v>
      </c>
      <c r="BO109" s="15">
        <v>0</v>
      </c>
      <c r="BP109" s="15">
        <v>0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4.4117647058823533</v>
      </c>
      <c r="CI109" s="15">
        <v>3.6764705882352948</v>
      </c>
      <c r="CJ109" s="15">
        <v>0</v>
      </c>
      <c r="CK109" s="15">
        <v>13.235294117647062</v>
      </c>
      <c r="CL109" s="15">
        <v>17.5</v>
      </c>
      <c r="CM109" s="15">
        <v>7.3529411764705896</v>
      </c>
      <c r="CN109" s="15">
        <v>0</v>
      </c>
      <c r="CO109" s="15">
        <v>0.73529411764705876</v>
      </c>
      <c r="CP109" s="15">
        <v>0.73529411764705876</v>
      </c>
      <c r="CQ109" s="15">
        <v>0</v>
      </c>
      <c r="CR109" s="15">
        <v>0</v>
      </c>
      <c r="CS109" s="15">
        <v>0</v>
      </c>
      <c r="CT109" s="15">
        <v>26.323529411764707</v>
      </c>
      <c r="CU109" s="15">
        <v>0</v>
      </c>
      <c r="CV109" s="15">
        <v>1</v>
      </c>
      <c r="CW109" s="15">
        <v>311</v>
      </c>
      <c r="DD109" s="43">
        <v>14</v>
      </c>
      <c r="DE109" s="43">
        <v>206</v>
      </c>
      <c r="DF109" s="100">
        <v>266</v>
      </c>
      <c r="DG109" s="60">
        <f>'Revised Stratig. - April ''08'!$G$211</f>
        <v>4977</v>
      </c>
      <c r="DH109" s="60">
        <v>1</v>
      </c>
      <c r="DI109" s="60"/>
      <c r="DJ109" s="60"/>
      <c r="DK109" s="60"/>
      <c r="DL109" s="89">
        <v>1</v>
      </c>
      <c r="DM109" s="15">
        <v>0</v>
      </c>
      <c r="DN109" s="15">
        <v>2.5862068965517242</v>
      </c>
      <c r="DO109" s="15">
        <v>0</v>
      </c>
      <c r="DP109" s="15">
        <v>4.3103448275862073</v>
      </c>
      <c r="DQ109" s="15">
        <v>0</v>
      </c>
      <c r="DR109" s="15">
        <v>0</v>
      </c>
      <c r="DS109" s="15">
        <v>24.137931034482758</v>
      </c>
      <c r="DT109" s="15">
        <v>0</v>
      </c>
      <c r="DU109" s="15">
        <v>0</v>
      </c>
      <c r="DV109" s="15">
        <v>0</v>
      </c>
      <c r="DW109" s="15">
        <v>0</v>
      </c>
      <c r="DX109" s="15">
        <v>16.999999999999996</v>
      </c>
      <c r="DY109" s="15"/>
    </row>
    <row r="110" spans="1:129" x14ac:dyDescent="0.2">
      <c r="A110" s="182">
        <v>60</v>
      </c>
      <c r="B110" s="182">
        <v>252</v>
      </c>
      <c r="C110" s="112">
        <v>312</v>
      </c>
      <c r="D110" s="183">
        <f>'Revised Stratig. - April ''08'!$G$257</f>
        <v>5966</v>
      </c>
      <c r="E110" s="67">
        <v>27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0.92500000000000016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0.92500000000000016</v>
      </c>
      <c r="AG110" s="15">
        <v>0.92500000000000016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0</v>
      </c>
      <c r="AS110" s="15">
        <v>0</v>
      </c>
      <c r="AT110" s="15">
        <v>1.8518518518518519</v>
      </c>
      <c r="AU110" s="15">
        <v>39.814814814814817</v>
      </c>
      <c r="AV110" s="15">
        <v>9.2592592592592595</v>
      </c>
      <c r="AW110" s="15">
        <v>0</v>
      </c>
      <c r="AX110" s="15">
        <v>9.2592592592592595</v>
      </c>
      <c r="AY110" s="15">
        <v>356.48148148148147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0</v>
      </c>
      <c r="BH110" s="15">
        <v>0</v>
      </c>
      <c r="BI110" s="15">
        <v>0</v>
      </c>
      <c r="BJ110" s="15">
        <v>0</v>
      </c>
      <c r="BK110" s="15">
        <v>0</v>
      </c>
      <c r="BL110" s="15">
        <v>0</v>
      </c>
      <c r="BM110" s="15">
        <v>0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1.8518518518518519</v>
      </c>
      <c r="CI110" s="15">
        <v>0</v>
      </c>
      <c r="CJ110" s="15">
        <v>0</v>
      </c>
      <c r="CK110" s="15">
        <v>4.6296296296296298</v>
      </c>
      <c r="CL110" s="15">
        <v>6.4814814814814818</v>
      </c>
      <c r="CM110" s="15">
        <v>0</v>
      </c>
      <c r="CN110" s="15">
        <v>0</v>
      </c>
      <c r="CO110" s="15">
        <v>0</v>
      </c>
      <c r="CP110" s="15">
        <v>0</v>
      </c>
      <c r="CQ110" s="15">
        <v>0</v>
      </c>
      <c r="CR110" s="15">
        <v>0</v>
      </c>
      <c r="CS110" s="15">
        <v>0</v>
      </c>
      <c r="CT110" s="15">
        <v>6.4814814814814818</v>
      </c>
      <c r="CU110" s="15">
        <v>0</v>
      </c>
      <c r="CV110" s="15">
        <v>1</v>
      </c>
      <c r="CW110" s="15">
        <v>312</v>
      </c>
      <c r="DD110" s="182">
        <v>15</v>
      </c>
      <c r="DE110" s="182">
        <v>207</v>
      </c>
      <c r="DF110" s="112">
        <v>267</v>
      </c>
      <c r="DG110" s="183">
        <f>'Revised Stratig. - April ''08'!$G$212</f>
        <v>5003</v>
      </c>
      <c r="DH110" s="60">
        <v>1</v>
      </c>
      <c r="DI110" s="183"/>
      <c r="DJ110" s="183"/>
      <c r="DK110" s="183"/>
      <c r="DL110" s="48">
        <v>1</v>
      </c>
      <c r="DM110" s="15">
        <v>0</v>
      </c>
      <c r="DN110" s="15">
        <v>0</v>
      </c>
      <c r="DO110" s="15">
        <v>0</v>
      </c>
      <c r="DP110" s="15">
        <v>1.8500000000000003</v>
      </c>
      <c r="DQ110" s="15">
        <v>0</v>
      </c>
      <c r="DR110" s="15">
        <v>0</v>
      </c>
      <c r="DS110" s="15">
        <v>6.4814814814814818</v>
      </c>
      <c r="DT110" s="15">
        <v>0</v>
      </c>
      <c r="DU110" s="15">
        <v>0</v>
      </c>
      <c r="DV110" s="15">
        <v>0</v>
      </c>
      <c r="DW110" s="15">
        <v>0</v>
      </c>
      <c r="DX110" s="15">
        <v>7.4074074074074074</v>
      </c>
      <c r="DY110" s="15"/>
    </row>
    <row r="111" spans="1:129" x14ac:dyDescent="0.2">
      <c r="A111" s="182">
        <v>62</v>
      </c>
      <c r="B111" s="182">
        <v>254</v>
      </c>
      <c r="C111" s="112">
        <v>314</v>
      </c>
      <c r="D111" s="183">
        <f>'Revised Stratig. - April ''08'!$G$259</f>
        <v>5996</v>
      </c>
      <c r="E111" s="67">
        <v>30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1.6650000000000003</v>
      </c>
      <c r="AG111" s="15">
        <v>1.6650000000000003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38.333333333333336</v>
      </c>
      <c r="AV111" s="15">
        <v>19.166666666666668</v>
      </c>
      <c r="AW111" s="15">
        <v>0</v>
      </c>
      <c r="AX111" s="15">
        <v>19.166666666666668</v>
      </c>
      <c r="AY111" s="15">
        <v>314.16666666666669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15">
        <v>0</v>
      </c>
      <c r="BH111" s="15">
        <v>0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0</v>
      </c>
      <c r="BO111" s="15">
        <v>0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2.5</v>
      </c>
      <c r="CI111" s="15">
        <v>0</v>
      </c>
      <c r="CJ111" s="15">
        <v>0</v>
      </c>
      <c r="CK111" s="15">
        <v>1.6666666666666667</v>
      </c>
      <c r="CL111" s="15">
        <v>4.1666666666666679</v>
      </c>
      <c r="CM111" s="15">
        <v>0</v>
      </c>
      <c r="CN111" s="15">
        <v>0</v>
      </c>
      <c r="CO111" s="15">
        <v>0</v>
      </c>
      <c r="CP111" s="15">
        <v>0</v>
      </c>
      <c r="CQ111" s="15">
        <v>0</v>
      </c>
      <c r="CR111" s="15">
        <v>0</v>
      </c>
      <c r="CS111" s="15">
        <v>0</v>
      </c>
      <c r="CT111" s="15">
        <v>4.1666666666666679</v>
      </c>
      <c r="CU111" s="15">
        <v>0</v>
      </c>
      <c r="CV111" s="15">
        <v>1</v>
      </c>
      <c r="CW111" s="15">
        <v>314</v>
      </c>
      <c r="DD111" s="182">
        <v>16</v>
      </c>
      <c r="DE111" s="182">
        <v>208</v>
      </c>
      <c r="DF111" s="112">
        <v>268</v>
      </c>
      <c r="DG111" s="183">
        <f>'Revised Stratig. - April ''08'!$G$213</f>
        <v>5029</v>
      </c>
      <c r="DH111" s="60">
        <v>1</v>
      </c>
      <c r="DI111" s="183"/>
      <c r="DJ111" s="183"/>
      <c r="DK111" s="183"/>
      <c r="DL111" s="89">
        <v>1</v>
      </c>
      <c r="DM111" s="15">
        <v>0</v>
      </c>
      <c r="DN111" s="15">
        <v>0</v>
      </c>
      <c r="DO111" s="15">
        <v>0</v>
      </c>
      <c r="DP111" s="15">
        <v>2.5</v>
      </c>
      <c r="DQ111" s="15">
        <v>0</v>
      </c>
      <c r="DR111" s="15">
        <v>0</v>
      </c>
      <c r="DS111" s="15">
        <v>6.25</v>
      </c>
      <c r="DT111" s="15">
        <v>0</v>
      </c>
      <c r="DU111" s="15">
        <v>0</v>
      </c>
      <c r="DV111" s="15">
        <v>0</v>
      </c>
      <c r="DW111" s="15">
        <v>0</v>
      </c>
      <c r="DX111" s="15">
        <v>6.25</v>
      </c>
      <c r="DY111" s="15"/>
    </row>
    <row r="112" spans="1:129" x14ac:dyDescent="0.2">
      <c r="A112" s="182">
        <v>63</v>
      </c>
      <c r="B112" s="182">
        <v>255</v>
      </c>
      <c r="C112" s="112">
        <v>315</v>
      </c>
      <c r="D112" s="183">
        <f>'Revised Stratig. - April ''08'!$G$260</f>
        <v>6011</v>
      </c>
      <c r="E112" s="67">
        <v>27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0.92500000000000016</v>
      </c>
      <c r="AA112" s="15">
        <v>0</v>
      </c>
      <c r="AB112" s="15">
        <v>0</v>
      </c>
      <c r="AC112" s="15">
        <v>0</v>
      </c>
      <c r="AD112" s="15">
        <v>0</v>
      </c>
      <c r="AE112" s="15">
        <v>1.8500000000000003</v>
      </c>
      <c r="AF112" s="15">
        <v>0</v>
      </c>
      <c r="AG112" s="15">
        <v>1.8500000000000003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0</v>
      </c>
      <c r="AR112" s="15">
        <v>0</v>
      </c>
      <c r="AS112" s="15">
        <v>0</v>
      </c>
      <c r="AT112" s="15">
        <v>0.92592592592592593</v>
      </c>
      <c r="AU112" s="15">
        <v>45.370370370370374</v>
      </c>
      <c r="AV112" s="15">
        <v>8.3333333333333339</v>
      </c>
      <c r="AW112" s="15">
        <v>0</v>
      </c>
      <c r="AX112" s="15">
        <v>8.3333333333333339</v>
      </c>
      <c r="AY112" s="15">
        <v>237.96296296296296</v>
      </c>
      <c r="AZ112" s="15">
        <v>0</v>
      </c>
      <c r="BA112" s="15">
        <v>0</v>
      </c>
      <c r="BB112" s="15">
        <v>0</v>
      </c>
      <c r="BC112" s="15">
        <v>0</v>
      </c>
      <c r="BD112" s="15">
        <v>0</v>
      </c>
      <c r="BE112" s="15">
        <v>0</v>
      </c>
      <c r="BF112" s="15">
        <v>0</v>
      </c>
      <c r="BG112" s="15">
        <v>0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0</v>
      </c>
      <c r="BO112" s="15">
        <v>0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0.92592592592592593</v>
      </c>
      <c r="CI112" s="15">
        <v>1.8518518518518519</v>
      </c>
      <c r="CJ112" s="15">
        <v>0</v>
      </c>
      <c r="CK112" s="15">
        <v>3.7037037037037037</v>
      </c>
      <c r="CL112" s="15">
        <v>4.6296296296296298</v>
      </c>
      <c r="CM112" s="15">
        <v>0</v>
      </c>
      <c r="CN112" s="15">
        <v>2.7777777777777777</v>
      </c>
      <c r="CO112" s="15">
        <v>0</v>
      </c>
      <c r="CP112" s="15">
        <v>0</v>
      </c>
      <c r="CQ112" s="15">
        <v>0</v>
      </c>
      <c r="CR112" s="15">
        <v>0</v>
      </c>
      <c r="CS112" s="15">
        <v>0</v>
      </c>
      <c r="CT112" s="15">
        <v>7.4074074074074074</v>
      </c>
      <c r="CU112" s="15">
        <v>0</v>
      </c>
      <c r="CV112" s="15">
        <v>1</v>
      </c>
      <c r="CW112" s="15">
        <v>315</v>
      </c>
      <c r="DD112" s="182">
        <v>17</v>
      </c>
      <c r="DE112" s="182">
        <v>209</v>
      </c>
      <c r="DF112" s="112">
        <v>269</v>
      </c>
      <c r="DG112" s="183">
        <f>'Revised Stratig. - April ''08'!$G$214</f>
        <v>5054</v>
      </c>
      <c r="DH112" s="60">
        <v>1</v>
      </c>
      <c r="DI112" s="183"/>
      <c r="DJ112" s="183"/>
      <c r="DK112" s="183"/>
      <c r="DL112" s="89">
        <v>1</v>
      </c>
      <c r="DM112" s="15">
        <v>0</v>
      </c>
      <c r="DN112" s="15">
        <v>0</v>
      </c>
      <c r="DO112" s="15">
        <v>0</v>
      </c>
      <c r="DP112" s="15">
        <v>0</v>
      </c>
      <c r="DQ112" s="15">
        <v>0</v>
      </c>
      <c r="DR112" s="15">
        <v>0</v>
      </c>
      <c r="DS112" s="15">
        <v>0</v>
      </c>
      <c r="DT112" s="15">
        <v>0</v>
      </c>
      <c r="DU112" s="15">
        <v>0</v>
      </c>
      <c r="DV112" s="15">
        <v>0</v>
      </c>
      <c r="DW112" s="15">
        <v>0</v>
      </c>
      <c r="DX112" s="15">
        <v>0</v>
      </c>
      <c r="DY112" s="15"/>
    </row>
    <row r="113" spans="1:129" x14ac:dyDescent="0.2">
      <c r="A113" s="43">
        <v>64</v>
      </c>
      <c r="B113" s="43">
        <v>256</v>
      </c>
      <c r="C113" s="100">
        <v>316</v>
      </c>
      <c r="D113" s="60">
        <f>'Revised Stratig. - April ''08'!$G$261</f>
        <v>6031</v>
      </c>
      <c r="E113" s="67">
        <v>24</v>
      </c>
      <c r="F113" s="15">
        <v>0</v>
      </c>
      <c r="G113" s="15">
        <v>1.0416666666666665</v>
      </c>
      <c r="H113" s="15">
        <v>0</v>
      </c>
      <c r="I113" s="15">
        <v>0</v>
      </c>
      <c r="J113" s="15">
        <v>1.0416650000000001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1.0416650000000001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2.083333333333333</v>
      </c>
      <c r="AF113" s="15">
        <v>0</v>
      </c>
      <c r="AG113" s="15">
        <v>2.083333333333333</v>
      </c>
      <c r="AH113" s="15">
        <v>0</v>
      </c>
      <c r="AI113" s="15">
        <v>611.45833333333326</v>
      </c>
      <c r="AJ113" s="15">
        <v>0</v>
      </c>
      <c r="AK113" s="15">
        <v>0</v>
      </c>
      <c r="AL113" s="15">
        <v>0</v>
      </c>
      <c r="AM113" s="15">
        <v>0</v>
      </c>
      <c r="AN113" s="15">
        <v>0</v>
      </c>
      <c r="AO113" s="15">
        <v>0</v>
      </c>
      <c r="AP113" s="15">
        <v>0</v>
      </c>
      <c r="AQ113" s="15">
        <v>0</v>
      </c>
      <c r="AR113" s="15">
        <v>0</v>
      </c>
      <c r="AS113" s="15">
        <v>0</v>
      </c>
      <c r="AT113" s="15">
        <v>1.0416666666666665</v>
      </c>
      <c r="AU113" s="15">
        <v>76.041666666666657</v>
      </c>
      <c r="AV113" s="15">
        <v>0</v>
      </c>
      <c r="AW113" s="15">
        <v>0</v>
      </c>
      <c r="AX113" s="15">
        <v>1.0416666666666665</v>
      </c>
      <c r="AY113" s="15">
        <v>289.58333333333343</v>
      </c>
      <c r="AZ113" s="15">
        <v>0</v>
      </c>
      <c r="BA113" s="15">
        <v>1.0416666666666665</v>
      </c>
      <c r="BB113" s="15">
        <v>26.041666666666668</v>
      </c>
      <c r="BC113" s="15">
        <v>1.0416666666666665</v>
      </c>
      <c r="BD113" s="15">
        <v>2.083333333333333</v>
      </c>
      <c r="BE113" s="15">
        <v>0</v>
      </c>
      <c r="BF113" s="15">
        <v>0</v>
      </c>
      <c r="BG113" s="15">
        <v>320.83333333333343</v>
      </c>
      <c r="BH113" s="15">
        <v>0</v>
      </c>
      <c r="BI113" s="15">
        <v>2.083333333333333</v>
      </c>
      <c r="BJ113" s="15">
        <v>0</v>
      </c>
      <c r="BK113" s="15">
        <v>1.0415000000000001</v>
      </c>
      <c r="BL113" s="15">
        <v>0</v>
      </c>
      <c r="BM113" s="15">
        <v>0</v>
      </c>
      <c r="BN113" s="15">
        <v>0</v>
      </c>
      <c r="BO113" s="15">
        <v>0</v>
      </c>
      <c r="BP113" s="15">
        <v>0</v>
      </c>
      <c r="BQ113" s="15">
        <v>0</v>
      </c>
      <c r="BR113" s="15">
        <v>2.0833350000000004</v>
      </c>
      <c r="BS113" s="15">
        <v>0</v>
      </c>
      <c r="BT113" s="15">
        <v>0</v>
      </c>
      <c r="BU113" s="15">
        <v>0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v>0</v>
      </c>
      <c r="CH113" s="15">
        <v>1.0416666666666665</v>
      </c>
      <c r="CI113" s="15">
        <v>0</v>
      </c>
      <c r="CJ113" s="15">
        <v>0</v>
      </c>
      <c r="CK113" s="15">
        <v>3.125</v>
      </c>
      <c r="CL113" s="15">
        <v>4.1500000000000004</v>
      </c>
      <c r="CM113" s="15">
        <v>1.0416666666666665</v>
      </c>
      <c r="CN113" s="15">
        <v>0</v>
      </c>
      <c r="CO113" s="15">
        <v>0</v>
      </c>
      <c r="CP113" s="15">
        <v>0</v>
      </c>
      <c r="CQ113" s="15">
        <v>0</v>
      </c>
      <c r="CR113" s="15">
        <v>0</v>
      </c>
      <c r="CS113" s="15">
        <v>0</v>
      </c>
      <c r="CT113" s="15">
        <v>5.1916666666666673</v>
      </c>
      <c r="CU113" s="15">
        <v>0</v>
      </c>
      <c r="CV113" s="15">
        <v>1</v>
      </c>
      <c r="CW113" s="15">
        <v>316</v>
      </c>
      <c r="DD113" s="182">
        <v>18</v>
      </c>
      <c r="DE113" s="182">
        <v>210</v>
      </c>
      <c r="DF113" s="112">
        <v>270</v>
      </c>
      <c r="DG113" s="183">
        <f>'Revised Stratig. - April ''08'!$G$215</f>
        <v>5080</v>
      </c>
      <c r="DH113" s="60">
        <v>1</v>
      </c>
      <c r="DI113" s="183"/>
      <c r="DJ113" s="183"/>
      <c r="DK113" s="183"/>
      <c r="DL113" s="89">
        <v>1</v>
      </c>
      <c r="DM113" s="15">
        <v>0</v>
      </c>
      <c r="DN113" s="15">
        <v>0</v>
      </c>
      <c r="DO113" s="15">
        <v>0</v>
      </c>
      <c r="DP113" s="15">
        <v>5</v>
      </c>
      <c r="DQ113" s="15">
        <v>0</v>
      </c>
      <c r="DR113" s="15">
        <v>0</v>
      </c>
      <c r="DS113" s="15">
        <v>3.3333333333333335</v>
      </c>
      <c r="DT113" s="15">
        <v>0</v>
      </c>
      <c r="DU113" s="15">
        <v>0</v>
      </c>
      <c r="DV113" s="15">
        <v>0</v>
      </c>
      <c r="DW113" s="15">
        <v>0</v>
      </c>
      <c r="DX113" s="15">
        <v>0.83333333333333337</v>
      </c>
      <c r="DY113" s="15"/>
    </row>
    <row r="114" spans="1:129" x14ac:dyDescent="0.2">
      <c r="A114" s="43">
        <v>69</v>
      </c>
      <c r="B114" s="43">
        <v>261</v>
      </c>
      <c r="C114" s="100">
        <v>321</v>
      </c>
      <c r="D114" s="60">
        <f>'Revised Stratig. - April ''08'!$G$266</f>
        <v>6120</v>
      </c>
      <c r="E114" s="67">
        <v>28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3.5714285714285716</v>
      </c>
      <c r="AF114" s="15">
        <v>0.8928571428571429</v>
      </c>
      <c r="AG114" s="15">
        <v>4.4642857142857144</v>
      </c>
      <c r="AH114" s="15">
        <v>0</v>
      </c>
      <c r="AI114" s="15">
        <v>370.53571428571428</v>
      </c>
      <c r="AJ114" s="15">
        <v>0</v>
      </c>
      <c r="AK114" s="15">
        <v>0</v>
      </c>
      <c r="AL114" s="15">
        <v>0</v>
      </c>
      <c r="AM114" s="15">
        <v>0</v>
      </c>
      <c r="AN114" s="15">
        <v>0</v>
      </c>
      <c r="AO114" s="15">
        <v>0</v>
      </c>
      <c r="AP114" s="15">
        <v>0.8928571428571429</v>
      </c>
      <c r="AQ114" s="15">
        <v>0</v>
      </c>
      <c r="AR114" s="15">
        <v>0</v>
      </c>
      <c r="AS114" s="15">
        <v>0</v>
      </c>
      <c r="AT114" s="15">
        <v>7.1428571428571432</v>
      </c>
      <c r="AU114" s="15">
        <v>76.785714285714292</v>
      </c>
      <c r="AV114" s="15">
        <v>0.8928571428571429</v>
      </c>
      <c r="AW114" s="15">
        <v>0</v>
      </c>
      <c r="AX114" s="15">
        <v>7.14</v>
      </c>
      <c r="AY114" s="15">
        <v>187.5</v>
      </c>
      <c r="AZ114" s="15">
        <v>0</v>
      </c>
      <c r="BA114" s="15">
        <v>0.8928571428571429</v>
      </c>
      <c r="BB114" s="15">
        <v>2.6785714285714288</v>
      </c>
      <c r="BC114" s="15">
        <v>4.4642857142857144</v>
      </c>
      <c r="BD114" s="15">
        <v>2.6785714285714288</v>
      </c>
      <c r="BE114" s="15">
        <v>2.6785714285714288</v>
      </c>
      <c r="BF114" s="15">
        <v>0</v>
      </c>
      <c r="BG114" s="15">
        <v>201.78571428571431</v>
      </c>
      <c r="BH114" s="15">
        <v>0</v>
      </c>
      <c r="BI114" s="15">
        <v>0.8928571428571429</v>
      </c>
      <c r="BJ114" s="15">
        <v>0</v>
      </c>
      <c r="BK114" s="15">
        <v>0.89249999999999996</v>
      </c>
      <c r="BL114" s="15">
        <v>0</v>
      </c>
      <c r="BM114" s="15">
        <v>0</v>
      </c>
      <c r="BN114" s="15">
        <v>0</v>
      </c>
      <c r="BO114" s="15">
        <v>0</v>
      </c>
      <c r="BP114" s="15">
        <v>0</v>
      </c>
      <c r="BQ114" s="15">
        <v>0</v>
      </c>
      <c r="BR114" s="15">
        <v>0.8928571428571429</v>
      </c>
      <c r="BS114" s="15">
        <v>0</v>
      </c>
      <c r="BT114" s="15">
        <v>0</v>
      </c>
      <c r="BU114" s="15">
        <v>0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v>0</v>
      </c>
      <c r="CH114" s="15">
        <v>0</v>
      </c>
      <c r="CI114" s="15">
        <v>0</v>
      </c>
      <c r="CJ114" s="15">
        <v>0</v>
      </c>
      <c r="CK114" s="15">
        <v>0</v>
      </c>
      <c r="CL114" s="15">
        <v>0</v>
      </c>
      <c r="CM114" s="15">
        <v>0</v>
      </c>
      <c r="CN114" s="15">
        <v>0</v>
      </c>
      <c r="CO114" s="15">
        <v>0</v>
      </c>
      <c r="CP114" s="15">
        <v>0</v>
      </c>
      <c r="CQ114" s="15">
        <v>0</v>
      </c>
      <c r="CR114" s="15">
        <v>0</v>
      </c>
      <c r="CS114" s="15">
        <v>0</v>
      </c>
      <c r="CT114" s="15">
        <v>0</v>
      </c>
      <c r="CU114" s="15">
        <v>0</v>
      </c>
      <c r="CV114" s="15">
        <v>1</v>
      </c>
      <c r="CW114" s="15">
        <v>321</v>
      </c>
      <c r="DD114" s="43">
        <v>19</v>
      </c>
      <c r="DE114" s="43">
        <v>211</v>
      </c>
      <c r="DF114" s="100">
        <v>271</v>
      </c>
      <c r="DG114" s="60">
        <f>'Revised Stratig. - April ''08'!$G$216</f>
        <v>5131</v>
      </c>
      <c r="DH114" s="60">
        <v>1</v>
      </c>
      <c r="DI114" s="60"/>
      <c r="DJ114" s="60"/>
      <c r="DK114" s="60"/>
      <c r="DL114" s="48">
        <v>1</v>
      </c>
      <c r="DM114" s="15">
        <v>0</v>
      </c>
      <c r="DN114" s="15">
        <v>0</v>
      </c>
      <c r="DO114" s="15">
        <v>0</v>
      </c>
      <c r="DP114" s="15">
        <v>6.666666666666667</v>
      </c>
      <c r="DQ114" s="15">
        <v>0</v>
      </c>
      <c r="DR114" s="15">
        <v>0</v>
      </c>
      <c r="DS114" s="15">
        <v>7.5</v>
      </c>
      <c r="DT114" s="15">
        <v>0</v>
      </c>
      <c r="DU114" s="15">
        <v>0</v>
      </c>
      <c r="DV114" s="15">
        <v>0</v>
      </c>
      <c r="DW114" s="15">
        <v>0</v>
      </c>
      <c r="DX114" s="15">
        <v>8.5</v>
      </c>
      <c r="DY114" s="15"/>
    </row>
    <row r="115" spans="1:129" x14ac:dyDescent="0.2">
      <c r="A115" s="43">
        <v>74</v>
      </c>
      <c r="B115" s="43">
        <v>266</v>
      </c>
      <c r="C115" s="100">
        <v>326</v>
      </c>
      <c r="D115" s="60">
        <f>'Revised Stratig. - April ''08'!$G$271</f>
        <v>6159</v>
      </c>
      <c r="E115" s="67">
        <v>27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1.8518518518518516</v>
      </c>
      <c r="AF115" s="15">
        <v>1.8518518518518516</v>
      </c>
      <c r="AG115" s="15">
        <v>3.7037037037037033</v>
      </c>
      <c r="AH115" s="15">
        <v>0</v>
      </c>
      <c r="AI115" s="15">
        <v>212.03703703703701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5">
        <v>0</v>
      </c>
      <c r="AP115" s="15">
        <v>0</v>
      </c>
      <c r="AQ115" s="15">
        <v>0</v>
      </c>
      <c r="AR115" s="15">
        <v>0</v>
      </c>
      <c r="AS115" s="15">
        <v>0</v>
      </c>
      <c r="AT115" s="15">
        <v>5.5555555555555554</v>
      </c>
      <c r="AU115" s="15">
        <v>167.59259259259258</v>
      </c>
      <c r="AV115" s="15">
        <v>0.92592592592592582</v>
      </c>
      <c r="AW115" s="15">
        <v>0</v>
      </c>
      <c r="AX115" s="15">
        <v>5.5549999999999997</v>
      </c>
      <c r="AY115" s="15">
        <v>133.33333333333331</v>
      </c>
      <c r="AZ115" s="15">
        <v>0</v>
      </c>
      <c r="BA115" s="15">
        <v>0.92592592592592582</v>
      </c>
      <c r="BB115" s="15">
        <v>43.518518518518519</v>
      </c>
      <c r="BC115" s="15">
        <v>0</v>
      </c>
      <c r="BD115" s="15">
        <v>3.7037037037037033</v>
      </c>
      <c r="BE115" s="15">
        <v>1.8518518518518516</v>
      </c>
      <c r="BF115" s="15">
        <v>0</v>
      </c>
      <c r="BG115" s="15">
        <v>184.25925925925927</v>
      </c>
      <c r="BH115" s="15">
        <v>0</v>
      </c>
      <c r="BI115" s="15">
        <v>0.92592592592592582</v>
      </c>
      <c r="BJ115" s="15">
        <v>0</v>
      </c>
      <c r="BK115" s="15">
        <v>0.92600000000000005</v>
      </c>
      <c r="BL115" s="15">
        <v>0</v>
      </c>
      <c r="BM115" s="15">
        <v>0</v>
      </c>
      <c r="BN115" s="15">
        <v>0</v>
      </c>
      <c r="BO115" s="15">
        <v>0</v>
      </c>
      <c r="BP115" s="15">
        <v>0</v>
      </c>
      <c r="BQ115" s="15">
        <v>0</v>
      </c>
      <c r="BR115" s="15">
        <v>0.92592592592592582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15">
        <v>0</v>
      </c>
      <c r="CI115" s="15">
        <v>0</v>
      </c>
      <c r="CJ115" s="15">
        <v>0</v>
      </c>
      <c r="CK115" s="15">
        <v>0</v>
      </c>
      <c r="CL115" s="15">
        <v>0</v>
      </c>
      <c r="CM115" s="15">
        <v>0</v>
      </c>
      <c r="CN115" s="15">
        <v>0</v>
      </c>
      <c r="CO115" s="15">
        <v>0</v>
      </c>
      <c r="CP115" s="15">
        <v>0</v>
      </c>
      <c r="CQ115" s="15">
        <v>0</v>
      </c>
      <c r="CR115" s="15">
        <v>0</v>
      </c>
      <c r="CS115" s="15">
        <v>0</v>
      </c>
      <c r="CT115" s="15">
        <v>0</v>
      </c>
      <c r="CU115" s="15">
        <v>0</v>
      </c>
      <c r="CV115" s="15">
        <v>1</v>
      </c>
      <c r="CW115" s="15">
        <v>326</v>
      </c>
      <c r="DD115" s="182">
        <v>20</v>
      </c>
      <c r="DE115" s="182">
        <v>212</v>
      </c>
      <c r="DF115" s="112">
        <v>272</v>
      </c>
      <c r="DG115" s="183">
        <f>'Revised Stratig. - April ''08'!$G$217</f>
        <v>5181</v>
      </c>
      <c r="DH115" s="60">
        <v>1</v>
      </c>
      <c r="DI115" s="183"/>
      <c r="DJ115" s="183"/>
      <c r="DK115" s="183"/>
      <c r="DL115" s="89">
        <v>1</v>
      </c>
      <c r="DM115" s="15">
        <v>0</v>
      </c>
      <c r="DN115" s="15">
        <v>0</v>
      </c>
      <c r="DO115" s="15">
        <v>0</v>
      </c>
      <c r="DP115" s="15">
        <v>5</v>
      </c>
      <c r="DQ115" s="15">
        <v>0</v>
      </c>
      <c r="DR115" s="15">
        <v>0</v>
      </c>
      <c r="DS115" s="15">
        <v>10</v>
      </c>
      <c r="DT115" s="15">
        <v>0</v>
      </c>
      <c r="DU115" s="15">
        <v>0</v>
      </c>
      <c r="DV115" s="15">
        <v>0</v>
      </c>
      <c r="DW115" s="15">
        <v>0</v>
      </c>
      <c r="DX115" s="15">
        <v>0</v>
      </c>
      <c r="DY115" s="15"/>
    </row>
    <row r="116" spans="1:129" x14ac:dyDescent="0.2">
      <c r="A116" s="43">
        <v>79</v>
      </c>
      <c r="B116" s="43">
        <v>271</v>
      </c>
      <c r="C116" s="100">
        <v>331</v>
      </c>
      <c r="D116" s="60">
        <f>'Revised Stratig. - April ''08'!$G$276</f>
        <v>6224</v>
      </c>
      <c r="E116" s="67">
        <v>30</v>
      </c>
      <c r="F116" s="15">
        <v>0</v>
      </c>
      <c r="G116" s="15">
        <v>0.83333333333333337</v>
      </c>
      <c r="H116" s="15">
        <v>0</v>
      </c>
      <c r="I116" s="15">
        <v>0</v>
      </c>
      <c r="J116" s="15">
        <v>0.83335000000000015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0.83335000000000015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0.83333333333333337</v>
      </c>
      <c r="W116" s="15">
        <v>0.83333333333333337</v>
      </c>
      <c r="X116" s="15">
        <v>0</v>
      </c>
      <c r="Y116" s="15">
        <v>0.83333333333333337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2.5</v>
      </c>
      <c r="AF116" s="15">
        <v>0.83333333333333337</v>
      </c>
      <c r="AG116" s="15">
        <v>3.3333333333333335</v>
      </c>
      <c r="AH116" s="15">
        <v>0</v>
      </c>
      <c r="AI116" s="15">
        <v>249.16666666666669</v>
      </c>
      <c r="AJ116" s="15">
        <v>0.83333333333333337</v>
      </c>
      <c r="AK116" s="15">
        <v>0.83333333333333337</v>
      </c>
      <c r="AL116" s="15">
        <v>0</v>
      </c>
      <c r="AM116" s="15">
        <v>0.83333333333333337</v>
      </c>
      <c r="AN116" s="15">
        <v>0</v>
      </c>
      <c r="AO116" s="15">
        <v>0</v>
      </c>
      <c r="AP116" s="15">
        <v>0</v>
      </c>
      <c r="AQ116" s="15">
        <v>0</v>
      </c>
      <c r="AR116" s="15">
        <v>0</v>
      </c>
      <c r="AS116" s="15">
        <v>0</v>
      </c>
      <c r="AT116" s="15">
        <v>10.833333333333334</v>
      </c>
      <c r="AU116" s="15">
        <v>241.66666666666669</v>
      </c>
      <c r="AV116" s="15">
        <v>6.666666666666667</v>
      </c>
      <c r="AW116" s="15">
        <v>0</v>
      </c>
      <c r="AX116" s="15">
        <v>10.835000000000001</v>
      </c>
      <c r="AY116" s="15">
        <v>189.16666666666669</v>
      </c>
      <c r="AZ116" s="15">
        <v>0</v>
      </c>
      <c r="BA116" s="15">
        <v>4.1666666666666661</v>
      </c>
      <c r="BB116" s="15">
        <v>13.333333333333334</v>
      </c>
      <c r="BC116" s="15">
        <v>3.3333333333333335</v>
      </c>
      <c r="BD116" s="15">
        <v>0.83333333333333337</v>
      </c>
      <c r="BE116" s="15">
        <v>5</v>
      </c>
      <c r="BF116" s="15">
        <v>0</v>
      </c>
      <c r="BG116" s="15">
        <v>222.5</v>
      </c>
      <c r="BH116" s="15">
        <v>0</v>
      </c>
      <c r="BI116" s="15">
        <v>0</v>
      </c>
      <c r="BJ116" s="15">
        <v>0</v>
      </c>
      <c r="BK116" s="15">
        <v>0</v>
      </c>
      <c r="BL116" s="15">
        <v>0</v>
      </c>
      <c r="BM116" s="15">
        <v>0</v>
      </c>
      <c r="BN116" s="15">
        <v>0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15">
        <v>0</v>
      </c>
      <c r="CI116" s="15">
        <v>0</v>
      </c>
      <c r="CJ116" s="15">
        <v>0</v>
      </c>
      <c r="CK116" s="15">
        <v>0.83333333333333337</v>
      </c>
      <c r="CL116" s="15">
        <v>1</v>
      </c>
      <c r="CM116" s="15">
        <v>0</v>
      </c>
      <c r="CN116" s="15">
        <v>0</v>
      </c>
      <c r="CO116" s="15">
        <v>0</v>
      </c>
      <c r="CP116" s="15">
        <v>0</v>
      </c>
      <c r="CQ116" s="15">
        <v>0</v>
      </c>
      <c r="CR116" s="15">
        <v>0</v>
      </c>
      <c r="CS116" s="15">
        <v>0</v>
      </c>
      <c r="CT116" s="15">
        <v>1</v>
      </c>
      <c r="CU116" s="15">
        <v>0</v>
      </c>
      <c r="CV116" s="15">
        <v>1</v>
      </c>
      <c r="CW116" s="15">
        <v>331</v>
      </c>
      <c r="DD116" s="182">
        <v>21</v>
      </c>
      <c r="DE116" s="182">
        <v>213</v>
      </c>
      <c r="DF116" s="112">
        <v>273</v>
      </c>
      <c r="DG116" s="183">
        <f>'Revised Stratig. - April ''08'!$G$218</f>
        <v>5232</v>
      </c>
      <c r="DH116" s="60">
        <v>1</v>
      </c>
      <c r="DI116" s="183"/>
      <c r="DJ116" s="183"/>
      <c r="DK116" s="183"/>
      <c r="DL116" s="89">
        <v>1</v>
      </c>
      <c r="DM116" s="15">
        <v>0</v>
      </c>
      <c r="DN116" s="15">
        <v>0</v>
      </c>
      <c r="DO116" s="15">
        <v>0</v>
      </c>
      <c r="DP116" s="15">
        <v>5</v>
      </c>
      <c r="DQ116" s="15">
        <v>0</v>
      </c>
      <c r="DR116" s="15">
        <v>0</v>
      </c>
      <c r="DS116" s="15">
        <v>4</v>
      </c>
      <c r="DT116" s="15">
        <v>0</v>
      </c>
      <c r="DU116" s="15">
        <v>0</v>
      </c>
      <c r="DV116" s="15">
        <v>0</v>
      </c>
      <c r="DW116" s="15">
        <v>0</v>
      </c>
      <c r="DX116" s="15">
        <v>1</v>
      </c>
      <c r="DY116" s="15"/>
    </row>
    <row r="117" spans="1:129" x14ac:dyDescent="0.2">
      <c r="A117" s="43">
        <v>84</v>
      </c>
      <c r="B117" s="43">
        <v>276</v>
      </c>
      <c r="C117" s="100">
        <v>336</v>
      </c>
      <c r="D117" s="60">
        <f>'Revised Stratig. - April ''08'!$G$281</f>
        <v>6352</v>
      </c>
      <c r="E117" s="67">
        <v>31</v>
      </c>
      <c r="F117" s="15">
        <v>0</v>
      </c>
      <c r="G117" s="15">
        <v>0.80645161290322576</v>
      </c>
      <c r="H117" s="15">
        <v>0</v>
      </c>
      <c r="I117" s="15">
        <v>0</v>
      </c>
      <c r="J117" s="15">
        <v>0.80645149999999988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0.80645149999999988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277.41935483870964</v>
      </c>
      <c r="AJ117" s="15">
        <v>0</v>
      </c>
      <c r="AK117" s="15">
        <v>0</v>
      </c>
      <c r="AL117" s="15">
        <v>0</v>
      </c>
      <c r="AM117" s="15">
        <v>0.80645161290322576</v>
      </c>
      <c r="AN117" s="15">
        <v>0</v>
      </c>
      <c r="AO117" s="15">
        <v>0</v>
      </c>
      <c r="AP117" s="15">
        <v>0</v>
      </c>
      <c r="AQ117" s="15">
        <v>0.80645161290322576</v>
      </c>
      <c r="AR117" s="15">
        <v>0</v>
      </c>
      <c r="AS117" s="15">
        <v>0</v>
      </c>
      <c r="AT117" s="15">
        <v>11.290322580645158</v>
      </c>
      <c r="AU117" s="15">
        <v>137.09677419354838</v>
      </c>
      <c r="AV117" s="15">
        <v>1.6129032258064515</v>
      </c>
      <c r="AW117" s="15">
        <v>0</v>
      </c>
      <c r="AX117" s="15">
        <v>11.289999999999997</v>
      </c>
      <c r="AY117" s="15">
        <v>159.67741935483869</v>
      </c>
      <c r="AZ117" s="15">
        <v>0</v>
      </c>
      <c r="BA117" s="15">
        <v>4.8387096774193541</v>
      </c>
      <c r="BB117" s="15">
        <v>25.806451612903224</v>
      </c>
      <c r="BC117" s="15">
        <v>0.80645161290322576</v>
      </c>
      <c r="BD117" s="15">
        <v>0.80645161290322576</v>
      </c>
      <c r="BE117" s="15">
        <v>1.6129032258064515</v>
      </c>
      <c r="BF117" s="15">
        <v>0</v>
      </c>
      <c r="BG117" s="15">
        <v>195.16129032258064</v>
      </c>
      <c r="BH117" s="15">
        <v>0</v>
      </c>
      <c r="BI117" s="15">
        <v>0</v>
      </c>
      <c r="BJ117" s="15">
        <v>0</v>
      </c>
      <c r="BK117" s="15">
        <v>0</v>
      </c>
      <c r="BL117" s="15">
        <v>0</v>
      </c>
      <c r="BM117" s="15">
        <v>0</v>
      </c>
      <c r="BN117" s="15">
        <v>0</v>
      </c>
      <c r="BO117" s="15">
        <v>0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v>0.80645161290322576</v>
      </c>
      <c r="CJ117" s="15">
        <v>0</v>
      </c>
      <c r="CK117" s="15">
        <v>4.032258064516129</v>
      </c>
      <c r="CL117" s="15">
        <v>3.9999999999999996</v>
      </c>
      <c r="CM117" s="15">
        <v>0</v>
      </c>
      <c r="CN117" s="15">
        <v>0</v>
      </c>
      <c r="CO117" s="15">
        <v>0</v>
      </c>
      <c r="CP117" s="15">
        <v>0</v>
      </c>
      <c r="CQ117" s="15">
        <v>0</v>
      </c>
      <c r="CR117" s="15">
        <v>0</v>
      </c>
      <c r="CS117" s="15">
        <v>0</v>
      </c>
      <c r="CT117" s="15">
        <v>3.9999999999999996</v>
      </c>
      <c r="CU117" s="15">
        <v>0</v>
      </c>
      <c r="CV117" s="15">
        <v>1</v>
      </c>
      <c r="CW117" s="15">
        <v>336</v>
      </c>
      <c r="DD117" s="182">
        <v>22</v>
      </c>
      <c r="DE117" s="182">
        <v>214</v>
      </c>
      <c r="DF117" s="112">
        <v>274</v>
      </c>
      <c r="DG117" s="183">
        <f>'Revised Stratig. - April ''08'!$G$219</f>
        <v>5283</v>
      </c>
      <c r="DH117" s="60">
        <v>1</v>
      </c>
      <c r="DI117" s="183"/>
      <c r="DJ117" s="183"/>
      <c r="DK117" s="183"/>
      <c r="DL117" s="89">
        <v>1</v>
      </c>
      <c r="DM117" s="15">
        <v>0</v>
      </c>
      <c r="DN117" s="15">
        <v>0</v>
      </c>
      <c r="DO117" s="15">
        <v>0</v>
      </c>
      <c r="DP117" s="15">
        <v>5</v>
      </c>
      <c r="DQ117" s="15">
        <v>0</v>
      </c>
      <c r="DR117" s="15">
        <v>0</v>
      </c>
      <c r="DS117" s="15">
        <v>16</v>
      </c>
      <c r="DT117" s="15">
        <v>0</v>
      </c>
      <c r="DU117" s="15">
        <v>0</v>
      </c>
      <c r="DV117" s="15">
        <v>0</v>
      </c>
      <c r="DW117" s="15">
        <v>0</v>
      </c>
      <c r="DX117" s="15">
        <v>25</v>
      </c>
      <c r="DY117" s="15"/>
    </row>
    <row r="118" spans="1:129" x14ac:dyDescent="0.2">
      <c r="A118" s="43">
        <v>89</v>
      </c>
      <c r="B118" s="43">
        <v>281</v>
      </c>
      <c r="C118" s="100">
        <v>341</v>
      </c>
      <c r="D118" s="60">
        <f>'Revised Stratig. - April ''08'!$G$286</f>
        <v>6492</v>
      </c>
      <c r="E118" s="67">
        <v>27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0</v>
      </c>
      <c r="Y118" s="15">
        <v>1.8518518518518516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5.5555555555555554</v>
      </c>
      <c r="AF118" s="15">
        <v>0.92592592592592582</v>
      </c>
      <c r="AG118" s="15">
        <v>6.4814814814814818</v>
      </c>
      <c r="AH118" s="15">
        <v>0</v>
      </c>
      <c r="AI118" s="15">
        <v>411.11111111111109</v>
      </c>
      <c r="AJ118" s="15">
        <v>0</v>
      </c>
      <c r="AK118" s="15">
        <v>0</v>
      </c>
      <c r="AL118" s="15">
        <v>0</v>
      </c>
      <c r="AM118" s="15">
        <v>1.8518518518518516</v>
      </c>
      <c r="AN118" s="15">
        <v>0</v>
      </c>
      <c r="AO118" s="15">
        <v>0</v>
      </c>
      <c r="AP118" s="15">
        <v>0.92592592592592582</v>
      </c>
      <c r="AQ118" s="15">
        <v>0</v>
      </c>
      <c r="AR118" s="15">
        <v>0</v>
      </c>
      <c r="AS118" s="15">
        <v>0</v>
      </c>
      <c r="AT118" s="15">
        <v>8.3333333333333321</v>
      </c>
      <c r="AU118" s="15">
        <v>179.62962962962962</v>
      </c>
      <c r="AV118" s="15">
        <v>5.5555555555555554</v>
      </c>
      <c r="AW118" s="15">
        <v>0</v>
      </c>
      <c r="AX118" s="15">
        <v>8.3350000000000009</v>
      </c>
      <c r="AY118" s="15">
        <v>256.48148148148147</v>
      </c>
      <c r="AZ118" s="15">
        <v>0.92592592592592582</v>
      </c>
      <c r="BA118" s="15">
        <v>2.7777777777777777</v>
      </c>
      <c r="BB118" s="15">
        <v>17.592592592592592</v>
      </c>
      <c r="BC118" s="15">
        <v>8.3333333333333321</v>
      </c>
      <c r="BD118" s="15">
        <v>4.6296296296296298</v>
      </c>
      <c r="BE118" s="15">
        <v>0.92592592592592582</v>
      </c>
      <c r="BF118" s="15">
        <v>0</v>
      </c>
      <c r="BG118" s="15">
        <v>297.22222222222223</v>
      </c>
      <c r="BH118" s="15">
        <v>0</v>
      </c>
      <c r="BI118" s="15">
        <v>0.92592592592592582</v>
      </c>
      <c r="BJ118" s="15">
        <v>0</v>
      </c>
      <c r="BK118" s="15">
        <v>0.92600000000000005</v>
      </c>
      <c r="BL118" s="15">
        <v>0</v>
      </c>
      <c r="BM118" s="15">
        <v>0</v>
      </c>
      <c r="BN118" s="15">
        <v>0</v>
      </c>
      <c r="BO118" s="15">
        <v>0</v>
      </c>
      <c r="BP118" s="15">
        <v>0</v>
      </c>
      <c r="BQ118" s="15">
        <v>0.92592592592592582</v>
      </c>
      <c r="BR118" s="15">
        <v>1.8518518518518516</v>
      </c>
      <c r="BS118" s="15">
        <v>0</v>
      </c>
      <c r="BT118" s="15">
        <v>0</v>
      </c>
      <c r="BU118" s="15">
        <v>0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15">
        <v>0</v>
      </c>
      <c r="CI118" s="15">
        <v>0</v>
      </c>
      <c r="CJ118" s="15">
        <v>0</v>
      </c>
      <c r="CK118" s="15">
        <v>0</v>
      </c>
      <c r="CL118" s="15">
        <v>0</v>
      </c>
      <c r="CM118" s="15">
        <v>0</v>
      </c>
      <c r="CN118" s="15">
        <v>0</v>
      </c>
      <c r="CO118" s="15">
        <v>0</v>
      </c>
      <c r="CP118" s="15">
        <v>0</v>
      </c>
      <c r="CQ118" s="15">
        <v>0</v>
      </c>
      <c r="CR118" s="15">
        <v>0</v>
      </c>
      <c r="CS118" s="15">
        <v>0</v>
      </c>
      <c r="CT118" s="15">
        <v>0</v>
      </c>
      <c r="CU118" s="15">
        <v>0</v>
      </c>
      <c r="CV118" s="15">
        <v>1</v>
      </c>
      <c r="CW118" s="15">
        <v>341</v>
      </c>
      <c r="DD118" s="182">
        <v>23</v>
      </c>
      <c r="DE118" s="182">
        <v>215</v>
      </c>
      <c r="DF118" s="112">
        <v>275</v>
      </c>
      <c r="DG118" s="183">
        <f>'Revised Stratig. - April ''08'!$G$220</f>
        <v>5333</v>
      </c>
      <c r="DH118" s="60">
        <v>1</v>
      </c>
      <c r="DI118" s="183"/>
      <c r="DJ118" s="183"/>
      <c r="DK118" s="183"/>
      <c r="DL118" s="48">
        <v>1</v>
      </c>
      <c r="DM118" s="15">
        <v>0</v>
      </c>
      <c r="DN118" s="15">
        <v>0</v>
      </c>
      <c r="DO118" s="15">
        <v>0</v>
      </c>
      <c r="DP118" s="15">
        <v>0</v>
      </c>
      <c r="DQ118" s="15">
        <v>0</v>
      </c>
      <c r="DR118" s="15">
        <v>0</v>
      </c>
      <c r="DS118" s="15">
        <v>0</v>
      </c>
      <c r="DT118" s="15">
        <v>0</v>
      </c>
      <c r="DU118" s="15">
        <v>0</v>
      </c>
      <c r="DV118" s="15">
        <v>0</v>
      </c>
      <c r="DW118" s="15">
        <v>0</v>
      </c>
      <c r="DX118" s="15">
        <v>39.423076923076927</v>
      </c>
      <c r="DY118" s="15"/>
    </row>
    <row r="119" spans="1:129" x14ac:dyDescent="0.2">
      <c r="A119" s="43">
        <v>94</v>
      </c>
      <c r="B119" s="43">
        <v>286</v>
      </c>
      <c r="C119" s="100">
        <v>346</v>
      </c>
      <c r="D119" s="60">
        <f>'Revised Stratig. - April ''08'!$G$291</f>
        <v>6565</v>
      </c>
      <c r="E119" s="67">
        <v>24</v>
      </c>
      <c r="F119" s="15">
        <v>0</v>
      </c>
      <c r="G119" s="15">
        <v>1.0416666666666665</v>
      </c>
      <c r="H119" s="15">
        <v>2.083333333333333</v>
      </c>
      <c r="I119" s="15">
        <v>0</v>
      </c>
      <c r="J119" s="15">
        <v>1.0416650000000001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1.0416650000000001</v>
      </c>
      <c r="Q119" s="15">
        <v>0</v>
      </c>
      <c r="R119" s="15">
        <v>1.0416666666666665</v>
      </c>
      <c r="S119" s="15">
        <v>1.0416666666666665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3.125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9.375</v>
      </c>
      <c r="AF119" s="15">
        <v>1.0416666666666665</v>
      </c>
      <c r="AG119" s="15">
        <v>10.41666666666667</v>
      </c>
      <c r="AH119" s="15">
        <v>0</v>
      </c>
      <c r="AI119" s="15">
        <v>322.91666666666663</v>
      </c>
      <c r="AJ119" s="15">
        <v>0</v>
      </c>
      <c r="AK119" s="15">
        <v>0</v>
      </c>
      <c r="AL119" s="15">
        <v>2.083333333333333</v>
      </c>
      <c r="AM119" s="15">
        <v>2.083333333333333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8.3333333333333321</v>
      </c>
      <c r="AU119" s="15">
        <v>138.54166666666671</v>
      </c>
      <c r="AV119" s="15">
        <v>3.125</v>
      </c>
      <c r="AW119" s="15">
        <v>0</v>
      </c>
      <c r="AX119" s="15">
        <v>8.3350000000000026</v>
      </c>
      <c r="AY119" s="15">
        <v>165.625</v>
      </c>
      <c r="AZ119" s="15">
        <v>0</v>
      </c>
      <c r="BA119" s="15">
        <v>6.25</v>
      </c>
      <c r="BB119" s="15">
        <v>50</v>
      </c>
      <c r="BC119" s="15">
        <v>4.1666666666666661</v>
      </c>
      <c r="BD119" s="15">
        <v>1.0416666666666665</v>
      </c>
      <c r="BE119" s="15">
        <v>3.125</v>
      </c>
      <c r="BF119" s="15">
        <v>0</v>
      </c>
      <c r="BG119" s="15">
        <v>233.33333333333334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v>0</v>
      </c>
      <c r="CN119" s="15">
        <v>0</v>
      </c>
      <c r="CO119" s="15">
        <v>0</v>
      </c>
      <c r="CP119" s="15">
        <v>1.0416666666666665</v>
      </c>
      <c r="CQ119" s="15">
        <v>0</v>
      </c>
      <c r="CR119" s="15">
        <v>0</v>
      </c>
      <c r="CS119" s="15">
        <v>0</v>
      </c>
      <c r="CT119" s="15">
        <v>1.0416666666666665</v>
      </c>
      <c r="CU119" s="15">
        <v>0</v>
      </c>
      <c r="CV119" s="15">
        <v>1</v>
      </c>
      <c r="CW119" s="15">
        <v>346</v>
      </c>
      <c r="DD119" s="43">
        <v>24</v>
      </c>
      <c r="DE119" s="43">
        <v>216</v>
      </c>
      <c r="DF119" s="100">
        <v>276</v>
      </c>
      <c r="DG119" s="60">
        <f>'Revised Stratig. - April ''08'!$G$221</f>
        <v>5350</v>
      </c>
      <c r="DH119" s="60">
        <v>1</v>
      </c>
      <c r="DI119" s="60"/>
      <c r="DJ119" s="60"/>
      <c r="DK119" s="60"/>
      <c r="DL119" s="89">
        <v>1</v>
      </c>
      <c r="DM119" s="15">
        <v>0</v>
      </c>
      <c r="DN119" s="15">
        <v>2.34375</v>
      </c>
      <c r="DO119" s="15">
        <v>0</v>
      </c>
      <c r="DP119" s="15">
        <v>3.125</v>
      </c>
      <c r="DQ119" s="15">
        <v>0</v>
      </c>
      <c r="DR119" s="15">
        <v>0</v>
      </c>
      <c r="DS119" s="15">
        <v>56.25</v>
      </c>
      <c r="DT119" s="15">
        <v>0</v>
      </c>
      <c r="DU119" s="15">
        <v>0</v>
      </c>
      <c r="DV119" s="15">
        <v>0</v>
      </c>
      <c r="DW119" s="15">
        <v>0</v>
      </c>
      <c r="DX119" s="15">
        <v>45.5</v>
      </c>
      <c r="DY119" s="15"/>
    </row>
    <row r="120" spans="1:129" x14ac:dyDescent="0.2">
      <c r="A120" s="61" t="s">
        <v>200</v>
      </c>
      <c r="B120" s="43"/>
      <c r="D120" s="73"/>
      <c r="E120" s="69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DD120" s="182">
        <v>25</v>
      </c>
      <c r="DE120" s="182">
        <v>217</v>
      </c>
      <c r="DF120" s="112">
        <v>277</v>
      </c>
      <c r="DG120" s="183">
        <f>'Revised Stratig. - April ''08'!$G$222</f>
        <v>5368</v>
      </c>
      <c r="DH120" s="60">
        <v>1</v>
      </c>
      <c r="DI120" s="183"/>
      <c r="DJ120" s="183"/>
      <c r="DK120" s="183"/>
      <c r="DL120" s="89">
        <v>1</v>
      </c>
      <c r="DM120" s="15">
        <v>0</v>
      </c>
      <c r="DN120" s="15">
        <v>0</v>
      </c>
      <c r="DO120" s="15">
        <v>0</v>
      </c>
      <c r="DP120" s="15">
        <v>3.2599999999999993</v>
      </c>
      <c r="DQ120" s="15">
        <v>0</v>
      </c>
      <c r="DR120" s="15">
        <v>0</v>
      </c>
      <c r="DS120" s="15">
        <v>23.913043478260867</v>
      </c>
      <c r="DT120" s="15">
        <v>0</v>
      </c>
      <c r="DU120" s="15">
        <v>0</v>
      </c>
      <c r="DV120" s="15">
        <v>0</v>
      </c>
      <c r="DW120" s="15">
        <v>0</v>
      </c>
      <c r="DX120" s="15">
        <v>29.34782608695652</v>
      </c>
      <c r="DY120" s="15"/>
    </row>
    <row r="121" spans="1:129" x14ac:dyDescent="0.2">
      <c r="A121" s="43">
        <v>4</v>
      </c>
      <c r="B121" s="43">
        <v>295</v>
      </c>
      <c r="C121" s="100">
        <v>355</v>
      </c>
      <c r="D121" s="60">
        <f>'Revised Stratig. - April ''08'!$G$300</f>
        <v>6643</v>
      </c>
      <c r="E121" s="67">
        <v>29</v>
      </c>
      <c r="F121" s="15">
        <v>0.86206896551724133</v>
      </c>
      <c r="G121" s="15">
        <v>0.86206896551724133</v>
      </c>
      <c r="H121" s="15">
        <v>0</v>
      </c>
      <c r="I121" s="15">
        <v>0</v>
      </c>
      <c r="J121" s="15">
        <v>1.7250000000000001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1.7250000000000001</v>
      </c>
      <c r="Q121" s="15">
        <v>0.86206896551724133</v>
      </c>
      <c r="R121" s="15">
        <v>0</v>
      </c>
      <c r="S121" s="15">
        <v>0.86206896551724133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4.3103448275862073</v>
      </c>
      <c r="AF121" s="15">
        <v>0.86206896551724133</v>
      </c>
      <c r="AG121" s="15">
        <v>5.1724137931034484</v>
      </c>
      <c r="AH121" s="15">
        <v>0</v>
      </c>
      <c r="AI121" s="15">
        <v>346.55172413793099</v>
      </c>
      <c r="AJ121" s="15">
        <v>0</v>
      </c>
      <c r="AK121" s="15">
        <v>0</v>
      </c>
      <c r="AL121" s="15">
        <v>0</v>
      </c>
      <c r="AM121" s="15">
        <v>2.5862068965517242</v>
      </c>
      <c r="AN121" s="15">
        <v>0</v>
      </c>
      <c r="AO121" s="15">
        <v>0</v>
      </c>
      <c r="AP121" s="15">
        <v>2.5862068965517242</v>
      </c>
      <c r="AQ121" s="15">
        <v>0.86206896551724133</v>
      </c>
      <c r="AR121" s="15">
        <v>0</v>
      </c>
      <c r="AS121" s="15">
        <v>0</v>
      </c>
      <c r="AT121" s="15">
        <v>8.6206896551724146</v>
      </c>
      <c r="AU121" s="15">
        <v>140.51724137931035</v>
      </c>
      <c r="AV121" s="15">
        <v>5.1724137931034484</v>
      </c>
      <c r="AW121" s="15">
        <v>0</v>
      </c>
      <c r="AX121" s="15">
        <v>8.6199999999999992</v>
      </c>
      <c r="AY121" s="15">
        <v>245.68965517241378</v>
      </c>
      <c r="AZ121" s="15">
        <v>0.86206896551724133</v>
      </c>
      <c r="BA121" s="15">
        <v>2.5862068965517242</v>
      </c>
      <c r="BB121" s="15">
        <v>6.0344827586206895</v>
      </c>
      <c r="BC121" s="15">
        <v>0</v>
      </c>
      <c r="BD121" s="15">
        <v>4.3103448275862073</v>
      </c>
      <c r="BE121" s="15">
        <v>3.4482758620689653</v>
      </c>
      <c r="BF121" s="15">
        <v>0</v>
      </c>
      <c r="BG121" s="15">
        <v>268.10344827586198</v>
      </c>
      <c r="BH121" s="15">
        <v>0</v>
      </c>
      <c r="BI121" s="15">
        <v>3.4482758620689653</v>
      </c>
      <c r="BJ121" s="15">
        <v>0</v>
      </c>
      <c r="BK121" s="15">
        <v>0.86199999999999999</v>
      </c>
      <c r="BL121" s="15">
        <v>0</v>
      </c>
      <c r="BM121" s="15">
        <v>0</v>
      </c>
      <c r="BN121" s="15">
        <v>0</v>
      </c>
      <c r="BO121" s="15">
        <v>0</v>
      </c>
      <c r="BP121" s="15">
        <v>0</v>
      </c>
      <c r="BQ121" s="15">
        <v>0</v>
      </c>
      <c r="BR121" s="15">
        <v>3.4482758620689653</v>
      </c>
      <c r="BS121" s="15">
        <v>0</v>
      </c>
      <c r="BT121" s="15">
        <v>0</v>
      </c>
      <c r="BU121" s="15">
        <v>0</v>
      </c>
      <c r="BV121" s="15">
        <v>0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v>0</v>
      </c>
      <c r="CH121" s="15">
        <v>0</v>
      </c>
      <c r="CI121" s="15">
        <v>0</v>
      </c>
      <c r="CJ121" s="15">
        <v>0</v>
      </c>
      <c r="CK121" s="15">
        <v>0</v>
      </c>
      <c r="CL121" s="15">
        <v>0</v>
      </c>
      <c r="CM121" s="15">
        <v>0</v>
      </c>
      <c r="CN121" s="15">
        <v>0</v>
      </c>
      <c r="CO121" s="15">
        <v>0</v>
      </c>
      <c r="CP121" s="15">
        <v>0</v>
      </c>
      <c r="CQ121" s="15">
        <v>0</v>
      </c>
      <c r="CR121" s="15">
        <v>0</v>
      </c>
      <c r="CS121" s="15">
        <v>0</v>
      </c>
      <c r="CT121" s="15">
        <v>0</v>
      </c>
      <c r="CU121" s="15">
        <v>0</v>
      </c>
      <c r="CV121" s="15">
        <v>1</v>
      </c>
      <c r="CW121" s="15">
        <v>355</v>
      </c>
      <c r="DD121" s="182">
        <v>26</v>
      </c>
      <c r="DE121" s="182">
        <v>218</v>
      </c>
      <c r="DF121" s="112">
        <v>278</v>
      </c>
      <c r="DG121" s="183">
        <f>'Revised Stratig. - April ''08'!$G$223</f>
        <v>5385</v>
      </c>
      <c r="DH121" s="60">
        <v>1</v>
      </c>
      <c r="DI121" s="183"/>
      <c r="DJ121" s="183"/>
      <c r="DK121" s="183"/>
      <c r="DL121" s="89">
        <v>1</v>
      </c>
      <c r="DM121" s="15">
        <v>0</v>
      </c>
      <c r="DN121" s="15">
        <v>0</v>
      </c>
      <c r="DO121" s="15">
        <v>0</v>
      </c>
      <c r="DP121" s="15">
        <v>1.04</v>
      </c>
      <c r="DQ121" s="15">
        <v>0</v>
      </c>
      <c r="DR121" s="15">
        <v>0</v>
      </c>
      <c r="DS121" s="15">
        <v>10.41666666666667</v>
      </c>
      <c r="DT121" s="15">
        <v>0</v>
      </c>
      <c r="DU121" s="15">
        <v>0</v>
      </c>
      <c r="DV121" s="15">
        <v>0</v>
      </c>
      <c r="DW121" s="15">
        <v>0</v>
      </c>
      <c r="DX121" s="15">
        <v>43.75</v>
      </c>
      <c r="DY121" s="15"/>
    </row>
    <row r="122" spans="1:129" x14ac:dyDescent="0.2">
      <c r="A122" s="43">
        <v>9</v>
      </c>
      <c r="B122" s="43">
        <v>300</v>
      </c>
      <c r="C122" s="100">
        <v>360</v>
      </c>
      <c r="D122" s="60">
        <f>'Revised Stratig. - April ''08'!$G$305</f>
        <v>6701</v>
      </c>
      <c r="E122" s="67">
        <v>29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5.1724137931034484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1.7241379310344827</v>
      </c>
      <c r="AF122" s="15">
        <v>0</v>
      </c>
      <c r="AG122" s="15">
        <v>1.7241379310344827</v>
      </c>
      <c r="AH122" s="15">
        <v>0</v>
      </c>
      <c r="AI122" s="15">
        <v>694.82758620689651</v>
      </c>
      <c r="AJ122" s="15">
        <v>0</v>
      </c>
      <c r="AK122" s="15">
        <v>0</v>
      </c>
      <c r="AL122" s="15">
        <v>0</v>
      </c>
      <c r="AM122" s="15">
        <v>1.7241379310344827</v>
      </c>
      <c r="AN122" s="15">
        <v>0</v>
      </c>
      <c r="AO122" s="15">
        <v>0</v>
      </c>
      <c r="AP122" s="15">
        <v>0.86206896551724133</v>
      </c>
      <c r="AQ122" s="15">
        <v>0</v>
      </c>
      <c r="AR122" s="15">
        <v>0.86206896551724133</v>
      </c>
      <c r="AS122" s="15">
        <v>0</v>
      </c>
      <c r="AT122" s="15">
        <v>15.517241379310343</v>
      </c>
      <c r="AU122" s="15">
        <v>208.62068965517241</v>
      </c>
      <c r="AV122" s="15">
        <v>3.4482758620689653</v>
      </c>
      <c r="AW122" s="15">
        <v>0</v>
      </c>
      <c r="AX122" s="15">
        <v>15.514999999999999</v>
      </c>
      <c r="AY122" s="15">
        <v>185.34482758620689</v>
      </c>
      <c r="AZ122" s="15">
        <v>0</v>
      </c>
      <c r="BA122" s="15">
        <v>8.6206896551724146</v>
      </c>
      <c r="BB122" s="15">
        <v>59.482758620689651</v>
      </c>
      <c r="BC122" s="15">
        <v>0</v>
      </c>
      <c r="BD122" s="15">
        <v>0.86206896551724133</v>
      </c>
      <c r="BE122" s="15">
        <v>2.5862068965517242</v>
      </c>
      <c r="BF122" s="15">
        <v>0</v>
      </c>
      <c r="BG122" s="15">
        <v>260.34482758620692</v>
      </c>
      <c r="BH122" s="15">
        <v>0</v>
      </c>
      <c r="BI122" s="15">
        <v>1.7241379310344827</v>
      </c>
      <c r="BJ122" s="15">
        <v>0</v>
      </c>
      <c r="BK122" s="15">
        <v>0.86199999999999999</v>
      </c>
      <c r="BL122" s="15">
        <v>0</v>
      </c>
      <c r="BM122" s="15">
        <v>0</v>
      </c>
      <c r="BN122" s="15">
        <v>0</v>
      </c>
      <c r="BO122" s="15">
        <v>0</v>
      </c>
      <c r="BP122" s="15">
        <v>0</v>
      </c>
      <c r="BQ122" s="15">
        <v>1.7241379310344827</v>
      </c>
      <c r="BR122" s="15">
        <v>3.4482758620689653</v>
      </c>
      <c r="BS122" s="15">
        <v>0</v>
      </c>
      <c r="BT122" s="15">
        <v>0</v>
      </c>
      <c r="BU122" s="15">
        <v>0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v>0</v>
      </c>
      <c r="CJ122" s="15">
        <v>0</v>
      </c>
      <c r="CK122" s="15">
        <v>0</v>
      </c>
      <c r="CL122" s="15">
        <v>0</v>
      </c>
      <c r="CM122" s="15">
        <v>0</v>
      </c>
      <c r="CN122" s="15">
        <v>0</v>
      </c>
      <c r="CO122" s="15">
        <v>0</v>
      </c>
      <c r="CP122" s="15">
        <v>0</v>
      </c>
      <c r="CQ122" s="15">
        <v>0</v>
      </c>
      <c r="CR122" s="15">
        <v>0</v>
      </c>
      <c r="CS122" s="15">
        <v>0</v>
      </c>
      <c r="CT122" s="15">
        <v>0</v>
      </c>
      <c r="CU122" s="15">
        <v>0</v>
      </c>
      <c r="CV122" s="15">
        <v>1</v>
      </c>
      <c r="CW122" s="15">
        <v>360</v>
      </c>
      <c r="DD122" s="182">
        <v>27</v>
      </c>
      <c r="DE122" s="182">
        <v>219</v>
      </c>
      <c r="DF122" s="112">
        <v>279</v>
      </c>
      <c r="DG122" s="183">
        <f>'Revised Stratig. - April ''08'!$G$224</f>
        <v>5402</v>
      </c>
      <c r="DH122" s="60">
        <v>1</v>
      </c>
      <c r="DI122" s="183"/>
      <c r="DJ122" s="183"/>
      <c r="DK122" s="183"/>
      <c r="DL122" s="48">
        <v>1</v>
      </c>
      <c r="DM122" s="15">
        <v>0</v>
      </c>
      <c r="DN122" s="15">
        <v>0</v>
      </c>
      <c r="DO122" s="15">
        <v>0</v>
      </c>
      <c r="DP122" s="15">
        <v>2.8849999999999998</v>
      </c>
      <c r="DQ122" s="15">
        <v>0</v>
      </c>
      <c r="DR122" s="15">
        <v>0</v>
      </c>
      <c r="DS122" s="15">
        <v>8.6538461538461533</v>
      </c>
      <c r="DT122" s="15">
        <v>0</v>
      </c>
      <c r="DU122" s="15">
        <v>0</v>
      </c>
      <c r="DV122" s="15">
        <v>0</v>
      </c>
      <c r="DW122" s="15">
        <v>0</v>
      </c>
      <c r="DX122" s="15">
        <v>23.076923076923077</v>
      </c>
      <c r="DY122" s="15"/>
    </row>
    <row r="123" spans="1:129" x14ac:dyDescent="0.2">
      <c r="A123" s="43">
        <v>14</v>
      </c>
      <c r="B123" s="43">
        <v>305</v>
      </c>
      <c r="C123" s="100">
        <v>365</v>
      </c>
      <c r="D123" s="60">
        <f>'Revised Stratig. - April ''08'!$G$310</f>
        <v>6884</v>
      </c>
      <c r="E123" s="67">
        <v>29</v>
      </c>
      <c r="F123" s="15">
        <v>0</v>
      </c>
      <c r="G123" s="15">
        <v>0.86206896551724133</v>
      </c>
      <c r="H123" s="15">
        <v>0.86206896551724133</v>
      </c>
      <c r="I123" s="15">
        <v>0</v>
      </c>
      <c r="J123" s="15">
        <v>0.86199999999999999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0.86199999999999999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5.1724137931034484</v>
      </c>
      <c r="AF123" s="15">
        <v>3.4482758620689653</v>
      </c>
      <c r="AG123" s="15">
        <v>8.6206896551724146</v>
      </c>
      <c r="AH123" s="15">
        <v>0</v>
      </c>
      <c r="AI123" s="15">
        <v>415.51724137931029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6.0344827586206895</v>
      </c>
      <c r="AU123" s="15">
        <v>213.79310344827582</v>
      </c>
      <c r="AV123" s="15">
        <v>3.4482758620689653</v>
      </c>
      <c r="AW123" s="15">
        <v>0</v>
      </c>
      <c r="AX123" s="15">
        <v>6.0350000000000001</v>
      </c>
      <c r="AY123" s="15">
        <v>210.34482758620689</v>
      </c>
      <c r="AZ123" s="15">
        <v>0</v>
      </c>
      <c r="BA123" s="15">
        <v>2.5862068965517242</v>
      </c>
      <c r="BB123" s="15">
        <v>31.034482758620687</v>
      </c>
      <c r="BC123" s="15">
        <v>0</v>
      </c>
      <c r="BD123" s="15">
        <v>3.4482758620689653</v>
      </c>
      <c r="BE123" s="15">
        <v>6.0344827586206895</v>
      </c>
      <c r="BF123" s="15">
        <v>0</v>
      </c>
      <c r="BG123" s="15">
        <v>256.89655172413796</v>
      </c>
      <c r="BH123" s="15">
        <v>0</v>
      </c>
      <c r="BI123" s="15">
        <v>0.86206896551724133</v>
      </c>
      <c r="BJ123" s="15">
        <v>0</v>
      </c>
      <c r="BK123" s="15">
        <v>0.86199999999999999</v>
      </c>
      <c r="BL123" s="15">
        <v>0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15">
        <v>0.86206896551724133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0</v>
      </c>
      <c r="CL123" s="15">
        <v>0</v>
      </c>
      <c r="CM123" s="15">
        <v>0</v>
      </c>
      <c r="CN123" s="15">
        <v>0</v>
      </c>
      <c r="CO123" s="15">
        <v>0</v>
      </c>
      <c r="CP123" s="15">
        <v>0</v>
      </c>
      <c r="CQ123" s="15">
        <v>0</v>
      </c>
      <c r="CR123" s="15">
        <v>0</v>
      </c>
      <c r="CS123" s="15">
        <v>0</v>
      </c>
      <c r="CT123" s="15">
        <v>0</v>
      </c>
      <c r="CU123" s="15">
        <v>0</v>
      </c>
      <c r="CV123" s="15">
        <v>1</v>
      </c>
      <c r="CW123" s="15">
        <v>365</v>
      </c>
      <c r="DD123" s="182">
        <v>28</v>
      </c>
      <c r="DE123" s="182">
        <v>220</v>
      </c>
      <c r="DF123" s="112">
        <v>280</v>
      </c>
      <c r="DG123" s="183">
        <f>'Revised Stratig. - April ''08'!$G$225</f>
        <v>5419</v>
      </c>
      <c r="DH123" s="60">
        <v>1</v>
      </c>
      <c r="DI123" s="183"/>
      <c r="DJ123" s="183"/>
      <c r="DK123" s="183"/>
      <c r="DL123" s="89">
        <v>1</v>
      </c>
      <c r="DM123" s="15">
        <v>0</v>
      </c>
      <c r="DN123" s="15">
        <v>0</v>
      </c>
      <c r="DO123" s="15">
        <v>0</v>
      </c>
      <c r="DP123" s="15">
        <v>4.3499999999999996</v>
      </c>
      <c r="DQ123" s="15">
        <v>0</v>
      </c>
      <c r="DR123" s="15">
        <v>0</v>
      </c>
      <c r="DS123" s="15">
        <v>7.6086956521739113</v>
      </c>
      <c r="DT123" s="15">
        <v>0</v>
      </c>
      <c r="DU123" s="15">
        <v>0</v>
      </c>
      <c r="DV123" s="15">
        <v>0</v>
      </c>
      <c r="DW123" s="15">
        <v>0</v>
      </c>
      <c r="DX123" s="15">
        <v>27.173913043478255</v>
      </c>
      <c r="DY123" s="15"/>
    </row>
    <row r="124" spans="1:129" x14ac:dyDescent="0.2">
      <c r="A124" s="43">
        <v>19</v>
      </c>
      <c r="B124" s="43">
        <v>310</v>
      </c>
      <c r="C124" s="100">
        <v>370</v>
      </c>
      <c r="D124" s="60">
        <f>'Revised Stratig. - April ''08'!$G$315</f>
        <v>7078</v>
      </c>
      <c r="E124" s="170">
        <v>30</v>
      </c>
      <c r="F124" s="15">
        <v>0.86206896551724133</v>
      </c>
      <c r="G124" s="15">
        <v>0</v>
      </c>
      <c r="H124" s="15">
        <v>0.86206896551724133</v>
      </c>
      <c r="I124" s="15">
        <v>0.86206896551724133</v>
      </c>
      <c r="J124" s="15">
        <v>1.724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1.724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1.7241379310344827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0.86206896551724133</v>
      </c>
      <c r="AF124" s="15">
        <v>0</v>
      </c>
      <c r="AG124" s="15">
        <v>0.86206896551724133</v>
      </c>
      <c r="AH124" s="15">
        <v>0</v>
      </c>
      <c r="AI124" s="15">
        <v>643.10344827586209</v>
      </c>
      <c r="AJ124" s="15">
        <v>0</v>
      </c>
      <c r="AK124" s="15">
        <v>0.86206896551724133</v>
      </c>
      <c r="AL124" s="15">
        <v>0</v>
      </c>
      <c r="AM124" s="15">
        <v>0</v>
      </c>
      <c r="AN124" s="15">
        <v>0</v>
      </c>
      <c r="AO124" s="15">
        <v>0</v>
      </c>
      <c r="AP124" s="15">
        <v>0</v>
      </c>
      <c r="AQ124" s="15">
        <v>0</v>
      </c>
      <c r="AR124" s="15">
        <v>0</v>
      </c>
      <c r="AS124" s="15">
        <v>0</v>
      </c>
      <c r="AT124" s="15">
        <v>0</v>
      </c>
      <c r="AU124" s="15">
        <v>1.7241379310344827</v>
      </c>
      <c r="AV124" s="15">
        <v>0.86206896551724133</v>
      </c>
      <c r="AW124" s="15">
        <v>0</v>
      </c>
      <c r="AX124" s="15">
        <v>0.86206896551724133</v>
      </c>
      <c r="AY124" s="15">
        <v>306.03448275862075</v>
      </c>
      <c r="AZ124" s="15">
        <v>1.7241379310344827</v>
      </c>
      <c r="BA124" s="15">
        <v>5.1724137931034493</v>
      </c>
      <c r="BB124" s="15">
        <v>31.03448275862069</v>
      </c>
      <c r="BC124" s="15">
        <v>0</v>
      </c>
      <c r="BD124" s="15">
        <v>4.3103448275862073</v>
      </c>
      <c r="BE124" s="15">
        <v>6.8965517241379306</v>
      </c>
      <c r="BF124" s="15">
        <v>0</v>
      </c>
      <c r="BG124" s="15">
        <v>356.03448275862075</v>
      </c>
      <c r="BH124" s="15">
        <v>0</v>
      </c>
      <c r="BI124" s="15">
        <v>0</v>
      </c>
      <c r="BJ124" s="15">
        <v>0</v>
      </c>
      <c r="BK124" s="15">
        <v>0</v>
      </c>
      <c r="BL124" s="15">
        <v>0</v>
      </c>
      <c r="BM124" s="15">
        <v>0</v>
      </c>
      <c r="BN124" s="15">
        <v>0</v>
      </c>
      <c r="BO124" s="15">
        <v>0</v>
      </c>
      <c r="BP124" s="15">
        <v>0</v>
      </c>
      <c r="BQ124" s="15">
        <v>6.8965517241379306</v>
      </c>
      <c r="BR124" s="15">
        <v>6.8965517241379306</v>
      </c>
      <c r="BS124" s="15">
        <v>0</v>
      </c>
      <c r="BT124" s="15">
        <v>0</v>
      </c>
      <c r="BU124" s="15">
        <v>0</v>
      </c>
      <c r="BV124" s="15">
        <v>0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v>0</v>
      </c>
      <c r="CH124" s="15">
        <v>0</v>
      </c>
      <c r="CI124" s="15">
        <v>0</v>
      </c>
      <c r="CJ124" s="15">
        <v>0</v>
      </c>
      <c r="CK124" s="15">
        <v>0</v>
      </c>
      <c r="CL124" s="15">
        <v>0</v>
      </c>
      <c r="CM124" s="15">
        <v>0</v>
      </c>
      <c r="CN124" s="15">
        <v>0</v>
      </c>
      <c r="CO124" s="15">
        <v>0</v>
      </c>
      <c r="CP124" s="15">
        <v>0</v>
      </c>
      <c r="CQ124" s="15">
        <v>0</v>
      </c>
      <c r="CR124" s="15">
        <v>0</v>
      </c>
      <c r="CS124" s="15">
        <v>0</v>
      </c>
      <c r="CT124" s="15">
        <v>0</v>
      </c>
      <c r="CU124" s="15">
        <v>0</v>
      </c>
      <c r="CV124" s="15">
        <v>1</v>
      </c>
      <c r="CW124" s="15">
        <v>370</v>
      </c>
      <c r="DD124" s="43">
        <v>29</v>
      </c>
      <c r="DE124" s="43">
        <v>221</v>
      </c>
      <c r="DF124" s="100">
        <v>281</v>
      </c>
      <c r="DG124" s="60">
        <f>'Revised Stratig. - April ''08'!$G$226</f>
        <v>5441</v>
      </c>
      <c r="DH124" s="60">
        <v>1</v>
      </c>
      <c r="DI124" s="60"/>
      <c r="DJ124" s="60"/>
      <c r="DK124" s="60"/>
      <c r="DL124" s="89">
        <v>1</v>
      </c>
      <c r="DM124" s="15">
        <v>0</v>
      </c>
      <c r="DN124" s="15">
        <v>1.9230769230769231</v>
      </c>
      <c r="DO124" s="15">
        <v>0</v>
      </c>
      <c r="DP124" s="15">
        <v>0.96153846153846156</v>
      </c>
      <c r="DQ124" s="15">
        <v>0</v>
      </c>
      <c r="DR124" s="15">
        <v>0</v>
      </c>
      <c r="DS124" s="15">
        <v>15.384615384615385</v>
      </c>
      <c r="DT124" s="15">
        <v>0</v>
      </c>
      <c r="DU124" s="15">
        <v>0</v>
      </c>
      <c r="DV124" s="15">
        <v>0</v>
      </c>
      <c r="DW124" s="15">
        <v>0</v>
      </c>
      <c r="DX124" s="15">
        <v>19.000000000000004</v>
      </c>
      <c r="DY124" s="15"/>
    </row>
    <row r="125" spans="1:129" x14ac:dyDescent="0.2">
      <c r="A125" s="43">
        <v>24</v>
      </c>
      <c r="B125" s="43">
        <v>315</v>
      </c>
      <c r="C125" s="100">
        <v>375</v>
      </c>
      <c r="D125" s="60">
        <f>'Revised Stratig. - April ''08'!$G$320</f>
        <v>7243</v>
      </c>
      <c r="E125" s="67">
        <v>26</v>
      </c>
      <c r="F125" s="15">
        <v>0</v>
      </c>
      <c r="G125" s="15">
        <v>0.96153846153846156</v>
      </c>
      <c r="H125" s="15">
        <v>0.96153846153846156</v>
      </c>
      <c r="I125" s="15">
        <v>0</v>
      </c>
      <c r="J125" s="15">
        <v>0.96153849999999996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0.96153849999999996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0.96153846153846156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8.6538461538461533</v>
      </c>
      <c r="AF125" s="15">
        <v>0.96153846153846156</v>
      </c>
      <c r="AG125" s="15">
        <v>9.6153846153846168</v>
      </c>
      <c r="AH125" s="15">
        <v>0</v>
      </c>
      <c r="AI125" s="15">
        <v>516.34615384615381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2.8846153846153846</v>
      </c>
      <c r="AU125" s="15">
        <v>113.46153846153847</v>
      </c>
      <c r="AV125" s="15">
        <v>1.9230769230769231</v>
      </c>
      <c r="AW125" s="15">
        <v>0</v>
      </c>
      <c r="AX125" s="15">
        <v>2.88</v>
      </c>
      <c r="AY125" s="15">
        <v>255.76923076923072</v>
      </c>
      <c r="AZ125" s="15">
        <v>0</v>
      </c>
      <c r="BA125" s="15">
        <v>0</v>
      </c>
      <c r="BB125" s="15">
        <v>7.6923076923076925</v>
      </c>
      <c r="BC125" s="15">
        <v>0</v>
      </c>
      <c r="BD125" s="15">
        <v>4.8076923076923084</v>
      </c>
      <c r="BE125" s="15">
        <v>1.9230769230769231</v>
      </c>
      <c r="BF125" s="15">
        <v>0</v>
      </c>
      <c r="BG125" s="15">
        <v>272.1153846153847</v>
      </c>
      <c r="BH125" s="15">
        <v>0</v>
      </c>
      <c r="BI125" s="15">
        <v>0.96153846153846156</v>
      </c>
      <c r="BJ125" s="15">
        <v>0</v>
      </c>
      <c r="BK125" s="15">
        <v>0.96150000000000013</v>
      </c>
      <c r="BL125" s="15">
        <v>0</v>
      </c>
      <c r="BM125" s="15">
        <v>0</v>
      </c>
      <c r="BN125" s="15">
        <v>0</v>
      </c>
      <c r="BO125" s="15">
        <v>0</v>
      </c>
      <c r="BP125" s="15">
        <v>0</v>
      </c>
      <c r="BQ125" s="15">
        <v>4.8076923076923084</v>
      </c>
      <c r="BR125" s="15">
        <v>5.7692307692307692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v>0</v>
      </c>
      <c r="CN125" s="15">
        <v>0</v>
      </c>
      <c r="CO125" s="15">
        <v>0</v>
      </c>
      <c r="CP125" s="15">
        <v>0</v>
      </c>
      <c r="CQ125" s="15">
        <v>0</v>
      </c>
      <c r="CR125" s="15">
        <v>0</v>
      </c>
      <c r="CS125" s="15">
        <v>0</v>
      </c>
      <c r="CT125" s="15">
        <v>0</v>
      </c>
      <c r="CU125" s="15">
        <v>0</v>
      </c>
      <c r="CV125" s="15">
        <v>1</v>
      </c>
      <c r="CW125" s="15">
        <v>375</v>
      </c>
      <c r="DD125" s="182">
        <v>30</v>
      </c>
      <c r="DE125" s="182">
        <v>222</v>
      </c>
      <c r="DF125" s="112">
        <v>282</v>
      </c>
      <c r="DG125" s="183">
        <f>'Revised Stratig. - April ''08'!$G$227</f>
        <v>5462</v>
      </c>
      <c r="DH125" s="60">
        <v>1</v>
      </c>
      <c r="DI125" s="183"/>
      <c r="DJ125" s="183"/>
      <c r="DK125" s="183"/>
      <c r="DL125" s="89">
        <v>1</v>
      </c>
      <c r="DM125" s="15">
        <v>0</v>
      </c>
      <c r="DN125" s="15">
        <v>0</v>
      </c>
      <c r="DO125" s="15">
        <v>0</v>
      </c>
      <c r="DP125" s="15">
        <v>0</v>
      </c>
      <c r="DQ125" s="15">
        <v>0</v>
      </c>
      <c r="DR125" s="15">
        <v>0</v>
      </c>
      <c r="DS125" s="15">
        <v>7.954545454545455</v>
      </c>
      <c r="DT125" s="15">
        <v>0</v>
      </c>
      <c r="DU125" s="15">
        <v>0</v>
      </c>
      <c r="DV125" s="15">
        <v>0</v>
      </c>
      <c r="DW125" s="15">
        <v>0</v>
      </c>
      <c r="DX125" s="15">
        <v>7.954545454545455</v>
      </c>
      <c r="DY125" s="15"/>
    </row>
    <row r="126" spans="1:129" x14ac:dyDescent="0.2">
      <c r="A126" s="43">
        <v>29</v>
      </c>
      <c r="B126" s="43">
        <v>320</v>
      </c>
      <c r="C126" s="100">
        <v>380</v>
      </c>
      <c r="D126" s="60">
        <f>'Revised Stratig. - April ''08'!$G$325</f>
        <v>7351</v>
      </c>
      <c r="E126" s="68">
        <v>32</v>
      </c>
      <c r="F126" s="15">
        <v>0</v>
      </c>
      <c r="G126" s="15">
        <v>0</v>
      </c>
      <c r="H126" s="15">
        <v>0.78125</v>
      </c>
      <c r="I126" s="15">
        <v>0</v>
      </c>
      <c r="J126" s="15">
        <v>0.78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0.78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5.46875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5.46875</v>
      </c>
      <c r="AF126" s="15">
        <v>0</v>
      </c>
      <c r="AG126" s="15">
        <v>5.46875</v>
      </c>
      <c r="AH126" s="15">
        <v>0</v>
      </c>
      <c r="AI126" s="15">
        <v>296.09375</v>
      </c>
      <c r="AJ126" s="15">
        <v>0</v>
      </c>
      <c r="AK126" s="15">
        <v>1.5625</v>
      </c>
      <c r="AL126" s="15">
        <v>0</v>
      </c>
      <c r="AM126" s="15">
        <v>0</v>
      </c>
      <c r="AN126" s="15">
        <v>0</v>
      </c>
      <c r="AO126" s="15">
        <v>0</v>
      </c>
      <c r="AP126" s="15">
        <v>0</v>
      </c>
      <c r="AQ126" s="15">
        <v>0</v>
      </c>
      <c r="AR126" s="15">
        <v>0</v>
      </c>
      <c r="AS126" s="15">
        <v>0</v>
      </c>
      <c r="AT126" s="15">
        <v>0</v>
      </c>
      <c r="AU126" s="15">
        <v>3.125</v>
      </c>
      <c r="AV126" s="15">
        <v>0</v>
      </c>
      <c r="AW126" s="15">
        <v>0</v>
      </c>
      <c r="AX126" s="15">
        <v>0.78125</v>
      </c>
      <c r="AY126" s="15">
        <v>171.09375</v>
      </c>
      <c r="AZ126" s="15">
        <v>0</v>
      </c>
      <c r="BA126" s="15">
        <v>0</v>
      </c>
      <c r="BB126" s="15">
        <v>30.46875</v>
      </c>
      <c r="BC126" s="15">
        <v>0</v>
      </c>
      <c r="BD126" s="15">
        <v>0</v>
      </c>
      <c r="BE126" s="15">
        <v>3.90625</v>
      </c>
      <c r="BF126" s="15">
        <v>0</v>
      </c>
      <c r="BG126" s="15">
        <v>206.25</v>
      </c>
      <c r="BH126" s="15">
        <v>0</v>
      </c>
      <c r="BI126" s="15">
        <v>0</v>
      </c>
      <c r="BJ126" s="15">
        <v>0</v>
      </c>
      <c r="BK126" s="15">
        <v>0</v>
      </c>
      <c r="BL126" s="15">
        <v>0</v>
      </c>
      <c r="BM126" s="15">
        <v>0</v>
      </c>
      <c r="BN126" s="15">
        <v>0</v>
      </c>
      <c r="BO126" s="15">
        <v>0</v>
      </c>
      <c r="BP126" s="15">
        <v>0</v>
      </c>
      <c r="BQ126" s="15">
        <v>0.78125</v>
      </c>
      <c r="BR126" s="15">
        <v>0.78125</v>
      </c>
      <c r="BS126" s="15">
        <v>0</v>
      </c>
      <c r="BT126" s="15">
        <v>0</v>
      </c>
      <c r="BU126" s="15">
        <v>0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v>0</v>
      </c>
      <c r="CH126" s="15">
        <v>0</v>
      </c>
      <c r="CI126" s="15">
        <v>0</v>
      </c>
      <c r="CJ126" s="15">
        <v>0</v>
      </c>
      <c r="CK126" s="15">
        <v>0</v>
      </c>
      <c r="CL126" s="15">
        <v>0</v>
      </c>
      <c r="CM126" s="15">
        <v>0</v>
      </c>
      <c r="CN126" s="15">
        <v>0</v>
      </c>
      <c r="CO126" s="15">
        <v>0</v>
      </c>
      <c r="CP126" s="15">
        <v>0</v>
      </c>
      <c r="CQ126" s="15">
        <v>0</v>
      </c>
      <c r="CR126" s="15">
        <v>0</v>
      </c>
      <c r="CS126" s="15">
        <v>0</v>
      </c>
      <c r="CT126" s="15">
        <v>0</v>
      </c>
      <c r="CU126" s="15">
        <v>0</v>
      </c>
      <c r="CV126" s="15">
        <v>1</v>
      </c>
      <c r="CW126" s="15">
        <v>380</v>
      </c>
      <c r="DD126" s="182">
        <v>31</v>
      </c>
      <c r="DE126" s="182">
        <v>223</v>
      </c>
      <c r="DF126" s="112">
        <v>283</v>
      </c>
      <c r="DG126" s="183">
        <f>'Revised Stratig. - April ''08'!$G$228</f>
        <v>5484</v>
      </c>
      <c r="DH126" s="60">
        <v>1</v>
      </c>
      <c r="DI126" s="183"/>
      <c r="DJ126" s="183"/>
      <c r="DK126" s="183"/>
      <c r="DL126" s="48">
        <v>1</v>
      </c>
      <c r="DM126" s="15">
        <v>0</v>
      </c>
      <c r="DN126" s="15">
        <v>0</v>
      </c>
      <c r="DO126" s="15">
        <v>0</v>
      </c>
      <c r="DP126" s="15">
        <v>0</v>
      </c>
      <c r="DQ126" s="15">
        <v>0</v>
      </c>
      <c r="DR126" s="15">
        <v>0</v>
      </c>
      <c r="DS126" s="15">
        <v>11.363636363636367</v>
      </c>
      <c r="DT126" s="15">
        <v>0</v>
      </c>
      <c r="DU126" s="15">
        <v>0</v>
      </c>
      <c r="DV126" s="15">
        <v>0</v>
      </c>
      <c r="DW126" s="15">
        <v>0</v>
      </c>
      <c r="DX126" s="15">
        <v>4.5454545454545467</v>
      </c>
      <c r="DY126" s="15"/>
    </row>
    <row r="127" spans="1:129" x14ac:dyDescent="0.2">
      <c r="A127" s="43">
        <v>34</v>
      </c>
      <c r="B127" s="43">
        <v>325</v>
      </c>
      <c r="C127" s="100">
        <v>385</v>
      </c>
      <c r="D127" s="60">
        <f>'Revised Stratig. - April ''08'!$G$330</f>
        <v>7422</v>
      </c>
      <c r="E127" s="68">
        <v>33</v>
      </c>
      <c r="F127" s="15">
        <v>0</v>
      </c>
      <c r="G127" s="15">
        <v>1.5151515151515151</v>
      </c>
      <c r="H127" s="15">
        <v>0</v>
      </c>
      <c r="I127" s="15">
        <v>0</v>
      </c>
      <c r="J127" s="15">
        <v>1.51515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1.51515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7.5757575757575761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9.8484848484848477</v>
      </c>
      <c r="AF127" s="15">
        <v>0.75757575757575757</v>
      </c>
      <c r="AG127" s="15">
        <v>10.606060606060606</v>
      </c>
      <c r="AH127" s="15">
        <v>0</v>
      </c>
      <c r="AI127" s="15">
        <v>505.30303030303031</v>
      </c>
      <c r="AJ127" s="15">
        <v>0</v>
      </c>
      <c r="AK127" s="15">
        <v>0.75757575757575757</v>
      </c>
      <c r="AL127" s="15">
        <v>0</v>
      </c>
      <c r="AM127" s="15">
        <v>0</v>
      </c>
      <c r="AN127" s="15">
        <v>0</v>
      </c>
      <c r="AO127" s="15">
        <v>0</v>
      </c>
      <c r="AP127" s="15">
        <v>0</v>
      </c>
      <c r="AQ127" s="15">
        <v>0</v>
      </c>
      <c r="AR127" s="15">
        <v>0</v>
      </c>
      <c r="AS127" s="15">
        <v>0</v>
      </c>
      <c r="AT127" s="15">
        <v>6.0606060606060606</v>
      </c>
      <c r="AU127" s="15">
        <v>207.57575757575756</v>
      </c>
      <c r="AV127" s="15">
        <v>5.3030303030303028</v>
      </c>
      <c r="AW127" s="15">
        <v>0</v>
      </c>
      <c r="AX127" s="15">
        <v>6.06</v>
      </c>
      <c r="AY127" s="15">
        <v>163.63636363636365</v>
      </c>
      <c r="AZ127" s="15">
        <v>0</v>
      </c>
      <c r="BA127" s="15">
        <v>2.2727272727272725</v>
      </c>
      <c r="BB127" s="15">
        <v>83.333333333333343</v>
      </c>
      <c r="BC127" s="15">
        <v>0</v>
      </c>
      <c r="BD127" s="15">
        <v>4.545454545454545</v>
      </c>
      <c r="BE127" s="15">
        <v>3.0303030303030303</v>
      </c>
      <c r="BF127" s="15">
        <v>0</v>
      </c>
      <c r="BG127" s="15">
        <v>262.12121212121212</v>
      </c>
      <c r="BH127" s="15">
        <v>0</v>
      </c>
      <c r="BI127" s="15">
        <v>0</v>
      </c>
      <c r="BJ127" s="15">
        <v>0</v>
      </c>
      <c r="BK127" s="15">
        <v>0</v>
      </c>
      <c r="BL127" s="15">
        <v>0</v>
      </c>
      <c r="BM127" s="15">
        <v>0</v>
      </c>
      <c r="BN127" s="15">
        <v>0</v>
      </c>
      <c r="BO127" s="15">
        <v>0</v>
      </c>
      <c r="BP127" s="15">
        <v>0</v>
      </c>
      <c r="BQ127" s="15">
        <v>9.8484848484848477</v>
      </c>
      <c r="BR127" s="15">
        <v>9.8484848484848477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v>0</v>
      </c>
      <c r="CH127" s="15">
        <v>0</v>
      </c>
      <c r="CI127" s="15">
        <v>0</v>
      </c>
      <c r="CJ127" s="15">
        <v>0</v>
      </c>
      <c r="CK127" s="15">
        <v>0</v>
      </c>
      <c r="CL127" s="15">
        <v>0</v>
      </c>
      <c r="CM127" s="15">
        <v>0.75757575757575757</v>
      </c>
      <c r="CN127" s="15">
        <v>0</v>
      </c>
      <c r="CO127" s="15">
        <v>0</v>
      </c>
      <c r="CP127" s="15">
        <v>0</v>
      </c>
      <c r="CQ127" s="15">
        <v>0</v>
      </c>
      <c r="CR127" s="15">
        <v>0</v>
      </c>
      <c r="CS127" s="15">
        <v>0</v>
      </c>
      <c r="CT127" s="15">
        <v>0.75757575757575757</v>
      </c>
      <c r="CU127" s="15">
        <v>0</v>
      </c>
      <c r="CV127" s="15">
        <v>1</v>
      </c>
      <c r="CW127" s="15">
        <v>385</v>
      </c>
      <c r="DD127" s="182">
        <v>32</v>
      </c>
      <c r="DE127" s="182">
        <v>224</v>
      </c>
      <c r="DF127" s="112">
        <v>284</v>
      </c>
      <c r="DG127" s="183">
        <f>'Revised Stratig. - April ''08'!$G$229</f>
        <v>5505</v>
      </c>
      <c r="DH127" s="60">
        <v>1</v>
      </c>
      <c r="DI127" s="183"/>
      <c r="DJ127" s="183"/>
      <c r="DK127" s="183"/>
      <c r="DL127" s="89">
        <v>1</v>
      </c>
      <c r="DM127" s="15">
        <v>0</v>
      </c>
      <c r="DN127" s="15">
        <v>0</v>
      </c>
      <c r="DO127" s="15">
        <v>0</v>
      </c>
      <c r="DP127" s="15">
        <v>5</v>
      </c>
      <c r="DQ127" s="15">
        <v>0</v>
      </c>
      <c r="DR127" s="15">
        <v>0</v>
      </c>
      <c r="DS127" s="15">
        <v>15</v>
      </c>
      <c r="DT127" s="15">
        <v>0</v>
      </c>
      <c r="DU127" s="15">
        <v>0</v>
      </c>
      <c r="DV127" s="15">
        <v>0</v>
      </c>
      <c r="DW127" s="15">
        <v>0</v>
      </c>
      <c r="DX127" s="15">
        <v>7.5</v>
      </c>
      <c r="DY127" s="15"/>
    </row>
    <row r="128" spans="1:129" x14ac:dyDescent="0.2">
      <c r="A128" s="43">
        <v>39</v>
      </c>
      <c r="B128" s="43">
        <v>330</v>
      </c>
      <c r="C128" s="100">
        <v>390</v>
      </c>
      <c r="D128" s="60">
        <f>'Revised Stratig. - April ''08'!$G$335</f>
        <v>7534</v>
      </c>
      <c r="E128" s="68">
        <v>28</v>
      </c>
      <c r="F128" s="15">
        <v>0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6.25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2.6785714285714288</v>
      </c>
      <c r="AF128" s="15">
        <v>0.8928571428571429</v>
      </c>
      <c r="AG128" s="15">
        <v>3.5714285714285716</v>
      </c>
      <c r="AH128" s="15">
        <v>0</v>
      </c>
      <c r="AI128" s="15">
        <v>365.17857142857144</v>
      </c>
      <c r="AJ128" s="15">
        <v>0</v>
      </c>
      <c r="AK128" s="15">
        <v>0.8928571428571429</v>
      </c>
      <c r="AL128" s="15">
        <v>0</v>
      </c>
      <c r="AM128" s="15">
        <v>0</v>
      </c>
      <c r="AN128" s="15">
        <v>0</v>
      </c>
      <c r="AO128" s="15">
        <v>0</v>
      </c>
      <c r="AP128" s="15">
        <v>0</v>
      </c>
      <c r="AQ128" s="15">
        <v>0</v>
      </c>
      <c r="AR128" s="15">
        <v>0</v>
      </c>
      <c r="AS128" s="15">
        <v>0</v>
      </c>
      <c r="AT128" s="15">
        <v>0</v>
      </c>
      <c r="AU128" s="15">
        <v>0</v>
      </c>
      <c r="AV128" s="15">
        <v>0</v>
      </c>
      <c r="AW128" s="15">
        <v>0</v>
      </c>
      <c r="AX128" s="15">
        <v>0</v>
      </c>
      <c r="AY128" s="15">
        <v>96.428571428571431</v>
      </c>
      <c r="AZ128" s="15">
        <v>0</v>
      </c>
      <c r="BA128" s="15">
        <v>0.8928571428571429</v>
      </c>
      <c r="BB128" s="15">
        <v>3.5714285714285716</v>
      </c>
      <c r="BC128" s="15">
        <v>0</v>
      </c>
      <c r="BD128" s="15">
        <v>0</v>
      </c>
      <c r="BE128" s="15">
        <v>0</v>
      </c>
      <c r="BF128" s="15">
        <v>0</v>
      </c>
      <c r="BG128" s="15">
        <v>100.89285714285715</v>
      </c>
      <c r="BH128" s="15">
        <v>0</v>
      </c>
      <c r="BI128" s="15">
        <v>0</v>
      </c>
      <c r="BJ128" s="15">
        <v>0</v>
      </c>
      <c r="BK128" s="15">
        <v>0</v>
      </c>
      <c r="BL128" s="15">
        <v>0</v>
      </c>
      <c r="BM128" s="15">
        <v>0</v>
      </c>
      <c r="BN128" s="15">
        <v>0</v>
      </c>
      <c r="BO128" s="15">
        <v>0</v>
      </c>
      <c r="BP128" s="15">
        <v>0</v>
      </c>
      <c r="BQ128" s="15">
        <v>0</v>
      </c>
      <c r="BR128" s="15">
        <v>0</v>
      </c>
      <c r="BS128" s="15">
        <v>0</v>
      </c>
      <c r="BT128" s="15">
        <v>0</v>
      </c>
      <c r="BU128" s="15">
        <v>0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v>0</v>
      </c>
      <c r="CJ128" s="15">
        <v>0</v>
      </c>
      <c r="CK128" s="15">
        <v>0.8928571428571429</v>
      </c>
      <c r="CL128" s="15">
        <v>0.8928571428571429</v>
      </c>
      <c r="CM128" s="15">
        <v>0</v>
      </c>
      <c r="CN128" s="15">
        <v>0</v>
      </c>
      <c r="CO128" s="15">
        <v>0</v>
      </c>
      <c r="CP128" s="15">
        <v>0</v>
      </c>
      <c r="CQ128" s="15">
        <v>0</v>
      </c>
      <c r="CR128" s="15">
        <v>0</v>
      </c>
      <c r="CS128" s="15">
        <v>0</v>
      </c>
      <c r="CT128" s="15">
        <v>0.8928571428571429</v>
      </c>
      <c r="CU128" s="15">
        <v>0</v>
      </c>
      <c r="CV128" s="15">
        <v>1</v>
      </c>
      <c r="CW128" s="15">
        <v>390</v>
      </c>
      <c r="DD128" s="182">
        <v>33</v>
      </c>
      <c r="DE128" s="182">
        <v>225</v>
      </c>
      <c r="DF128" s="112">
        <v>285</v>
      </c>
      <c r="DG128" s="183">
        <f>'Revised Stratig. - April ''08'!$G$230</f>
        <v>5527</v>
      </c>
      <c r="DH128" s="60">
        <v>1</v>
      </c>
      <c r="DI128" s="183"/>
      <c r="DJ128" s="183"/>
      <c r="DK128" s="183"/>
      <c r="DL128" s="89">
        <v>1</v>
      </c>
      <c r="DM128" s="15">
        <v>0</v>
      </c>
      <c r="DN128" s="15">
        <v>0</v>
      </c>
      <c r="DO128" s="15">
        <v>0</v>
      </c>
      <c r="DP128" s="15">
        <v>2.38</v>
      </c>
      <c r="DQ128" s="15">
        <v>0</v>
      </c>
      <c r="DR128" s="15">
        <v>0</v>
      </c>
      <c r="DS128" s="15">
        <v>10.714285714285712</v>
      </c>
      <c r="DT128" s="15">
        <v>0</v>
      </c>
      <c r="DU128" s="15">
        <v>0</v>
      </c>
      <c r="DV128" s="15">
        <v>0</v>
      </c>
      <c r="DW128" s="15">
        <v>0</v>
      </c>
      <c r="DX128" s="15">
        <v>22.61904761904762</v>
      </c>
      <c r="DY128" s="15"/>
    </row>
    <row r="129" spans="1:129" x14ac:dyDescent="0.2">
      <c r="A129" s="43">
        <v>44</v>
      </c>
      <c r="B129" s="43">
        <v>335</v>
      </c>
      <c r="C129" s="100">
        <v>395</v>
      </c>
      <c r="D129" s="60">
        <f>'Revised Stratig. - April ''08'!$G$340</f>
        <v>7682</v>
      </c>
      <c r="E129" s="68">
        <v>30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6.6176470588235299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5.882352941176471</v>
      </c>
      <c r="AF129" s="15">
        <v>0.73529411764705888</v>
      </c>
      <c r="AG129" s="15">
        <v>6.6176470588235299</v>
      </c>
      <c r="AH129" s="15">
        <v>0</v>
      </c>
      <c r="AI129" s="15">
        <v>156.61764705882356</v>
      </c>
      <c r="AJ129" s="15">
        <v>0</v>
      </c>
      <c r="AK129" s="15">
        <v>0.73529411764705888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0.73529411764705888</v>
      </c>
      <c r="AU129" s="15">
        <v>16.911764705882355</v>
      </c>
      <c r="AV129" s="15">
        <v>0</v>
      </c>
      <c r="AW129" s="15">
        <v>0</v>
      </c>
      <c r="AX129" s="15">
        <v>0.73529411764705888</v>
      </c>
      <c r="AY129" s="15">
        <v>55.882352941176478</v>
      </c>
      <c r="AZ129" s="15">
        <v>0</v>
      </c>
      <c r="BA129" s="15">
        <v>0.73529411764705888</v>
      </c>
      <c r="BB129" s="15">
        <v>6.6176470588235299</v>
      </c>
      <c r="BC129" s="15">
        <v>0</v>
      </c>
      <c r="BD129" s="15">
        <v>0</v>
      </c>
      <c r="BE129" s="15">
        <v>1.4705882352941178</v>
      </c>
      <c r="BF129" s="15">
        <v>0</v>
      </c>
      <c r="BG129" s="15">
        <v>65.441176470588232</v>
      </c>
      <c r="BH129" s="15">
        <v>0</v>
      </c>
      <c r="BI129" s="15">
        <v>0</v>
      </c>
      <c r="BJ129" s="15">
        <v>0</v>
      </c>
      <c r="BK129" s="15">
        <v>0</v>
      </c>
      <c r="BL129" s="15">
        <v>0</v>
      </c>
      <c r="BM129" s="15">
        <v>0</v>
      </c>
      <c r="BN129" s="15">
        <v>0</v>
      </c>
      <c r="BO129" s="15">
        <v>0</v>
      </c>
      <c r="BP129" s="15">
        <v>0</v>
      </c>
      <c r="BQ129" s="15">
        <v>0</v>
      </c>
      <c r="BR129" s="15">
        <v>0</v>
      </c>
      <c r="BS129" s="15">
        <v>0</v>
      </c>
      <c r="BT129" s="15">
        <v>0</v>
      </c>
      <c r="BU129" s="15">
        <v>0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v>0</v>
      </c>
      <c r="CH129" s="15">
        <v>0</v>
      </c>
      <c r="CI129" s="15">
        <v>0</v>
      </c>
      <c r="CJ129" s="15">
        <v>0</v>
      </c>
      <c r="CK129" s="15">
        <v>0</v>
      </c>
      <c r="CL129" s="15">
        <v>0</v>
      </c>
      <c r="CM129" s="15">
        <v>0</v>
      </c>
      <c r="CN129" s="15">
        <v>0</v>
      </c>
      <c r="CO129" s="15">
        <v>0</v>
      </c>
      <c r="CP129" s="15">
        <v>0</v>
      </c>
      <c r="CQ129" s="15">
        <v>0</v>
      </c>
      <c r="CR129" s="15">
        <v>0</v>
      </c>
      <c r="CS129" s="15">
        <v>0</v>
      </c>
      <c r="CT129" s="15">
        <v>0</v>
      </c>
      <c r="CU129" s="15">
        <v>0</v>
      </c>
      <c r="CV129" s="15">
        <v>1</v>
      </c>
      <c r="CW129" s="15">
        <v>395</v>
      </c>
      <c r="DD129" s="43">
        <v>34</v>
      </c>
      <c r="DE129" s="43">
        <v>226</v>
      </c>
      <c r="DF129" s="100">
        <v>286</v>
      </c>
      <c r="DG129" s="60">
        <f>'Revised Stratig. - April ''08'!$G$231</f>
        <v>5539</v>
      </c>
      <c r="DH129" s="60">
        <v>1</v>
      </c>
      <c r="DI129" s="60"/>
      <c r="DJ129" s="60"/>
      <c r="DK129" s="60"/>
      <c r="DL129" s="89">
        <v>1</v>
      </c>
      <c r="DM129" s="15">
        <v>0</v>
      </c>
      <c r="DN129" s="15">
        <v>0</v>
      </c>
      <c r="DO129" s="15">
        <v>0</v>
      </c>
      <c r="DP129" s="15">
        <v>0</v>
      </c>
      <c r="DQ129" s="15">
        <v>0</v>
      </c>
      <c r="DR129" s="15">
        <v>1.1904761904761905</v>
      </c>
      <c r="DS129" s="15">
        <v>32.142857142857146</v>
      </c>
      <c r="DT129" s="15">
        <v>0</v>
      </c>
      <c r="DU129" s="15">
        <v>0</v>
      </c>
      <c r="DV129" s="15">
        <v>0</v>
      </c>
      <c r="DW129" s="15">
        <v>0</v>
      </c>
      <c r="DX129" s="15">
        <v>64.5</v>
      </c>
      <c r="DY129" s="15"/>
    </row>
    <row r="130" spans="1:129" x14ac:dyDescent="0.2">
      <c r="A130" s="43">
        <v>49</v>
      </c>
      <c r="B130" s="43">
        <v>340</v>
      </c>
      <c r="C130" s="100">
        <v>400</v>
      </c>
      <c r="D130" s="60">
        <f>'Revised Stratig. - April ''08'!$G$345</f>
        <v>7730</v>
      </c>
      <c r="E130" s="68">
        <v>30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3.3333333333333335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5</v>
      </c>
      <c r="AF130" s="15">
        <v>0</v>
      </c>
      <c r="AG130" s="15">
        <v>5</v>
      </c>
      <c r="AH130" s="15">
        <v>0</v>
      </c>
      <c r="AI130" s="15">
        <v>313.33333333333337</v>
      </c>
      <c r="AJ130" s="15">
        <v>0</v>
      </c>
      <c r="AK130" s="15">
        <v>3.3333333333333335</v>
      </c>
      <c r="AL130" s="15">
        <v>0</v>
      </c>
      <c r="AM130" s="15">
        <v>0</v>
      </c>
      <c r="AN130" s="15">
        <v>0</v>
      </c>
      <c r="AO130" s="15">
        <v>0</v>
      </c>
      <c r="AP130" s="15">
        <v>0</v>
      </c>
      <c r="AQ130" s="15">
        <v>0.83333333333333337</v>
      </c>
      <c r="AR130" s="15">
        <v>0</v>
      </c>
      <c r="AS130" s="15">
        <v>0</v>
      </c>
      <c r="AT130" s="15">
        <v>0.83333333333333337</v>
      </c>
      <c r="AU130" s="15">
        <v>19.166666666666668</v>
      </c>
      <c r="AV130" s="15">
        <v>0.83333333333333337</v>
      </c>
      <c r="AW130" s="15">
        <v>0</v>
      </c>
      <c r="AX130" s="15">
        <v>0.83333333333333337</v>
      </c>
      <c r="AY130" s="15">
        <v>80</v>
      </c>
      <c r="AZ130" s="15">
        <v>0</v>
      </c>
      <c r="BA130" s="15">
        <v>0.83333333333333337</v>
      </c>
      <c r="BB130" s="15">
        <v>0</v>
      </c>
      <c r="BC130" s="15">
        <v>0</v>
      </c>
      <c r="BD130" s="15">
        <v>1.6666666666666667</v>
      </c>
      <c r="BE130" s="15">
        <v>2.5</v>
      </c>
      <c r="BF130" s="15">
        <v>0</v>
      </c>
      <c r="BG130" s="15">
        <v>85.833333333333343</v>
      </c>
      <c r="BH130" s="15">
        <v>0</v>
      </c>
      <c r="BI130" s="15">
        <v>0</v>
      </c>
      <c r="BJ130" s="15">
        <v>0</v>
      </c>
      <c r="BK130" s="15">
        <v>0</v>
      </c>
      <c r="BL130" s="15">
        <v>0</v>
      </c>
      <c r="BM130" s="15">
        <v>0</v>
      </c>
      <c r="BN130" s="15">
        <v>0</v>
      </c>
      <c r="BO130" s="15">
        <v>0</v>
      </c>
      <c r="BP130" s="15">
        <v>0</v>
      </c>
      <c r="BQ130" s="15">
        <v>0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v>0</v>
      </c>
      <c r="CJ130" s="15">
        <v>0</v>
      </c>
      <c r="CK130" s="15">
        <v>0</v>
      </c>
      <c r="CL130" s="15">
        <v>0</v>
      </c>
      <c r="CM130" s="15">
        <v>0</v>
      </c>
      <c r="CN130" s="15">
        <v>0</v>
      </c>
      <c r="CO130" s="15">
        <v>0</v>
      </c>
      <c r="CP130" s="15">
        <v>0</v>
      </c>
      <c r="CQ130" s="15">
        <v>0</v>
      </c>
      <c r="CR130" s="15">
        <v>0</v>
      </c>
      <c r="CS130" s="15">
        <v>0</v>
      </c>
      <c r="CT130" s="15">
        <v>0</v>
      </c>
      <c r="CU130" s="15">
        <v>0</v>
      </c>
      <c r="CV130" s="15">
        <v>1</v>
      </c>
      <c r="CW130" s="15">
        <v>400</v>
      </c>
      <c r="DD130" s="182">
        <v>36</v>
      </c>
      <c r="DE130" s="182">
        <v>228</v>
      </c>
      <c r="DF130" s="112">
        <v>288</v>
      </c>
      <c r="DG130" s="183">
        <f>'Revised Stratig. - April ''08'!$G$233</f>
        <v>5564</v>
      </c>
      <c r="DH130" s="60">
        <v>1</v>
      </c>
      <c r="DI130" s="183"/>
      <c r="DJ130" s="183"/>
      <c r="DK130" s="183"/>
      <c r="DL130" s="48">
        <v>1</v>
      </c>
      <c r="DM130" s="15">
        <v>0</v>
      </c>
      <c r="DN130" s="15">
        <v>0</v>
      </c>
      <c r="DO130" s="15">
        <v>0</v>
      </c>
      <c r="DP130" s="15">
        <v>0</v>
      </c>
      <c r="DQ130" s="15">
        <v>0</v>
      </c>
      <c r="DR130" s="15">
        <v>0</v>
      </c>
      <c r="DS130" s="15">
        <v>7.6086956521739113</v>
      </c>
      <c r="DT130" s="15">
        <v>0</v>
      </c>
      <c r="DU130" s="15">
        <v>0</v>
      </c>
      <c r="DV130" s="15">
        <v>0</v>
      </c>
      <c r="DW130" s="15">
        <v>0</v>
      </c>
      <c r="DX130" s="15">
        <v>30.434782608695645</v>
      </c>
      <c r="DY130" s="15"/>
    </row>
    <row r="131" spans="1:129" x14ac:dyDescent="0.2">
      <c r="A131" s="43">
        <v>54</v>
      </c>
      <c r="B131" s="43">
        <v>345</v>
      </c>
      <c r="C131" s="100">
        <v>405</v>
      </c>
      <c r="D131" s="60">
        <f>'Revised Stratig. - April ''08'!$G$350</f>
        <v>7833</v>
      </c>
      <c r="E131" s="68">
        <v>34</v>
      </c>
      <c r="F131" s="15">
        <v>0</v>
      </c>
      <c r="G131" s="15">
        <v>0.83333333333333348</v>
      </c>
      <c r="H131" s="15">
        <v>0</v>
      </c>
      <c r="I131" s="15">
        <v>0</v>
      </c>
      <c r="J131" s="15">
        <v>0.83350000000000013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0.83350000000000013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19.166666666666671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11.666666666666666</v>
      </c>
      <c r="AF131" s="15">
        <v>2.5</v>
      </c>
      <c r="AG131" s="15">
        <v>14.166666666666668</v>
      </c>
      <c r="AH131" s="15">
        <v>0</v>
      </c>
      <c r="AI131" s="15">
        <v>392.5</v>
      </c>
      <c r="AJ131" s="15">
        <v>0</v>
      </c>
      <c r="AK131" s="15">
        <v>3.3333333333333339</v>
      </c>
      <c r="AL131" s="15">
        <v>0</v>
      </c>
      <c r="AM131" s="15">
        <v>0</v>
      </c>
      <c r="AN131" s="15">
        <v>0</v>
      </c>
      <c r="AO131" s="15">
        <v>0</v>
      </c>
      <c r="AP131" s="15">
        <v>0</v>
      </c>
      <c r="AQ131" s="15">
        <v>0</v>
      </c>
      <c r="AR131" s="15">
        <v>0</v>
      </c>
      <c r="AS131" s="15">
        <v>0</v>
      </c>
      <c r="AT131" s="15">
        <v>1.666666666666667</v>
      </c>
      <c r="AU131" s="15">
        <v>16.666666666666668</v>
      </c>
      <c r="AV131" s="15">
        <v>0</v>
      </c>
      <c r="AW131" s="15">
        <v>0</v>
      </c>
      <c r="AX131" s="15">
        <v>1.6650000000000003</v>
      </c>
      <c r="AY131" s="15">
        <v>150</v>
      </c>
      <c r="AZ131" s="15">
        <v>0</v>
      </c>
      <c r="BA131" s="15">
        <v>0</v>
      </c>
      <c r="BB131" s="15">
        <v>0</v>
      </c>
      <c r="BC131" s="15">
        <v>0</v>
      </c>
      <c r="BD131" s="15">
        <v>2.5</v>
      </c>
      <c r="BE131" s="15">
        <v>0</v>
      </c>
      <c r="BF131" s="15">
        <v>0</v>
      </c>
      <c r="BG131" s="15">
        <v>152.50000000000003</v>
      </c>
      <c r="BH131" s="15">
        <v>0</v>
      </c>
      <c r="BI131" s="15">
        <v>3.3333333333333339</v>
      </c>
      <c r="BJ131" s="15">
        <v>0</v>
      </c>
      <c r="BK131" s="15">
        <v>0.73550000000000004</v>
      </c>
      <c r="BL131" s="15">
        <v>0</v>
      </c>
      <c r="BM131" s="15">
        <v>0</v>
      </c>
      <c r="BN131" s="15">
        <v>0</v>
      </c>
      <c r="BO131" s="15">
        <v>0</v>
      </c>
      <c r="BP131" s="15">
        <v>0</v>
      </c>
      <c r="BQ131" s="15">
        <v>3.3333333333333339</v>
      </c>
      <c r="BR131" s="15">
        <v>6.6666666666666679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v>0</v>
      </c>
      <c r="CJ131" s="15">
        <v>0</v>
      </c>
      <c r="CK131" s="15">
        <v>0</v>
      </c>
      <c r="CL131" s="15">
        <v>0</v>
      </c>
      <c r="CM131" s="15">
        <v>0</v>
      </c>
      <c r="CN131" s="15">
        <v>0</v>
      </c>
      <c r="CO131" s="15">
        <v>0</v>
      </c>
      <c r="CP131" s="15">
        <v>0</v>
      </c>
      <c r="CQ131" s="15">
        <v>0</v>
      </c>
      <c r="CR131" s="15">
        <v>0</v>
      </c>
      <c r="CS131" s="15">
        <v>0</v>
      </c>
      <c r="CT131" s="15">
        <v>0</v>
      </c>
      <c r="CU131" s="15">
        <v>0</v>
      </c>
      <c r="CV131" s="15">
        <v>1</v>
      </c>
      <c r="CW131" s="15">
        <v>405</v>
      </c>
      <c r="DD131" s="182">
        <v>37</v>
      </c>
      <c r="DE131" s="182">
        <v>229</v>
      </c>
      <c r="DF131" s="112">
        <v>289</v>
      </c>
      <c r="DG131" s="183">
        <f>'Revised Stratig. - April ''08'!$G$234</f>
        <v>5577</v>
      </c>
      <c r="DH131" s="60">
        <v>1</v>
      </c>
      <c r="DI131" s="183"/>
      <c r="DJ131" s="183"/>
      <c r="DK131" s="183"/>
      <c r="DL131" s="89">
        <v>1</v>
      </c>
      <c r="DM131" s="15">
        <v>0</v>
      </c>
      <c r="DN131" s="15">
        <v>0</v>
      </c>
      <c r="DO131" s="15">
        <v>0</v>
      </c>
      <c r="DP131" s="15">
        <v>0</v>
      </c>
      <c r="DQ131" s="15">
        <v>0</v>
      </c>
      <c r="DR131" s="15">
        <v>0</v>
      </c>
      <c r="DS131" s="15">
        <v>9.7826086956521738</v>
      </c>
      <c r="DT131" s="15">
        <v>1.0869999999999997</v>
      </c>
      <c r="DU131" s="15">
        <v>16.304999999999996</v>
      </c>
      <c r="DV131" s="15">
        <v>0</v>
      </c>
      <c r="DW131" s="15">
        <v>0</v>
      </c>
      <c r="DX131" s="15">
        <v>26.086956521739129</v>
      </c>
      <c r="DY131" s="15"/>
    </row>
    <row r="132" spans="1:129" x14ac:dyDescent="0.2">
      <c r="A132" s="43">
        <v>59</v>
      </c>
      <c r="B132" s="43">
        <v>350</v>
      </c>
      <c r="C132" s="100">
        <v>410</v>
      </c>
      <c r="D132" s="60">
        <f>'Revised Stratig. - April ''08'!$G$355</f>
        <v>7945</v>
      </c>
      <c r="E132" s="68">
        <v>40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1.25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1.25</v>
      </c>
      <c r="AF132" s="15">
        <v>0</v>
      </c>
      <c r="AG132" s="15">
        <v>1.25</v>
      </c>
      <c r="AH132" s="15">
        <v>0</v>
      </c>
      <c r="AI132" s="15">
        <v>119.375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15">
        <v>0</v>
      </c>
      <c r="AQ132" s="15">
        <v>0</v>
      </c>
      <c r="AR132" s="15">
        <v>0</v>
      </c>
      <c r="AS132" s="15">
        <v>0</v>
      </c>
      <c r="AT132" s="15">
        <v>0</v>
      </c>
      <c r="AU132" s="15">
        <v>0</v>
      </c>
      <c r="AV132" s="15">
        <v>0</v>
      </c>
      <c r="AW132" s="15">
        <v>0</v>
      </c>
      <c r="AX132" s="15">
        <v>0</v>
      </c>
      <c r="AY132" s="15">
        <v>38.125</v>
      </c>
      <c r="AZ132" s="15">
        <v>0</v>
      </c>
      <c r="BA132" s="15">
        <v>1.875</v>
      </c>
      <c r="BB132" s="15">
        <v>1.25</v>
      </c>
      <c r="BC132" s="15">
        <v>0</v>
      </c>
      <c r="BD132" s="15">
        <v>0</v>
      </c>
      <c r="BE132" s="15">
        <v>1.25</v>
      </c>
      <c r="BF132" s="15">
        <v>0</v>
      </c>
      <c r="BG132" s="15">
        <v>42.5</v>
      </c>
      <c r="BH132" s="15">
        <v>0</v>
      </c>
      <c r="BI132" s="15">
        <v>0.625</v>
      </c>
      <c r="BJ132" s="15">
        <v>0</v>
      </c>
      <c r="BK132" s="15">
        <v>0.625</v>
      </c>
      <c r="BL132" s="15">
        <v>0</v>
      </c>
      <c r="BM132" s="15">
        <v>0.625</v>
      </c>
      <c r="BN132" s="15">
        <v>0</v>
      </c>
      <c r="BO132" s="15">
        <v>0</v>
      </c>
      <c r="BP132" s="15">
        <v>0</v>
      </c>
      <c r="BQ132" s="15">
        <v>5.625</v>
      </c>
      <c r="BR132" s="15">
        <v>6.875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v>0</v>
      </c>
      <c r="CJ132" s="15">
        <v>0</v>
      </c>
      <c r="CK132" s="15">
        <v>0</v>
      </c>
      <c r="CL132" s="15">
        <v>0</v>
      </c>
      <c r="CM132" s="15">
        <v>0</v>
      </c>
      <c r="CN132" s="15">
        <v>0</v>
      </c>
      <c r="CO132" s="15">
        <v>0</v>
      </c>
      <c r="CP132" s="15">
        <v>0</v>
      </c>
      <c r="CQ132" s="15">
        <v>0</v>
      </c>
      <c r="CR132" s="15">
        <v>0</v>
      </c>
      <c r="CS132" s="15">
        <v>0</v>
      </c>
      <c r="CT132" s="15">
        <v>0</v>
      </c>
      <c r="CU132" s="15">
        <v>0</v>
      </c>
      <c r="CV132" s="15">
        <v>1</v>
      </c>
      <c r="CW132" s="15">
        <v>410</v>
      </c>
      <c r="DD132" s="182">
        <v>38</v>
      </c>
      <c r="DE132" s="182">
        <v>230</v>
      </c>
      <c r="DF132" s="112">
        <v>290</v>
      </c>
      <c r="DG132" s="183">
        <f>'Revised Stratig. - April ''08'!$G$235</f>
        <v>5589</v>
      </c>
      <c r="DH132" s="60">
        <v>1</v>
      </c>
      <c r="DI132" s="183"/>
      <c r="DJ132" s="183"/>
      <c r="DK132" s="183"/>
      <c r="DL132" s="89">
        <v>1</v>
      </c>
      <c r="DM132" s="15">
        <v>0</v>
      </c>
      <c r="DN132" s="15">
        <v>0</v>
      </c>
      <c r="DO132" s="15">
        <v>0</v>
      </c>
      <c r="DP132" s="15">
        <v>0</v>
      </c>
      <c r="DQ132" s="15">
        <v>0</v>
      </c>
      <c r="DR132" s="15">
        <v>0</v>
      </c>
      <c r="DS132" s="15">
        <v>17.592592592592592</v>
      </c>
      <c r="DT132" s="15">
        <v>0.92600000000000005</v>
      </c>
      <c r="DU132" s="15">
        <v>10.185</v>
      </c>
      <c r="DV132" s="15">
        <v>0</v>
      </c>
      <c r="DW132" s="15">
        <v>0</v>
      </c>
      <c r="DX132" s="15">
        <v>31.481481481481481</v>
      </c>
      <c r="DY132" s="15"/>
    </row>
    <row r="133" spans="1:129" x14ac:dyDescent="0.2">
      <c r="A133" s="43">
        <v>64</v>
      </c>
      <c r="B133" s="43">
        <v>355</v>
      </c>
      <c r="C133" s="100">
        <v>415</v>
      </c>
      <c r="D133" s="60">
        <f>'Revised Stratig. - April ''08'!$G$360</f>
        <v>8141</v>
      </c>
      <c r="E133" s="68">
        <v>32</v>
      </c>
      <c r="F133" s="15">
        <v>0</v>
      </c>
      <c r="G133" s="15">
        <v>0</v>
      </c>
      <c r="H133" s="15">
        <v>2.34375</v>
      </c>
      <c r="I133" s="15">
        <v>0</v>
      </c>
      <c r="J133" s="15">
        <v>0.78149999999999986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0.78149999999999986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36.71875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8.59375</v>
      </c>
      <c r="AF133" s="15">
        <v>11.71875</v>
      </c>
      <c r="AG133" s="15">
        <v>20.3125</v>
      </c>
      <c r="AH133" s="15">
        <v>0</v>
      </c>
      <c r="AI133" s="15">
        <v>20.3125</v>
      </c>
      <c r="AJ133" s="15">
        <v>0</v>
      </c>
      <c r="AK133" s="15">
        <v>0</v>
      </c>
      <c r="AL133" s="15">
        <v>2.34375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  <c r="AT133" s="15">
        <v>0</v>
      </c>
      <c r="AU133" s="15">
        <v>0</v>
      </c>
      <c r="AV133" s="15">
        <v>0</v>
      </c>
      <c r="AW133" s="15">
        <v>0</v>
      </c>
      <c r="AX133" s="15">
        <v>0</v>
      </c>
      <c r="AY133" s="15">
        <v>15.625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0.78125</v>
      </c>
      <c r="BF133" s="15">
        <v>0</v>
      </c>
      <c r="BG133" s="15">
        <v>16.40625</v>
      </c>
      <c r="BH133" s="15">
        <v>0</v>
      </c>
      <c r="BI133" s="15">
        <v>24.21875</v>
      </c>
      <c r="BJ133" s="15">
        <v>0</v>
      </c>
      <c r="BK133" s="15">
        <v>0.78149999999999986</v>
      </c>
      <c r="BL133" s="15">
        <v>3.125</v>
      </c>
      <c r="BM133" s="15">
        <v>1.5625</v>
      </c>
      <c r="BN133" s="15">
        <v>3.125</v>
      </c>
      <c r="BO133" s="15">
        <v>34.375</v>
      </c>
      <c r="BP133" s="15">
        <v>0</v>
      </c>
      <c r="BQ133" s="15">
        <v>60.9375</v>
      </c>
      <c r="BR133" s="15">
        <v>127.34375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v>0</v>
      </c>
      <c r="CH133" s="15">
        <v>0</v>
      </c>
      <c r="CI133" s="15">
        <v>0</v>
      </c>
      <c r="CJ133" s="15">
        <v>0</v>
      </c>
      <c r="CK133" s="15">
        <v>0</v>
      </c>
      <c r="CL133" s="15">
        <v>0</v>
      </c>
      <c r="CM133" s="15">
        <v>0</v>
      </c>
      <c r="CN133" s="15">
        <v>0</v>
      </c>
      <c r="CO133" s="15">
        <v>0</v>
      </c>
      <c r="CP133" s="15">
        <v>0</v>
      </c>
      <c r="CQ133" s="15">
        <v>0</v>
      </c>
      <c r="CR133" s="15">
        <v>0</v>
      </c>
      <c r="CS133" s="15">
        <v>0</v>
      </c>
      <c r="CT133" s="15">
        <v>0</v>
      </c>
      <c r="CU133" s="15">
        <v>0</v>
      </c>
      <c r="CV133" s="15">
        <v>1</v>
      </c>
      <c r="CW133" s="15">
        <v>415</v>
      </c>
      <c r="DD133" s="43">
        <v>39</v>
      </c>
      <c r="DE133" s="43">
        <v>231</v>
      </c>
      <c r="DF133" s="100">
        <v>291</v>
      </c>
      <c r="DG133" s="60">
        <f>'Revised Stratig. - April ''08'!$G$236</f>
        <v>5595</v>
      </c>
      <c r="DH133" s="60">
        <v>1</v>
      </c>
      <c r="DI133" s="60"/>
      <c r="DJ133" s="60"/>
      <c r="DK133" s="60"/>
      <c r="DL133" s="89">
        <v>1</v>
      </c>
      <c r="DM133" s="15">
        <v>0</v>
      </c>
      <c r="DN133" s="15">
        <v>0</v>
      </c>
      <c r="DO133" s="15">
        <v>0</v>
      </c>
      <c r="DP133" s="15">
        <v>1.5151515151515151</v>
      </c>
      <c r="DQ133" s="15">
        <v>0</v>
      </c>
      <c r="DR133" s="15">
        <v>0</v>
      </c>
      <c r="DS133" s="15">
        <v>40.151515151515149</v>
      </c>
      <c r="DT133" s="15">
        <v>0</v>
      </c>
      <c r="DU133" s="15">
        <v>0</v>
      </c>
      <c r="DV133" s="15">
        <v>0</v>
      </c>
      <c r="DW133" s="15">
        <v>0</v>
      </c>
      <c r="DX133" s="15">
        <v>41</v>
      </c>
      <c r="DY133" s="15"/>
    </row>
    <row r="134" spans="1:129" x14ac:dyDescent="0.2">
      <c r="A134" s="43">
        <v>69</v>
      </c>
      <c r="B134" s="43">
        <v>360</v>
      </c>
      <c r="C134" s="100">
        <v>420</v>
      </c>
      <c r="D134" s="60">
        <f>'Revised Stratig. - April ''08'!$G$365</f>
        <v>8233</v>
      </c>
      <c r="E134" s="68">
        <v>39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0.64102564102564097</v>
      </c>
      <c r="O134" s="15">
        <v>0</v>
      </c>
      <c r="P134" s="15">
        <v>0.64102564102564097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10.256410256410255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16.025641025641026</v>
      </c>
      <c r="AF134" s="15">
        <v>14.743589743589745</v>
      </c>
      <c r="AG134" s="15">
        <v>30.769230769230774</v>
      </c>
      <c r="AH134" s="15">
        <v>0</v>
      </c>
      <c r="AI134" s="15">
        <v>39.743589743589745</v>
      </c>
      <c r="AJ134" s="15">
        <v>0</v>
      </c>
      <c r="AK134" s="15">
        <v>0</v>
      </c>
      <c r="AL134" s="15">
        <v>0</v>
      </c>
      <c r="AM134" s="15">
        <v>0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0</v>
      </c>
      <c r="AV134" s="15">
        <v>0</v>
      </c>
      <c r="AW134" s="15">
        <v>0</v>
      </c>
      <c r="AX134" s="15">
        <v>0</v>
      </c>
      <c r="AY134" s="15">
        <v>1.2820512820512819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1.2820512820512819</v>
      </c>
      <c r="BH134" s="15">
        <v>0</v>
      </c>
      <c r="BI134" s="15">
        <v>6.4102564102564097</v>
      </c>
      <c r="BJ134" s="15">
        <v>0</v>
      </c>
      <c r="BK134" s="15">
        <v>0.64100000000000013</v>
      </c>
      <c r="BL134" s="15">
        <v>0.64102564102564097</v>
      </c>
      <c r="BM134" s="15">
        <v>0</v>
      </c>
      <c r="BN134" s="15">
        <v>1.9230769230769234</v>
      </c>
      <c r="BO134" s="15">
        <v>3.8461538461538467</v>
      </c>
      <c r="BP134" s="15">
        <v>0</v>
      </c>
      <c r="BQ134" s="15">
        <v>34.61538461538462</v>
      </c>
      <c r="BR134" s="15">
        <v>47.435897435897431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v>0</v>
      </c>
      <c r="CJ134" s="15">
        <v>0</v>
      </c>
      <c r="CK134" s="15">
        <v>0</v>
      </c>
      <c r="CL134" s="15">
        <v>0</v>
      </c>
      <c r="CM134" s="15">
        <v>0</v>
      </c>
      <c r="CN134" s="15">
        <v>0</v>
      </c>
      <c r="CO134" s="15">
        <v>0</v>
      </c>
      <c r="CP134" s="15">
        <v>0</v>
      </c>
      <c r="CQ134" s="15">
        <v>0</v>
      </c>
      <c r="CR134" s="15">
        <v>0</v>
      </c>
      <c r="CS134" s="15">
        <v>0</v>
      </c>
      <c r="CT134" s="15">
        <v>0</v>
      </c>
      <c r="CU134" s="15">
        <v>0</v>
      </c>
      <c r="CV134" s="15">
        <v>1</v>
      </c>
      <c r="CW134" s="15">
        <v>420</v>
      </c>
      <c r="DD134" s="182">
        <v>40</v>
      </c>
      <c r="DE134" s="182">
        <v>232</v>
      </c>
      <c r="DF134" s="112">
        <v>292</v>
      </c>
      <c r="DG134" s="183">
        <f>'Revised Stratig. - April ''08'!$G$237</f>
        <v>5601</v>
      </c>
      <c r="DH134" s="60">
        <v>1</v>
      </c>
      <c r="DI134" s="183"/>
      <c r="DJ134" s="183"/>
      <c r="DK134" s="183"/>
      <c r="DL134" s="48">
        <v>1</v>
      </c>
      <c r="DM134" s="15">
        <v>0</v>
      </c>
      <c r="DN134" s="15">
        <v>0</v>
      </c>
      <c r="DO134" s="15">
        <v>0</v>
      </c>
      <c r="DP134" s="15">
        <v>2.6800000000000006</v>
      </c>
      <c r="DQ134" s="15">
        <v>0</v>
      </c>
      <c r="DR134" s="15">
        <v>0</v>
      </c>
      <c r="DS134" s="15">
        <v>16.071428571428577</v>
      </c>
      <c r="DT134" s="15">
        <v>0</v>
      </c>
      <c r="DU134" s="15">
        <v>0</v>
      </c>
      <c r="DV134" s="15">
        <v>0</v>
      </c>
      <c r="DW134" s="15">
        <v>0</v>
      </c>
      <c r="DX134" s="15">
        <v>41.964285714285715</v>
      </c>
      <c r="DY134" s="15"/>
    </row>
    <row r="135" spans="1:129" x14ac:dyDescent="0.2">
      <c r="A135" s="43">
        <v>74</v>
      </c>
      <c r="B135" s="43">
        <v>365</v>
      </c>
      <c r="C135" s="100">
        <v>425</v>
      </c>
      <c r="D135" s="60">
        <f>'Revised Stratig. - April ''08'!$G$370</f>
        <v>8282</v>
      </c>
      <c r="E135" s="68">
        <v>27</v>
      </c>
      <c r="F135" s="15">
        <v>0</v>
      </c>
      <c r="G135" s="15">
        <v>9.2592592592592595</v>
      </c>
      <c r="H135" s="15">
        <v>12.962962962962964</v>
      </c>
      <c r="I135" s="15">
        <v>0.92592592592592582</v>
      </c>
      <c r="J135" s="15">
        <v>9.26</v>
      </c>
      <c r="K135" s="15">
        <v>0</v>
      </c>
      <c r="L135" s="15">
        <v>0</v>
      </c>
      <c r="M135" s="15">
        <v>0.92592592592592582</v>
      </c>
      <c r="N135" s="15">
        <v>0.92592592592592582</v>
      </c>
      <c r="O135" s="15">
        <v>0</v>
      </c>
      <c r="P135" s="15">
        <v>1.8518518518518516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34.25925925925926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49.074074074074076</v>
      </c>
      <c r="AF135" s="15">
        <v>42.592592592592595</v>
      </c>
      <c r="AG135" s="15">
        <v>91.666666666666657</v>
      </c>
      <c r="AH135" s="15">
        <v>0</v>
      </c>
      <c r="AI135" s="15">
        <v>12.962962962962964</v>
      </c>
      <c r="AJ135" s="15">
        <v>0</v>
      </c>
      <c r="AK135" s="15">
        <v>0.92592592592592582</v>
      </c>
      <c r="AL135" s="15">
        <v>8.3333333333333321</v>
      </c>
      <c r="AM135" s="15">
        <v>0</v>
      </c>
      <c r="AN135" s="15">
        <v>0</v>
      </c>
      <c r="AO135" s="15">
        <v>0</v>
      </c>
      <c r="AP135" s="15">
        <v>0</v>
      </c>
      <c r="AQ135" s="15">
        <v>0</v>
      </c>
      <c r="AR135" s="15">
        <v>0</v>
      </c>
      <c r="AS135" s="15">
        <v>0</v>
      </c>
      <c r="AT135" s="15">
        <v>0</v>
      </c>
      <c r="AU135" s="15">
        <v>0</v>
      </c>
      <c r="AV135" s="15">
        <v>0</v>
      </c>
      <c r="AW135" s="15">
        <v>0</v>
      </c>
      <c r="AX135" s="15">
        <v>0</v>
      </c>
      <c r="AY135" s="15">
        <v>0.92592592592592582</v>
      </c>
      <c r="AZ135" s="15">
        <v>0</v>
      </c>
      <c r="BA135" s="15">
        <v>0</v>
      </c>
      <c r="BB135" s="15">
        <v>0</v>
      </c>
      <c r="BC135" s="15">
        <v>0</v>
      </c>
      <c r="BD135" s="15">
        <v>0</v>
      </c>
      <c r="BE135" s="15">
        <v>0</v>
      </c>
      <c r="BF135" s="15">
        <v>0</v>
      </c>
      <c r="BG135" s="15">
        <v>0.92592592592592582</v>
      </c>
      <c r="BH135" s="15">
        <v>0</v>
      </c>
      <c r="BI135" s="15">
        <v>72.222222222222214</v>
      </c>
      <c r="BJ135" s="15">
        <v>0</v>
      </c>
      <c r="BK135" s="15">
        <v>0.92600000000000005</v>
      </c>
      <c r="BL135" s="15">
        <v>0.92592592592592582</v>
      </c>
      <c r="BM135" s="15">
        <v>4.6296296296296298</v>
      </c>
      <c r="BN135" s="15">
        <v>1.8518518518518516</v>
      </c>
      <c r="BO135" s="15">
        <v>0</v>
      </c>
      <c r="BP135" s="15">
        <v>0</v>
      </c>
      <c r="BQ135" s="15">
        <v>60.185185185185183</v>
      </c>
      <c r="BR135" s="15">
        <v>139.81481481481481</v>
      </c>
      <c r="BS135" s="15">
        <v>0</v>
      </c>
      <c r="BT135" s="15">
        <v>0</v>
      </c>
      <c r="BU135" s="15">
        <v>0</v>
      </c>
      <c r="BV135" s="15">
        <v>0.92592592592592582</v>
      </c>
      <c r="BW135" s="15">
        <v>0.92592592592592582</v>
      </c>
      <c r="BX135" s="15">
        <v>0</v>
      </c>
      <c r="BY135" s="15">
        <v>0</v>
      </c>
      <c r="BZ135" s="15">
        <v>1.8591</v>
      </c>
      <c r="CA135" s="15">
        <v>0</v>
      </c>
      <c r="CB135" s="15">
        <v>0.92592592592592582</v>
      </c>
      <c r="CC135" s="15">
        <v>2.78505</v>
      </c>
      <c r="CD135" s="15"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v>0</v>
      </c>
      <c r="CJ135" s="15">
        <v>0</v>
      </c>
      <c r="CK135" s="15">
        <v>0</v>
      </c>
      <c r="CL135" s="15">
        <v>0</v>
      </c>
      <c r="CM135" s="15">
        <v>0</v>
      </c>
      <c r="CN135" s="15">
        <v>0</v>
      </c>
      <c r="CO135" s="15">
        <v>0</v>
      </c>
      <c r="CP135" s="15">
        <v>0</v>
      </c>
      <c r="CQ135" s="15">
        <v>0</v>
      </c>
      <c r="CR135" s="15">
        <v>0</v>
      </c>
      <c r="CS135" s="15">
        <v>0</v>
      </c>
      <c r="CT135" s="15">
        <v>0</v>
      </c>
      <c r="CU135" s="15">
        <v>0</v>
      </c>
      <c r="CV135" s="15">
        <v>1</v>
      </c>
      <c r="CW135" s="15">
        <v>425</v>
      </c>
      <c r="DD135" s="182">
        <v>41</v>
      </c>
      <c r="DE135" s="182">
        <v>233</v>
      </c>
      <c r="DF135" s="112">
        <v>293</v>
      </c>
      <c r="DG135" s="183">
        <f>'Revised Stratig. - April ''08'!$G$238</f>
        <v>5607</v>
      </c>
      <c r="DH135" s="60">
        <v>1</v>
      </c>
      <c r="DI135" s="183"/>
      <c r="DJ135" s="183"/>
      <c r="DK135" s="183"/>
      <c r="DL135" s="89">
        <v>1</v>
      </c>
      <c r="DM135" s="15">
        <v>0</v>
      </c>
      <c r="DN135" s="15">
        <v>0</v>
      </c>
      <c r="DO135" s="15">
        <v>0</v>
      </c>
      <c r="DP135" s="15">
        <v>0.89500000000000024</v>
      </c>
      <c r="DQ135" s="15">
        <v>0</v>
      </c>
      <c r="DR135" s="15">
        <v>0</v>
      </c>
      <c r="DS135" s="15">
        <v>13.392857142857146</v>
      </c>
      <c r="DT135" s="15">
        <v>0</v>
      </c>
      <c r="DU135" s="15">
        <v>0</v>
      </c>
      <c r="DV135" s="15">
        <v>0</v>
      </c>
      <c r="DW135" s="15">
        <v>0</v>
      </c>
      <c r="DX135" s="15">
        <v>34.821428571428577</v>
      </c>
      <c r="DY135" s="15"/>
    </row>
    <row r="136" spans="1:129" x14ac:dyDescent="0.2">
      <c r="A136" s="43">
        <v>79</v>
      </c>
      <c r="B136" s="43">
        <v>370</v>
      </c>
      <c r="C136" s="100">
        <v>430</v>
      </c>
      <c r="D136" s="60">
        <f>'Revised Stratig. - April ''08'!$G$375</f>
        <v>8314</v>
      </c>
      <c r="E136" s="68">
        <v>42</v>
      </c>
      <c r="F136" s="15">
        <v>0</v>
      </c>
      <c r="G136" s="15">
        <v>0.59523809523809523</v>
      </c>
      <c r="H136" s="15">
        <v>0.59523809523809523</v>
      </c>
      <c r="I136" s="15">
        <v>0</v>
      </c>
      <c r="J136" s="15">
        <v>0.59499999999999997</v>
      </c>
      <c r="K136" s="15">
        <v>0</v>
      </c>
      <c r="L136" s="15">
        <v>0</v>
      </c>
      <c r="M136" s="15">
        <v>1.1904761904761905</v>
      </c>
      <c r="N136" s="15">
        <v>1.1904761904761905</v>
      </c>
      <c r="O136" s="15">
        <v>0</v>
      </c>
      <c r="P136" s="15">
        <v>2.9759523809523811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15">
        <v>14.285714285714285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12.5</v>
      </c>
      <c r="AF136" s="15">
        <v>6.5476190476190483</v>
      </c>
      <c r="AG136" s="15">
        <v>19.047619047619047</v>
      </c>
      <c r="AH136" s="15">
        <v>0</v>
      </c>
      <c r="AI136" s="15">
        <v>4.1666666666666661</v>
      </c>
      <c r="AJ136" s="15">
        <v>0</v>
      </c>
      <c r="AK136" s="15">
        <v>1.7857142857142856</v>
      </c>
      <c r="AL136" s="15">
        <v>0</v>
      </c>
      <c r="AM136" s="15">
        <v>0</v>
      </c>
      <c r="AN136" s="15">
        <v>0</v>
      </c>
      <c r="AO136" s="15">
        <v>0</v>
      </c>
      <c r="AP136" s="15">
        <v>0</v>
      </c>
      <c r="AQ136" s="15">
        <v>0</v>
      </c>
      <c r="AR136" s="15">
        <v>0</v>
      </c>
      <c r="AS136" s="15">
        <v>0</v>
      </c>
      <c r="AT136" s="15">
        <v>0</v>
      </c>
      <c r="AU136" s="15">
        <v>0</v>
      </c>
      <c r="AV136" s="15">
        <v>0</v>
      </c>
      <c r="AW136" s="15">
        <v>0</v>
      </c>
      <c r="AX136" s="15">
        <v>0</v>
      </c>
      <c r="AY136" s="15">
        <v>0</v>
      </c>
      <c r="AZ136" s="15">
        <v>0</v>
      </c>
      <c r="BA136" s="15">
        <v>0</v>
      </c>
      <c r="BB136" s="15">
        <v>0</v>
      </c>
      <c r="BC136" s="15">
        <v>0</v>
      </c>
      <c r="BD136" s="15">
        <v>0</v>
      </c>
      <c r="BE136" s="15">
        <v>0</v>
      </c>
      <c r="BF136" s="15">
        <v>0</v>
      </c>
      <c r="BG136" s="15">
        <v>0</v>
      </c>
      <c r="BH136" s="15">
        <v>0</v>
      </c>
      <c r="BI136" s="15">
        <v>6.5476190476190483</v>
      </c>
      <c r="BJ136" s="15">
        <v>0</v>
      </c>
      <c r="BK136" s="15">
        <v>0.59499999999999997</v>
      </c>
      <c r="BL136" s="15">
        <v>0</v>
      </c>
      <c r="BM136" s="15">
        <v>0</v>
      </c>
      <c r="BN136" s="15">
        <v>0.59523809523809523</v>
      </c>
      <c r="BO136" s="15">
        <v>0</v>
      </c>
      <c r="BP136" s="15">
        <v>0.59523809523809523</v>
      </c>
      <c r="BQ136" s="15">
        <v>2.3809523809523809</v>
      </c>
      <c r="BR136" s="15">
        <v>10.119047619047619</v>
      </c>
      <c r="BS136" s="15">
        <v>0.59523809523809523</v>
      </c>
      <c r="BT136" s="15">
        <v>0</v>
      </c>
      <c r="BU136" s="15">
        <v>0.59499999999999997</v>
      </c>
      <c r="BV136" s="15">
        <v>0</v>
      </c>
      <c r="BW136" s="15">
        <v>0.59523809523809523</v>
      </c>
      <c r="BX136" s="15">
        <v>0.59523809523809523</v>
      </c>
      <c r="BY136" s="15">
        <v>0</v>
      </c>
      <c r="BZ136" s="15">
        <v>0.59523800000000004</v>
      </c>
      <c r="CA136" s="15">
        <v>0</v>
      </c>
      <c r="CB136" s="15">
        <v>0</v>
      </c>
      <c r="CC136" s="15">
        <v>0.59523800000000004</v>
      </c>
      <c r="CD136" s="15"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v>0</v>
      </c>
      <c r="CJ136" s="15">
        <v>0</v>
      </c>
      <c r="CK136" s="15">
        <v>0</v>
      </c>
      <c r="CL136" s="15">
        <v>0</v>
      </c>
      <c r="CM136" s="15">
        <v>0</v>
      </c>
      <c r="CN136" s="15">
        <v>0</v>
      </c>
      <c r="CO136" s="15">
        <v>0</v>
      </c>
      <c r="CP136" s="15">
        <v>0</v>
      </c>
      <c r="CQ136" s="15">
        <v>0</v>
      </c>
      <c r="CR136" s="15">
        <v>0</v>
      </c>
      <c r="CS136" s="15">
        <v>0</v>
      </c>
      <c r="CT136" s="15">
        <v>0</v>
      </c>
      <c r="CU136" s="15">
        <v>0</v>
      </c>
      <c r="CV136" s="15">
        <v>1</v>
      </c>
      <c r="CW136" s="15">
        <v>430</v>
      </c>
      <c r="DD136" s="182">
        <v>42</v>
      </c>
      <c r="DE136" s="182">
        <v>234</v>
      </c>
      <c r="DF136" s="112">
        <v>294</v>
      </c>
      <c r="DG136" s="183">
        <f>'Revised Stratig. - April ''08'!$G$239</f>
        <v>5613</v>
      </c>
      <c r="DH136" s="60">
        <v>1</v>
      </c>
      <c r="DI136" s="183"/>
      <c r="DJ136" s="183"/>
      <c r="DK136" s="183"/>
      <c r="DL136" s="89">
        <v>1</v>
      </c>
      <c r="DM136" s="15">
        <v>0</v>
      </c>
      <c r="DN136" s="15">
        <v>0</v>
      </c>
      <c r="DO136" s="15">
        <v>0</v>
      </c>
      <c r="DP136" s="15">
        <v>0.92500000000000016</v>
      </c>
      <c r="DQ136" s="15">
        <v>0</v>
      </c>
      <c r="DR136" s="15">
        <v>0</v>
      </c>
      <c r="DS136" s="15">
        <v>12.037037037037036</v>
      </c>
      <c r="DT136" s="15">
        <v>0</v>
      </c>
      <c r="DU136" s="15">
        <v>0</v>
      </c>
      <c r="DV136" s="15">
        <v>0</v>
      </c>
      <c r="DW136" s="15">
        <v>0</v>
      </c>
      <c r="DX136" s="15">
        <v>32.407407407407398</v>
      </c>
      <c r="DY136" s="15"/>
    </row>
    <row r="137" spans="1:129" x14ac:dyDescent="0.2">
      <c r="A137" s="43">
        <v>84</v>
      </c>
      <c r="B137" s="43">
        <v>375</v>
      </c>
      <c r="C137" s="100">
        <v>435</v>
      </c>
      <c r="D137" s="60">
        <f>'Revised Stratig. - April ''08'!$G$380</f>
        <v>8454</v>
      </c>
      <c r="E137" s="68">
        <v>26</v>
      </c>
      <c r="F137" s="15">
        <v>0</v>
      </c>
      <c r="G137" s="15">
        <v>0.96153846153846156</v>
      </c>
      <c r="H137" s="15">
        <v>1.9230769230769231</v>
      </c>
      <c r="I137" s="15">
        <v>0</v>
      </c>
      <c r="J137" s="15">
        <v>0.96000000000000008</v>
      </c>
      <c r="K137" s="15">
        <v>0</v>
      </c>
      <c r="L137" s="15">
        <v>0</v>
      </c>
      <c r="M137" s="15">
        <v>0.96153846153846156</v>
      </c>
      <c r="N137" s="15">
        <v>0.96153846153846156</v>
      </c>
      <c r="O137" s="15">
        <v>0</v>
      </c>
      <c r="P137" s="15">
        <v>2.8830769230769233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63.46153846153846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81.730769230769226</v>
      </c>
      <c r="AF137" s="15">
        <v>33.653846153846153</v>
      </c>
      <c r="AG137" s="15">
        <v>115.38461538461537</v>
      </c>
      <c r="AH137" s="15">
        <v>3.8461538461538463</v>
      </c>
      <c r="AI137" s="15">
        <v>0</v>
      </c>
      <c r="AJ137" s="15">
        <v>0</v>
      </c>
      <c r="AK137" s="15">
        <v>0</v>
      </c>
      <c r="AL137" s="15">
        <v>0.96153846153846156</v>
      </c>
      <c r="AM137" s="15">
        <v>0</v>
      </c>
      <c r="AN137" s="15">
        <v>0</v>
      </c>
      <c r="AO137" s="15">
        <v>0</v>
      </c>
      <c r="AP137" s="15">
        <v>0</v>
      </c>
      <c r="AQ137" s="15">
        <v>0</v>
      </c>
      <c r="AR137" s="15">
        <v>0</v>
      </c>
      <c r="AS137" s="15">
        <v>0</v>
      </c>
      <c r="AT137" s="15">
        <v>0</v>
      </c>
      <c r="AU137" s="15">
        <v>0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0</v>
      </c>
      <c r="BG137" s="15">
        <v>0</v>
      </c>
      <c r="BH137" s="15">
        <v>0</v>
      </c>
      <c r="BI137" s="15">
        <v>0.96153846153846156</v>
      </c>
      <c r="BJ137" s="15">
        <v>0</v>
      </c>
      <c r="BK137" s="15">
        <v>0.96150000000000013</v>
      </c>
      <c r="BL137" s="15">
        <v>0</v>
      </c>
      <c r="BM137" s="15">
        <v>0</v>
      </c>
      <c r="BN137" s="15">
        <v>0</v>
      </c>
      <c r="BO137" s="15">
        <v>0</v>
      </c>
      <c r="BP137" s="15">
        <v>0</v>
      </c>
      <c r="BQ137" s="15">
        <v>0</v>
      </c>
      <c r="BR137" s="15">
        <v>0.96153846153846156</v>
      </c>
      <c r="BS137" s="15">
        <v>0</v>
      </c>
      <c r="BT137" s="15">
        <v>0</v>
      </c>
      <c r="BU137" s="15">
        <v>0</v>
      </c>
      <c r="BV137" s="15">
        <v>0</v>
      </c>
      <c r="BW137" s="15">
        <v>1.9230769230769231</v>
      </c>
      <c r="BX137" s="15">
        <v>10.576923076923077</v>
      </c>
      <c r="BY137" s="15">
        <v>0</v>
      </c>
      <c r="BZ137" s="15">
        <v>1.9230769999999999</v>
      </c>
      <c r="CA137" s="15">
        <v>0</v>
      </c>
      <c r="CB137" s="15">
        <v>0</v>
      </c>
      <c r="CC137" s="15">
        <v>1.9230769999999999</v>
      </c>
      <c r="CD137" s="15"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v>0</v>
      </c>
      <c r="CJ137" s="15">
        <v>0</v>
      </c>
      <c r="CK137" s="15">
        <v>0</v>
      </c>
      <c r="CL137" s="15">
        <v>0</v>
      </c>
      <c r="CM137" s="15">
        <v>0</v>
      </c>
      <c r="CN137" s="15">
        <v>0</v>
      </c>
      <c r="CO137" s="15">
        <v>0</v>
      </c>
      <c r="CP137" s="15">
        <v>0</v>
      </c>
      <c r="CQ137" s="15">
        <v>0</v>
      </c>
      <c r="CR137" s="15">
        <v>0</v>
      </c>
      <c r="CS137" s="15">
        <v>0</v>
      </c>
      <c r="CT137" s="15">
        <v>0</v>
      </c>
      <c r="CU137" s="15">
        <v>0</v>
      </c>
      <c r="CV137" s="15">
        <v>1</v>
      </c>
      <c r="CW137" s="15">
        <v>435</v>
      </c>
      <c r="DD137" s="182">
        <v>43</v>
      </c>
      <c r="DE137" s="182">
        <v>235</v>
      </c>
      <c r="DF137" s="112">
        <v>295</v>
      </c>
      <c r="DG137" s="183">
        <f>'Revised Stratig. - April ''08'!$G$240</f>
        <v>5619</v>
      </c>
      <c r="DH137" s="60">
        <v>1</v>
      </c>
      <c r="DI137" s="183"/>
      <c r="DJ137" s="183"/>
      <c r="DK137" s="183"/>
      <c r="DL137" s="89">
        <v>1</v>
      </c>
      <c r="DM137" s="15">
        <v>0</v>
      </c>
      <c r="DN137" s="15">
        <v>0</v>
      </c>
      <c r="DO137" s="15">
        <v>0</v>
      </c>
      <c r="DP137" s="15">
        <v>1</v>
      </c>
      <c r="DQ137" s="15">
        <v>0</v>
      </c>
      <c r="DR137" s="15">
        <v>0</v>
      </c>
      <c r="DS137" s="15">
        <v>13</v>
      </c>
      <c r="DT137" s="15">
        <v>0</v>
      </c>
      <c r="DU137" s="15">
        <v>0</v>
      </c>
      <c r="DV137" s="15">
        <v>0</v>
      </c>
      <c r="DW137" s="15">
        <v>0</v>
      </c>
      <c r="DX137" s="15">
        <v>31</v>
      </c>
      <c r="DY137" s="15"/>
    </row>
    <row r="138" spans="1:129" x14ac:dyDescent="0.2">
      <c r="A138" s="43">
        <v>89</v>
      </c>
      <c r="B138" s="43">
        <v>380</v>
      </c>
      <c r="C138" s="100">
        <v>440</v>
      </c>
      <c r="D138" s="60">
        <f>'Revised Stratig. - April ''08'!$G$385</f>
        <v>8486</v>
      </c>
      <c r="E138" s="68">
        <v>44</v>
      </c>
      <c r="F138" s="15">
        <v>0</v>
      </c>
      <c r="G138" s="15">
        <v>3.4090909090909087</v>
      </c>
      <c r="H138" s="15">
        <v>3.4090909090909087</v>
      </c>
      <c r="I138" s="15">
        <v>0</v>
      </c>
      <c r="J138" s="15">
        <v>3.4089999999999998</v>
      </c>
      <c r="K138" s="15">
        <v>0</v>
      </c>
      <c r="L138" s="15">
        <v>0</v>
      </c>
      <c r="M138" s="15">
        <v>2.8409090909090913</v>
      </c>
      <c r="N138" s="15">
        <v>0.56818181818181834</v>
      </c>
      <c r="O138" s="15">
        <v>0.56818181818181834</v>
      </c>
      <c r="P138" s="15">
        <v>7.3862727272727273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12.500000000000002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10.795454545454547</v>
      </c>
      <c r="AF138" s="15">
        <v>3.4090909090909087</v>
      </c>
      <c r="AG138" s="15">
        <v>14.204545454545455</v>
      </c>
      <c r="AH138" s="15">
        <v>0</v>
      </c>
      <c r="AI138" s="15">
        <v>0.56818181818181834</v>
      </c>
      <c r="AJ138" s="15">
        <v>0</v>
      </c>
      <c r="AK138" s="15">
        <v>0.56818181818181834</v>
      </c>
      <c r="AL138" s="15">
        <v>0</v>
      </c>
      <c r="AM138" s="15">
        <v>0</v>
      </c>
      <c r="AN138" s="15">
        <v>0</v>
      </c>
      <c r="AO138" s="15">
        <v>0</v>
      </c>
      <c r="AP138" s="15">
        <v>0</v>
      </c>
      <c r="AQ138" s="15">
        <v>0</v>
      </c>
      <c r="AR138" s="15">
        <v>0</v>
      </c>
      <c r="AS138" s="15">
        <v>0</v>
      </c>
      <c r="AT138" s="15">
        <v>0</v>
      </c>
      <c r="AU138" s="15">
        <v>0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0</v>
      </c>
      <c r="BH138" s="15">
        <v>0</v>
      </c>
      <c r="BI138" s="15">
        <v>0</v>
      </c>
      <c r="BJ138" s="15">
        <v>0</v>
      </c>
      <c r="BK138" s="15">
        <v>0</v>
      </c>
      <c r="BL138" s="15">
        <v>0</v>
      </c>
      <c r="BM138" s="15">
        <v>0</v>
      </c>
      <c r="BN138" s="15">
        <v>0</v>
      </c>
      <c r="BO138" s="15">
        <v>0</v>
      </c>
      <c r="BP138" s="15">
        <v>0</v>
      </c>
      <c r="BQ138" s="15">
        <v>0.56818181818181834</v>
      </c>
      <c r="BR138" s="15">
        <v>0.56818181818181834</v>
      </c>
      <c r="BS138" s="15">
        <v>1.1363636363636367</v>
      </c>
      <c r="BT138" s="15">
        <v>0</v>
      </c>
      <c r="BU138" s="15">
        <v>0.56799999999999995</v>
      </c>
      <c r="BV138" s="15">
        <v>2.2727272727272734</v>
      </c>
      <c r="BW138" s="15">
        <v>4.5454545454545467</v>
      </c>
      <c r="BX138" s="15">
        <v>5.1136363636363651</v>
      </c>
      <c r="BY138" s="15">
        <v>0.56818181818181834</v>
      </c>
      <c r="BZ138" s="15">
        <v>6.8182499999999999</v>
      </c>
      <c r="CA138" s="15">
        <v>0.56818181818181834</v>
      </c>
      <c r="CB138" s="15">
        <v>1.1363636363636367</v>
      </c>
      <c r="CC138" s="15">
        <v>7.9545000000000003</v>
      </c>
      <c r="CD138" s="15">
        <v>2.2727272727272734</v>
      </c>
      <c r="CE138" s="15">
        <v>4.5454545454545467</v>
      </c>
      <c r="CF138" s="15">
        <v>0.56818181818181834</v>
      </c>
      <c r="CG138" s="15">
        <v>2.27</v>
      </c>
      <c r="CH138" s="15">
        <v>0</v>
      </c>
      <c r="CI138" s="15">
        <v>0</v>
      </c>
      <c r="CJ138" s="15">
        <v>0</v>
      </c>
      <c r="CK138" s="15">
        <v>0</v>
      </c>
      <c r="CL138" s="15">
        <v>0</v>
      </c>
      <c r="CM138" s="15">
        <v>0</v>
      </c>
      <c r="CN138" s="15">
        <v>0</v>
      </c>
      <c r="CO138" s="15">
        <v>0</v>
      </c>
      <c r="CP138" s="15">
        <v>0</v>
      </c>
      <c r="CQ138" s="15">
        <v>0</v>
      </c>
      <c r="CR138" s="15">
        <v>0</v>
      </c>
      <c r="CS138" s="15">
        <v>0</v>
      </c>
      <c r="CT138" s="15">
        <v>0</v>
      </c>
      <c r="CU138" s="15">
        <v>0</v>
      </c>
      <c r="CV138" s="15">
        <v>1</v>
      </c>
      <c r="CW138" s="15">
        <v>440</v>
      </c>
      <c r="DD138" s="43">
        <v>44</v>
      </c>
      <c r="DE138" s="43">
        <v>236</v>
      </c>
      <c r="DF138" s="100">
        <v>296</v>
      </c>
      <c r="DG138" s="60">
        <f>'Revised Stratig. - April ''08'!$G$241</f>
        <v>5658</v>
      </c>
      <c r="DH138" s="60">
        <v>1</v>
      </c>
      <c r="DI138" s="60"/>
      <c r="DJ138" s="60"/>
      <c r="DK138" s="60"/>
      <c r="DL138" s="48">
        <v>1</v>
      </c>
      <c r="DM138" s="15">
        <v>0</v>
      </c>
      <c r="DN138" s="15">
        <v>0</v>
      </c>
      <c r="DO138" s="15">
        <v>0</v>
      </c>
      <c r="DP138" s="15">
        <v>2.5862068965517242</v>
      </c>
      <c r="DQ138" s="15">
        <v>0</v>
      </c>
      <c r="DR138" s="15">
        <v>0</v>
      </c>
      <c r="DS138" s="15">
        <v>30.172413793103445</v>
      </c>
      <c r="DT138" s="15">
        <v>0</v>
      </c>
      <c r="DU138" s="15">
        <v>0</v>
      </c>
      <c r="DV138" s="15">
        <v>0</v>
      </c>
      <c r="DW138" s="15">
        <v>0</v>
      </c>
      <c r="DX138" s="15">
        <v>37.999999999999993</v>
      </c>
      <c r="DY138" s="15"/>
    </row>
    <row r="139" spans="1:129" x14ac:dyDescent="0.2">
      <c r="A139" s="43">
        <v>94</v>
      </c>
      <c r="B139" s="43">
        <v>385</v>
      </c>
      <c r="C139" s="100">
        <v>445</v>
      </c>
      <c r="D139" s="60">
        <f>'Revised Stratig. - April ''08'!$G$390</f>
        <v>8516</v>
      </c>
      <c r="E139" s="68">
        <v>39</v>
      </c>
      <c r="F139" s="15">
        <v>0</v>
      </c>
      <c r="G139" s="15">
        <v>2.5641025641025639</v>
      </c>
      <c r="H139" s="15">
        <v>0.64102564102564097</v>
      </c>
      <c r="I139" s="15">
        <v>0</v>
      </c>
      <c r="J139" s="15">
        <v>2.5640000000000005</v>
      </c>
      <c r="K139" s="15">
        <v>0</v>
      </c>
      <c r="L139" s="15">
        <v>0</v>
      </c>
      <c r="M139" s="15">
        <v>1.2820512820512819</v>
      </c>
      <c r="N139" s="15">
        <v>0.64102564102564097</v>
      </c>
      <c r="O139" s="15">
        <v>0</v>
      </c>
      <c r="P139" s="15">
        <v>4.4870769230769243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122.43589743589745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96.79487179487181</v>
      </c>
      <c r="AF139" s="15">
        <v>46.15384615384616</v>
      </c>
      <c r="AG139" s="15">
        <v>142.94871794871796</v>
      </c>
      <c r="AH139" s="15">
        <v>0</v>
      </c>
      <c r="AI139" s="15">
        <v>1.9230769230769234</v>
      </c>
      <c r="AJ139" s="15">
        <v>0</v>
      </c>
      <c r="AK139" s="15">
        <v>1.9230769230769234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>
        <v>0</v>
      </c>
      <c r="AW139" s="15">
        <v>0</v>
      </c>
      <c r="AX139" s="15">
        <v>0</v>
      </c>
      <c r="AY139" s="15">
        <v>0.64102564102564097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0.64102564102564097</v>
      </c>
      <c r="BH139" s="15">
        <v>0</v>
      </c>
      <c r="BI139" s="15">
        <v>0</v>
      </c>
      <c r="BJ139" s="15">
        <v>0</v>
      </c>
      <c r="BK139" s="15">
        <v>0</v>
      </c>
      <c r="BL139" s="15">
        <v>0</v>
      </c>
      <c r="BM139" s="15">
        <v>0</v>
      </c>
      <c r="BN139" s="15">
        <v>0</v>
      </c>
      <c r="BO139" s="15">
        <v>0</v>
      </c>
      <c r="BP139" s="15">
        <v>0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0.64102564102564097</v>
      </c>
      <c r="BX139" s="15">
        <v>0.64102564102564097</v>
      </c>
      <c r="BY139" s="15">
        <v>0</v>
      </c>
      <c r="BZ139" s="15">
        <v>0.64105000000000001</v>
      </c>
      <c r="CA139" s="15">
        <v>0</v>
      </c>
      <c r="CB139" s="15">
        <v>9.6153846153846168</v>
      </c>
      <c r="CC139" s="15">
        <v>10.256500000000003</v>
      </c>
      <c r="CD139" s="15"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v>0</v>
      </c>
      <c r="CJ139" s="15">
        <v>0</v>
      </c>
      <c r="CK139" s="15">
        <v>0</v>
      </c>
      <c r="CL139" s="15">
        <v>0</v>
      </c>
      <c r="CM139" s="15">
        <v>0</v>
      </c>
      <c r="CN139" s="15">
        <v>0</v>
      </c>
      <c r="CO139" s="15">
        <v>0</v>
      </c>
      <c r="CP139" s="15">
        <v>0</v>
      </c>
      <c r="CQ139" s="15">
        <v>0</v>
      </c>
      <c r="CR139" s="15">
        <v>0</v>
      </c>
      <c r="CS139" s="15">
        <v>0</v>
      </c>
      <c r="CT139" s="15">
        <v>0</v>
      </c>
      <c r="CU139" s="15">
        <v>0</v>
      </c>
      <c r="CV139" s="15">
        <v>1</v>
      </c>
      <c r="CW139" s="15">
        <v>445</v>
      </c>
      <c r="DD139" s="182">
        <v>45</v>
      </c>
      <c r="DE139" s="182">
        <v>237</v>
      </c>
      <c r="DF139" s="112">
        <v>297</v>
      </c>
      <c r="DG139" s="183">
        <f>'Revised Stratig. - April ''08'!$G$242</f>
        <v>5697</v>
      </c>
      <c r="DH139" s="60">
        <v>1</v>
      </c>
      <c r="DI139" s="183"/>
      <c r="DJ139" s="183"/>
      <c r="DK139" s="183"/>
      <c r="DL139" s="89">
        <v>1</v>
      </c>
      <c r="DM139" s="15">
        <v>0</v>
      </c>
      <c r="DN139" s="15">
        <v>0</v>
      </c>
      <c r="DO139" s="15">
        <v>0</v>
      </c>
      <c r="DP139" s="15">
        <v>0</v>
      </c>
      <c r="DQ139" s="15">
        <v>0</v>
      </c>
      <c r="DR139" s="15">
        <v>0</v>
      </c>
      <c r="DS139" s="15">
        <v>9.2592592592592595</v>
      </c>
      <c r="DT139" s="15">
        <v>0</v>
      </c>
      <c r="DU139" s="15">
        <v>0</v>
      </c>
      <c r="DV139" s="15">
        <v>0</v>
      </c>
      <c r="DW139" s="15">
        <v>0</v>
      </c>
      <c r="DX139" s="15">
        <v>25</v>
      </c>
      <c r="DY139" s="15"/>
    </row>
    <row r="140" spans="1:129" x14ac:dyDescent="0.2">
      <c r="A140" s="43"/>
      <c r="B140" s="43"/>
      <c r="C140" s="43"/>
      <c r="D140" s="71"/>
      <c r="E140" s="68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DD140" s="182">
        <v>46</v>
      </c>
      <c r="DE140" s="182">
        <v>238</v>
      </c>
      <c r="DF140" s="112">
        <v>298</v>
      </c>
      <c r="DG140" s="183">
        <f>'Revised Stratig. - April ''08'!$G$243</f>
        <v>5736</v>
      </c>
      <c r="DH140" s="60">
        <v>1</v>
      </c>
      <c r="DI140" s="183"/>
      <c r="DJ140" s="183"/>
      <c r="DK140" s="183"/>
      <c r="DL140" s="89">
        <v>1</v>
      </c>
      <c r="DM140" s="15">
        <v>0</v>
      </c>
      <c r="DN140" s="15">
        <v>0</v>
      </c>
      <c r="DO140" s="15">
        <v>0</v>
      </c>
      <c r="DP140" s="15">
        <v>0.89500000000000024</v>
      </c>
      <c r="DQ140" s="15">
        <v>0</v>
      </c>
      <c r="DR140" s="15">
        <v>0</v>
      </c>
      <c r="DS140" s="15">
        <v>12.5</v>
      </c>
      <c r="DT140" s="15">
        <v>0</v>
      </c>
      <c r="DU140" s="15">
        <v>0</v>
      </c>
      <c r="DV140" s="15">
        <v>0</v>
      </c>
      <c r="DW140" s="15">
        <v>0</v>
      </c>
      <c r="DX140" s="15">
        <v>18.75</v>
      </c>
      <c r="DY140" s="15"/>
    </row>
    <row r="141" spans="1:129" x14ac:dyDescent="0.2">
      <c r="A141" s="43"/>
      <c r="B141" s="43"/>
      <c r="C141" s="43"/>
      <c r="D141" s="71"/>
      <c r="E141" s="68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DD141" s="182">
        <v>47</v>
      </c>
      <c r="DE141" s="182">
        <v>239</v>
      </c>
      <c r="DF141" s="112">
        <v>299</v>
      </c>
      <c r="DG141" s="183">
        <f>'Revised Stratig. - April ''08'!$G$244</f>
        <v>5775</v>
      </c>
      <c r="DH141" s="60">
        <v>1</v>
      </c>
      <c r="DI141" s="183"/>
      <c r="DJ141" s="183"/>
      <c r="DK141" s="183"/>
      <c r="DL141" s="89">
        <v>1</v>
      </c>
      <c r="DM141" s="15">
        <v>0</v>
      </c>
      <c r="DN141" s="15">
        <v>0</v>
      </c>
      <c r="DO141" s="15">
        <v>0</v>
      </c>
      <c r="DP141" s="15">
        <v>0</v>
      </c>
      <c r="DQ141" s="15">
        <v>0</v>
      </c>
      <c r="DR141" s="15">
        <v>0</v>
      </c>
      <c r="DS141" s="15">
        <v>16.379310344827584</v>
      </c>
      <c r="DT141" s="15">
        <v>0</v>
      </c>
      <c r="DU141" s="15">
        <v>0</v>
      </c>
      <c r="DV141" s="15">
        <v>0</v>
      </c>
      <c r="DW141" s="15">
        <v>0</v>
      </c>
      <c r="DX141" s="15">
        <v>14.655172413793103</v>
      </c>
      <c r="DY141" s="15"/>
    </row>
    <row r="142" spans="1:129" x14ac:dyDescent="0.2">
      <c r="A142" s="175"/>
      <c r="B142" s="96"/>
      <c r="C142" s="96"/>
      <c r="D142" s="96"/>
      <c r="E142" s="96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DD142" s="182">
        <v>48</v>
      </c>
      <c r="DE142" s="182">
        <v>240</v>
      </c>
      <c r="DF142" s="112">
        <v>300</v>
      </c>
      <c r="DG142" s="183">
        <f>'Revised Stratig. - April ''08'!$G$245</f>
        <v>5814</v>
      </c>
      <c r="DH142" s="60">
        <v>1</v>
      </c>
      <c r="DI142" s="183"/>
      <c r="DJ142" s="183"/>
      <c r="DK142" s="183"/>
      <c r="DL142" s="48">
        <v>1</v>
      </c>
      <c r="DM142" s="15">
        <v>0</v>
      </c>
      <c r="DN142" s="15">
        <v>0</v>
      </c>
      <c r="DO142" s="15">
        <v>0</v>
      </c>
      <c r="DP142" s="15">
        <v>2.5</v>
      </c>
      <c r="DQ142" s="15">
        <v>0</v>
      </c>
      <c r="DR142" s="15">
        <v>0</v>
      </c>
      <c r="DS142" s="15">
        <v>22.5</v>
      </c>
      <c r="DT142" s="15">
        <v>0</v>
      </c>
      <c r="DU142" s="15">
        <v>0</v>
      </c>
      <c r="DV142" s="15">
        <v>0</v>
      </c>
      <c r="DW142" s="15">
        <v>0</v>
      </c>
      <c r="DX142" s="15">
        <v>17.5</v>
      </c>
      <c r="DY142" s="15"/>
    </row>
    <row r="143" spans="1:129" x14ac:dyDescent="0.2">
      <c r="A143" s="96"/>
      <c r="B143" s="96"/>
      <c r="C143" s="96"/>
      <c r="D143" s="96"/>
      <c r="E143" s="96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DD143" s="43">
        <v>49</v>
      </c>
      <c r="DE143" s="43">
        <v>241</v>
      </c>
      <c r="DF143" s="100">
        <v>301</v>
      </c>
      <c r="DG143" s="60">
        <f>'Revised Stratig. - April ''08'!$G$246</f>
        <v>5819</v>
      </c>
      <c r="DH143" s="60">
        <v>1</v>
      </c>
      <c r="DI143" s="60"/>
      <c r="DJ143" s="60"/>
      <c r="DK143" s="60"/>
      <c r="DL143" s="89">
        <v>1</v>
      </c>
      <c r="DM143" s="15">
        <v>0</v>
      </c>
      <c r="DN143" s="15">
        <v>0</v>
      </c>
      <c r="DO143" s="15">
        <v>0</v>
      </c>
      <c r="DP143" s="15">
        <v>0.8928571428571429</v>
      </c>
      <c r="DQ143" s="15">
        <v>0</v>
      </c>
      <c r="DR143" s="15">
        <v>0</v>
      </c>
      <c r="DS143" s="15">
        <v>68.75</v>
      </c>
      <c r="DT143" s="15">
        <v>0</v>
      </c>
      <c r="DU143" s="15">
        <v>0</v>
      </c>
      <c r="DV143" s="15">
        <v>0</v>
      </c>
      <c r="DW143" s="15">
        <v>0</v>
      </c>
      <c r="DX143" s="15">
        <v>23.000000000000004</v>
      </c>
      <c r="DY143" s="15"/>
    </row>
    <row r="144" spans="1:129" x14ac:dyDescent="0.2">
      <c r="A144" s="30" t="s">
        <v>345</v>
      </c>
      <c r="D144" s="71"/>
      <c r="E144" s="62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DD144" s="182">
        <v>50</v>
      </c>
      <c r="DE144" s="182">
        <v>242</v>
      </c>
      <c r="DF144" s="112">
        <v>302</v>
      </c>
      <c r="DG144" s="183">
        <f>'Revised Stratig. - April ''08'!$G$247</f>
        <v>5825</v>
      </c>
      <c r="DH144" s="60">
        <v>1</v>
      </c>
      <c r="DI144" s="183"/>
      <c r="DJ144" s="183"/>
      <c r="DK144" s="183"/>
      <c r="DL144" s="89">
        <v>1</v>
      </c>
      <c r="DM144" s="15">
        <v>0</v>
      </c>
      <c r="DN144" s="15">
        <v>0</v>
      </c>
      <c r="DO144" s="15">
        <v>0</v>
      </c>
      <c r="DP144" s="15">
        <v>0</v>
      </c>
      <c r="DQ144" s="15">
        <v>0</v>
      </c>
      <c r="DR144" s="15">
        <v>0</v>
      </c>
      <c r="DS144" s="15">
        <v>38.392857142857146</v>
      </c>
      <c r="DT144" s="15">
        <v>0</v>
      </c>
      <c r="DU144" s="15">
        <v>0</v>
      </c>
      <c r="DV144" s="15">
        <v>0</v>
      </c>
      <c r="DW144" s="15">
        <v>0</v>
      </c>
      <c r="DX144" s="15">
        <v>6.25</v>
      </c>
      <c r="DY144" s="15"/>
    </row>
    <row r="145" spans="1:129" x14ac:dyDescent="0.2">
      <c r="A145" s="61" t="s">
        <v>2</v>
      </c>
      <c r="D145" s="43" t="s">
        <v>440</v>
      </c>
      <c r="E145" s="62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DD145" s="182">
        <v>51</v>
      </c>
      <c r="DE145" s="182">
        <v>243</v>
      </c>
      <c r="DF145" s="112">
        <v>303</v>
      </c>
      <c r="DG145" s="183">
        <f>'Revised Stratig. - April ''08'!$G$248</f>
        <v>5831</v>
      </c>
      <c r="DH145" s="60">
        <v>1</v>
      </c>
      <c r="DI145" s="183"/>
      <c r="DJ145" s="183"/>
      <c r="DK145" s="183"/>
      <c r="DL145" s="89">
        <v>1</v>
      </c>
      <c r="DM145" s="15">
        <v>0</v>
      </c>
      <c r="DN145" s="15">
        <v>0</v>
      </c>
      <c r="DO145" s="15">
        <v>0</v>
      </c>
      <c r="DP145" s="15">
        <v>0</v>
      </c>
      <c r="DQ145" s="15">
        <v>0</v>
      </c>
      <c r="DR145" s="15">
        <v>0</v>
      </c>
      <c r="DS145" s="15">
        <v>33.333333333333343</v>
      </c>
      <c r="DT145" s="15">
        <v>0</v>
      </c>
      <c r="DU145" s="15">
        <v>0</v>
      </c>
      <c r="DV145" s="15">
        <v>0</v>
      </c>
      <c r="DW145" s="15">
        <v>0</v>
      </c>
      <c r="DX145" s="15">
        <v>8.3333333333333357</v>
      </c>
      <c r="DY145" s="15"/>
    </row>
    <row r="146" spans="1:129" x14ac:dyDescent="0.2">
      <c r="A146" s="30">
        <v>4</v>
      </c>
      <c r="B146" s="3">
        <v>4</v>
      </c>
      <c r="C146" s="98">
        <v>4</v>
      </c>
      <c r="D146" s="89">
        <f>'Revised Stratig. - April ''08'!$S$51</f>
        <v>-3.4828841812687101</v>
      </c>
      <c r="E146" s="70">
        <v>12</v>
      </c>
      <c r="F146" s="15">
        <v>0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2.083333333333333</v>
      </c>
      <c r="W146" s="15">
        <v>2.083333333333333</v>
      </c>
      <c r="X146" s="15">
        <v>0</v>
      </c>
      <c r="Y146" s="15">
        <v>0</v>
      </c>
      <c r="Z146" s="15">
        <v>0</v>
      </c>
      <c r="AA146" s="15">
        <v>4.1666666666666661</v>
      </c>
      <c r="AB146" s="15">
        <v>2.083333333333333</v>
      </c>
      <c r="AC146" s="15">
        <v>6.25</v>
      </c>
      <c r="AD146" s="15">
        <v>2.083333333333333</v>
      </c>
      <c r="AE146" s="15">
        <v>0</v>
      </c>
      <c r="AF146" s="15">
        <v>0</v>
      </c>
      <c r="AG146" s="15">
        <v>0</v>
      </c>
      <c r="AH146" s="15">
        <v>0</v>
      </c>
      <c r="AI146" s="15">
        <v>8.3333333333333321</v>
      </c>
      <c r="AJ146" s="15">
        <v>0</v>
      </c>
      <c r="AK146" s="15">
        <v>0</v>
      </c>
      <c r="AL146" s="15">
        <v>2.083333333333333</v>
      </c>
      <c r="AM146" s="15">
        <v>0</v>
      </c>
      <c r="AN146" s="15">
        <v>4.1666666666666661</v>
      </c>
      <c r="AO146" s="15">
        <v>0</v>
      </c>
      <c r="AP146" s="15">
        <v>0</v>
      </c>
      <c r="AQ146" s="15">
        <v>0</v>
      </c>
      <c r="AR146" s="15">
        <v>0</v>
      </c>
      <c r="AS146" s="15">
        <v>0</v>
      </c>
      <c r="AT146" s="15">
        <v>0</v>
      </c>
      <c r="AU146" s="15">
        <v>0</v>
      </c>
      <c r="AV146" s="15">
        <v>0</v>
      </c>
      <c r="AW146" s="15">
        <v>0</v>
      </c>
      <c r="AX146" s="15">
        <v>0</v>
      </c>
      <c r="AY146" s="15">
        <v>8.3333333333333321</v>
      </c>
      <c r="AZ146" s="15">
        <v>0</v>
      </c>
      <c r="BA146" s="15">
        <v>0</v>
      </c>
      <c r="BB146" s="15">
        <v>0</v>
      </c>
      <c r="BC146" s="15">
        <v>0</v>
      </c>
      <c r="BD146" s="15">
        <v>0</v>
      </c>
      <c r="BE146" s="15">
        <v>0</v>
      </c>
      <c r="BF146" s="15">
        <v>0</v>
      </c>
      <c r="BG146" s="15">
        <v>8.3333333333333321</v>
      </c>
      <c r="BH146" s="15">
        <v>0</v>
      </c>
      <c r="BI146" s="15">
        <v>0</v>
      </c>
      <c r="BJ146" s="15">
        <v>0</v>
      </c>
      <c r="BK146" s="15">
        <v>0</v>
      </c>
      <c r="BL146" s="15">
        <v>0</v>
      </c>
      <c r="BM146" s="15">
        <v>0</v>
      </c>
      <c r="BN146" s="15">
        <v>0</v>
      </c>
      <c r="BO146" s="15">
        <v>0</v>
      </c>
      <c r="BP146" s="15">
        <v>0</v>
      </c>
      <c r="BQ146" s="15">
        <v>0</v>
      </c>
      <c r="BR146" s="15">
        <v>0</v>
      </c>
      <c r="BS146" s="15">
        <v>0</v>
      </c>
      <c r="BT146" s="15">
        <v>0</v>
      </c>
      <c r="BU146" s="15">
        <v>0</v>
      </c>
      <c r="BV146" s="15">
        <v>0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v>0</v>
      </c>
      <c r="CH146" s="15">
        <v>14.583333333333334</v>
      </c>
      <c r="CI146" s="15">
        <v>0</v>
      </c>
      <c r="CJ146" s="15">
        <v>0</v>
      </c>
      <c r="CK146" s="15">
        <v>0</v>
      </c>
      <c r="CL146" s="15">
        <v>14.583333333333334</v>
      </c>
      <c r="CM146" s="15">
        <v>0</v>
      </c>
      <c r="CN146" s="15">
        <v>0</v>
      </c>
      <c r="CO146" s="15">
        <v>6.25</v>
      </c>
      <c r="CP146" s="15">
        <v>20.833333333333339</v>
      </c>
      <c r="CQ146" s="15">
        <v>0</v>
      </c>
      <c r="CR146" s="15">
        <v>0</v>
      </c>
      <c r="CS146" s="15">
        <v>0</v>
      </c>
      <c r="CT146" s="15">
        <v>56.250000000000014</v>
      </c>
      <c r="CU146" s="15">
        <v>0</v>
      </c>
      <c r="CV146" s="15">
        <v>1</v>
      </c>
      <c r="CW146" s="15">
        <v>4</v>
      </c>
      <c r="DD146" s="182">
        <v>52</v>
      </c>
      <c r="DE146" s="182">
        <v>244</v>
      </c>
      <c r="DF146" s="112">
        <v>304</v>
      </c>
      <c r="DG146" s="183">
        <f>'Revised Stratig. - April ''08'!$G$249</f>
        <v>5836</v>
      </c>
      <c r="DH146" s="60">
        <v>1</v>
      </c>
      <c r="DI146" s="183"/>
      <c r="DJ146" s="183"/>
      <c r="DK146" s="183"/>
      <c r="DL146" s="48">
        <v>1</v>
      </c>
      <c r="DM146" s="15">
        <v>0</v>
      </c>
      <c r="DN146" s="15">
        <v>0</v>
      </c>
      <c r="DO146" s="15">
        <v>0</v>
      </c>
      <c r="DP146" s="15">
        <v>0.89500000000000024</v>
      </c>
      <c r="DQ146" s="15">
        <v>0</v>
      </c>
      <c r="DR146" s="15">
        <v>0</v>
      </c>
      <c r="DS146" s="15">
        <v>31.25</v>
      </c>
      <c r="DT146" s="15">
        <v>0</v>
      </c>
      <c r="DU146" s="15">
        <v>0</v>
      </c>
      <c r="DV146" s="15">
        <v>0</v>
      </c>
      <c r="DW146" s="15">
        <v>0</v>
      </c>
      <c r="DX146" s="15">
        <v>13.392857142857146</v>
      </c>
      <c r="DY146" s="15"/>
    </row>
    <row r="147" spans="1:129" x14ac:dyDescent="0.2">
      <c r="A147" s="30">
        <v>9</v>
      </c>
      <c r="B147" s="3">
        <v>9</v>
      </c>
      <c r="C147" s="98">
        <v>9</v>
      </c>
      <c r="D147" s="89">
        <f>'Revised Stratig. - April ''08'!$S$56</f>
        <v>59.764658696446503</v>
      </c>
      <c r="E147" s="70">
        <v>12</v>
      </c>
      <c r="F147" s="15">
        <v>0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12.5</v>
      </c>
      <c r="AB147" s="15">
        <v>0</v>
      </c>
      <c r="AC147" s="15">
        <v>12.5</v>
      </c>
      <c r="AD147" s="15">
        <v>2.083333333333333</v>
      </c>
      <c r="AE147" s="15">
        <v>0</v>
      </c>
      <c r="AF147" s="15">
        <v>0</v>
      </c>
      <c r="AG147" s="15">
        <v>0</v>
      </c>
      <c r="AH147" s="15">
        <v>0</v>
      </c>
      <c r="AI147" s="15">
        <v>4.1666666666666661</v>
      </c>
      <c r="AJ147" s="15">
        <v>0</v>
      </c>
      <c r="AK147" s="15">
        <v>0</v>
      </c>
      <c r="AL147" s="15">
        <v>0</v>
      </c>
      <c r="AM147" s="15">
        <v>0</v>
      </c>
      <c r="AN147" s="15">
        <v>8.3333333333333321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0</v>
      </c>
      <c r="AU147" s="15">
        <v>0</v>
      </c>
      <c r="AV147" s="15">
        <v>0</v>
      </c>
      <c r="AW147" s="15">
        <v>0</v>
      </c>
      <c r="AX147" s="15">
        <v>0</v>
      </c>
      <c r="AY147" s="15">
        <v>8.3333333333333321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8.3333333333333321</v>
      </c>
      <c r="BH147" s="15">
        <v>0</v>
      </c>
      <c r="BI147" s="15">
        <v>0</v>
      </c>
      <c r="BJ147" s="15">
        <v>0</v>
      </c>
      <c r="BK147" s="15">
        <v>0</v>
      </c>
      <c r="BL147" s="15">
        <v>0</v>
      </c>
      <c r="BM147" s="15">
        <v>0</v>
      </c>
      <c r="BN147" s="15">
        <v>0</v>
      </c>
      <c r="BO147" s="15">
        <v>0</v>
      </c>
      <c r="BP147" s="15">
        <v>0</v>
      </c>
      <c r="BQ147" s="15">
        <v>0</v>
      </c>
      <c r="BR147" s="15">
        <v>0</v>
      </c>
      <c r="BS147" s="15">
        <v>0</v>
      </c>
      <c r="BT147" s="15">
        <v>0</v>
      </c>
      <c r="BU147" s="15">
        <v>0</v>
      </c>
      <c r="BV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v>0</v>
      </c>
      <c r="CH147" s="15">
        <v>14.583333333333334</v>
      </c>
      <c r="CI147" s="15">
        <v>0</v>
      </c>
      <c r="CJ147" s="15">
        <v>0</v>
      </c>
      <c r="CK147" s="15">
        <v>0</v>
      </c>
      <c r="CL147" s="15">
        <v>14.583333333333334</v>
      </c>
      <c r="CM147" s="15">
        <v>0</v>
      </c>
      <c r="CN147" s="15">
        <v>0</v>
      </c>
      <c r="CO147" s="15">
        <v>4.1666666666666661</v>
      </c>
      <c r="CP147" s="15">
        <v>0</v>
      </c>
      <c r="CQ147" s="15">
        <v>0</v>
      </c>
      <c r="CR147" s="15">
        <v>0</v>
      </c>
      <c r="CS147" s="15">
        <v>2.083333333333333</v>
      </c>
      <c r="CT147" s="15">
        <v>35.416666666666679</v>
      </c>
      <c r="CU147" s="15">
        <v>0</v>
      </c>
      <c r="CV147" s="15">
        <v>1</v>
      </c>
      <c r="CW147" s="15">
        <v>9</v>
      </c>
      <c r="DD147" s="182">
        <v>53</v>
      </c>
      <c r="DE147" s="182">
        <v>245</v>
      </c>
      <c r="DF147" s="112">
        <v>305</v>
      </c>
      <c r="DG147" s="183">
        <f>'Revised Stratig. - April ''08'!$G$250</f>
        <v>5842</v>
      </c>
      <c r="DH147" s="60">
        <v>1</v>
      </c>
      <c r="DI147" s="183"/>
      <c r="DJ147" s="183"/>
      <c r="DK147" s="183"/>
      <c r="DL147" s="89">
        <v>1</v>
      </c>
      <c r="DM147" s="15">
        <v>0</v>
      </c>
      <c r="DN147" s="15">
        <v>0</v>
      </c>
      <c r="DO147" s="15">
        <v>0</v>
      </c>
      <c r="DP147" s="15">
        <v>0</v>
      </c>
      <c r="DQ147" s="15">
        <v>0</v>
      </c>
      <c r="DR147" s="15">
        <v>0</v>
      </c>
      <c r="DS147" s="15">
        <v>62.5</v>
      </c>
      <c r="DT147" s="15">
        <v>1.7855000000000001</v>
      </c>
      <c r="DU147" s="15">
        <v>3.572000000000001</v>
      </c>
      <c r="DV147" s="15">
        <v>0</v>
      </c>
      <c r="DW147" s="15">
        <v>0</v>
      </c>
      <c r="DX147" s="15">
        <v>14.285714285714286</v>
      </c>
      <c r="DY147" s="15"/>
    </row>
    <row r="148" spans="1:129" x14ac:dyDescent="0.2">
      <c r="A148" s="30">
        <v>14</v>
      </c>
      <c r="B148" s="3">
        <v>14</v>
      </c>
      <c r="C148" s="98">
        <v>14</v>
      </c>
      <c r="D148" s="89">
        <f>'Revised Stratig. - April ''08'!$S$61</f>
        <v>121.120219344407</v>
      </c>
      <c r="E148" s="70">
        <v>12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6.25</v>
      </c>
      <c r="W148" s="15">
        <v>6.25</v>
      </c>
      <c r="X148" s="15">
        <v>0</v>
      </c>
      <c r="Y148" s="15">
        <v>0</v>
      </c>
      <c r="Z148" s="15">
        <v>0</v>
      </c>
      <c r="AA148" s="15">
        <v>4.1666666666666661</v>
      </c>
      <c r="AB148" s="15">
        <v>2.083333333333333</v>
      </c>
      <c r="AC148" s="15">
        <v>6.25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4.1666666666666661</v>
      </c>
      <c r="AJ148" s="15">
        <v>0</v>
      </c>
      <c r="AK148" s="15">
        <v>0</v>
      </c>
      <c r="AL148" s="15">
        <v>0</v>
      </c>
      <c r="AM148" s="15">
        <v>0</v>
      </c>
      <c r="AN148" s="15">
        <v>4.1666666666666661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4.1666666666666661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4.1666666666666661</v>
      </c>
      <c r="BH148" s="15">
        <v>0</v>
      </c>
      <c r="BI148" s="15">
        <v>0</v>
      </c>
      <c r="BJ148" s="15">
        <v>0</v>
      </c>
      <c r="BK148" s="15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15">
        <v>4.1666666666666661</v>
      </c>
      <c r="CI148" s="15">
        <v>0</v>
      </c>
      <c r="CJ148" s="15">
        <v>0</v>
      </c>
      <c r="CK148" s="15">
        <v>0</v>
      </c>
      <c r="CL148" s="15">
        <v>4.1666666666666661</v>
      </c>
      <c r="CM148" s="15">
        <v>4.1666666666666661</v>
      </c>
      <c r="CN148" s="15">
        <v>0</v>
      </c>
      <c r="CO148" s="15">
        <v>0</v>
      </c>
      <c r="CP148" s="15">
        <v>2.083333333333333</v>
      </c>
      <c r="CQ148" s="15">
        <v>0</v>
      </c>
      <c r="CR148" s="15">
        <v>0</v>
      </c>
      <c r="CS148" s="15">
        <v>0</v>
      </c>
      <c r="CT148" s="15">
        <v>14.583333333333334</v>
      </c>
      <c r="CU148" s="15">
        <v>0</v>
      </c>
      <c r="CV148" s="15">
        <v>1</v>
      </c>
      <c r="CW148" s="15">
        <v>14</v>
      </c>
      <c r="DD148" s="43">
        <v>54</v>
      </c>
      <c r="DE148" s="43">
        <v>246</v>
      </c>
      <c r="DF148" s="100">
        <v>306</v>
      </c>
      <c r="DG148" s="60">
        <f>'Revised Stratig. - April ''08'!$G$251</f>
        <v>5861</v>
      </c>
      <c r="DH148" s="60">
        <v>1</v>
      </c>
      <c r="DI148" s="60"/>
      <c r="DJ148" s="60"/>
      <c r="DK148" s="60"/>
      <c r="DL148" s="89">
        <v>1</v>
      </c>
      <c r="DM148" s="15">
        <v>0</v>
      </c>
      <c r="DN148" s="15">
        <v>0</v>
      </c>
      <c r="DO148" s="15">
        <v>0</v>
      </c>
      <c r="DP148" s="15">
        <v>2.6785714285714288</v>
      </c>
      <c r="DQ148" s="15">
        <v>0</v>
      </c>
      <c r="DR148" s="15">
        <v>0</v>
      </c>
      <c r="DS148" s="15">
        <v>107.14285714285715</v>
      </c>
      <c r="DT148" s="15">
        <v>0</v>
      </c>
      <c r="DU148" s="15">
        <v>0</v>
      </c>
      <c r="DV148" s="15">
        <v>0</v>
      </c>
      <c r="DW148" s="15">
        <v>0</v>
      </c>
      <c r="DX148" s="15">
        <v>19.000000000000004</v>
      </c>
      <c r="DY148" s="15"/>
    </row>
    <row r="149" spans="1:129" x14ac:dyDescent="0.2">
      <c r="A149" s="30">
        <v>19</v>
      </c>
      <c r="B149" s="30">
        <v>19</v>
      </c>
      <c r="C149" s="98">
        <v>19</v>
      </c>
      <c r="D149" s="89">
        <f>'Revised Stratig. - April ''08'!$S$66</f>
        <v>181.45403321976499</v>
      </c>
      <c r="E149" s="70">
        <v>12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4.1666666666666661</v>
      </c>
      <c r="W149" s="15">
        <v>4.1666666666666661</v>
      </c>
      <c r="X149" s="15">
        <v>0</v>
      </c>
      <c r="Y149" s="15">
        <v>0</v>
      </c>
      <c r="Z149" s="15">
        <v>0</v>
      </c>
      <c r="AA149" s="15">
        <v>2.083333333333333</v>
      </c>
      <c r="AB149" s="15">
        <v>2.083333333333333</v>
      </c>
      <c r="AC149" s="15">
        <v>4.1666666666666661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45.833333333333336</v>
      </c>
      <c r="AJ149" s="15">
        <v>0</v>
      </c>
      <c r="AK149" s="15">
        <v>0</v>
      </c>
      <c r="AL149" s="15">
        <v>0</v>
      </c>
      <c r="AM149" s="15">
        <v>0</v>
      </c>
      <c r="AN149" s="15">
        <v>0</v>
      </c>
      <c r="AO149" s="15">
        <v>0</v>
      </c>
      <c r="AP149" s="15">
        <v>0</v>
      </c>
      <c r="AQ149" s="15">
        <v>0</v>
      </c>
      <c r="AR149" s="15">
        <v>0</v>
      </c>
      <c r="AS149" s="15">
        <v>0</v>
      </c>
      <c r="AT149" s="15">
        <v>2.083333333333333</v>
      </c>
      <c r="AU149" s="15">
        <v>75</v>
      </c>
      <c r="AV149" s="15">
        <v>0</v>
      </c>
      <c r="AW149" s="15">
        <v>0</v>
      </c>
      <c r="AX149" s="15">
        <v>2.083333333333333</v>
      </c>
      <c r="AY149" s="15">
        <v>56.250000000000007</v>
      </c>
      <c r="AZ149" s="15">
        <v>0</v>
      </c>
      <c r="BA149" s="15">
        <v>2.083333333333333</v>
      </c>
      <c r="BB149" s="15">
        <v>22.916666666666668</v>
      </c>
      <c r="BC149" s="15">
        <v>0</v>
      </c>
      <c r="BD149" s="15">
        <v>0</v>
      </c>
      <c r="BE149" s="15">
        <v>0</v>
      </c>
      <c r="BF149" s="15">
        <v>0</v>
      </c>
      <c r="BG149" s="15">
        <v>83.333333333333357</v>
      </c>
      <c r="BH149" s="15">
        <v>0</v>
      </c>
      <c r="BI149" s="15">
        <v>0</v>
      </c>
      <c r="BJ149" s="15">
        <v>0</v>
      </c>
      <c r="BK149" s="15">
        <v>0</v>
      </c>
      <c r="BL149" s="15">
        <v>0</v>
      </c>
      <c r="BM149" s="15">
        <v>0</v>
      </c>
      <c r="BN149" s="15">
        <v>0</v>
      </c>
      <c r="BO149" s="15">
        <v>0</v>
      </c>
      <c r="BP149" s="15">
        <v>0</v>
      </c>
      <c r="BQ149" s="15">
        <v>0</v>
      </c>
      <c r="BR149" s="15">
        <v>0</v>
      </c>
      <c r="BS149" s="15">
        <v>0</v>
      </c>
      <c r="BT149" s="15">
        <v>0</v>
      </c>
      <c r="BU149" s="15">
        <v>0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15">
        <v>8.3333333333333321</v>
      </c>
      <c r="CI149" s="15">
        <v>6.25</v>
      </c>
      <c r="CJ149" s="15">
        <v>0</v>
      </c>
      <c r="CK149" s="15">
        <v>0</v>
      </c>
      <c r="CL149" s="15">
        <v>14.500000000000002</v>
      </c>
      <c r="CM149" s="15">
        <v>0</v>
      </c>
      <c r="CN149" s="15">
        <v>2.083333333333333</v>
      </c>
      <c r="CO149" s="15">
        <v>2.083333333333333</v>
      </c>
      <c r="CP149" s="15">
        <v>6.25</v>
      </c>
      <c r="CQ149" s="15">
        <v>2.083333333333333</v>
      </c>
      <c r="CR149" s="15">
        <v>0</v>
      </c>
      <c r="CS149" s="15">
        <v>0</v>
      </c>
      <c r="CT149" s="15">
        <v>41.500000000000007</v>
      </c>
      <c r="CU149" s="15">
        <v>0</v>
      </c>
      <c r="CV149" s="15">
        <v>1</v>
      </c>
      <c r="CW149" s="15">
        <v>19</v>
      </c>
      <c r="DD149" s="182">
        <v>55</v>
      </c>
      <c r="DE149" s="182">
        <v>247</v>
      </c>
      <c r="DF149" s="112">
        <v>307</v>
      </c>
      <c r="DG149" s="183">
        <f>'Revised Stratig. - April ''08'!$G$252</f>
        <v>5880</v>
      </c>
      <c r="DH149" s="60">
        <v>1</v>
      </c>
      <c r="DI149" s="183"/>
      <c r="DJ149" s="183"/>
      <c r="DK149" s="183"/>
      <c r="DL149" s="89">
        <v>1</v>
      </c>
      <c r="DM149" s="15">
        <v>0</v>
      </c>
      <c r="DN149" s="15">
        <v>0</v>
      </c>
      <c r="DO149" s="15">
        <v>0</v>
      </c>
      <c r="DP149" s="15">
        <v>0.92500000000000016</v>
      </c>
      <c r="DQ149" s="15">
        <v>0</v>
      </c>
      <c r="DR149" s="15">
        <v>0</v>
      </c>
      <c r="DS149" s="15">
        <v>100.92592592592592</v>
      </c>
      <c r="DT149" s="15">
        <v>0.89300000000000013</v>
      </c>
      <c r="DU149" s="15">
        <v>2.6790000000000003</v>
      </c>
      <c r="DV149" s="15">
        <v>0</v>
      </c>
      <c r="DW149" s="15">
        <v>0</v>
      </c>
      <c r="DX149" s="15">
        <v>11.111111111111111</v>
      </c>
      <c r="DY149" s="15"/>
    </row>
    <row r="150" spans="1:129" x14ac:dyDescent="0.2">
      <c r="A150" s="30">
        <v>24</v>
      </c>
      <c r="B150" s="30">
        <v>24</v>
      </c>
      <c r="C150" s="98">
        <v>24</v>
      </c>
      <c r="D150" s="89">
        <f>'Revised Stratig. - April ''08'!$S$71</f>
        <v>243.049199544495</v>
      </c>
      <c r="E150" s="70">
        <v>12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2.083333333333333</v>
      </c>
      <c r="U150" s="15">
        <v>6.25</v>
      </c>
      <c r="V150" s="15">
        <v>0</v>
      </c>
      <c r="W150" s="15">
        <v>8.3333333333333321</v>
      </c>
      <c r="X150" s="15">
        <v>0</v>
      </c>
      <c r="Y150" s="15">
        <v>2.083333333333333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83.333333333333357</v>
      </c>
      <c r="AJ150" s="15">
        <v>0</v>
      </c>
      <c r="AK150" s="15">
        <v>0</v>
      </c>
      <c r="AL150" s="15">
        <v>4.1666666666666661</v>
      </c>
      <c r="AM150" s="15">
        <v>0</v>
      </c>
      <c r="AN150" s="15">
        <v>6.25</v>
      </c>
      <c r="AO150" s="15">
        <v>0</v>
      </c>
      <c r="AP150" s="15">
        <v>0</v>
      </c>
      <c r="AQ150" s="15">
        <v>0</v>
      </c>
      <c r="AR150" s="15">
        <v>0</v>
      </c>
      <c r="AS150" s="15">
        <v>0</v>
      </c>
      <c r="AT150" s="15">
        <v>0</v>
      </c>
      <c r="AU150" s="15">
        <v>25</v>
      </c>
      <c r="AV150" s="15">
        <v>2.083333333333333</v>
      </c>
      <c r="AW150" s="15">
        <v>2.083333333333333</v>
      </c>
      <c r="AX150" s="15">
        <v>2.083333333333333</v>
      </c>
      <c r="AY150" s="15">
        <v>72.916666666666657</v>
      </c>
      <c r="AZ150" s="15">
        <v>0</v>
      </c>
      <c r="BA150" s="15">
        <v>0</v>
      </c>
      <c r="BB150" s="15">
        <v>4.1666666666666661</v>
      </c>
      <c r="BC150" s="15">
        <v>0</v>
      </c>
      <c r="BD150" s="15">
        <v>0</v>
      </c>
      <c r="BE150" s="15">
        <v>0</v>
      </c>
      <c r="BF150" s="15">
        <v>0</v>
      </c>
      <c r="BG150" s="15">
        <v>79.166666666666657</v>
      </c>
      <c r="BH150" s="15">
        <v>0</v>
      </c>
      <c r="BI150" s="15">
        <v>0</v>
      </c>
      <c r="BJ150" s="15">
        <v>0</v>
      </c>
      <c r="BK150" s="15">
        <v>0</v>
      </c>
      <c r="BL150" s="15">
        <v>0</v>
      </c>
      <c r="BM150" s="15">
        <v>0</v>
      </c>
      <c r="BN150" s="15">
        <v>0</v>
      </c>
      <c r="BO150" s="15">
        <v>0</v>
      </c>
      <c r="BP150" s="15">
        <v>0</v>
      </c>
      <c r="BQ150" s="15">
        <v>0</v>
      </c>
      <c r="BR150" s="15">
        <v>0</v>
      </c>
      <c r="BS150" s="15">
        <v>0</v>
      </c>
      <c r="BT150" s="15">
        <v>0</v>
      </c>
      <c r="BU150" s="15">
        <v>0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v>0</v>
      </c>
      <c r="CH150" s="15">
        <v>8.3333333333333321</v>
      </c>
      <c r="CI150" s="15">
        <v>0</v>
      </c>
      <c r="CJ150" s="15">
        <v>0</v>
      </c>
      <c r="CK150" s="15">
        <v>4.1666666666666661</v>
      </c>
      <c r="CL150" s="15">
        <v>12.5</v>
      </c>
      <c r="CM150" s="15">
        <v>0</v>
      </c>
      <c r="CN150" s="15">
        <v>0</v>
      </c>
      <c r="CO150" s="15">
        <v>0</v>
      </c>
      <c r="CP150" s="15">
        <v>0</v>
      </c>
      <c r="CQ150" s="15">
        <v>0</v>
      </c>
      <c r="CR150" s="15">
        <v>0</v>
      </c>
      <c r="CS150" s="15">
        <v>0</v>
      </c>
      <c r="CT150" s="15">
        <v>25</v>
      </c>
      <c r="CU150" s="15">
        <v>0</v>
      </c>
      <c r="CV150" s="15">
        <v>1</v>
      </c>
      <c r="CW150" s="15">
        <v>24</v>
      </c>
      <c r="DD150" s="182">
        <v>56</v>
      </c>
      <c r="DE150" s="182">
        <v>248</v>
      </c>
      <c r="DF150" s="112">
        <v>308</v>
      </c>
      <c r="DG150" s="183">
        <f>'Revised Stratig. - April ''08'!$G$253</f>
        <v>5899</v>
      </c>
      <c r="DH150" s="60">
        <v>1</v>
      </c>
      <c r="DI150" s="183"/>
      <c r="DJ150" s="183"/>
      <c r="DK150" s="183"/>
      <c r="DL150" s="48">
        <v>1</v>
      </c>
      <c r="DM150" s="15">
        <v>0</v>
      </c>
      <c r="DN150" s="15">
        <v>0</v>
      </c>
      <c r="DO150" s="15">
        <v>0</v>
      </c>
      <c r="DP150" s="15">
        <v>0</v>
      </c>
      <c r="DQ150" s="15">
        <v>0</v>
      </c>
      <c r="DR150" s="15">
        <v>0</v>
      </c>
      <c r="DS150" s="15">
        <v>99.107142857142861</v>
      </c>
      <c r="DT150" s="15">
        <v>0</v>
      </c>
      <c r="DU150" s="15">
        <v>0</v>
      </c>
      <c r="DV150" s="15">
        <v>0</v>
      </c>
      <c r="DW150" s="15">
        <v>0</v>
      </c>
      <c r="DX150" s="15">
        <v>13.392857142857146</v>
      </c>
      <c r="DY150" s="15"/>
    </row>
    <row r="151" spans="1:129" x14ac:dyDescent="0.2">
      <c r="A151" s="30">
        <v>29</v>
      </c>
      <c r="B151" s="30">
        <v>29</v>
      </c>
      <c r="C151" s="98">
        <v>29</v>
      </c>
      <c r="D151" s="89">
        <f>'Revised Stratig. - April ''08'!$S$76</f>
        <v>305.49116074755199</v>
      </c>
      <c r="E151" s="70">
        <v>12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2.083333333333333</v>
      </c>
      <c r="U151" s="15">
        <v>2.083333333333333</v>
      </c>
      <c r="V151" s="15">
        <v>0</v>
      </c>
      <c r="W151" s="15">
        <v>4.1666666666666661</v>
      </c>
      <c r="X151" s="15">
        <v>0</v>
      </c>
      <c r="Y151" s="15">
        <v>0</v>
      </c>
      <c r="Z151" s="15">
        <v>0</v>
      </c>
      <c r="AA151" s="15">
        <v>2.083333333333333</v>
      </c>
      <c r="AB151" s="15">
        <v>0</v>
      </c>
      <c r="AC151" s="15">
        <v>2.083333333333333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156.25</v>
      </c>
      <c r="AJ151" s="15">
        <v>0</v>
      </c>
      <c r="AK151" s="15">
        <v>0</v>
      </c>
      <c r="AL151" s="15">
        <v>0</v>
      </c>
      <c r="AM151" s="15">
        <v>0</v>
      </c>
      <c r="AN151" s="15">
        <v>8.3333333333333321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29.166666666666668</v>
      </c>
      <c r="AV151" s="15">
        <v>6.25</v>
      </c>
      <c r="AW151" s="15">
        <v>0</v>
      </c>
      <c r="AX151" s="15">
        <v>2.083333333333333</v>
      </c>
      <c r="AY151" s="15">
        <v>131.25</v>
      </c>
      <c r="AZ151" s="15">
        <v>0</v>
      </c>
      <c r="BA151" s="15">
        <v>0</v>
      </c>
      <c r="BB151" s="15">
        <v>6.25</v>
      </c>
      <c r="BC151" s="15">
        <v>0</v>
      </c>
      <c r="BD151" s="15">
        <v>0</v>
      </c>
      <c r="BE151" s="15">
        <v>0</v>
      </c>
      <c r="BF151" s="15">
        <v>0</v>
      </c>
      <c r="BG151" s="15">
        <v>139.58333333333331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10.41666666666667</v>
      </c>
      <c r="CI151" s="15">
        <v>2.083333333333333</v>
      </c>
      <c r="CJ151" s="15">
        <v>0</v>
      </c>
      <c r="CK151" s="15">
        <v>0</v>
      </c>
      <c r="CL151" s="15">
        <v>12.5</v>
      </c>
      <c r="CM151" s="15">
        <v>2.083333333333333</v>
      </c>
      <c r="CN151" s="15">
        <v>0</v>
      </c>
      <c r="CO151" s="15">
        <v>0</v>
      </c>
      <c r="CP151" s="15">
        <v>0</v>
      </c>
      <c r="CQ151" s="15">
        <v>0</v>
      </c>
      <c r="CR151" s="15">
        <v>0</v>
      </c>
      <c r="CS151" s="15">
        <v>0</v>
      </c>
      <c r="CT151" s="15">
        <v>27.083333333333336</v>
      </c>
      <c r="CU151" s="15">
        <v>0</v>
      </c>
      <c r="CV151" s="15">
        <v>1</v>
      </c>
      <c r="CW151" s="15">
        <v>29</v>
      </c>
      <c r="DD151" s="182">
        <v>57</v>
      </c>
      <c r="DE151" s="182">
        <v>249</v>
      </c>
      <c r="DF151" s="112">
        <v>309</v>
      </c>
      <c r="DG151" s="183">
        <f>'Revised Stratig. - April ''08'!$G$254</f>
        <v>5917</v>
      </c>
      <c r="DH151" s="60">
        <v>1</v>
      </c>
      <c r="DI151" s="183"/>
      <c r="DJ151" s="183"/>
      <c r="DK151" s="183"/>
      <c r="DL151" s="89">
        <v>1</v>
      </c>
      <c r="DM151" s="15">
        <v>0</v>
      </c>
      <c r="DN151" s="15">
        <v>0</v>
      </c>
      <c r="DO151" s="15">
        <v>0</v>
      </c>
      <c r="DP151" s="15">
        <v>0.78</v>
      </c>
      <c r="DQ151" s="15">
        <v>0</v>
      </c>
      <c r="DR151" s="15">
        <v>0</v>
      </c>
      <c r="DS151" s="15">
        <v>114.84375</v>
      </c>
      <c r="DT151" s="15">
        <v>0</v>
      </c>
      <c r="DU151" s="15">
        <v>0</v>
      </c>
      <c r="DV151" s="15">
        <v>0</v>
      </c>
      <c r="DW151" s="15">
        <v>0</v>
      </c>
      <c r="DX151" s="15">
        <v>11.71875</v>
      </c>
      <c r="DY151" s="15"/>
    </row>
    <row r="152" spans="1:129" x14ac:dyDescent="0.2">
      <c r="A152" s="30">
        <v>34</v>
      </c>
      <c r="B152" s="30">
        <v>34</v>
      </c>
      <c r="C152" s="98">
        <v>34</v>
      </c>
      <c r="D152" s="89">
        <f>'Revised Stratig. - April ''08'!$S$81</f>
        <v>365.62521505042201</v>
      </c>
      <c r="E152" s="70">
        <v>12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2.083333333333333</v>
      </c>
      <c r="U152" s="15">
        <v>0</v>
      </c>
      <c r="V152" s="15">
        <v>0</v>
      </c>
      <c r="W152" s="15">
        <v>2.083333333333333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106.25000000000001</v>
      </c>
      <c r="AJ152" s="15">
        <v>0</v>
      </c>
      <c r="AK152" s="15">
        <v>0</v>
      </c>
      <c r="AL152" s="15">
        <v>0</v>
      </c>
      <c r="AM152" s="15">
        <v>0</v>
      </c>
      <c r="AN152" s="15">
        <v>4.1666666666666661</v>
      </c>
      <c r="AO152" s="15">
        <v>0</v>
      </c>
      <c r="AP152" s="15">
        <v>0</v>
      </c>
      <c r="AQ152" s="15">
        <v>0</v>
      </c>
      <c r="AR152" s="15">
        <v>0</v>
      </c>
      <c r="AS152" s="15">
        <v>0</v>
      </c>
      <c r="AT152" s="15">
        <v>6.25</v>
      </c>
      <c r="AU152" s="15">
        <v>68.75</v>
      </c>
      <c r="AV152" s="15">
        <v>6.25</v>
      </c>
      <c r="AW152" s="15">
        <v>0</v>
      </c>
      <c r="AX152" s="15">
        <v>6.25</v>
      </c>
      <c r="AY152" s="15">
        <v>166.66666666666671</v>
      </c>
      <c r="AZ152" s="15">
        <v>0</v>
      </c>
      <c r="BA152" s="15">
        <v>0</v>
      </c>
      <c r="BB152" s="15">
        <v>8.3333333333333321</v>
      </c>
      <c r="BC152" s="15">
        <v>2.083333333333333</v>
      </c>
      <c r="BD152" s="15">
        <v>0</v>
      </c>
      <c r="BE152" s="15">
        <v>6.25</v>
      </c>
      <c r="BF152" s="15">
        <v>0</v>
      </c>
      <c r="BG152" s="15">
        <v>189.58333333333334</v>
      </c>
      <c r="BH152" s="15">
        <v>0</v>
      </c>
      <c r="BI152" s="15">
        <v>0</v>
      </c>
      <c r="BJ152" s="15">
        <v>0</v>
      </c>
      <c r="BK152" s="15">
        <v>0</v>
      </c>
      <c r="BL152" s="15">
        <v>0</v>
      </c>
      <c r="BM152" s="15">
        <v>0</v>
      </c>
      <c r="BN152" s="15">
        <v>0</v>
      </c>
      <c r="BO152" s="15">
        <v>0</v>
      </c>
      <c r="BP152" s="15">
        <v>0</v>
      </c>
      <c r="BQ152" s="15">
        <v>0</v>
      </c>
      <c r="BR152" s="15">
        <v>0</v>
      </c>
      <c r="BS152" s="15">
        <v>0</v>
      </c>
      <c r="BT152" s="15">
        <v>0</v>
      </c>
      <c r="BU152" s="15">
        <v>0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v>0</v>
      </c>
      <c r="CH152" s="15">
        <v>16.666666666666664</v>
      </c>
      <c r="CI152" s="15">
        <v>6.25</v>
      </c>
      <c r="CJ152" s="15">
        <v>0</v>
      </c>
      <c r="CK152" s="15">
        <v>6.25</v>
      </c>
      <c r="CL152" s="15">
        <v>22.916666666666668</v>
      </c>
      <c r="CM152" s="15">
        <v>2.083333333333333</v>
      </c>
      <c r="CN152" s="15">
        <v>6.25</v>
      </c>
      <c r="CO152" s="15">
        <v>0</v>
      </c>
      <c r="CP152" s="15">
        <v>2.083333333333333</v>
      </c>
      <c r="CQ152" s="15">
        <v>0</v>
      </c>
      <c r="CR152" s="15">
        <v>0</v>
      </c>
      <c r="CS152" s="15">
        <v>2.083333333333333</v>
      </c>
      <c r="CT152" s="15">
        <v>58.333333333333336</v>
      </c>
      <c r="CU152" s="15">
        <v>0</v>
      </c>
      <c r="CV152" s="15">
        <v>1</v>
      </c>
      <c r="CW152" s="15">
        <v>34</v>
      </c>
      <c r="DD152" s="182">
        <v>58</v>
      </c>
      <c r="DE152" s="182">
        <v>250</v>
      </c>
      <c r="DF152" s="112">
        <v>310</v>
      </c>
      <c r="DG152" s="183">
        <f>'Revised Stratig. - April ''08'!$G$255</f>
        <v>5936</v>
      </c>
      <c r="DH152" s="60">
        <v>1</v>
      </c>
      <c r="DI152" s="183"/>
      <c r="DJ152" s="183"/>
      <c r="DK152" s="183"/>
      <c r="DL152" s="89">
        <v>1</v>
      </c>
      <c r="DM152" s="15">
        <v>0</v>
      </c>
      <c r="DN152" s="15">
        <v>0</v>
      </c>
      <c r="DO152" s="15">
        <v>0</v>
      </c>
      <c r="DP152" s="15">
        <v>0</v>
      </c>
      <c r="DQ152" s="15">
        <v>0</v>
      </c>
      <c r="DR152" s="15">
        <v>0</v>
      </c>
      <c r="DS152" s="15">
        <v>143.9655172413793</v>
      </c>
      <c r="DT152" s="15">
        <v>0</v>
      </c>
      <c r="DU152" s="15">
        <v>0</v>
      </c>
      <c r="DV152" s="15">
        <v>0</v>
      </c>
      <c r="DW152" s="15">
        <v>0</v>
      </c>
      <c r="DX152" s="15">
        <v>10.344827586206897</v>
      </c>
      <c r="DY152" s="15"/>
    </row>
    <row r="153" spans="1:129" x14ac:dyDescent="0.2">
      <c r="A153" s="30">
        <v>39</v>
      </c>
      <c r="B153" s="30">
        <v>39</v>
      </c>
      <c r="C153" s="98">
        <v>39</v>
      </c>
      <c r="D153" s="43">
        <f>'Revised Stratig. - April ''08'!$S$86</f>
        <v>425.85871624427</v>
      </c>
      <c r="E153" s="70">
        <v>12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2.083333333333333</v>
      </c>
      <c r="U153" s="15">
        <v>0</v>
      </c>
      <c r="V153" s="15">
        <v>2.083333333333333</v>
      </c>
      <c r="W153" s="15">
        <v>4.1666666666666661</v>
      </c>
      <c r="X153" s="15">
        <v>0</v>
      </c>
      <c r="Y153" s="15">
        <v>0</v>
      </c>
      <c r="Z153" s="15">
        <v>0</v>
      </c>
      <c r="AA153" s="15">
        <v>4.1666666666666661</v>
      </c>
      <c r="AB153" s="15">
        <v>0</v>
      </c>
      <c r="AC153" s="15">
        <v>4.1666666666666661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112.50000000000001</v>
      </c>
      <c r="AJ153" s="15">
        <v>0</v>
      </c>
      <c r="AK153" s="15">
        <v>0</v>
      </c>
      <c r="AL153" s="15">
        <v>0</v>
      </c>
      <c r="AM153" s="15">
        <v>0</v>
      </c>
      <c r="AN153" s="15">
        <v>2.083333333333333</v>
      </c>
      <c r="AO153" s="15">
        <v>0</v>
      </c>
      <c r="AP153" s="15">
        <v>0</v>
      </c>
      <c r="AQ153" s="15">
        <v>0</v>
      </c>
      <c r="AR153" s="15">
        <v>0</v>
      </c>
      <c r="AS153" s="15">
        <v>2.083333333333333</v>
      </c>
      <c r="AT153" s="15">
        <v>2.083333333333333</v>
      </c>
      <c r="AU153" s="15">
        <v>31.250000000000004</v>
      </c>
      <c r="AV153" s="15">
        <v>0</v>
      </c>
      <c r="AW153" s="15">
        <v>0</v>
      </c>
      <c r="AX153" s="15">
        <v>2.083333333333333</v>
      </c>
      <c r="AY153" s="15">
        <v>91.666666666666671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93.75</v>
      </c>
      <c r="BH153" s="15">
        <v>0</v>
      </c>
      <c r="BI153" s="15">
        <v>0</v>
      </c>
      <c r="BJ153" s="15">
        <v>0</v>
      </c>
      <c r="BK153" s="15">
        <v>0</v>
      </c>
      <c r="BL153" s="15">
        <v>0</v>
      </c>
      <c r="BM153" s="15">
        <v>0</v>
      </c>
      <c r="BN153" s="15">
        <v>0</v>
      </c>
      <c r="BO153" s="15">
        <v>0</v>
      </c>
      <c r="BP153" s="15">
        <v>0</v>
      </c>
      <c r="BQ153" s="15">
        <v>0</v>
      </c>
      <c r="BR153" s="15">
        <v>0</v>
      </c>
      <c r="BS153" s="15">
        <v>0</v>
      </c>
      <c r="BT153" s="15">
        <v>0</v>
      </c>
      <c r="BU153" s="15">
        <v>0</v>
      </c>
      <c r="BV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v>0</v>
      </c>
      <c r="CH153" s="15">
        <v>16.666666666666664</v>
      </c>
      <c r="CI153" s="15">
        <v>2.083333333333333</v>
      </c>
      <c r="CJ153" s="15">
        <v>0</v>
      </c>
      <c r="CK153" s="15">
        <v>8.3333333333333321</v>
      </c>
      <c r="CL153" s="15">
        <v>18.75</v>
      </c>
      <c r="CM153" s="15">
        <v>6.25</v>
      </c>
      <c r="CN153" s="15">
        <v>0</v>
      </c>
      <c r="CO153" s="15">
        <v>0</v>
      </c>
      <c r="CP153" s="15">
        <v>6.25</v>
      </c>
      <c r="CQ153" s="15">
        <v>0</v>
      </c>
      <c r="CR153" s="15">
        <v>0</v>
      </c>
      <c r="CS153" s="15">
        <v>2.083333333333333</v>
      </c>
      <c r="CT153" s="15">
        <v>52.083333333333336</v>
      </c>
      <c r="CU153" s="15">
        <v>0</v>
      </c>
      <c r="CV153" s="15">
        <v>1</v>
      </c>
      <c r="CW153" s="15">
        <v>39</v>
      </c>
      <c r="DD153" s="43">
        <v>59</v>
      </c>
      <c r="DE153" s="43">
        <v>251</v>
      </c>
      <c r="DF153" s="100">
        <v>311</v>
      </c>
      <c r="DG153" s="60">
        <f>'Revised Stratig. - April ''08'!$G$256</f>
        <v>5951</v>
      </c>
      <c r="DH153" s="60">
        <v>1</v>
      </c>
      <c r="DI153" s="60"/>
      <c r="DJ153" s="60"/>
      <c r="DK153" s="60"/>
      <c r="DL153" s="89">
        <v>1</v>
      </c>
      <c r="DM153" s="15">
        <v>0</v>
      </c>
      <c r="DN153" s="15">
        <v>0</v>
      </c>
      <c r="DO153" s="15">
        <v>0</v>
      </c>
      <c r="DP153" s="15">
        <v>2.2058823529411766</v>
      </c>
      <c r="DQ153" s="15">
        <v>0</v>
      </c>
      <c r="DR153" s="15">
        <v>1.4705882352941175</v>
      </c>
      <c r="DS153" s="15">
        <v>376.47058823529409</v>
      </c>
      <c r="DT153" s="15">
        <v>0</v>
      </c>
      <c r="DU153" s="15">
        <v>0</v>
      </c>
      <c r="DV153" s="15">
        <v>0</v>
      </c>
      <c r="DW153" s="15">
        <v>0</v>
      </c>
      <c r="DX153" s="15">
        <v>17.5</v>
      </c>
      <c r="DY153" s="15"/>
    </row>
    <row r="154" spans="1:129" x14ac:dyDescent="0.2">
      <c r="A154" s="30">
        <v>44</v>
      </c>
      <c r="B154" s="30">
        <v>44</v>
      </c>
      <c r="C154" s="98">
        <v>44</v>
      </c>
      <c r="D154" s="43">
        <f>'Revised Stratig. - April ''08'!$S$91</f>
        <v>486.79087291022</v>
      </c>
      <c r="E154" s="70">
        <v>12</v>
      </c>
      <c r="F154" s="15">
        <v>0</v>
      </c>
      <c r="G154" s="15">
        <v>2.083333333333333</v>
      </c>
      <c r="H154" s="15">
        <v>0</v>
      </c>
      <c r="I154" s="15">
        <v>0</v>
      </c>
      <c r="J154" s="15">
        <v>2.0833500000000003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2.0833500000000003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4.1666666666666661</v>
      </c>
      <c r="W154" s="15">
        <v>4.1666666666666661</v>
      </c>
      <c r="X154" s="15">
        <v>0</v>
      </c>
      <c r="Y154" s="15">
        <v>0</v>
      </c>
      <c r="Z154" s="15">
        <v>0</v>
      </c>
      <c r="AA154" s="15">
        <v>2.083333333333333</v>
      </c>
      <c r="AB154" s="15">
        <v>0</v>
      </c>
      <c r="AC154" s="15">
        <v>2.083333333333333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64.583333333333343</v>
      </c>
      <c r="AJ154" s="15">
        <v>0</v>
      </c>
      <c r="AK154" s="15">
        <v>0</v>
      </c>
      <c r="AL154" s="15">
        <v>0</v>
      </c>
      <c r="AM154" s="15">
        <v>2.083333333333333</v>
      </c>
      <c r="AN154" s="15">
        <v>8.3333333333333321</v>
      </c>
      <c r="AO154" s="15">
        <v>0</v>
      </c>
      <c r="AP154" s="15">
        <v>0</v>
      </c>
      <c r="AQ154" s="15">
        <v>0</v>
      </c>
      <c r="AR154" s="15">
        <v>0</v>
      </c>
      <c r="AS154" s="15">
        <v>0</v>
      </c>
      <c r="AT154" s="15">
        <v>0</v>
      </c>
      <c r="AU154" s="15">
        <v>41.666666666666679</v>
      </c>
      <c r="AV154" s="15">
        <v>2.083333333333333</v>
      </c>
      <c r="AW154" s="15">
        <v>0</v>
      </c>
      <c r="AX154" s="15">
        <v>2.083333333333333</v>
      </c>
      <c r="AY154" s="15">
        <v>127.08333333333334</v>
      </c>
      <c r="AZ154" s="15">
        <v>2.083333333333333</v>
      </c>
      <c r="BA154" s="15">
        <v>0</v>
      </c>
      <c r="BB154" s="15">
        <v>2.083333333333333</v>
      </c>
      <c r="BC154" s="15">
        <v>0</v>
      </c>
      <c r="BD154" s="15">
        <v>0</v>
      </c>
      <c r="BE154" s="15">
        <v>0</v>
      </c>
      <c r="BF154" s="15">
        <v>0</v>
      </c>
      <c r="BG154" s="15">
        <v>133.33333333333331</v>
      </c>
      <c r="BH154" s="15">
        <v>0</v>
      </c>
      <c r="BI154" s="15">
        <v>0</v>
      </c>
      <c r="BJ154" s="15">
        <v>0</v>
      </c>
      <c r="BK154" s="15">
        <v>0</v>
      </c>
      <c r="BL154" s="15">
        <v>0</v>
      </c>
      <c r="BM154" s="15">
        <v>0</v>
      </c>
      <c r="BN154" s="15">
        <v>0</v>
      </c>
      <c r="BO154" s="15">
        <v>0</v>
      </c>
      <c r="BP154" s="15">
        <v>0</v>
      </c>
      <c r="BQ154" s="15">
        <v>0</v>
      </c>
      <c r="BR154" s="15">
        <v>0</v>
      </c>
      <c r="BS154" s="15">
        <v>0</v>
      </c>
      <c r="BT154" s="15">
        <v>0</v>
      </c>
      <c r="BU154" s="15">
        <v>0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15">
        <v>52.083333333333336</v>
      </c>
      <c r="CI154" s="15">
        <v>10.41666666666667</v>
      </c>
      <c r="CJ154" s="15">
        <v>0</v>
      </c>
      <c r="CK154" s="15">
        <v>20.833333333333339</v>
      </c>
      <c r="CL154" s="15">
        <v>62.500000000000007</v>
      </c>
      <c r="CM154" s="15">
        <v>4.1666666666666661</v>
      </c>
      <c r="CN154" s="15">
        <v>0</v>
      </c>
      <c r="CO154" s="15">
        <v>6.25</v>
      </c>
      <c r="CP154" s="15">
        <v>0</v>
      </c>
      <c r="CQ154" s="15">
        <v>2.083333333333333</v>
      </c>
      <c r="CR154" s="15">
        <v>0</v>
      </c>
      <c r="CS154" s="15">
        <v>0</v>
      </c>
      <c r="CT154" s="15">
        <v>137.5</v>
      </c>
      <c r="CU154" s="15">
        <v>0</v>
      </c>
      <c r="CV154" s="15">
        <v>1</v>
      </c>
      <c r="CW154" s="15">
        <v>44</v>
      </c>
      <c r="DD154" s="182">
        <v>60</v>
      </c>
      <c r="DE154" s="182">
        <v>252</v>
      </c>
      <c r="DF154" s="112">
        <v>312</v>
      </c>
      <c r="DG154" s="183">
        <f>'Revised Stratig. - April ''08'!$G$257</f>
        <v>5966</v>
      </c>
      <c r="DH154" s="60">
        <v>1</v>
      </c>
      <c r="DI154" s="183"/>
      <c r="DJ154" s="183"/>
      <c r="DK154" s="183"/>
      <c r="DL154" s="48">
        <v>1</v>
      </c>
      <c r="DM154" s="15">
        <v>0</v>
      </c>
      <c r="DN154" s="15">
        <v>0</v>
      </c>
      <c r="DO154" s="15">
        <v>0</v>
      </c>
      <c r="DP154" s="15">
        <v>0.92500000000000016</v>
      </c>
      <c r="DQ154" s="15">
        <v>0</v>
      </c>
      <c r="DR154" s="15">
        <v>0</v>
      </c>
      <c r="DS154" s="15">
        <v>356.48148148148147</v>
      </c>
      <c r="DT154" s="15">
        <v>0</v>
      </c>
      <c r="DU154" s="15">
        <v>0</v>
      </c>
      <c r="DV154" s="15">
        <v>0</v>
      </c>
      <c r="DW154" s="15">
        <v>0</v>
      </c>
      <c r="DX154" s="15">
        <v>6.4814814814814818</v>
      </c>
      <c r="DY154" s="15"/>
    </row>
    <row r="155" spans="1:129" x14ac:dyDescent="0.2">
      <c r="A155" s="30">
        <v>49</v>
      </c>
      <c r="B155" s="30">
        <v>49</v>
      </c>
      <c r="C155" s="98">
        <v>49</v>
      </c>
      <c r="D155" s="43">
        <f>'Revised Stratig. - April ''08'!$S$96</f>
        <v>548.22619104840999</v>
      </c>
      <c r="E155" s="70">
        <v>12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33.333333333333329</v>
      </c>
      <c r="AJ155" s="15">
        <v>0</v>
      </c>
      <c r="AK155" s="15">
        <v>0</v>
      </c>
      <c r="AL155" s="15">
        <v>2.083333333333333</v>
      </c>
      <c r="AM155" s="15">
        <v>0</v>
      </c>
      <c r="AN155" s="15">
        <v>4.1666666666666661</v>
      </c>
      <c r="AO155" s="15">
        <v>0</v>
      </c>
      <c r="AP155" s="15">
        <v>0</v>
      </c>
      <c r="AQ155" s="15">
        <v>0</v>
      </c>
      <c r="AR155" s="15">
        <v>0</v>
      </c>
      <c r="AS155" s="15">
        <v>0</v>
      </c>
      <c r="AT155" s="15">
        <v>0</v>
      </c>
      <c r="AU155" s="15">
        <v>8.3333333333333321</v>
      </c>
      <c r="AV155" s="15">
        <v>2.083333333333333</v>
      </c>
      <c r="AW155" s="15">
        <v>0</v>
      </c>
      <c r="AX155" s="15">
        <v>2.083333333333333</v>
      </c>
      <c r="AY155" s="15">
        <v>60.416666666666671</v>
      </c>
      <c r="AZ155" s="15">
        <v>0</v>
      </c>
      <c r="BA155" s="15">
        <v>0</v>
      </c>
      <c r="BB155" s="15">
        <v>2.083333333333333</v>
      </c>
      <c r="BC155" s="15">
        <v>0</v>
      </c>
      <c r="BD155" s="15">
        <v>0</v>
      </c>
      <c r="BE155" s="15">
        <v>0</v>
      </c>
      <c r="BF155" s="15">
        <v>0</v>
      </c>
      <c r="BG155" s="15">
        <v>64.583333333333343</v>
      </c>
      <c r="BH155" s="15">
        <v>0</v>
      </c>
      <c r="BI155" s="15">
        <v>0</v>
      </c>
      <c r="BJ155" s="15">
        <v>0</v>
      </c>
      <c r="BK155" s="15">
        <v>0</v>
      </c>
      <c r="BL155" s="15">
        <v>0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v>0</v>
      </c>
      <c r="CH155" s="15">
        <v>27.083333333333336</v>
      </c>
      <c r="CI155" s="15">
        <v>12.5</v>
      </c>
      <c r="CJ155" s="15">
        <v>0</v>
      </c>
      <c r="CK155" s="15">
        <v>12.5</v>
      </c>
      <c r="CL155" s="15">
        <v>39.583333333333329</v>
      </c>
      <c r="CM155" s="15">
        <v>0</v>
      </c>
      <c r="CN155" s="15">
        <v>0</v>
      </c>
      <c r="CO155" s="15">
        <v>0</v>
      </c>
      <c r="CP155" s="15">
        <v>0</v>
      </c>
      <c r="CQ155" s="15">
        <v>0</v>
      </c>
      <c r="CR155" s="15">
        <v>0</v>
      </c>
      <c r="CS155" s="15">
        <v>0</v>
      </c>
      <c r="CT155" s="15">
        <v>79.166666666666657</v>
      </c>
      <c r="CU155" s="15">
        <v>0</v>
      </c>
      <c r="CV155" s="15">
        <v>1</v>
      </c>
      <c r="CW155" s="15">
        <v>49</v>
      </c>
      <c r="DD155" s="182">
        <v>62</v>
      </c>
      <c r="DE155" s="182">
        <v>254</v>
      </c>
      <c r="DF155" s="112">
        <v>314</v>
      </c>
      <c r="DG155" s="183">
        <f>'Revised Stratig. - April ''08'!$G$259</f>
        <v>5996</v>
      </c>
      <c r="DH155" s="60">
        <v>1</v>
      </c>
      <c r="DI155" s="183"/>
      <c r="DJ155" s="183"/>
      <c r="DK155" s="183"/>
      <c r="DL155" s="89">
        <v>1</v>
      </c>
      <c r="DM155" s="15">
        <v>0</v>
      </c>
      <c r="DN155" s="15">
        <v>0</v>
      </c>
      <c r="DO155" s="15">
        <v>0</v>
      </c>
      <c r="DP155" s="15">
        <v>1.6650000000000003</v>
      </c>
      <c r="DQ155" s="15">
        <v>0</v>
      </c>
      <c r="DR155" s="15">
        <v>0</v>
      </c>
      <c r="DS155" s="15">
        <v>314.16666666666669</v>
      </c>
      <c r="DT155" s="15">
        <v>0</v>
      </c>
      <c r="DU155" s="15">
        <v>0</v>
      </c>
      <c r="DV155" s="15">
        <v>0</v>
      </c>
      <c r="DW155" s="15">
        <v>0</v>
      </c>
      <c r="DX155" s="15">
        <v>4.1666666666666679</v>
      </c>
      <c r="DY155" s="15"/>
    </row>
    <row r="156" spans="1:129" x14ac:dyDescent="0.2">
      <c r="A156" s="30">
        <v>54</v>
      </c>
      <c r="B156" s="30">
        <v>54</v>
      </c>
      <c r="C156" s="98">
        <v>54</v>
      </c>
      <c r="D156" s="43">
        <f>'Revised Stratig. - April ''08'!$S$101</f>
        <v>611.03110282505099</v>
      </c>
      <c r="E156" s="70">
        <v>12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8.3333333333333321</v>
      </c>
      <c r="W156" s="15">
        <v>8.3333333333333321</v>
      </c>
      <c r="X156" s="15">
        <v>0</v>
      </c>
      <c r="Y156" s="15">
        <v>0</v>
      </c>
      <c r="Z156" s="15">
        <v>0</v>
      </c>
      <c r="AA156" s="15">
        <v>6.25</v>
      </c>
      <c r="AB156" s="15">
        <v>2.083333333333333</v>
      </c>
      <c r="AC156" s="15">
        <v>8.3333333333333321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108.33333333333334</v>
      </c>
      <c r="AJ156" s="15">
        <v>0</v>
      </c>
      <c r="AK156" s="15">
        <v>0</v>
      </c>
      <c r="AL156" s="15">
        <v>0</v>
      </c>
      <c r="AM156" s="15">
        <v>0</v>
      </c>
      <c r="AN156" s="15">
        <v>4.1666666666666661</v>
      </c>
      <c r="AO156" s="15">
        <v>0</v>
      </c>
      <c r="AP156" s="15">
        <v>0</v>
      </c>
      <c r="AQ156" s="15">
        <v>0</v>
      </c>
      <c r="AR156" s="15">
        <v>0</v>
      </c>
      <c r="AS156" s="15">
        <v>0</v>
      </c>
      <c r="AT156" s="15">
        <v>2.083333333333333</v>
      </c>
      <c r="AU156" s="15">
        <v>29.166666666666668</v>
      </c>
      <c r="AV156" s="15">
        <v>0</v>
      </c>
      <c r="AW156" s="15">
        <v>0</v>
      </c>
      <c r="AX156" s="15">
        <v>2.083333333333333</v>
      </c>
      <c r="AY156" s="15">
        <v>131.25</v>
      </c>
      <c r="AZ156" s="15">
        <v>0</v>
      </c>
      <c r="BA156" s="15">
        <v>0</v>
      </c>
      <c r="BB156" s="15">
        <v>8.3333333333333321</v>
      </c>
      <c r="BC156" s="15">
        <v>2.083333333333333</v>
      </c>
      <c r="BD156" s="15">
        <v>0</v>
      </c>
      <c r="BE156" s="15">
        <v>2.083333333333333</v>
      </c>
      <c r="BF156" s="15">
        <v>0</v>
      </c>
      <c r="BG156" s="15">
        <v>145.83333333333331</v>
      </c>
      <c r="BH156" s="15">
        <v>0</v>
      </c>
      <c r="BI156" s="15">
        <v>0</v>
      </c>
      <c r="BJ156" s="15">
        <v>0</v>
      </c>
      <c r="BK156" s="15">
        <v>0</v>
      </c>
      <c r="BL156" s="15">
        <v>0</v>
      </c>
      <c r="BM156" s="15">
        <v>0</v>
      </c>
      <c r="BN156" s="15">
        <v>0</v>
      </c>
      <c r="BO156" s="15">
        <v>0</v>
      </c>
      <c r="BP156" s="15">
        <v>0</v>
      </c>
      <c r="BQ156" s="15">
        <v>0</v>
      </c>
      <c r="BR156" s="15">
        <v>0</v>
      </c>
      <c r="BS156" s="15">
        <v>0</v>
      </c>
      <c r="BT156" s="15">
        <v>0</v>
      </c>
      <c r="BU156" s="15">
        <v>0</v>
      </c>
      <c r="BV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v>0</v>
      </c>
      <c r="CH156" s="15">
        <v>41.666666666666679</v>
      </c>
      <c r="CI156" s="15">
        <v>6.25</v>
      </c>
      <c r="CJ156" s="15">
        <v>2.083333333333333</v>
      </c>
      <c r="CK156" s="15">
        <v>10.41666666666667</v>
      </c>
      <c r="CL156" s="15">
        <v>52.000000000000007</v>
      </c>
      <c r="CM156" s="15">
        <v>4.1666666666666661</v>
      </c>
      <c r="CN156" s="15">
        <v>0</v>
      </c>
      <c r="CO156" s="15">
        <v>2.083333333333333</v>
      </c>
      <c r="CP156" s="15">
        <v>10.41666666666667</v>
      </c>
      <c r="CQ156" s="15">
        <v>0</v>
      </c>
      <c r="CR156" s="15">
        <v>0</v>
      </c>
      <c r="CS156" s="15">
        <v>0</v>
      </c>
      <c r="CT156" s="15">
        <v>120.66666666666669</v>
      </c>
      <c r="CU156" s="15">
        <v>0</v>
      </c>
      <c r="CV156" s="15">
        <v>1</v>
      </c>
      <c r="CW156" s="15">
        <v>54</v>
      </c>
      <c r="DD156" s="182">
        <v>63</v>
      </c>
      <c r="DE156" s="182">
        <v>255</v>
      </c>
      <c r="DF156" s="112">
        <v>315</v>
      </c>
      <c r="DG156" s="183">
        <f>'Revised Stratig. - April ''08'!$G$260</f>
        <v>6011</v>
      </c>
      <c r="DH156" s="60">
        <v>1</v>
      </c>
      <c r="DI156" s="183"/>
      <c r="DJ156" s="183"/>
      <c r="DK156" s="183"/>
      <c r="DL156" s="89">
        <v>1</v>
      </c>
      <c r="DM156" s="15">
        <v>0</v>
      </c>
      <c r="DN156" s="15">
        <v>0</v>
      </c>
      <c r="DO156" s="15">
        <v>0</v>
      </c>
      <c r="DP156" s="15">
        <v>1.8500000000000003</v>
      </c>
      <c r="DQ156" s="15">
        <v>0</v>
      </c>
      <c r="DR156" s="15">
        <v>0</v>
      </c>
      <c r="DS156" s="15">
        <v>237.96296296296296</v>
      </c>
      <c r="DT156" s="15">
        <v>0</v>
      </c>
      <c r="DU156" s="15">
        <v>0</v>
      </c>
      <c r="DV156" s="15">
        <v>0</v>
      </c>
      <c r="DW156" s="15">
        <v>0</v>
      </c>
      <c r="DX156" s="15">
        <v>4.6296296296296298</v>
      </c>
      <c r="DY156" s="15"/>
    </row>
    <row r="157" spans="1:129" x14ac:dyDescent="0.2">
      <c r="A157" s="30">
        <v>59</v>
      </c>
      <c r="B157" s="30">
        <v>59</v>
      </c>
      <c r="C157" s="98">
        <v>59</v>
      </c>
      <c r="D157" s="43">
        <f>'Revised Stratig. - April ''08'!$S$106</f>
        <v>672.44092004990205</v>
      </c>
      <c r="E157" s="70">
        <v>12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2.083333333333333</v>
      </c>
      <c r="W157" s="15">
        <v>2.083333333333333</v>
      </c>
      <c r="X157" s="15">
        <v>0</v>
      </c>
      <c r="Y157" s="15">
        <v>0</v>
      </c>
      <c r="Z157" s="15">
        <v>0</v>
      </c>
      <c r="AA157" s="15">
        <v>4.1666666666666661</v>
      </c>
      <c r="AB157" s="15">
        <v>0</v>
      </c>
      <c r="AC157" s="15">
        <v>4.1666666666666661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87.5</v>
      </c>
      <c r="AJ157" s="15">
        <v>0</v>
      </c>
      <c r="AK157" s="15">
        <v>0</v>
      </c>
      <c r="AL157" s="15">
        <v>0</v>
      </c>
      <c r="AM157" s="15">
        <v>0</v>
      </c>
      <c r="AN157" s="15">
        <v>6.25</v>
      </c>
      <c r="AO157" s="15">
        <v>0</v>
      </c>
      <c r="AP157" s="15">
        <v>0</v>
      </c>
      <c r="AQ157" s="15">
        <v>0</v>
      </c>
      <c r="AR157" s="15">
        <v>0</v>
      </c>
      <c r="AS157" s="15">
        <v>0</v>
      </c>
      <c r="AT157" s="15">
        <v>4.1666666666666661</v>
      </c>
      <c r="AU157" s="15">
        <v>50</v>
      </c>
      <c r="AV157" s="15">
        <v>2.083333333333333</v>
      </c>
      <c r="AW157" s="15">
        <v>0</v>
      </c>
      <c r="AX157" s="15">
        <v>2.083333333333333</v>
      </c>
      <c r="AY157" s="15">
        <v>56.250000000000007</v>
      </c>
      <c r="AZ157" s="15">
        <v>0</v>
      </c>
      <c r="BA157" s="15">
        <v>0</v>
      </c>
      <c r="BB157" s="15">
        <v>22.916666666666668</v>
      </c>
      <c r="BC157" s="15">
        <v>2.083333333333333</v>
      </c>
      <c r="BD157" s="15">
        <v>0</v>
      </c>
      <c r="BE157" s="15">
        <v>0</v>
      </c>
      <c r="BF157" s="15">
        <v>0</v>
      </c>
      <c r="BG157" s="15">
        <v>83.333333333333357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v>0</v>
      </c>
      <c r="CH157" s="15">
        <v>16.666666666666664</v>
      </c>
      <c r="CI157" s="15">
        <v>10.41666666666667</v>
      </c>
      <c r="CJ157" s="15">
        <v>2.083333333333333</v>
      </c>
      <c r="CK157" s="15">
        <v>8.3333333333333321</v>
      </c>
      <c r="CL157" s="15">
        <v>25</v>
      </c>
      <c r="CM157" s="15">
        <v>2.083333333333333</v>
      </c>
      <c r="CN157" s="15">
        <v>2.083333333333333</v>
      </c>
      <c r="CO157" s="15">
        <v>2.083333333333333</v>
      </c>
      <c r="CP157" s="15">
        <v>2.083333333333333</v>
      </c>
      <c r="CQ157" s="15">
        <v>2.083333333333333</v>
      </c>
      <c r="CR157" s="15">
        <v>0</v>
      </c>
      <c r="CS157" s="15">
        <v>0</v>
      </c>
      <c r="CT157" s="15">
        <v>60.416666666666679</v>
      </c>
      <c r="CU157" s="15">
        <v>0</v>
      </c>
      <c r="CV157" s="15">
        <v>1</v>
      </c>
      <c r="CW157" s="15">
        <v>59</v>
      </c>
      <c r="DD157" s="43">
        <v>64</v>
      </c>
      <c r="DE157" s="43">
        <v>256</v>
      </c>
      <c r="DF157" s="100">
        <v>316</v>
      </c>
      <c r="DG157" s="60">
        <f>'Revised Stratig. - April ''08'!$G$261</f>
        <v>6031</v>
      </c>
      <c r="DH157" s="60">
        <v>1</v>
      </c>
      <c r="DI157" s="60"/>
      <c r="DJ157" s="60"/>
      <c r="DK157" s="60"/>
      <c r="DL157" s="89">
        <v>1</v>
      </c>
      <c r="DM157" s="15">
        <v>1.0416650000000001</v>
      </c>
      <c r="DN157" s="15">
        <v>0</v>
      </c>
      <c r="DO157" s="15">
        <v>0</v>
      </c>
      <c r="DP157" s="15">
        <v>2.083333333333333</v>
      </c>
      <c r="DQ157" s="15">
        <v>0</v>
      </c>
      <c r="DR157" s="15">
        <v>0</v>
      </c>
      <c r="DS157" s="15">
        <v>289.58333333333343</v>
      </c>
      <c r="DT157" s="15">
        <v>1.0415000000000001</v>
      </c>
      <c r="DU157" s="15">
        <v>2.0833350000000004</v>
      </c>
      <c r="DV157" s="15">
        <v>0</v>
      </c>
      <c r="DW157" s="15">
        <v>0</v>
      </c>
      <c r="DX157" s="15">
        <v>4.1500000000000004</v>
      </c>
      <c r="DY157" s="15"/>
    </row>
    <row r="158" spans="1:129" x14ac:dyDescent="0.2">
      <c r="A158" s="61" t="s">
        <v>4</v>
      </c>
      <c r="D158" s="43"/>
      <c r="E158" s="62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DD158" s="43">
        <v>69</v>
      </c>
      <c r="DE158" s="43">
        <v>261</v>
      </c>
      <c r="DF158" s="100">
        <v>321</v>
      </c>
      <c r="DG158" s="60">
        <f>'Revised Stratig. - April ''08'!$G$266</f>
        <v>6120</v>
      </c>
      <c r="DH158" s="60">
        <v>1</v>
      </c>
      <c r="DI158" s="60"/>
      <c r="DJ158" s="60"/>
      <c r="DK158" s="60"/>
      <c r="DL158" s="48">
        <v>1</v>
      </c>
      <c r="DM158" s="15">
        <v>0</v>
      </c>
      <c r="DN158" s="15">
        <v>0</v>
      </c>
      <c r="DO158" s="15">
        <v>0</v>
      </c>
      <c r="DP158" s="15">
        <v>4.4642857142857144</v>
      </c>
      <c r="DQ158" s="15">
        <v>0</v>
      </c>
      <c r="DR158" s="15">
        <v>0.8928571428571429</v>
      </c>
      <c r="DS158" s="15">
        <v>187.5</v>
      </c>
      <c r="DT158" s="15">
        <v>0.89249999999999996</v>
      </c>
      <c r="DU158" s="15">
        <v>0.8928571428571429</v>
      </c>
      <c r="DV158" s="15">
        <v>0</v>
      </c>
      <c r="DW158" s="15">
        <v>0</v>
      </c>
      <c r="DX158" s="15">
        <v>0</v>
      </c>
      <c r="DY158" s="15"/>
    </row>
    <row r="159" spans="1:129" x14ac:dyDescent="0.2">
      <c r="A159" s="30">
        <v>58</v>
      </c>
      <c r="B159" s="30" t="s">
        <v>108</v>
      </c>
      <c r="C159" s="102">
        <v>58</v>
      </c>
      <c r="D159" s="43">
        <f>'Revised Stratig. - April ''08'!$X$57</f>
        <v>517.33914732412995</v>
      </c>
      <c r="E159" s="70">
        <v>20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3.75</v>
      </c>
      <c r="W159" s="15">
        <v>3.75</v>
      </c>
      <c r="X159" s="15">
        <v>0</v>
      </c>
      <c r="Y159" s="15">
        <v>0</v>
      </c>
      <c r="Z159" s="15">
        <v>0</v>
      </c>
      <c r="AA159" s="15">
        <v>5</v>
      </c>
      <c r="AB159" s="15">
        <v>1.25</v>
      </c>
      <c r="AC159" s="15">
        <v>6.25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100</v>
      </c>
      <c r="AJ159" s="15">
        <v>0</v>
      </c>
      <c r="AK159" s="15">
        <v>0</v>
      </c>
      <c r="AL159" s="15" t="e">
        <v>#VALUE!</v>
      </c>
      <c r="AM159" s="15">
        <v>0</v>
      </c>
      <c r="AN159" s="15">
        <v>2.5</v>
      </c>
      <c r="AO159" s="15">
        <v>0</v>
      </c>
      <c r="AP159" s="15">
        <v>0</v>
      </c>
      <c r="AQ159" s="15">
        <v>0</v>
      </c>
      <c r="AR159" s="15">
        <v>0</v>
      </c>
      <c r="AS159" s="15">
        <v>0</v>
      </c>
      <c r="AT159" s="15">
        <v>1.25</v>
      </c>
      <c r="AU159" s="15">
        <v>6.25</v>
      </c>
      <c r="AV159" s="15">
        <v>1.25</v>
      </c>
      <c r="AW159" s="15">
        <v>0</v>
      </c>
      <c r="AX159" s="15">
        <v>1.25</v>
      </c>
      <c r="AY159" s="15">
        <v>47.5</v>
      </c>
      <c r="AZ159" s="15">
        <v>0</v>
      </c>
      <c r="BA159" s="15">
        <v>1.25</v>
      </c>
      <c r="BB159" s="15">
        <v>2.5</v>
      </c>
      <c r="BC159" s="15">
        <v>2.5</v>
      </c>
      <c r="BD159" s="15">
        <v>0</v>
      </c>
      <c r="BE159" s="15">
        <v>0</v>
      </c>
      <c r="BF159" s="15">
        <v>2.5</v>
      </c>
      <c r="BG159" s="15">
        <v>57.5</v>
      </c>
      <c r="BH159" s="15">
        <v>0</v>
      </c>
      <c r="BI159" s="15">
        <v>0</v>
      </c>
      <c r="BJ159" s="15">
        <v>0</v>
      </c>
      <c r="BK159" s="15">
        <v>0</v>
      </c>
      <c r="BL159" s="15">
        <v>0</v>
      </c>
      <c r="BM159" s="15">
        <v>0</v>
      </c>
      <c r="BN159" s="15">
        <v>0</v>
      </c>
      <c r="BO159" s="15">
        <v>0</v>
      </c>
      <c r="BP159" s="15">
        <v>0</v>
      </c>
      <c r="BQ159" s="15">
        <v>0</v>
      </c>
      <c r="BR159" s="15">
        <v>0</v>
      </c>
      <c r="BS159" s="15">
        <v>0</v>
      </c>
      <c r="BT159" s="15">
        <v>0</v>
      </c>
      <c r="BU159" s="15">
        <v>0</v>
      </c>
      <c r="BV159" s="15">
        <v>0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v>0</v>
      </c>
      <c r="CH159" s="15">
        <v>0</v>
      </c>
      <c r="CI159" s="15">
        <v>3.75</v>
      </c>
      <c r="CJ159" s="15">
        <v>2.5</v>
      </c>
      <c r="CK159" s="15">
        <v>0</v>
      </c>
      <c r="CL159" s="15">
        <v>3.75</v>
      </c>
      <c r="CM159" s="15">
        <v>3.75</v>
      </c>
      <c r="CN159" s="15">
        <v>2.5</v>
      </c>
      <c r="CO159" s="15">
        <v>0</v>
      </c>
      <c r="CP159" s="15">
        <v>0</v>
      </c>
      <c r="CQ159" s="15">
        <v>1.25</v>
      </c>
      <c r="CR159" s="15">
        <v>0</v>
      </c>
      <c r="CS159" s="15">
        <v>0</v>
      </c>
      <c r="CT159" s="15">
        <v>15</v>
      </c>
      <c r="CU159" s="15">
        <v>2.5</v>
      </c>
      <c r="CV159" s="15">
        <v>1</v>
      </c>
      <c r="CW159" s="15">
        <v>58</v>
      </c>
      <c r="DD159" s="43">
        <v>74</v>
      </c>
      <c r="DE159" s="43">
        <v>266</v>
      </c>
      <c r="DF159" s="100">
        <v>326</v>
      </c>
      <c r="DG159" s="60">
        <f>'Revised Stratig. - April ''08'!$G$271</f>
        <v>6159</v>
      </c>
      <c r="DH159" s="60">
        <v>1</v>
      </c>
      <c r="DI159" s="60"/>
      <c r="DJ159" s="60"/>
      <c r="DK159" s="60"/>
      <c r="DL159" s="89">
        <v>1</v>
      </c>
      <c r="DM159" s="15">
        <v>0</v>
      </c>
      <c r="DN159" s="15">
        <v>0</v>
      </c>
      <c r="DO159" s="15">
        <v>0</v>
      </c>
      <c r="DP159" s="15">
        <v>3.7037037037037033</v>
      </c>
      <c r="DQ159" s="15">
        <v>0</v>
      </c>
      <c r="DR159" s="15">
        <v>0</v>
      </c>
      <c r="DS159" s="15">
        <v>133.33333333333331</v>
      </c>
      <c r="DT159" s="15">
        <v>0.92600000000000005</v>
      </c>
      <c r="DU159" s="15">
        <v>0.92592592592592582</v>
      </c>
      <c r="DV159" s="15">
        <v>0</v>
      </c>
      <c r="DW159" s="15">
        <v>0</v>
      </c>
      <c r="DX159" s="15">
        <v>0</v>
      </c>
      <c r="DY159" s="15"/>
    </row>
    <row r="160" spans="1:129" x14ac:dyDescent="0.2">
      <c r="A160" s="30">
        <v>63</v>
      </c>
      <c r="B160" s="30">
        <v>15</v>
      </c>
      <c r="C160" s="102">
        <v>63</v>
      </c>
      <c r="D160" s="43">
        <f>'Revised Stratig. - April ''08'!$X$62</f>
        <v>587.56585212478797</v>
      </c>
      <c r="E160" s="70">
        <v>20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1.25</v>
      </c>
      <c r="U160" s="15">
        <v>0</v>
      </c>
      <c r="V160" s="15">
        <v>2.5</v>
      </c>
      <c r="W160" s="15">
        <v>3.75</v>
      </c>
      <c r="X160" s="15">
        <v>0</v>
      </c>
      <c r="Y160" s="15">
        <v>3.75</v>
      </c>
      <c r="Z160" s="15">
        <v>0</v>
      </c>
      <c r="AA160" s="15">
        <v>3.75</v>
      </c>
      <c r="AB160" s="15">
        <v>2.5</v>
      </c>
      <c r="AC160" s="15">
        <v>6.25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86.25</v>
      </c>
      <c r="AJ160" s="15">
        <v>0</v>
      </c>
      <c r="AK160" s="15">
        <v>0</v>
      </c>
      <c r="AL160" s="15" t="e">
        <v>#VALUE!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2.5</v>
      </c>
      <c r="AU160" s="15">
        <v>65</v>
      </c>
      <c r="AV160" s="15">
        <v>2.5</v>
      </c>
      <c r="AW160" s="15">
        <v>0</v>
      </c>
      <c r="AX160" s="15">
        <v>2.5</v>
      </c>
      <c r="AY160" s="15">
        <v>105</v>
      </c>
      <c r="AZ160" s="15">
        <v>0</v>
      </c>
      <c r="BA160" s="15">
        <v>1.25</v>
      </c>
      <c r="BB160" s="15">
        <v>3.75</v>
      </c>
      <c r="BC160" s="15">
        <v>0</v>
      </c>
      <c r="BD160" s="15">
        <v>0</v>
      </c>
      <c r="BE160" s="15">
        <v>0</v>
      </c>
      <c r="BF160" s="15">
        <v>0</v>
      </c>
      <c r="BG160" s="15">
        <v>112.5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v>0</v>
      </c>
      <c r="CH160" s="15">
        <v>18.75</v>
      </c>
      <c r="CI160" s="15">
        <v>7.5</v>
      </c>
      <c r="CJ160" s="15">
        <v>2.5</v>
      </c>
      <c r="CK160" s="15">
        <v>1.25</v>
      </c>
      <c r="CL160" s="15">
        <v>26.25</v>
      </c>
      <c r="CM160" s="15">
        <v>1.25</v>
      </c>
      <c r="CN160" s="15">
        <v>0</v>
      </c>
      <c r="CO160" s="15">
        <v>0</v>
      </c>
      <c r="CP160" s="15">
        <v>20</v>
      </c>
      <c r="CQ160" s="15">
        <v>0</v>
      </c>
      <c r="CR160" s="15">
        <v>0</v>
      </c>
      <c r="CS160" s="15">
        <v>0</v>
      </c>
      <c r="CT160" s="15">
        <v>73.75</v>
      </c>
      <c r="CU160" s="15">
        <v>0</v>
      </c>
      <c r="CV160" s="15">
        <v>1</v>
      </c>
      <c r="CW160" s="15">
        <v>63</v>
      </c>
      <c r="DD160" s="43">
        <v>79</v>
      </c>
      <c r="DE160" s="43">
        <v>271</v>
      </c>
      <c r="DF160" s="100">
        <v>331</v>
      </c>
      <c r="DG160" s="60">
        <f>'Revised Stratig. - April ''08'!$G$276</f>
        <v>6224</v>
      </c>
      <c r="DH160" s="60">
        <v>1</v>
      </c>
      <c r="DI160" s="60"/>
      <c r="DJ160" s="60"/>
      <c r="DK160" s="60"/>
      <c r="DL160" s="89">
        <v>1</v>
      </c>
      <c r="DM160" s="15">
        <v>0.83335000000000015</v>
      </c>
      <c r="DN160" s="15">
        <v>0.83333333333333337</v>
      </c>
      <c r="DO160" s="15">
        <v>0</v>
      </c>
      <c r="DP160" s="15">
        <v>3.3333333333333335</v>
      </c>
      <c r="DQ160" s="15">
        <v>0</v>
      </c>
      <c r="DR160" s="15">
        <v>0</v>
      </c>
      <c r="DS160" s="15">
        <v>189.16666666666669</v>
      </c>
      <c r="DT160" s="15">
        <v>0</v>
      </c>
      <c r="DU160" s="15">
        <v>0</v>
      </c>
      <c r="DV160" s="15">
        <v>0</v>
      </c>
      <c r="DW160" s="15">
        <v>0</v>
      </c>
      <c r="DX160" s="15">
        <v>1</v>
      </c>
      <c r="DY160" s="15"/>
    </row>
    <row r="161" spans="1:129" x14ac:dyDescent="0.2">
      <c r="A161" s="30">
        <v>68</v>
      </c>
      <c r="B161" s="30">
        <v>20</v>
      </c>
      <c r="C161" s="102">
        <v>68</v>
      </c>
      <c r="D161" s="43">
        <f>'Revised Stratig. - April ''08'!$X$67</f>
        <v>661.68945497867696</v>
      </c>
      <c r="E161" s="70">
        <v>20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1.25</v>
      </c>
      <c r="W161" s="15">
        <v>1.25</v>
      </c>
      <c r="X161" s="15">
        <v>0</v>
      </c>
      <c r="Y161" s="15">
        <v>0</v>
      </c>
      <c r="Z161" s="15">
        <v>0</v>
      </c>
      <c r="AA161" s="15">
        <v>5</v>
      </c>
      <c r="AB161" s="15">
        <v>0</v>
      </c>
      <c r="AC161" s="15">
        <v>5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72.5</v>
      </c>
      <c r="AJ161" s="15">
        <v>0</v>
      </c>
      <c r="AK161" s="15">
        <v>0</v>
      </c>
      <c r="AL161" s="15">
        <v>0</v>
      </c>
      <c r="AM161" s="15">
        <v>0</v>
      </c>
      <c r="AN161" s="15">
        <v>5</v>
      </c>
      <c r="AO161" s="15">
        <v>0</v>
      </c>
      <c r="AP161" s="15">
        <v>0</v>
      </c>
      <c r="AQ161" s="15">
        <v>0</v>
      </c>
      <c r="AR161" s="15">
        <v>0</v>
      </c>
      <c r="AS161" s="15">
        <v>0</v>
      </c>
      <c r="AT161" s="15">
        <v>0</v>
      </c>
      <c r="AU161" s="15">
        <v>10</v>
      </c>
      <c r="AV161" s="15">
        <v>0</v>
      </c>
      <c r="AW161" s="15">
        <v>0</v>
      </c>
      <c r="AX161" s="15">
        <v>1.25</v>
      </c>
      <c r="AY161" s="15">
        <v>73.75</v>
      </c>
      <c r="AZ161" s="15">
        <v>0</v>
      </c>
      <c r="BA161" s="15">
        <v>0</v>
      </c>
      <c r="BB161" s="15">
        <v>2.5</v>
      </c>
      <c r="BC161" s="15">
        <v>0</v>
      </c>
      <c r="BD161" s="15">
        <v>0</v>
      </c>
      <c r="BE161" s="15">
        <v>0</v>
      </c>
      <c r="BF161" s="15">
        <v>0</v>
      </c>
      <c r="BG161" s="15">
        <v>77.5</v>
      </c>
      <c r="BH161" s="15">
        <v>0</v>
      </c>
      <c r="BI161" s="15">
        <v>0</v>
      </c>
      <c r="BJ161" s="15">
        <v>0</v>
      </c>
      <c r="BK161" s="15">
        <v>0</v>
      </c>
      <c r="BL161" s="15">
        <v>0</v>
      </c>
      <c r="BM161" s="15">
        <v>0</v>
      </c>
      <c r="BN161" s="15">
        <v>0</v>
      </c>
      <c r="BO161" s="15">
        <v>0</v>
      </c>
      <c r="BP161" s="15">
        <v>0</v>
      </c>
      <c r="BQ161" s="15">
        <v>0</v>
      </c>
      <c r="BR161" s="15">
        <v>0</v>
      </c>
      <c r="BS161" s="15">
        <v>0</v>
      </c>
      <c r="BT161" s="15">
        <v>0</v>
      </c>
      <c r="BU161" s="15">
        <v>0</v>
      </c>
      <c r="BV161" s="15">
        <v>0</v>
      </c>
      <c r="BW161" s="15">
        <v>0</v>
      </c>
      <c r="BX161" s="15">
        <v>0</v>
      </c>
      <c r="BY161" s="15">
        <v>0</v>
      </c>
      <c r="BZ161" s="15">
        <v>0</v>
      </c>
      <c r="CA161" s="15">
        <v>0</v>
      </c>
      <c r="CB161" s="15">
        <v>0</v>
      </c>
      <c r="CC161" s="15">
        <v>0</v>
      </c>
      <c r="CD161" s="15">
        <v>0</v>
      </c>
      <c r="CE161" s="15">
        <v>0</v>
      </c>
      <c r="CF161" s="15">
        <v>0</v>
      </c>
      <c r="CG161" s="15">
        <v>0</v>
      </c>
      <c r="CH161" s="15">
        <v>16.25</v>
      </c>
      <c r="CI161" s="15">
        <v>1.25</v>
      </c>
      <c r="CJ161" s="15">
        <v>0</v>
      </c>
      <c r="CK161" s="15">
        <v>2.5</v>
      </c>
      <c r="CL161" s="15">
        <v>18.75</v>
      </c>
      <c r="CM161" s="15">
        <v>1.25</v>
      </c>
      <c r="CN161" s="15">
        <v>2.5</v>
      </c>
      <c r="CO161" s="15">
        <v>0</v>
      </c>
      <c r="CP161" s="15">
        <v>5</v>
      </c>
      <c r="CQ161" s="15">
        <v>0</v>
      </c>
      <c r="CR161" s="15">
        <v>0</v>
      </c>
      <c r="CS161" s="15">
        <v>0</v>
      </c>
      <c r="CT161" s="15">
        <v>46.25</v>
      </c>
      <c r="CU161" s="15">
        <v>0</v>
      </c>
      <c r="CV161" s="15">
        <v>1</v>
      </c>
      <c r="CW161" s="15">
        <v>68</v>
      </c>
      <c r="DD161" s="43">
        <v>84</v>
      </c>
      <c r="DE161" s="43">
        <v>276</v>
      </c>
      <c r="DF161" s="100">
        <v>336</v>
      </c>
      <c r="DG161" s="60">
        <f>'Revised Stratig. - April ''08'!$G$281</f>
        <v>6352</v>
      </c>
      <c r="DH161" s="60">
        <v>1</v>
      </c>
      <c r="DI161" s="60"/>
      <c r="DJ161" s="60"/>
      <c r="DK161" s="60"/>
      <c r="DL161" s="89">
        <v>1</v>
      </c>
      <c r="DM161" s="15">
        <v>0.80645149999999988</v>
      </c>
      <c r="DN161" s="15">
        <v>0</v>
      </c>
      <c r="DO161" s="15">
        <v>0</v>
      </c>
      <c r="DP161" s="15">
        <v>0</v>
      </c>
      <c r="DQ161" s="15">
        <v>0</v>
      </c>
      <c r="DR161" s="15">
        <v>0</v>
      </c>
      <c r="DS161" s="15">
        <v>159.67741935483869</v>
      </c>
      <c r="DT161" s="15">
        <v>0</v>
      </c>
      <c r="DU161" s="15">
        <v>0</v>
      </c>
      <c r="DV161" s="15">
        <v>0</v>
      </c>
      <c r="DW161" s="15">
        <v>0</v>
      </c>
      <c r="DX161" s="15">
        <v>3.9999999999999996</v>
      </c>
      <c r="DY161" s="15"/>
    </row>
    <row r="162" spans="1:129" x14ac:dyDescent="0.2">
      <c r="A162" s="30">
        <v>73</v>
      </c>
      <c r="B162" s="30">
        <v>25</v>
      </c>
      <c r="C162" s="102">
        <v>73</v>
      </c>
      <c r="D162" s="43">
        <f>'Revised Stratig. - April ''08'!$X$72</f>
        <v>735.86521550634905</v>
      </c>
      <c r="E162" s="70">
        <v>20</v>
      </c>
      <c r="F162" s="15">
        <v>2.5</v>
      </c>
      <c r="G162" s="15">
        <v>0</v>
      </c>
      <c r="H162" s="15">
        <v>0</v>
      </c>
      <c r="I162" s="15">
        <v>0</v>
      </c>
      <c r="J162" s="15">
        <v>2.5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2.5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1.25</v>
      </c>
      <c r="W162" s="15">
        <v>1.25</v>
      </c>
      <c r="X162" s="15">
        <v>0</v>
      </c>
      <c r="Y162" s="15">
        <v>1.25</v>
      </c>
      <c r="Z162" s="15">
        <v>0</v>
      </c>
      <c r="AA162" s="15">
        <v>2.5</v>
      </c>
      <c r="AB162" s="15">
        <v>0</v>
      </c>
      <c r="AC162" s="15">
        <v>2.5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32.5</v>
      </c>
      <c r="AJ162" s="15">
        <v>0</v>
      </c>
      <c r="AK162" s="15">
        <v>0</v>
      </c>
      <c r="AL162" s="15">
        <v>0</v>
      </c>
      <c r="AM162" s="15">
        <v>0</v>
      </c>
      <c r="AN162" s="15">
        <v>2.5</v>
      </c>
      <c r="AO162" s="15">
        <v>0</v>
      </c>
      <c r="AP162" s="15">
        <v>0</v>
      </c>
      <c r="AQ162" s="15">
        <v>0</v>
      </c>
      <c r="AR162" s="15">
        <v>0</v>
      </c>
      <c r="AS162" s="15">
        <v>0</v>
      </c>
      <c r="AT162" s="15">
        <v>1.25</v>
      </c>
      <c r="AU162" s="15">
        <v>22.5</v>
      </c>
      <c r="AV162" s="15">
        <v>0</v>
      </c>
      <c r="AW162" s="15">
        <v>0</v>
      </c>
      <c r="AX162" s="15">
        <v>1.25</v>
      </c>
      <c r="AY162" s="15">
        <v>56.25</v>
      </c>
      <c r="AZ162" s="15">
        <v>0</v>
      </c>
      <c r="BA162" s="15">
        <v>1.25</v>
      </c>
      <c r="BB162" s="15">
        <v>0</v>
      </c>
      <c r="BC162" s="15">
        <v>0</v>
      </c>
      <c r="BD162" s="15">
        <v>0</v>
      </c>
      <c r="BE162" s="15">
        <v>0</v>
      </c>
      <c r="BF162" s="15">
        <v>0</v>
      </c>
      <c r="BG162" s="15">
        <v>58.75</v>
      </c>
      <c r="BH162" s="15">
        <v>0</v>
      </c>
      <c r="BI162" s="15">
        <v>0</v>
      </c>
      <c r="BJ162" s="15">
        <v>0</v>
      </c>
      <c r="BK162" s="15">
        <v>0</v>
      </c>
      <c r="BL162" s="15">
        <v>0</v>
      </c>
      <c r="BM162" s="15">
        <v>0</v>
      </c>
      <c r="BN162" s="15">
        <v>0</v>
      </c>
      <c r="BO162" s="15">
        <v>0</v>
      </c>
      <c r="BP162" s="15">
        <v>0</v>
      </c>
      <c r="BQ162" s="15">
        <v>0</v>
      </c>
      <c r="BR162" s="15">
        <v>0</v>
      </c>
      <c r="BS162" s="15">
        <v>0</v>
      </c>
      <c r="BT162" s="15">
        <v>0</v>
      </c>
      <c r="BU162" s="15">
        <v>0</v>
      </c>
      <c r="BV162" s="15">
        <v>0</v>
      </c>
      <c r="BW162" s="15">
        <v>0</v>
      </c>
      <c r="BX162" s="15">
        <v>0</v>
      </c>
      <c r="BY162" s="15">
        <v>0</v>
      </c>
      <c r="BZ162" s="15">
        <v>0</v>
      </c>
      <c r="CA162" s="15">
        <v>0</v>
      </c>
      <c r="CB162" s="15">
        <v>0</v>
      </c>
      <c r="CC162" s="15">
        <v>0</v>
      </c>
      <c r="CD162" s="15">
        <v>0</v>
      </c>
      <c r="CE162" s="15">
        <v>0</v>
      </c>
      <c r="CF162" s="15">
        <v>0</v>
      </c>
      <c r="CG162" s="15">
        <v>0</v>
      </c>
      <c r="CH162" s="15">
        <v>25</v>
      </c>
      <c r="CI162" s="15">
        <v>5</v>
      </c>
      <c r="CJ162" s="15">
        <v>0</v>
      </c>
      <c r="CK162" s="15">
        <v>15</v>
      </c>
      <c r="CL162" s="15">
        <v>40</v>
      </c>
      <c r="CM162" s="15">
        <v>0</v>
      </c>
      <c r="CN162" s="15">
        <v>1.25</v>
      </c>
      <c r="CO162" s="15">
        <v>0</v>
      </c>
      <c r="CP162" s="15">
        <v>1.25</v>
      </c>
      <c r="CQ162" s="15">
        <v>0</v>
      </c>
      <c r="CR162" s="15">
        <v>0</v>
      </c>
      <c r="CS162" s="15">
        <v>0</v>
      </c>
      <c r="CT162" s="15">
        <v>82.5</v>
      </c>
      <c r="CU162" s="15">
        <v>0</v>
      </c>
      <c r="CV162" s="15">
        <v>1</v>
      </c>
      <c r="CW162" s="15">
        <v>73</v>
      </c>
      <c r="DD162" s="43">
        <v>89</v>
      </c>
      <c r="DE162" s="43">
        <v>281</v>
      </c>
      <c r="DF162" s="100">
        <v>341</v>
      </c>
      <c r="DG162" s="60">
        <f>'Revised Stratig. - April ''08'!$G$286</f>
        <v>6492</v>
      </c>
      <c r="DH162" s="60">
        <v>1</v>
      </c>
      <c r="DI162" s="60"/>
      <c r="DJ162" s="60"/>
      <c r="DK162" s="60"/>
      <c r="DL162" s="48">
        <v>1</v>
      </c>
      <c r="DM162" s="15">
        <v>0</v>
      </c>
      <c r="DN162" s="15">
        <v>0</v>
      </c>
      <c r="DO162" s="15">
        <v>0</v>
      </c>
      <c r="DP162" s="15">
        <v>6.4814814814814818</v>
      </c>
      <c r="DQ162" s="15">
        <v>0</v>
      </c>
      <c r="DR162" s="15">
        <v>0.92592592592592582</v>
      </c>
      <c r="DS162" s="15">
        <v>256.48148148148147</v>
      </c>
      <c r="DT162" s="15">
        <v>0.92600000000000005</v>
      </c>
      <c r="DU162" s="15">
        <v>1.8518518518518516</v>
      </c>
      <c r="DV162" s="15">
        <v>0</v>
      </c>
      <c r="DW162" s="15">
        <v>0</v>
      </c>
      <c r="DX162" s="15">
        <v>0</v>
      </c>
      <c r="DY162" s="15"/>
    </row>
    <row r="163" spans="1:129" x14ac:dyDescent="0.2">
      <c r="A163" s="30">
        <v>78</v>
      </c>
      <c r="B163" s="30">
        <v>30</v>
      </c>
      <c r="C163" s="102">
        <v>78</v>
      </c>
      <c r="D163" s="43">
        <f>'Revised Stratig. - April ''08'!$X$77</f>
        <v>810.99303854668699</v>
      </c>
      <c r="E163" s="70">
        <v>20</v>
      </c>
      <c r="F163" s="15">
        <v>1.25</v>
      </c>
      <c r="G163" s="15">
        <v>0</v>
      </c>
      <c r="H163" s="15">
        <v>0</v>
      </c>
      <c r="I163" s="15">
        <v>0</v>
      </c>
      <c r="J163" s="15">
        <v>1.25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1.25</v>
      </c>
      <c r="Q163" s="15">
        <v>0</v>
      </c>
      <c r="R163" s="15">
        <v>0</v>
      </c>
      <c r="S163" s="15">
        <v>0</v>
      </c>
      <c r="T163" s="15">
        <v>1.25</v>
      </c>
      <c r="U163" s="15">
        <v>0</v>
      </c>
      <c r="V163" s="15">
        <v>1.25</v>
      </c>
      <c r="W163" s="15">
        <v>2.5</v>
      </c>
      <c r="X163" s="15">
        <v>0</v>
      </c>
      <c r="Y163" s="15">
        <v>1.25</v>
      </c>
      <c r="Z163" s="15">
        <v>0</v>
      </c>
      <c r="AA163" s="15">
        <v>2.5</v>
      </c>
      <c r="AB163" s="15">
        <v>0</v>
      </c>
      <c r="AC163" s="15">
        <v>2.5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65</v>
      </c>
      <c r="AJ163" s="15">
        <v>0</v>
      </c>
      <c r="AK163" s="15">
        <v>0</v>
      </c>
      <c r="AL163" s="15">
        <v>0</v>
      </c>
      <c r="AM163" s="15">
        <v>0</v>
      </c>
      <c r="AN163" s="15">
        <v>10</v>
      </c>
      <c r="AO163" s="15">
        <v>0</v>
      </c>
      <c r="AP163" s="15">
        <v>0</v>
      </c>
      <c r="AQ163" s="15">
        <v>0</v>
      </c>
      <c r="AR163" s="15">
        <v>0</v>
      </c>
      <c r="AS163" s="15">
        <v>0</v>
      </c>
      <c r="AT163" s="15">
        <v>1.25</v>
      </c>
      <c r="AU163" s="15">
        <v>77.5</v>
      </c>
      <c r="AV163" s="15">
        <v>0</v>
      </c>
      <c r="AW163" s="15">
        <v>0</v>
      </c>
      <c r="AX163" s="15">
        <v>1.25</v>
      </c>
      <c r="AY163" s="15">
        <v>101.25</v>
      </c>
      <c r="AZ163" s="15">
        <v>0</v>
      </c>
      <c r="BA163" s="15">
        <v>0</v>
      </c>
      <c r="BB163" s="15">
        <v>1.25</v>
      </c>
      <c r="BC163" s="15">
        <v>0</v>
      </c>
      <c r="BD163" s="15">
        <v>0</v>
      </c>
      <c r="BE163" s="15">
        <v>0</v>
      </c>
      <c r="BF163" s="15">
        <v>0</v>
      </c>
      <c r="BG163" s="15">
        <v>103.75</v>
      </c>
      <c r="BH163" s="15">
        <v>0</v>
      </c>
      <c r="BI163" s="15">
        <v>0</v>
      </c>
      <c r="BJ163" s="15">
        <v>0</v>
      </c>
      <c r="BK163" s="15">
        <v>0</v>
      </c>
      <c r="BL163" s="15">
        <v>0</v>
      </c>
      <c r="BM163" s="15">
        <v>0</v>
      </c>
      <c r="BN163" s="15">
        <v>0</v>
      </c>
      <c r="BO163" s="15">
        <v>0</v>
      </c>
      <c r="BP163" s="15">
        <v>0</v>
      </c>
      <c r="BQ163" s="15">
        <v>0</v>
      </c>
      <c r="BR163" s="15">
        <v>0</v>
      </c>
      <c r="BS163" s="15">
        <v>0</v>
      </c>
      <c r="BT163" s="15">
        <v>0</v>
      </c>
      <c r="BU163" s="15">
        <v>0</v>
      </c>
      <c r="BV163" s="15">
        <v>0</v>
      </c>
      <c r="BW163" s="15">
        <v>0</v>
      </c>
      <c r="BX163" s="15">
        <v>0</v>
      </c>
      <c r="BY163" s="15">
        <v>0</v>
      </c>
      <c r="BZ163" s="15">
        <v>0</v>
      </c>
      <c r="CA163" s="15">
        <v>0</v>
      </c>
      <c r="CB163" s="15">
        <v>0</v>
      </c>
      <c r="CC163" s="15">
        <v>0</v>
      </c>
      <c r="CD163" s="15">
        <v>0</v>
      </c>
      <c r="CE163" s="15">
        <v>0</v>
      </c>
      <c r="CF163" s="15">
        <v>0</v>
      </c>
      <c r="CG163" s="15">
        <v>0</v>
      </c>
      <c r="CH163" s="15">
        <v>18.75</v>
      </c>
      <c r="CI163" s="15">
        <v>2.5</v>
      </c>
      <c r="CJ163" s="15">
        <v>0</v>
      </c>
      <c r="CK163" s="15">
        <v>13.75</v>
      </c>
      <c r="CL163" s="15">
        <v>32.5</v>
      </c>
      <c r="CM163" s="15">
        <v>0</v>
      </c>
      <c r="CN163" s="15">
        <v>0</v>
      </c>
      <c r="CO163" s="15">
        <v>0</v>
      </c>
      <c r="CP163" s="15">
        <v>2.5</v>
      </c>
      <c r="CQ163" s="15">
        <v>1.25</v>
      </c>
      <c r="CR163" s="15">
        <v>0</v>
      </c>
      <c r="CS163" s="15">
        <v>0</v>
      </c>
      <c r="CT163" s="15">
        <v>68.75</v>
      </c>
      <c r="CU163" s="15">
        <v>0</v>
      </c>
      <c r="CV163" s="15">
        <v>1</v>
      </c>
      <c r="CW163" s="15">
        <v>78</v>
      </c>
      <c r="DD163" s="43">
        <v>94</v>
      </c>
      <c r="DE163" s="43">
        <v>286</v>
      </c>
      <c r="DF163" s="100">
        <v>346</v>
      </c>
      <c r="DG163" s="60">
        <f>'Revised Stratig. - April ''08'!$G$291</f>
        <v>6565</v>
      </c>
      <c r="DH163" s="60">
        <v>1</v>
      </c>
      <c r="DI163" s="60"/>
      <c r="DJ163" s="60"/>
      <c r="DK163" s="60"/>
      <c r="DL163" s="89">
        <v>1</v>
      </c>
      <c r="DM163" s="15">
        <v>1.0416650000000001</v>
      </c>
      <c r="DN163" s="15">
        <v>0</v>
      </c>
      <c r="DO163" s="15">
        <v>0</v>
      </c>
      <c r="DP163" s="15">
        <v>10.41666666666667</v>
      </c>
      <c r="DQ163" s="15">
        <v>0</v>
      </c>
      <c r="DR163" s="15">
        <v>0</v>
      </c>
      <c r="DS163" s="15">
        <v>165.625</v>
      </c>
      <c r="DT163" s="15">
        <v>0</v>
      </c>
      <c r="DU163" s="15">
        <v>0</v>
      </c>
      <c r="DV163" s="15">
        <v>0</v>
      </c>
      <c r="DW163" s="15">
        <v>0</v>
      </c>
      <c r="DX163" s="15">
        <v>0</v>
      </c>
      <c r="DY163" s="15"/>
    </row>
    <row r="164" spans="1:129" x14ac:dyDescent="0.2">
      <c r="A164" s="30">
        <v>83</v>
      </c>
      <c r="B164" s="30">
        <v>35</v>
      </c>
      <c r="C164" s="102">
        <v>83</v>
      </c>
      <c r="D164" s="43">
        <f>'Revised Stratig. - April ''08'!$X$82</f>
        <v>886.718820331031</v>
      </c>
      <c r="E164" s="70">
        <v>22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1.1363636363636367</v>
      </c>
      <c r="V164" s="15">
        <v>3.4090909090909087</v>
      </c>
      <c r="W164" s="15">
        <v>4.5454545454545467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40.909090909090921</v>
      </c>
      <c r="AJ164" s="15">
        <v>0</v>
      </c>
      <c r="AK164" s="15">
        <v>0</v>
      </c>
      <c r="AL164" s="15">
        <v>0</v>
      </c>
      <c r="AM164" s="15">
        <v>0</v>
      </c>
      <c r="AN164" s="15">
        <v>1.1363636363636367</v>
      </c>
      <c r="AO164" s="15">
        <v>0</v>
      </c>
      <c r="AP164" s="15">
        <v>0</v>
      </c>
      <c r="AQ164" s="15">
        <v>0</v>
      </c>
      <c r="AR164" s="15">
        <v>0</v>
      </c>
      <c r="AS164" s="15">
        <v>0</v>
      </c>
      <c r="AT164" s="15">
        <v>2.2727272727272734</v>
      </c>
      <c r="AU164" s="15">
        <v>20.45454545454546</v>
      </c>
      <c r="AV164" s="15">
        <v>1.1363636363636367</v>
      </c>
      <c r="AW164" s="15">
        <v>0</v>
      </c>
      <c r="AX164" s="15">
        <v>1.1363636363636367</v>
      </c>
      <c r="AY164" s="15">
        <v>69.318181818181827</v>
      </c>
      <c r="AZ164" s="15">
        <v>0</v>
      </c>
      <c r="BA164" s="15">
        <v>1.1363636363636367</v>
      </c>
      <c r="BB164" s="15">
        <v>1.1363636363636367</v>
      </c>
      <c r="BC164" s="15">
        <v>0</v>
      </c>
      <c r="BD164" s="15">
        <v>0</v>
      </c>
      <c r="BE164" s="15">
        <v>0</v>
      </c>
      <c r="BF164" s="15">
        <v>0</v>
      </c>
      <c r="BG164" s="15">
        <v>72.727272727272748</v>
      </c>
      <c r="BH164" s="15">
        <v>0</v>
      </c>
      <c r="BI164" s="15">
        <v>0</v>
      </c>
      <c r="BJ164" s="15">
        <v>0</v>
      </c>
      <c r="BK164" s="15">
        <v>0</v>
      </c>
      <c r="BL164" s="15">
        <v>0</v>
      </c>
      <c r="BM164" s="15">
        <v>0</v>
      </c>
      <c r="BN164" s="15">
        <v>0</v>
      </c>
      <c r="BO164" s="15">
        <v>0</v>
      </c>
      <c r="BP164" s="15">
        <v>0</v>
      </c>
      <c r="BQ164" s="15">
        <v>0</v>
      </c>
      <c r="BR164" s="15">
        <v>0</v>
      </c>
      <c r="BS164" s="15">
        <v>0</v>
      </c>
      <c r="BT164" s="15">
        <v>0</v>
      </c>
      <c r="BU164" s="15">
        <v>0</v>
      </c>
      <c r="BV164" s="15">
        <v>0</v>
      </c>
      <c r="BW164" s="15">
        <v>0</v>
      </c>
      <c r="BX164" s="15">
        <v>0</v>
      </c>
      <c r="BY164" s="15">
        <v>0</v>
      </c>
      <c r="BZ164" s="15">
        <v>0</v>
      </c>
      <c r="CA164" s="15">
        <v>0</v>
      </c>
      <c r="CB164" s="15">
        <v>0</v>
      </c>
      <c r="CC164" s="15">
        <v>0</v>
      </c>
      <c r="CD164" s="15">
        <v>0</v>
      </c>
      <c r="CE164" s="15">
        <v>0</v>
      </c>
      <c r="CF164" s="15">
        <v>0</v>
      </c>
      <c r="CG164" s="15">
        <v>0</v>
      </c>
      <c r="CH164" s="15">
        <v>38.636363636363633</v>
      </c>
      <c r="CI164" s="15">
        <v>4.5454545454545467</v>
      </c>
      <c r="CJ164" s="15">
        <v>7.954545454545455</v>
      </c>
      <c r="CK164" s="15">
        <v>7.954545454545455</v>
      </c>
      <c r="CL164" s="15">
        <v>46.500000000000007</v>
      </c>
      <c r="CM164" s="15">
        <v>0</v>
      </c>
      <c r="CN164" s="15">
        <v>0</v>
      </c>
      <c r="CO164" s="15">
        <v>0</v>
      </c>
      <c r="CP164" s="15">
        <v>2.2727272727272734</v>
      </c>
      <c r="CQ164" s="15">
        <v>0</v>
      </c>
      <c r="CR164" s="15">
        <v>0</v>
      </c>
      <c r="CS164" s="15">
        <v>0</v>
      </c>
      <c r="CT164" s="15">
        <v>95.27272727272728</v>
      </c>
      <c r="CU164" s="15">
        <v>0</v>
      </c>
      <c r="CV164" s="15">
        <v>1</v>
      </c>
      <c r="CW164" s="15">
        <v>83</v>
      </c>
      <c r="DD164" s="43">
        <v>4</v>
      </c>
      <c r="DE164" s="43">
        <v>295</v>
      </c>
      <c r="DF164" s="100">
        <v>355</v>
      </c>
      <c r="DG164" s="60">
        <f>'Revised Stratig. - April ''08'!$G$300</f>
        <v>6643</v>
      </c>
      <c r="DH164" s="60">
        <v>1</v>
      </c>
      <c r="DI164" s="60"/>
      <c r="DJ164" s="60"/>
      <c r="DK164" s="60"/>
      <c r="DL164" s="89">
        <v>1</v>
      </c>
      <c r="DM164" s="15">
        <v>1.7250000000000001</v>
      </c>
      <c r="DN164" s="15">
        <v>0</v>
      </c>
      <c r="DO164" s="15">
        <v>0</v>
      </c>
      <c r="DP164" s="15">
        <v>5.1724137931034484</v>
      </c>
      <c r="DQ164" s="15">
        <v>0</v>
      </c>
      <c r="DR164" s="15">
        <v>2.5862068965517242</v>
      </c>
      <c r="DS164" s="15">
        <v>245.68965517241378</v>
      </c>
      <c r="DT164" s="15">
        <v>0.86199999999999999</v>
      </c>
      <c r="DU164" s="15">
        <v>3.4482758620689653</v>
      </c>
      <c r="DV164" s="15">
        <v>0</v>
      </c>
      <c r="DW164" s="15">
        <v>0</v>
      </c>
      <c r="DX164" s="15">
        <v>0</v>
      </c>
      <c r="DY164" s="15"/>
    </row>
    <row r="165" spans="1:129" x14ac:dyDescent="0.2">
      <c r="A165" s="30">
        <v>88</v>
      </c>
      <c r="B165" s="30">
        <v>40</v>
      </c>
      <c r="C165" s="102">
        <v>88</v>
      </c>
      <c r="D165" s="43">
        <f>'Revised Stratig. - April ''08'!$X$87</f>
        <v>963.91560861409801</v>
      </c>
      <c r="E165" s="70">
        <v>20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1.25</v>
      </c>
      <c r="W165" s="15">
        <v>1.25</v>
      </c>
      <c r="X165" s="15">
        <v>0</v>
      </c>
      <c r="Y165" s="15">
        <v>0</v>
      </c>
      <c r="Z165" s="15">
        <v>0</v>
      </c>
      <c r="AA165" s="15">
        <v>1.25</v>
      </c>
      <c r="AB165" s="15">
        <v>0</v>
      </c>
      <c r="AC165" s="15">
        <v>1.25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13.75</v>
      </c>
      <c r="AJ165" s="15">
        <v>0</v>
      </c>
      <c r="AK165" s="15">
        <v>0</v>
      </c>
      <c r="AL165" s="15">
        <v>0</v>
      </c>
      <c r="AM165" s="15">
        <v>0</v>
      </c>
      <c r="AN165" s="15">
        <v>1.25</v>
      </c>
      <c r="AO165" s="15">
        <v>0</v>
      </c>
      <c r="AP165" s="15">
        <v>0</v>
      </c>
      <c r="AQ165" s="15">
        <v>0</v>
      </c>
      <c r="AR165" s="15">
        <v>0</v>
      </c>
      <c r="AS165" s="15">
        <v>0</v>
      </c>
      <c r="AT165" s="15">
        <v>0</v>
      </c>
      <c r="AU165" s="15">
        <v>7.5</v>
      </c>
      <c r="AV165" s="15">
        <v>0</v>
      </c>
      <c r="AW165" s="15">
        <v>0</v>
      </c>
      <c r="AX165" s="15">
        <v>1.25</v>
      </c>
      <c r="AY165" s="15">
        <v>36.25</v>
      </c>
      <c r="AZ165" s="15">
        <v>0</v>
      </c>
      <c r="BA165" s="15">
        <v>0</v>
      </c>
      <c r="BB165" s="15">
        <v>0</v>
      </c>
      <c r="BC165" s="15">
        <v>0</v>
      </c>
      <c r="BD165" s="15">
        <v>1.25</v>
      </c>
      <c r="BE165" s="15">
        <v>0</v>
      </c>
      <c r="BF165" s="15">
        <v>0</v>
      </c>
      <c r="BG165" s="15">
        <v>38.75</v>
      </c>
      <c r="BH165" s="15">
        <v>0</v>
      </c>
      <c r="BI165" s="15">
        <v>0</v>
      </c>
      <c r="BJ165" s="15">
        <v>0</v>
      </c>
      <c r="BK165" s="15">
        <v>0</v>
      </c>
      <c r="BL165" s="15">
        <v>0</v>
      </c>
      <c r="BM165" s="15">
        <v>0</v>
      </c>
      <c r="BN165" s="15">
        <v>0</v>
      </c>
      <c r="BO165" s="15">
        <v>0</v>
      </c>
      <c r="BP165" s="15">
        <v>0</v>
      </c>
      <c r="BQ165" s="15"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v>0</v>
      </c>
      <c r="CH165" s="15">
        <v>5</v>
      </c>
      <c r="CI165" s="15">
        <v>5</v>
      </c>
      <c r="CJ165" s="15">
        <v>0</v>
      </c>
      <c r="CK165" s="15">
        <v>10</v>
      </c>
      <c r="CL165" s="15">
        <v>15</v>
      </c>
      <c r="CM165" s="15">
        <v>2.5</v>
      </c>
      <c r="CN165" s="15">
        <v>0</v>
      </c>
      <c r="CO165" s="15">
        <v>0</v>
      </c>
      <c r="CP165" s="15">
        <v>0</v>
      </c>
      <c r="CQ165" s="15">
        <v>0</v>
      </c>
      <c r="CR165" s="15">
        <v>0</v>
      </c>
      <c r="CS165" s="15">
        <v>0</v>
      </c>
      <c r="CT165" s="15">
        <v>32.5</v>
      </c>
      <c r="CU165" s="15">
        <v>0</v>
      </c>
      <c r="CV165" s="15">
        <v>1</v>
      </c>
      <c r="CW165" s="15">
        <v>88</v>
      </c>
      <c r="DD165" s="43"/>
      <c r="DE165" s="43"/>
      <c r="DF165" s="100"/>
      <c r="DG165" s="60"/>
      <c r="DH165" s="60"/>
      <c r="DI165" s="60"/>
      <c r="DJ165" s="60"/>
      <c r="DK165" s="60"/>
      <c r="DL165" s="89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</row>
    <row r="166" spans="1:129" x14ac:dyDescent="0.2">
      <c r="A166" s="30">
        <v>93</v>
      </c>
      <c r="B166" s="30">
        <v>45</v>
      </c>
      <c r="C166" s="102">
        <v>93</v>
      </c>
      <c r="D166" s="43">
        <f>'Revised Stratig. - April ''08'!$X$92</f>
        <v>1039.1607677125701</v>
      </c>
      <c r="E166" s="70">
        <v>22</v>
      </c>
      <c r="F166" s="15">
        <v>2.2727272727272734</v>
      </c>
      <c r="G166" s="15">
        <v>0</v>
      </c>
      <c r="H166" s="15">
        <v>0</v>
      </c>
      <c r="I166" s="15">
        <v>0</v>
      </c>
      <c r="J166" s="15">
        <v>2.2727272727272734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2.2727272727272734</v>
      </c>
      <c r="Q166" s="15">
        <v>0</v>
      </c>
      <c r="R166" s="15">
        <v>0</v>
      </c>
      <c r="S166" s="15">
        <v>0</v>
      </c>
      <c r="T166" s="15">
        <v>1.1363636363636367</v>
      </c>
      <c r="U166" s="15">
        <v>0</v>
      </c>
      <c r="V166" s="15">
        <v>0</v>
      </c>
      <c r="W166" s="15">
        <v>1.1363636363636367</v>
      </c>
      <c r="X166" s="15">
        <v>0</v>
      </c>
      <c r="Y166" s="15">
        <v>0</v>
      </c>
      <c r="Z166" s="15">
        <v>0</v>
      </c>
      <c r="AA166" s="15">
        <v>1.1363636363636367</v>
      </c>
      <c r="AB166" s="15">
        <v>0</v>
      </c>
      <c r="AC166" s="15">
        <v>1.1363636363636367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51.13636363636364</v>
      </c>
      <c r="AJ166" s="15">
        <v>0</v>
      </c>
      <c r="AK166" s="15">
        <v>0</v>
      </c>
      <c r="AL166" s="15">
        <v>0</v>
      </c>
      <c r="AM166" s="15">
        <v>0</v>
      </c>
      <c r="AN166" s="15">
        <v>5.6818181818181825</v>
      </c>
      <c r="AO166" s="15">
        <v>0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4.5454545454545467</v>
      </c>
      <c r="AV166" s="15">
        <v>0</v>
      </c>
      <c r="AW166" s="15">
        <v>0</v>
      </c>
      <c r="AX166" s="15">
        <v>1.1363636363636367</v>
      </c>
      <c r="AY166" s="15">
        <v>82.954545454545467</v>
      </c>
      <c r="AZ166" s="15">
        <v>0</v>
      </c>
      <c r="BA166" s="15">
        <v>0</v>
      </c>
      <c r="BB166" s="15">
        <v>1.1363636363636367</v>
      </c>
      <c r="BC166" s="15">
        <v>0</v>
      </c>
      <c r="BD166" s="15">
        <v>0</v>
      </c>
      <c r="BE166" s="15">
        <v>0</v>
      </c>
      <c r="BF166" s="15">
        <v>0</v>
      </c>
      <c r="BG166" s="15">
        <v>85.227272727272748</v>
      </c>
      <c r="BH166" s="15">
        <v>0</v>
      </c>
      <c r="BI166" s="15">
        <v>0</v>
      </c>
      <c r="BJ166" s="15">
        <v>0</v>
      </c>
      <c r="BK166" s="15">
        <v>0</v>
      </c>
      <c r="BL166" s="15">
        <v>0</v>
      </c>
      <c r="BM166" s="15">
        <v>0</v>
      </c>
      <c r="BN166" s="15">
        <v>0</v>
      </c>
      <c r="BO166" s="15">
        <v>0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v>0</v>
      </c>
      <c r="CH166" s="15">
        <v>10.22727272727273</v>
      </c>
      <c r="CI166" s="15">
        <v>1.1363636363636367</v>
      </c>
      <c r="CJ166" s="15">
        <v>0</v>
      </c>
      <c r="CK166" s="15">
        <v>10.22727272727273</v>
      </c>
      <c r="CL166" s="15">
        <v>20.5</v>
      </c>
      <c r="CM166" s="15">
        <v>1.1363636363636367</v>
      </c>
      <c r="CN166" s="15">
        <v>0</v>
      </c>
      <c r="CO166" s="15">
        <v>0</v>
      </c>
      <c r="CP166" s="15">
        <v>1.1363636363636367</v>
      </c>
      <c r="CQ166" s="15">
        <v>0</v>
      </c>
      <c r="CR166" s="15">
        <v>0</v>
      </c>
      <c r="CS166" s="15">
        <v>1.1363636363636367</v>
      </c>
      <c r="CT166" s="15">
        <v>44.409090909090907</v>
      </c>
      <c r="CU166" s="15">
        <v>0</v>
      </c>
      <c r="CV166" s="15">
        <v>1</v>
      </c>
      <c r="CW166" s="15">
        <v>93</v>
      </c>
      <c r="DD166" s="43">
        <v>9</v>
      </c>
      <c r="DE166" s="43">
        <v>300</v>
      </c>
      <c r="DF166" s="100">
        <v>360</v>
      </c>
      <c r="DG166" s="60">
        <f>'Revised Stratig. - April ''08'!$G$305</f>
        <v>6701</v>
      </c>
      <c r="DH166" s="60">
        <v>1</v>
      </c>
      <c r="DI166" s="60"/>
      <c r="DJ166" s="60"/>
      <c r="DK166" s="60"/>
      <c r="DL166" s="48">
        <v>1</v>
      </c>
      <c r="DM166" s="15">
        <v>0</v>
      </c>
      <c r="DN166" s="15">
        <v>0</v>
      </c>
      <c r="DO166" s="15">
        <v>0</v>
      </c>
      <c r="DP166" s="15">
        <v>1.7241379310344827</v>
      </c>
      <c r="DQ166" s="15">
        <v>0</v>
      </c>
      <c r="DR166" s="15">
        <v>0.86206896551724133</v>
      </c>
      <c r="DS166" s="15">
        <v>185.34482758620689</v>
      </c>
      <c r="DT166" s="15">
        <v>0.86199999999999999</v>
      </c>
      <c r="DU166" s="15">
        <v>3.4482758620689653</v>
      </c>
      <c r="DV166" s="15">
        <v>0</v>
      </c>
      <c r="DW166" s="15">
        <v>0</v>
      </c>
      <c r="DX166" s="15">
        <v>0</v>
      </c>
      <c r="DY166" s="15"/>
    </row>
    <row r="167" spans="1:129" x14ac:dyDescent="0.2">
      <c r="A167" s="30">
        <v>98</v>
      </c>
      <c r="B167" s="30">
        <v>50</v>
      </c>
      <c r="C167" s="102">
        <v>98</v>
      </c>
      <c r="D167" s="43">
        <f>'Revised Stratig. - April ''08'!$X$97</f>
        <v>1114.25921940073</v>
      </c>
      <c r="E167" s="70">
        <v>20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3.75</v>
      </c>
      <c r="W167" s="15">
        <v>3.75</v>
      </c>
      <c r="X167" s="15">
        <v>0</v>
      </c>
      <c r="Y167" s="15">
        <v>0</v>
      </c>
      <c r="Z167" s="15">
        <v>0</v>
      </c>
      <c r="AA167" s="15">
        <v>1.25</v>
      </c>
      <c r="AB167" s="15">
        <v>0</v>
      </c>
      <c r="AC167" s="15">
        <v>1.25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30</v>
      </c>
      <c r="AJ167" s="15">
        <v>1.25</v>
      </c>
      <c r="AK167" s="15">
        <v>0</v>
      </c>
      <c r="AL167" s="15">
        <v>0</v>
      </c>
      <c r="AM167" s="15">
        <v>0</v>
      </c>
      <c r="AN167" s="15">
        <v>2.5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0</v>
      </c>
      <c r="AU167" s="15">
        <v>0</v>
      </c>
      <c r="AV167" s="15">
        <v>1.25</v>
      </c>
      <c r="AW167" s="15">
        <v>0</v>
      </c>
      <c r="AX167" s="15">
        <v>1.25</v>
      </c>
      <c r="AY167" s="15">
        <v>26.25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27.5</v>
      </c>
      <c r="BH167" s="15">
        <v>0</v>
      </c>
      <c r="BI167" s="15">
        <v>0</v>
      </c>
      <c r="BJ167" s="15">
        <v>0</v>
      </c>
      <c r="BK167" s="15">
        <v>0</v>
      </c>
      <c r="BL167" s="15">
        <v>0</v>
      </c>
      <c r="BM167" s="15">
        <v>0</v>
      </c>
      <c r="BN167" s="15">
        <v>0</v>
      </c>
      <c r="BO167" s="15">
        <v>0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v>0</v>
      </c>
      <c r="CH167" s="15">
        <v>2.5</v>
      </c>
      <c r="CI167" s="15">
        <v>2.5</v>
      </c>
      <c r="CJ167" s="15">
        <v>3.75</v>
      </c>
      <c r="CK167" s="15">
        <v>5</v>
      </c>
      <c r="CL167" s="15">
        <v>7.5</v>
      </c>
      <c r="CM167" s="15">
        <v>1.25</v>
      </c>
      <c r="CN167" s="15">
        <v>0</v>
      </c>
      <c r="CO167" s="15">
        <v>0</v>
      </c>
      <c r="CP167" s="15">
        <v>5</v>
      </c>
      <c r="CQ167" s="15">
        <v>0</v>
      </c>
      <c r="CR167" s="15">
        <v>0</v>
      </c>
      <c r="CS167" s="15">
        <v>0</v>
      </c>
      <c r="CT167" s="15">
        <v>21.25</v>
      </c>
      <c r="CU167" s="15">
        <v>0</v>
      </c>
      <c r="CV167" s="15">
        <v>1</v>
      </c>
      <c r="CW167" s="15">
        <v>98</v>
      </c>
      <c r="DD167" s="43">
        <v>14</v>
      </c>
      <c r="DE167" s="43">
        <v>305</v>
      </c>
      <c r="DF167" s="100">
        <v>365</v>
      </c>
      <c r="DG167" s="60">
        <f>'Revised Stratig. - April ''08'!$G$310</f>
        <v>6884</v>
      </c>
      <c r="DH167" s="60">
        <v>1</v>
      </c>
      <c r="DI167" s="60"/>
      <c r="DJ167" s="60"/>
      <c r="DK167" s="60"/>
      <c r="DL167" s="89">
        <v>1</v>
      </c>
      <c r="DM167" s="15">
        <v>0.86199999999999999</v>
      </c>
      <c r="DN167" s="15">
        <v>0</v>
      </c>
      <c r="DO167" s="15">
        <v>0</v>
      </c>
      <c r="DP167" s="15">
        <v>8.6206896551724146</v>
      </c>
      <c r="DQ167" s="15">
        <v>0</v>
      </c>
      <c r="DR167" s="15">
        <v>0</v>
      </c>
      <c r="DS167" s="15">
        <v>210.34482758620689</v>
      </c>
      <c r="DT167" s="15">
        <v>0.86199999999999999</v>
      </c>
      <c r="DU167" s="15">
        <v>0.86206896551724133</v>
      </c>
      <c r="DV167" s="15">
        <v>0</v>
      </c>
      <c r="DW167" s="15">
        <v>0</v>
      </c>
      <c r="DX167" s="15">
        <v>0</v>
      </c>
      <c r="DY167" s="15"/>
    </row>
    <row r="168" spans="1:129" x14ac:dyDescent="0.2">
      <c r="A168" s="30">
        <v>103</v>
      </c>
      <c r="B168" s="30">
        <v>55</v>
      </c>
      <c r="C168" s="102">
        <v>103</v>
      </c>
      <c r="D168" s="43">
        <f>'Revised Stratig. - April ''08'!$X$102</f>
        <v>1188.8273664140099</v>
      </c>
      <c r="E168" s="70">
        <v>30</v>
      </c>
      <c r="F168" s="15">
        <v>0.83333333333333337</v>
      </c>
      <c r="G168" s="15">
        <v>0</v>
      </c>
      <c r="H168" s="15">
        <v>0</v>
      </c>
      <c r="I168" s="15">
        <v>0</v>
      </c>
      <c r="J168" s="15">
        <v>0.83333333333333337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0.83333333333333337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2.5</v>
      </c>
      <c r="W168" s="15">
        <v>2.5</v>
      </c>
      <c r="X168" s="15">
        <v>0</v>
      </c>
      <c r="Y168" s="15">
        <v>0</v>
      </c>
      <c r="Z168" s="15">
        <v>0</v>
      </c>
      <c r="AA168" s="15">
        <v>1.6666666666666667</v>
      </c>
      <c r="AB168" s="15">
        <v>0</v>
      </c>
      <c r="AC168" s="15">
        <v>1.6666666666666667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76.666666666666671</v>
      </c>
      <c r="AJ168" s="15">
        <v>0</v>
      </c>
      <c r="AK168" s="15">
        <v>0</v>
      </c>
      <c r="AL168" s="15">
        <v>0</v>
      </c>
      <c r="AM168" s="15">
        <v>0</v>
      </c>
      <c r="AN168" s="15">
        <v>1.6666666666666667</v>
      </c>
      <c r="AO168" s="15">
        <v>0</v>
      </c>
      <c r="AP168" s="15">
        <v>0</v>
      </c>
      <c r="AQ168" s="15">
        <v>0</v>
      </c>
      <c r="AR168" s="15">
        <v>0</v>
      </c>
      <c r="AS168" s="15">
        <v>0</v>
      </c>
      <c r="AT168" s="15">
        <v>7.5</v>
      </c>
      <c r="AU168" s="15">
        <v>45</v>
      </c>
      <c r="AV168" s="15">
        <v>0</v>
      </c>
      <c r="AW168" s="15">
        <v>0</v>
      </c>
      <c r="AX168" s="15">
        <v>0.83333333333333337</v>
      </c>
      <c r="AY168" s="15">
        <v>106.66666666666667</v>
      </c>
      <c r="AZ168" s="15">
        <v>0</v>
      </c>
      <c r="BA168" s="15">
        <v>1.6666666666666667</v>
      </c>
      <c r="BB168" s="15">
        <v>3.3333333333333335</v>
      </c>
      <c r="BC168" s="15">
        <v>0</v>
      </c>
      <c r="BD168" s="15">
        <v>0</v>
      </c>
      <c r="BE168" s="15">
        <v>3.3333333333333335</v>
      </c>
      <c r="BF168" s="15">
        <v>0</v>
      </c>
      <c r="BG168" s="15">
        <v>115.83333333333336</v>
      </c>
      <c r="BH168" s="15">
        <v>0</v>
      </c>
      <c r="BI168" s="15">
        <v>0</v>
      </c>
      <c r="BJ168" s="15">
        <v>0</v>
      </c>
      <c r="BK168" s="15">
        <v>0</v>
      </c>
      <c r="BL168" s="15">
        <v>0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0</v>
      </c>
      <c r="CE168" s="15">
        <v>0</v>
      </c>
      <c r="CF168" s="15">
        <v>0</v>
      </c>
      <c r="CG168" s="15">
        <v>0.83350000000000002</v>
      </c>
      <c r="CH168" s="15">
        <v>12.5</v>
      </c>
      <c r="CI168" s="15">
        <v>4.1666666666666661</v>
      </c>
      <c r="CJ168" s="15">
        <v>0</v>
      </c>
      <c r="CK168" s="15">
        <v>7.5</v>
      </c>
      <c r="CL168" s="15">
        <v>20</v>
      </c>
      <c r="CM168" s="15">
        <v>0</v>
      </c>
      <c r="CN168" s="15">
        <v>6.666666666666667</v>
      </c>
      <c r="CO168" s="15">
        <v>0</v>
      </c>
      <c r="CP168" s="15">
        <v>3.3333333333333335</v>
      </c>
      <c r="CQ168" s="15">
        <v>1.6666666666666667</v>
      </c>
      <c r="CR168" s="15">
        <v>0</v>
      </c>
      <c r="CS168" s="15">
        <v>0</v>
      </c>
      <c r="CT168" s="15">
        <v>51.666666666666671</v>
      </c>
      <c r="CU168" s="15">
        <v>0</v>
      </c>
      <c r="CV168" s="15">
        <v>1</v>
      </c>
      <c r="CW168" s="15">
        <v>103</v>
      </c>
      <c r="DD168" s="43"/>
      <c r="DE168" s="43"/>
      <c r="DF168" s="100"/>
      <c r="DG168" s="60"/>
      <c r="DH168" s="60"/>
      <c r="DI168" s="60"/>
      <c r="DJ168" s="60"/>
      <c r="DK168" s="60"/>
      <c r="DL168" s="89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</row>
    <row r="169" spans="1:129" x14ac:dyDescent="0.2">
      <c r="A169" s="30">
        <v>108</v>
      </c>
      <c r="B169" s="30">
        <v>60</v>
      </c>
      <c r="C169" s="102">
        <v>108</v>
      </c>
      <c r="D169" s="43">
        <f>'Revised Stratig. - April ''08'!$X$107</f>
        <v>1264.12998629918</v>
      </c>
      <c r="E169" s="70">
        <v>25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1</v>
      </c>
      <c r="V169" s="15">
        <v>0</v>
      </c>
      <c r="W169" s="15">
        <v>1</v>
      </c>
      <c r="X169" s="15">
        <v>0</v>
      </c>
      <c r="Y169" s="15">
        <v>2</v>
      </c>
      <c r="Z169" s="15">
        <v>0</v>
      </c>
      <c r="AA169" s="15">
        <v>6</v>
      </c>
      <c r="AB169" s="15">
        <v>4</v>
      </c>
      <c r="AC169" s="15">
        <v>10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  <c r="AN169" s="15">
        <v>12</v>
      </c>
      <c r="AO169" s="15">
        <v>2</v>
      </c>
      <c r="AP169" s="15">
        <v>0</v>
      </c>
      <c r="AQ169" s="15">
        <v>0</v>
      </c>
      <c r="AR169" s="15">
        <v>0</v>
      </c>
      <c r="AS169" s="15">
        <v>0</v>
      </c>
      <c r="AT169" s="15">
        <v>0</v>
      </c>
      <c r="AU169" s="15">
        <v>15</v>
      </c>
      <c r="AV169" s="15">
        <v>1</v>
      </c>
      <c r="AW169" s="15">
        <v>0</v>
      </c>
      <c r="AX169" s="15">
        <v>1</v>
      </c>
      <c r="AY169" s="15">
        <v>83</v>
      </c>
      <c r="AZ169" s="15">
        <v>0</v>
      </c>
      <c r="BA169" s="15">
        <v>2</v>
      </c>
      <c r="BB169" s="15">
        <v>26</v>
      </c>
      <c r="BC169" s="15">
        <v>0</v>
      </c>
      <c r="BD169" s="15">
        <v>0</v>
      </c>
      <c r="BE169" s="15">
        <v>0</v>
      </c>
      <c r="BF169" s="15">
        <v>0</v>
      </c>
      <c r="BG169" s="15">
        <v>112</v>
      </c>
      <c r="BH169" s="15">
        <v>0</v>
      </c>
      <c r="BI169" s="15">
        <v>0</v>
      </c>
      <c r="BJ169" s="15">
        <v>0</v>
      </c>
      <c r="BK169" s="15">
        <v>0</v>
      </c>
      <c r="BL169" s="15">
        <v>0</v>
      </c>
      <c r="BM169" s="15">
        <v>0</v>
      </c>
      <c r="BN169" s="15">
        <v>0</v>
      </c>
      <c r="BO169" s="15">
        <v>0</v>
      </c>
      <c r="BP169" s="15">
        <v>0</v>
      </c>
      <c r="BQ169" s="15">
        <v>0</v>
      </c>
      <c r="BR169" s="15">
        <v>0</v>
      </c>
      <c r="BS169" s="15">
        <v>0</v>
      </c>
      <c r="BT169" s="15">
        <v>0</v>
      </c>
      <c r="BU169" s="15">
        <v>0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v>0</v>
      </c>
      <c r="CH169" s="15">
        <v>7</v>
      </c>
      <c r="CI169" s="15">
        <v>6</v>
      </c>
      <c r="CJ169" s="15">
        <v>0</v>
      </c>
      <c r="CK169" s="15">
        <v>5</v>
      </c>
      <c r="CL169" s="15">
        <v>13</v>
      </c>
      <c r="CM169" s="15">
        <v>0</v>
      </c>
      <c r="CN169" s="15">
        <v>0</v>
      </c>
      <c r="CO169" s="15">
        <v>0</v>
      </c>
      <c r="CP169" s="15">
        <v>0</v>
      </c>
      <c r="CQ169" s="15">
        <v>0</v>
      </c>
      <c r="CR169" s="15">
        <v>0</v>
      </c>
      <c r="CS169" s="15">
        <v>0</v>
      </c>
      <c r="CT169" s="15">
        <v>26</v>
      </c>
      <c r="CU169" s="15">
        <v>1</v>
      </c>
      <c r="CV169" s="15">
        <v>1</v>
      </c>
      <c r="CW169" s="15">
        <v>108</v>
      </c>
      <c r="DD169" s="43">
        <v>19</v>
      </c>
      <c r="DE169" s="43">
        <v>310</v>
      </c>
      <c r="DF169" s="100">
        <v>370</v>
      </c>
      <c r="DG169" s="60">
        <f>'Revised Stratig. - April ''08'!$G$315</f>
        <v>7078</v>
      </c>
      <c r="DH169" s="60">
        <v>1</v>
      </c>
      <c r="DI169" s="60"/>
      <c r="DJ169" s="60"/>
      <c r="DK169" s="60"/>
      <c r="DL169" s="89">
        <v>1</v>
      </c>
      <c r="DM169" s="15">
        <v>1.724</v>
      </c>
      <c r="DN169" s="15">
        <v>0</v>
      </c>
      <c r="DO169" s="15">
        <v>0</v>
      </c>
      <c r="DP169" s="15">
        <v>0.86206896551724133</v>
      </c>
      <c r="DQ169" s="15">
        <v>0</v>
      </c>
      <c r="DR169" s="15">
        <v>0</v>
      </c>
      <c r="DS169" s="15">
        <v>306.03448275862075</v>
      </c>
      <c r="DT169" s="15">
        <v>0</v>
      </c>
      <c r="DU169" s="15">
        <v>6.8965517241379306</v>
      </c>
      <c r="DV169" s="15">
        <v>0</v>
      </c>
      <c r="DW169" s="15">
        <v>0</v>
      </c>
      <c r="DX169" s="15">
        <v>0</v>
      </c>
      <c r="DY169" s="15"/>
    </row>
    <row r="170" spans="1:129" x14ac:dyDescent="0.2">
      <c r="A170" s="30">
        <v>113</v>
      </c>
      <c r="B170" s="30">
        <v>65</v>
      </c>
      <c r="C170" s="102">
        <v>113</v>
      </c>
      <c r="D170" s="43">
        <f>'Revised Stratig. - April ''08'!$X$112</f>
        <v>1340.0047078789701</v>
      </c>
      <c r="E170" s="70">
        <v>25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1</v>
      </c>
      <c r="W170" s="15">
        <v>1</v>
      </c>
      <c r="X170" s="15">
        <v>0</v>
      </c>
      <c r="Y170" s="15">
        <v>0</v>
      </c>
      <c r="Z170" s="15">
        <v>0</v>
      </c>
      <c r="AA170" s="15">
        <v>7</v>
      </c>
      <c r="AB170" s="15">
        <v>0</v>
      </c>
      <c r="AC170" s="15">
        <v>7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35</v>
      </c>
      <c r="AJ170" s="15">
        <v>1</v>
      </c>
      <c r="AK170" s="15">
        <v>0</v>
      </c>
      <c r="AL170" s="15">
        <v>0</v>
      </c>
      <c r="AM170" s="15">
        <v>0</v>
      </c>
      <c r="AN170" s="15">
        <v>2</v>
      </c>
      <c r="AO170" s="15">
        <v>0</v>
      </c>
      <c r="AP170" s="15">
        <v>0</v>
      </c>
      <c r="AQ170" s="15">
        <v>0</v>
      </c>
      <c r="AR170" s="15">
        <v>0</v>
      </c>
      <c r="AS170" s="15">
        <v>0</v>
      </c>
      <c r="AT170" s="15">
        <v>0</v>
      </c>
      <c r="AU170" s="15">
        <v>14</v>
      </c>
      <c r="AV170" s="15">
        <v>0</v>
      </c>
      <c r="AW170" s="15">
        <v>0</v>
      </c>
      <c r="AX170" s="15">
        <v>1</v>
      </c>
      <c r="AY170" s="15">
        <v>53</v>
      </c>
      <c r="AZ170" s="15">
        <v>0</v>
      </c>
      <c r="BA170" s="15">
        <v>2</v>
      </c>
      <c r="BB170" s="15">
        <v>0</v>
      </c>
      <c r="BC170" s="15">
        <v>0</v>
      </c>
      <c r="BD170" s="15">
        <v>0</v>
      </c>
      <c r="BE170" s="15">
        <v>0</v>
      </c>
      <c r="BF170" s="15">
        <v>0</v>
      </c>
      <c r="BG170" s="15">
        <v>56</v>
      </c>
      <c r="BH170" s="15">
        <v>0</v>
      </c>
      <c r="BI170" s="15">
        <v>0</v>
      </c>
      <c r="BJ170" s="15">
        <v>0</v>
      </c>
      <c r="BK170" s="15">
        <v>0</v>
      </c>
      <c r="BL170" s="15">
        <v>0</v>
      </c>
      <c r="BM170" s="15">
        <v>0</v>
      </c>
      <c r="BN170" s="15">
        <v>0</v>
      </c>
      <c r="BO170" s="15">
        <v>0</v>
      </c>
      <c r="BP170" s="15">
        <v>0</v>
      </c>
      <c r="BQ170" s="15">
        <v>0</v>
      </c>
      <c r="BR170" s="15">
        <v>0</v>
      </c>
      <c r="BS170" s="15">
        <v>0</v>
      </c>
      <c r="BT170" s="15">
        <v>0</v>
      </c>
      <c r="BU170" s="15">
        <v>0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0</v>
      </c>
      <c r="CF170" s="15">
        <v>0</v>
      </c>
      <c r="CG170" s="15">
        <v>0</v>
      </c>
      <c r="CH170" s="15">
        <v>7</v>
      </c>
      <c r="CI170" s="15">
        <v>4</v>
      </c>
      <c r="CJ170" s="15">
        <v>0</v>
      </c>
      <c r="CK170" s="15">
        <v>3</v>
      </c>
      <c r="CL170" s="15">
        <v>11</v>
      </c>
      <c r="CM170" s="15">
        <v>1</v>
      </c>
      <c r="CN170" s="15">
        <v>0</v>
      </c>
      <c r="CO170" s="15">
        <v>1</v>
      </c>
      <c r="CP170" s="15">
        <v>0</v>
      </c>
      <c r="CQ170" s="15">
        <v>0</v>
      </c>
      <c r="CR170" s="15">
        <v>0</v>
      </c>
      <c r="CS170" s="15">
        <v>1</v>
      </c>
      <c r="CT170" s="15">
        <v>25</v>
      </c>
      <c r="CU170" s="15">
        <v>0</v>
      </c>
      <c r="CV170" s="15">
        <v>1</v>
      </c>
      <c r="CW170" s="15">
        <v>113</v>
      </c>
      <c r="DD170" s="43">
        <v>24</v>
      </c>
      <c r="DE170" s="43">
        <v>315</v>
      </c>
      <c r="DF170" s="100">
        <v>375</v>
      </c>
      <c r="DG170" s="60">
        <f>'Revised Stratig. - April ''08'!$G$320</f>
        <v>7243</v>
      </c>
      <c r="DH170" s="60">
        <v>1</v>
      </c>
      <c r="DI170" s="60"/>
      <c r="DJ170" s="60"/>
      <c r="DK170" s="60"/>
      <c r="DL170" s="89">
        <v>1</v>
      </c>
      <c r="DM170" s="15">
        <v>0.96153849999999996</v>
      </c>
      <c r="DN170" s="15">
        <v>0</v>
      </c>
      <c r="DO170" s="15">
        <v>0</v>
      </c>
      <c r="DP170" s="15">
        <v>9.6153846153846168</v>
      </c>
      <c r="DQ170" s="15">
        <v>0</v>
      </c>
      <c r="DR170" s="15">
        <v>0</v>
      </c>
      <c r="DS170" s="15">
        <v>255.76923076923072</v>
      </c>
      <c r="DT170" s="15">
        <v>0.96150000000000013</v>
      </c>
      <c r="DU170" s="15">
        <v>5.7692307692307692</v>
      </c>
      <c r="DV170" s="15">
        <v>0</v>
      </c>
      <c r="DW170" s="15">
        <v>0</v>
      </c>
      <c r="DX170" s="15">
        <v>0</v>
      </c>
      <c r="DY170" s="15"/>
    </row>
    <row r="171" spans="1:129" x14ac:dyDescent="0.2">
      <c r="A171" s="30">
        <v>118</v>
      </c>
      <c r="B171" s="30">
        <v>70</v>
      </c>
      <c r="C171" s="102">
        <v>118</v>
      </c>
      <c r="D171" s="43">
        <f>'Revised Stratig. - April ''08'!$X$117</f>
        <v>1415.6256144055901</v>
      </c>
      <c r="E171" s="70">
        <v>20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1.25</v>
      </c>
      <c r="W171" s="15">
        <v>1.25</v>
      </c>
      <c r="X171" s="15">
        <v>0</v>
      </c>
      <c r="Y171" s="15">
        <v>5</v>
      </c>
      <c r="Z171" s="15">
        <v>0</v>
      </c>
      <c r="AA171" s="15">
        <v>11.25</v>
      </c>
      <c r="AB171" s="15">
        <v>0</v>
      </c>
      <c r="AC171" s="15">
        <v>11.25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36.25</v>
      </c>
      <c r="AJ171" s="15">
        <v>0</v>
      </c>
      <c r="AK171" s="15">
        <v>0</v>
      </c>
      <c r="AL171" s="15">
        <v>0</v>
      </c>
      <c r="AM171" s="15">
        <v>0</v>
      </c>
      <c r="AN171" s="15">
        <v>2.5</v>
      </c>
      <c r="AO171" s="15">
        <v>0</v>
      </c>
      <c r="AP171" s="15">
        <v>0</v>
      </c>
      <c r="AQ171" s="15">
        <v>0</v>
      </c>
      <c r="AR171" s="15">
        <v>0</v>
      </c>
      <c r="AS171" s="15">
        <v>0</v>
      </c>
      <c r="AT171" s="15">
        <v>1.25</v>
      </c>
      <c r="AU171" s="15">
        <v>22.5</v>
      </c>
      <c r="AV171" s="15">
        <v>0</v>
      </c>
      <c r="AW171" s="15">
        <v>0</v>
      </c>
      <c r="AX171" s="15">
        <v>1.25</v>
      </c>
      <c r="AY171" s="15">
        <v>22.5</v>
      </c>
      <c r="AZ171" s="15">
        <v>0</v>
      </c>
      <c r="BA171" s="15">
        <v>0</v>
      </c>
      <c r="BB171" s="15">
        <v>1.25</v>
      </c>
      <c r="BC171" s="15">
        <v>0</v>
      </c>
      <c r="BD171" s="15">
        <v>0</v>
      </c>
      <c r="BE171" s="15">
        <v>0</v>
      </c>
      <c r="BF171" s="15">
        <v>0</v>
      </c>
      <c r="BG171" s="15">
        <v>25</v>
      </c>
      <c r="BH171" s="15">
        <v>0</v>
      </c>
      <c r="BI171" s="15">
        <v>0</v>
      </c>
      <c r="BJ171" s="15">
        <v>0</v>
      </c>
      <c r="BK171" s="15">
        <v>0</v>
      </c>
      <c r="BL171" s="15">
        <v>0</v>
      </c>
      <c r="BM171" s="15">
        <v>0</v>
      </c>
      <c r="BN171" s="15">
        <v>0</v>
      </c>
      <c r="BO171" s="15">
        <v>0</v>
      </c>
      <c r="BP171" s="15">
        <v>0</v>
      </c>
      <c r="BQ171" s="15">
        <v>0</v>
      </c>
      <c r="BR171" s="15">
        <v>0</v>
      </c>
      <c r="BS171" s="15">
        <v>0</v>
      </c>
      <c r="BT171" s="15">
        <v>0</v>
      </c>
      <c r="BU171" s="15">
        <v>0</v>
      </c>
      <c r="BV171" s="15">
        <v>0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v>0</v>
      </c>
      <c r="CH171" s="15">
        <v>8.75</v>
      </c>
      <c r="CI171" s="15">
        <v>7.5</v>
      </c>
      <c r="CJ171" s="15">
        <v>0</v>
      </c>
      <c r="CK171" s="15">
        <v>10</v>
      </c>
      <c r="CL171" s="15">
        <v>18.75</v>
      </c>
      <c r="CM171" s="15">
        <v>0</v>
      </c>
      <c r="CN171" s="15">
        <v>1.25</v>
      </c>
      <c r="CO171" s="15">
        <v>0</v>
      </c>
      <c r="CP171" s="15">
        <v>0</v>
      </c>
      <c r="CQ171" s="15">
        <v>0</v>
      </c>
      <c r="CR171" s="15">
        <v>0</v>
      </c>
      <c r="CS171" s="15">
        <v>0</v>
      </c>
      <c r="CT171" s="15">
        <v>38.75</v>
      </c>
      <c r="CU171" s="15">
        <v>0</v>
      </c>
      <c r="CV171" s="15">
        <v>1</v>
      </c>
      <c r="CW171" s="15">
        <v>118</v>
      </c>
      <c r="DD171" s="43"/>
      <c r="DE171" s="43"/>
      <c r="DF171" s="100"/>
      <c r="DG171" s="60"/>
      <c r="DH171" s="60"/>
      <c r="DI171" s="60"/>
      <c r="DJ171" s="60"/>
      <c r="DK171" s="60"/>
      <c r="DL171" s="89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</row>
    <row r="172" spans="1:129" x14ac:dyDescent="0.2">
      <c r="A172" s="30">
        <v>123</v>
      </c>
      <c r="B172" s="30">
        <v>75</v>
      </c>
      <c r="C172" s="102">
        <v>123</v>
      </c>
      <c r="D172" s="43">
        <f>'Revised Stratig. - April ''08'!$X$122</f>
        <v>1490.88569154896</v>
      </c>
      <c r="E172" s="70">
        <v>20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2.5</v>
      </c>
      <c r="V172" s="15">
        <v>2.5</v>
      </c>
      <c r="W172" s="15">
        <v>5</v>
      </c>
      <c r="X172" s="15">
        <v>0</v>
      </c>
      <c r="Y172" s="15">
        <v>0</v>
      </c>
      <c r="Z172" s="15">
        <v>0</v>
      </c>
      <c r="AA172" s="15">
        <v>16.25</v>
      </c>
      <c r="AB172" s="15">
        <v>3.75</v>
      </c>
      <c r="AC172" s="15">
        <v>20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38.75</v>
      </c>
      <c r="AJ172" s="15">
        <v>0</v>
      </c>
      <c r="AK172" s="15">
        <v>0</v>
      </c>
      <c r="AL172" s="15">
        <v>0</v>
      </c>
      <c r="AM172" s="15">
        <v>0</v>
      </c>
      <c r="AN172" s="15">
        <v>5</v>
      </c>
      <c r="AO172" s="15">
        <v>0</v>
      </c>
      <c r="AP172" s="15">
        <v>0</v>
      </c>
      <c r="AQ172" s="15">
        <v>0</v>
      </c>
      <c r="AR172" s="15">
        <v>0</v>
      </c>
      <c r="AS172" s="15">
        <v>0</v>
      </c>
      <c r="AT172" s="15">
        <v>2.5</v>
      </c>
      <c r="AU172" s="15">
        <v>13.75</v>
      </c>
      <c r="AV172" s="15">
        <v>0</v>
      </c>
      <c r="AW172" s="15">
        <v>0</v>
      </c>
      <c r="AX172" s="15">
        <v>1.25</v>
      </c>
      <c r="AY172" s="15">
        <v>58.75</v>
      </c>
      <c r="AZ172" s="15">
        <v>0</v>
      </c>
      <c r="BA172" s="15">
        <v>1.25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61.25</v>
      </c>
      <c r="BH172" s="15">
        <v>0</v>
      </c>
      <c r="BI172" s="15">
        <v>0</v>
      </c>
      <c r="BJ172" s="15">
        <v>0</v>
      </c>
      <c r="BK172" s="15">
        <v>0</v>
      </c>
      <c r="BL172" s="15">
        <v>0</v>
      </c>
      <c r="BM172" s="15">
        <v>0</v>
      </c>
      <c r="BN172" s="15">
        <v>0</v>
      </c>
      <c r="BO172" s="15">
        <v>0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v>1.25</v>
      </c>
      <c r="CH172" s="15">
        <v>5</v>
      </c>
      <c r="CI172" s="15">
        <v>2.5</v>
      </c>
      <c r="CJ172" s="15">
        <v>0</v>
      </c>
      <c r="CK172" s="15">
        <v>8.75</v>
      </c>
      <c r="CL172" s="15">
        <v>13.75</v>
      </c>
      <c r="CM172" s="15">
        <v>1.25</v>
      </c>
      <c r="CN172" s="15">
        <v>1.25</v>
      </c>
      <c r="CO172" s="15">
        <v>0</v>
      </c>
      <c r="CP172" s="15">
        <v>3.75</v>
      </c>
      <c r="CQ172" s="15">
        <v>0</v>
      </c>
      <c r="CR172" s="15">
        <v>0</v>
      </c>
      <c r="CS172" s="15">
        <v>0</v>
      </c>
      <c r="CT172" s="15">
        <v>33.75</v>
      </c>
      <c r="CU172" s="15">
        <v>0</v>
      </c>
      <c r="CV172" s="15">
        <v>1</v>
      </c>
      <c r="CW172" s="15">
        <v>123</v>
      </c>
      <c r="DD172" s="43">
        <v>29</v>
      </c>
      <c r="DE172" s="43">
        <v>320</v>
      </c>
      <c r="DF172" s="100">
        <v>380</v>
      </c>
      <c r="DG172" s="60">
        <f>'Revised Stratig. - April ''08'!$G$325</f>
        <v>7351</v>
      </c>
      <c r="DH172" s="60">
        <v>1</v>
      </c>
      <c r="DI172" s="60"/>
      <c r="DJ172" s="60"/>
      <c r="DK172" s="60"/>
      <c r="DL172" s="48">
        <v>1</v>
      </c>
      <c r="DM172" s="15">
        <v>0.78</v>
      </c>
      <c r="DN172" s="15">
        <v>0</v>
      </c>
      <c r="DO172" s="15">
        <v>0</v>
      </c>
      <c r="DP172" s="15">
        <v>5.46875</v>
      </c>
      <c r="DQ172" s="15">
        <v>0</v>
      </c>
      <c r="DR172" s="15">
        <v>0</v>
      </c>
      <c r="DS172" s="15">
        <v>171.09375</v>
      </c>
      <c r="DT172" s="15">
        <v>0</v>
      </c>
      <c r="DU172" s="15">
        <v>0.78125</v>
      </c>
      <c r="DV172" s="15">
        <v>0</v>
      </c>
      <c r="DW172" s="15">
        <v>0</v>
      </c>
      <c r="DX172" s="15">
        <v>0</v>
      </c>
      <c r="DY172" s="15"/>
    </row>
    <row r="173" spans="1:129" x14ac:dyDescent="0.2">
      <c r="A173" s="30">
        <v>128</v>
      </c>
      <c r="B173" s="30">
        <v>80</v>
      </c>
      <c r="C173" s="102">
        <v>128</v>
      </c>
      <c r="D173" s="43">
        <f>'Revised Stratig. - April ''08'!$X$127</f>
        <v>1565.4782904655999</v>
      </c>
      <c r="E173" s="70">
        <v>20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2.5</v>
      </c>
      <c r="W173" s="15">
        <v>2.5</v>
      </c>
      <c r="X173" s="15">
        <v>0</v>
      </c>
      <c r="Y173" s="15">
        <v>0</v>
      </c>
      <c r="Z173" s="15">
        <v>0</v>
      </c>
      <c r="AA173" s="15">
        <v>7.5</v>
      </c>
      <c r="AB173" s="15">
        <v>0</v>
      </c>
      <c r="AC173" s="15">
        <v>7.5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51.25</v>
      </c>
      <c r="AJ173" s="15">
        <v>0</v>
      </c>
      <c r="AK173" s="15">
        <v>0</v>
      </c>
      <c r="AL173" s="15">
        <v>0</v>
      </c>
      <c r="AM173" s="15">
        <v>0</v>
      </c>
      <c r="AN173" s="15">
        <v>0</v>
      </c>
      <c r="AO173" s="15">
        <v>0</v>
      </c>
      <c r="AP173" s="15">
        <v>0</v>
      </c>
      <c r="AQ173" s="15">
        <v>0</v>
      </c>
      <c r="AR173" s="15">
        <v>0</v>
      </c>
      <c r="AS173" s="15">
        <v>0</v>
      </c>
      <c r="AT173" s="15">
        <v>1.25</v>
      </c>
      <c r="AU173" s="15">
        <v>30</v>
      </c>
      <c r="AV173" s="15">
        <v>0</v>
      </c>
      <c r="AW173" s="15">
        <v>0</v>
      </c>
      <c r="AX173" s="15">
        <v>1.25</v>
      </c>
      <c r="AY173" s="15">
        <v>12.5</v>
      </c>
      <c r="AZ173" s="15">
        <v>0</v>
      </c>
      <c r="BA173" s="15">
        <v>1.25</v>
      </c>
      <c r="BB173" s="15">
        <v>0</v>
      </c>
      <c r="BC173" s="15">
        <v>0</v>
      </c>
      <c r="BD173" s="15">
        <v>0</v>
      </c>
      <c r="BE173" s="15">
        <v>0</v>
      </c>
      <c r="BF173" s="15">
        <v>0</v>
      </c>
      <c r="BG173" s="15">
        <v>15</v>
      </c>
      <c r="BH173" s="15">
        <v>0</v>
      </c>
      <c r="BI173" s="15">
        <v>0</v>
      </c>
      <c r="BJ173" s="15">
        <v>0</v>
      </c>
      <c r="BK173" s="15">
        <v>0</v>
      </c>
      <c r="BL173" s="15">
        <v>0</v>
      </c>
      <c r="BM173" s="15">
        <v>0</v>
      </c>
      <c r="BN173" s="15">
        <v>0</v>
      </c>
      <c r="BO173" s="15">
        <v>0</v>
      </c>
      <c r="BP173" s="15">
        <v>0</v>
      </c>
      <c r="BQ173" s="15">
        <v>0</v>
      </c>
      <c r="BR173" s="15">
        <v>0</v>
      </c>
      <c r="BS173" s="15">
        <v>0</v>
      </c>
      <c r="BT173" s="15">
        <v>0</v>
      </c>
      <c r="BU173" s="15">
        <v>0</v>
      </c>
      <c r="BV173" s="15">
        <v>0</v>
      </c>
      <c r="BW173" s="15">
        <v>0</v>
      </c>
      <c r="BX173" s="15">
        <v>0</v>
      </c>
      <c r="BY173" s="15">
        <v>0</v>
      </c>
      <c r="BZ173" s="15">
        <v>0</v>
      </c>
      <c r="CA173" s="15">
        <v>0</v>
      </c>
      <c r="CB173" s="15">
        <v>0</v>
      </c>
      <c r="CC173" s="15">
        <v>0</v>
      </c>
      <c r="CD173" s="15">
        <v>0</v>
      </c>
      <c r="CE173" s="15">
        <v>0</v>
      </c>
      <c r="CF173" s="15">
        <v>0</v>
      </c>
      <c r="CG173" s="15">
        <v>0</v>
      </c>
      <c r="CH173" s="15">
        <v>8.75</v>
      </c>
      <c r="CI173" s="15">
        <v>3.75</v>
      </c>
      <c r="CJ173" s="15">
        <v>0</v>
      </c>
      <c r="CK173" s="15">
        <v>6.25</v>
      </c>
      <c r="CL173" s="15">
        <v>15</v>
      </c>
      <c r="CM173" s="15">
        <v>0</v>
      </c>
      <c r="CN173" s="15">
        <v>0</v>
      </c>
      <c r="CO173" s="15">
        <v>0</v>
      </c>
      <c r="CP173" s="15">
        <v>0</v>
      </c>
      <c r="CQ173" s="15">
        <v>0</v>
      </c>
      <c r="CR173" s="15">
        <v>0</v>
      </c>
      <c r="CS173" s="15">
        <v>0</v>
      </c>
      <c r="CT173" s="15">
        <v>30</v>
      </c>
      <c r="CU173" s="15">
        <v>0</v>
      </c>
      <c r="CV173" s="15">
        <v>1</v>
      </c>
      <c r="CW173" s="15">
        <v>128</v>
      </c>
      <c r="DD173" s="43">
        <v>34</v>
      </c>
      <c r="DE173" s="43">
        <v>325</v>
      </c>
      <c r="DF173" s="100">
        <v>385</v>
      </c>
      <c r="DG173" s="60">
        <f>'Revised Stratig. - April ''08'!$G$330</f>
        <v>7422</v>
      </c>
      <c r="DH173" s="60">
        <v>1</v>
      </c>
      <c r="DI173" s="60"/>
      <c r="DJ173" s="60"/>
      <c r="DK173" s="60"/>
      <c r="DL173" s="89">
        <v>1</v>
      </c>
      <c r="DM173" s="15">
        <v>1.51515</v>
      </c>
      <c r="DN173" s="15">
        <v>0</v>
      </c>
      <c r="DO173" s="15">
        <v>0</v>
      </c>
      <c r="DP173" s="15">
        <v>10.606060606060606</v>
      </c>
      <c r="DQ173" s="15">
        <v>0</v>
      </c>
      <c r="DR173" s="15">
        <v>0</v>
      </c>
      <c r="DS173" s="15">
        <v>163.63636363636365</v>
      </c>
      <c r="DT173" s="15">
        <v>0</v>
      </c>
      <c r="DU173" s="15">
        <v>9.8484848484848477</v>
      </c>
      <c r="DV173" s="15">
        <v>0</v>
      </c>
      <c r="DW173" s="15">
        <v>0</v>
      </c>
      <c r="DX173" s="15">
        <v>0</v>
      </c>
      <c r="DY173" s="15"/>
    </row>
    <row r="174" spans="1:129" x14ac:dyDescent="0.2">
      <c r="A174" s="30">
        <v>133</v>
      </c>
      <c r="B174" s="30">
        <v>85</v>
      </c>
      <c r="C174" s="102">
        <v>133</v>
      </c>
      <c r="D174" s="43">
        <f>'Revised Stratig. - April ''08'!$X$132</f>
        <v>1639.8956830581801</v>
      </c>
      <c r="E174" s="70">
        <v>15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1.6666666666666667</v>
      </c>
      <c r="W174" s="15">
        <v>1.6666666666666667</v>
      </c>
      <c r="X174" s="15">
        <v>0</v>
      </c>
      <c r="Y174" s="15">
        <v>1.6666666666666667</v>
      </c>
      <c r="Z174" s="15">
        <v>0</v>
      </c>
      <c r="AA174" s="15">
        <v>3.3333333333333335</v>
      </c>
      <c r="AB174" s="15">
        <v>1.6666666666666667</v>
      </c>
      <c r="AC174" s="15">
        <v>5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23.333333333333336</v>
      </c>
      <c r="AJ174" s="15">
        <v>0</v>
      </c>
      <c r="AK174" s="15">
        <v>0</v>
      </c>
      <c r="AL174" s="15">
        <v>0</v>
      </c>
      <c r="AM174" s="15">
        <v>0</v>
      </c>
      <c r="AN174" s="15">
        <v>0</v>
      </c>
      <c r="AO174" s="15">
        <v>0</v>
      </c>
      <c r="AP174" s="15">
        <v>0</v>
      </c>
      <c r="AQ174" s="15">
        <v>0</v>
      </c>
      <c r="AR174" s="15">
        <v>0</v>
      </c>
      <c r="AS174" s="15">
        <v>0</v>
      </c>
      <c r="AT174" s="15">
        <v>3.3333333333333335</v>
      </c>
      <c r="AU174" s="15">
        <v>31.666666666666661</v>
      </c>
      <c r="AV174" s="15">
        <v>0</v>
      </c>
      <c r="AW174" s="15">
        <v>0</v>
      </c>
      <c r="AX174" s="15">
        <v>1.6666666666666667</v>
      </c>
      <c r="AY174" s="15">
        <v>46.666666666666671</v>
      </c>
      <c r="AZ174" s="15">
        <v>0</v>
      </c>
      <c r="BA174" s="15">
        <v>3.3333333333333335</v>
      </c>
      <c r="BB174" s="15">
        <v>18.333333333333336</v>
      </c>
      <c r="BC174" s="15">
        <v>0</v>
      </c>
      <c r="BD174" s="15">
        <v>0</v>
      </c>
      <c r="BE174" s="15">
        <v>1.6666666666666667</v>
      </c>
      <c r="BF174" s="15">
        <v>0</v>
      </c>
      <c r="BG174" s="15">
        <v>71.666666666666671</v>
      </c>
      <c r="BH174" s="15">
        <v>0</v>
      </c>
      <c r="BI174" s="15">
        <v>0</v>
      </c>
      <c r="BJ174" s="15">
        <v>0</v>
      </c>
      <c r="BK174" s="15">
        <v>0</v>
      </c>
      <c r="BL174" s="15">
        <v>0</v>
      </c>
      <c r="BM174" s="15">
        <v>0</v>
      </c>
      <c r="BN174" s="15">
        <v>0</v>
      </c>
      <c r="BO174" s="15">
        <v>0</v>
      </c>
      <c r="BP174" s="15">
        <v>0</v>
      </c>
      <c r="BQ174" s="15">
        <v>0</v>
      </c>
      <c r="BR174" s="15">
        <v>0</v>
      </c>
      <c r="BS174" s="15">
        <v>0</v>
      </c>
      <c r="BT174" s="15">
        <v>0</v>
      </c>
      <c r="BU174" s="15">
        <v>0</v>
      </c>
      <c r="BV174" s="15">
        <v>0</v>
      </c>
      <c r="BW174" s="15">
        <v>0</v>
      </c>
      <c r="BX174" s="15">
        <v>0</v>
      </c>
      <c r="BY174" s="15">
        <v>0</v>
      </c>
      <c r="BZ174" s="15">
        <v>0</v>
      </c>
      <c r="CA174" s="15">
        <v>0</v>
      </c>
      <c r="CB174" s="15">
        <v>0</v>
      </c>
      <c r="CC174" s="15">
        <v>0</v>
      </c>
      <c r="CD174" s="15">
        <v>0</v>
      </c>
      <c r="CE174" s="15">
        <v>0</v>
      </c>
      <c r="CF174" s="15">
        <v>0</v>
      </c>
      <c r="CG174" s="15">
        <v>0</v>
      </c>
      <c r="CH174" s="15">
        <v>6.666666666666667</v>
      </c>
      <c r="CI174" s="15">
        <v>3.3333333333333335</v>
      </c>
      <c r="CJ174" s="15">
        <v>0</v>
      </c>
      <c r="CK174" s="15">
        <v>5</v>
      </c>
      <c r="CL174" s="15">
        <v>11.664999999999999</v>
      </c>
      <c r="CM174" s="15">
        <v>0</v>
      </c>
      <c r="CN174" s="15">
        <v>0</v>
      </c>
      <c r="CO174" s="15">
        <v>0</v>
      </c>
      <c r="CP174" s="15">
        <v>26.666666666666668</v>
      </c>
      <c r="CQ174" s="15">
        <v>0</v>
      </c>
      <c r="CR174" s="15">
        <v>0</v>
      </c>
      <c r="CS174" s="15">
        <v>0</v>
      </c>
      <c r="CT174" s="15">
        <v>49.99666666666667</v>
      </c>
      <c r="CU174" s="15">
        <v>0</v>
      </c>
      <c r="CV174" s="15">
        <v>1</v>
      </c>
      <c r="CW174" s="15">
        <v>133</v>
      </c>
      <c r="DD174" s="43"/>
      <c r="DE174" s="43"/>
      <c r="DF174" s="100"/>
      <c r="DG174" s="60"/>
      <c r="DH174" s="60"/>
      <c r="DI174" s="60"/>
      <c r="DJ174" s="60"/>
      <c r="DK174" s="60"/>
      <c r="DL174" s="89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</row>
    <row r="175" spans="1:129" x14ac:dyDescent="0.2">
      <c r="A175" s="30">
        <v>138</v>
      </c>
      <c r="B175" s="30">
        <v>90</v>
      </c>
      <c r="C175" s="102">
        <v>138</v>
      </c>
      <c r="D175" s="43">
        <f>'Revised Stratig. - April ''08'!$X$137</f>
        <v>1713.9161338394299</v>
      </c>
      <c r="E175" s="70">
        <v>10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2.5</v>
      </c>
      <c r="U175" s="15">
        <v>17.5</v>
      </c>
      <c r="V175" s="15">
        <v>5</v>
      </c>
      <c r="W175" s="15">
        <v>25</v>
      </c>
      <c r="X175" s="15">
        <v>0</v>
      </c>
      <c r="Y175" s="15">
        <v>0</v>
      </c>
      <c r="Z175" s="15">
        <v>0</v>
      </c>
      <c r="AA175" s="15">
        <v>22.5</v>
      </c>
      <c r="AB175" s="15">
        <v>2.5</v>
      </c>
      <c r="AC175" s="15">
        <v>25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370</v>
      </c>
      <c r="AJ175" s="15">
        <v>0</v>
      </c>
      <c r="AK175" s="15">
        <v>0</v>
      </c>
      <c r="AL175" s="15">
        <v>0</v>
      </c>
      <c r="AM175" s="15">
        <v>0</v>
      </c>
      <c r="AN175" s="15">
        <v>0</v>
      </c>
      <c r="AO175" s="15">
        <v>0</v>
      </c>
      <c r="AP175" s="15">
        <v>2.5</v>
      </c>
      <c r="AQ175" s="15">
        <v>0</v>
      </c>
      <c r="AR175" s="15">
        <v>0</v>
      </c>
      <c r="AS175" s="15">
        <v>0</v>
      </c>
      <c r="AT175" s="15">
        <v>15</v>
      </c>
      <c r="AU175" s="15">
        <v>40</v>
      </c>
      <c r="AV175" s="15">
        <v>2.5</v>
      </c>
      <c r="AW175" s="15">
        <v>0</v>
      </c>
      <c r="AX175" s="15">
        <v>2.5</v>
      </c>
      <c r="AY175" s="15">
        <v>205</v>
      </c>
      <c r="AZ175" s="15">
        <v>0</v>
      </c>
      <c r="BA175" s="15">
        <v>0</v>
      </c>
      <c r="BB175" s="15">
        <v>87.5</v>
      </c>
      <c r="BC175" s="15">
        <v>2.5</v>
      </c>
      <c r="BD175" s="15">
        <v>0</v>
      </c>
      <c r="BE175" s="15">
        <v>2.5</v>
      </c>
      <c r="BF175" s="15">
        <v>0</v>
      </c>
      <c r="BG175" s="15">
        <v>300</v>
      </c>
      <c r="BH175" s="15">
        <v>0</v>
      </c>
      <c r="BI175" s="15">
        <v>0</v>
      </c>
      <c r="BJ175" s="15">
        <v>0</v>
      </c>
      <c r="BK175" s="15">
        <v>0</v>
      </c>
      <c r="BL175" s="15">
        <v>0</v>
      </c>
      <c r="BM175" s="15">
        <v>0</v>
      </c>
      <c r="BN175" s="15">
        <v>0</v>
      </c>
      <c r="BO175" s="15">
        <v>0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0</v>
      </c>
      <c r="CG175" s="15">
        <v>0</v>
      </c>
      <c r="CH175" s="15">
        <v>30</v>
      </c>
      <c r="CI175" s="15">
        <v>2.5</v>
      </c>
      <c r="CJ175" s="15">
        <v>0</v>
      </c>
      <c r="CK175" s="15">
        <v>2.5</v>
      </c>
      <c r="CL175" s="15">
        <v>32.5</v>
      </c>
      <c r="CM175" s="15">
        <v>7.5</v>
      </c>
      <c r="CN175" s="15">
        <v>0</v>
      </c>
      <c r="CO175" s="15">
        <v>2.5</v>
      </c>
      <c r="CP175" s="15">
        <v>2.5</v>
      </c>
      <c r="CQ175" s="15">
        <v>0</v>
      </c>
      <c r="CR175" s="15">
        <v>0</v>
      </c>
      <c r="CS175" s="15">
        <v>0</v>
      </c>
      <c r="CT175" s="15">
        <v>77.5</v>
      </c>
      <c r="CU175" s="15">
        <v>2.5</v>
      </c>
      <c r="CV175" s="15">
        <v>1</v>
      </c>
      <c r="CW175" s="15">
        <v>138</v>
      </c>
      <c r="DD175" s="43">
        <v>39</v>
      </c>
      <c r="DE175" s="43">
        <v>330</v>
      </c>
      <c r="DF175" s="100">
        <v>390</v>
      </c>
      <c r="DG175" s="60">
        <f>'Revised Stratig. - April ''08'!$G$335</f>
        <v>7534</v>
      </c>
      <c r="DH175" s="60">
        <v>1</v>
      </c>
      <c r="DI175" s="60"/>
      <c r="DJ175" s="60"/>
      <c r="DK175" s="60"/>
      <c r="DL175" s="89">
        <v>1</v>
      </c>
      <c r="DM175" s="15">
        <v>0</v>
      </c>
      <c r="DN175" s="15">
        <v>0</v>
      </c>
      <c r="DO175" s="15">
        <v>0</v>
      </c>
      <c r="DP175" s="15">
        <v>3.5714285714285716</v>
      </c>
      <c r="DQ175" s="15">
        <v>0</v>
      </c>
      <c r="DR175" s="15">
        <v>0</v>
      </c>
      <c r="DS175" s="15">
        <v>96.428571428571431</v>
      </c>
      <c r="DT175" s="15">
        <v>0</v>
      </c>
      <c r="DU175" s="15">
        <v>0</v>
      </c>
      <c r="DV175" s="15">
        <v>0</v>
      </c>
      <c r="DW175" s="15">
        <v>0</v>
      </c>
      <c r="DX175" s="15">
        <v>0.8928571428571429</v>
      </c>
      <c r="DY175" s="15"/>
    </row>
    <row r="176" spans="1:129" x14ac:dyDescent="0.2">
      <c r="A176" s="30">
        <v>143</v>
      </c>
      <c r="B176" s="30">
        <v>95</v>
      </c>
      <c r="C176" s="102">
        <v>143</v>
      </c>
      <c r="D176" s="43">
        <f>'Revised Stratig. - April ''08'!$X$142</f>
        <v>1788.5544908570801</v>
      </c>
      <c r="E176" s="70">
        <v>20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2.5</v>
      </c>
      <c r="W176" s="15">
        <v>2.5</v>
      </c>
      <c r="X176" s="15">
        <v>0</v>
      </c>
      <c r="Y176" s="15">
        <v>1.25</v>
      </c>
      <c r="Z176" s="15">
        <v>0</v>
      </c>
      <c r="AA176" s="15">
        <v>10</v>
      </c>
      <c r="AB176" s="15">
        <v>0</v>
      </c>
      <c r="AC176" s="15">
        <v>10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75</v>
      </c>
      <c r="AJ176" s="15">
        <v>3.75</v>
      </c>
      <c r="AK176" s="15">
        <v>0</v>
      </c>
      <c r="AL176" s="15">
        <v>0</v>
      </c>
      <c r="AM176" s="15">
        <v>0</v>
      </c>
      <c r="AN176" s="15">
        <v>0</v>
      </c>
      <c r="AO176" s="15">
        <v>0</v>
      </c>
      <c r="AP176" s="15">
        <v>0</v>
      </c>
      <c r="AQ176" s="15">
        <v>0</v>
      </c>
      <c r="AR176" s="15">
        <v>0</v>
      </c>
      <c r="AS176" s="15">
        <v>0</v>
      </c>
      <c r="AT176" s="15">
        <v>6.25</v>
      </c>
      <c r="AU176" s="15">
        <v>90</v>
      </c>
      <c r="AV176" s="15">
        <v>3.75</v>
      </c>
      <c r="AW176" s="15">
        <v>0</v>
      </c>
      <c r="AX176" s="15">
        <v>3.75</v>
      </c>
      <c r="AY176" s="15">
        <v>155</v>
      </c>
      <c r="AZ176" s="15">
        <v>0</v>
      </c>
      <c r="BA176" s="15">
        <v>2.5</v>
      </c>
      <c r="BB176" s="15">
        <v>112.5</v>
      </c>
      <c r="BC176" s="15">
        <v>0</v>
      </c>
      <c r="BD176" s="15">
        <v>0</v>
      </c>
      <c r="BE176" s="15">
        <v>0</v>
      </c>
      <c r="BF176" s="15">
        <v>0</v>
      </c>
      <c r="BG176" s="15">
        <v>273.75</v>
      </c>
      <c r="BH176" s="15">
        <v>0</v>
      </c>
      <c r="BI176" s="15">
        <v>0</v>
      </c>
      <c r="BJ176" s="15">
        <v>0</v>
      </c>
      <c r="BK176" s="15">
        <v>0</v>
      </c>
      <c r="BL176" s="15">
        <v>0</v>
      </c>
      <c r="BM176" s="15">
        <v>0</v>
      </c>
      <c r="BN176" s="15">
        <v>0</v>
      </c>
      <c r="BO176" s="15">
        <v>0</v>
      </c>
      <c r="BP176" s="15">
        <v>0</v>
      </c>
      <c r="BQ176" s="15">
        <v>0</v>
      </c>
      <c r="BR176" s="15">
        <v>0</v>
      </c>
      <c r="BS176" s="15">
        <v>0</v>
      </c>
      <c r="BT176" s="15">
        <v>0</v>
      </c>
      <c r="BU176" s="15">
        <v>0</v>
      </c>
      <c r="BV176" s="15">
        <v>0</v>
      </c>
      <c r="BW176" s="15">
        <v>0</v>
      </c>
      <c r="BX176" s="15">
        <v>0</v>
      </c>
      <c r="BY176" s="15">
        <v>0</v>
      </c>
      <c r="BZ176" s="15">
        <v>0</v>
      </c>
      <c r="CA176" s="15">
        <v>0</v>
      </c>
      <c r="CB176" s="15">
        <v>0</v>
      </c>
      <c r="CC176" s="15">
        <v>0</v>
      </c>
      <c r="CD176" s="15">
        <v>0</v>
      </c>
      <c r="CE176" s="15">
        <v>0</v>
      </c>
      <c r="CF176" s="15">
        <v>0</v>
      </c>
      <c r="CG176" s="15">
        <v>0</v>
      </c>
      <c r="CH176" s="15">
        <v>15</v>
      </c>
      <c r="CI176" s="15">
        <v>10</v>
      </c>
      <c r="CJ176" s="15">
        <v>1.25</v>
      </c>
      <c r="CK176" s="15">
        <v>3.75</v>
      </c>
      <c r="CL176" s="15">
        <v>25</v>
      </c>
      <c r="CM176" s="15">
        <v>0</v>
      </c>
      <c r="CN176" s="15">
        <v>1.25</v>
      </c>
      <c r="CO176" s="15">
        <v>0</v>
      </c>
      <c r="CP176" s="15">
        <v>0</v>
      </c>
      <c r="CQ176" s="15">
        <v>0</v>
      </c>
      <c r="CR176" s="15">
        <v>0</v>
      </c>
      <c r="CS176" s="15">
        <v>0</v>
      </c>
      <c r="CT176" s="15">
        <v>51.25</v>
      </c>
      <c r="CU176" s="15">
        <v>0</v>
      </c>
      <c r="CV176" s="15">
        <v>1</v>
      </c>
      <c r="CW176" s="15">
        <v>143</v>
      </c>
      <c r="DD176" s="43"/>
      <c r="DE176" s="43"/>
      <c r="DF176" s="100"/>
      <c r="DG176" s="60"/>
      <c r="DH176" s="60"/>
      <c r="DI176" s="60"/>
      <c r="DJ176" s="60"/>
      <c r="DK176" s="60"/>
      <c r="DL176" s="89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</row>
    <row r="177" spans="1:129" x14ac:dyDescent="0.2">
      <c r="A177" s="30">
        <v>147</v>
      </c>
      <c r="B177" s="30">
        <v>99</v>
      </c>
      <c r="C177" s="102">
        <v>147</v>
      </c>
      <c r="D177" s="43">
        <f>'Revised Stratig. - April ''08'!$X$146</f>
        <v>1856.1755633129801</v>
      </c>
      <c r="E177" s="70">
        <v>12</v>
      </c>
      <c r="F177" s="15">
        <v>2.083333333333333</v>
      </c>
      <c r="G177" s="15">
        <v>0</v>
      </c>
      <c r="H177" s="15">
        <v>0</v>
      </c>
      <c r="I177" s="15">
        <v>0</v>
      </c>
      <c r="J177" s="15">
        <v>2.083333333333333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2.083333333333333</v>
      </c>
      <c r="Q177" s="15">
        <v>0</v>
      </c>
      <c r="R177" s="15">
        <v>0</v>
      </c>
      <c r="S177" s="15">
        <v>0</v>
      </c>
      <c r="T177" s="15">
        <v>0</v>
      </c>
      <c r="U177" s="15">
        <v>4.1666666666666661</v>
      </c>
      <c r="V177" s="15">
        <v>4.1666666666666661</v>
      </c>
      <c r="W177" s="15">
        <v>8.3333333333333321</v>
      </c>
      <c r="X177" s="15">
        <v>0</v>
      </c>
      <c r="Y177" s="15">
        <v>0</v>
      </c>
      <c r="Z177" s="15">
        <v>0</v>
      </c>
      <c r="AA177" s="15">
        <v>10.41666666666667</v>
      </c>
      <c r="AB177" s="15">
        <v>2.083333333333333</v>
      </c>
      <c r="AC177" s="15">
        <v>12.5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370.83333333333337</v>
      </c>
      <c r="AJ177" s="15">
        <v>2.083333333333333</v>
      </c>
      <c r="AK177" s="15">
        <v>0</v>
      </c>
      <c r="AL177" s="15">
        <v>0</v>
      </c>
      <c r="AM177" s="15">
        <v>0</v>
      </c>
      <c r="AN177" s="15">
        <v>0</v>
      </c>
      <c r="AO177" s="15">
        <v>0</v>
      </c>
      <c r="AP177" s="15">
        <v>0</v>
      </c>
      <c r="AQ177" s="15">
        <v>0</v>
      </c>
      <c r="AR177" s="15">
        <v>0</v>
      </c>
      <c r="AS177" s="15">
        <v>0</v>
      </c>
      <c r="AT177" s="15">
        <v>18.75</v>
      </c>
      <c r="AU177" s="15">
        <v>160.41666666666671</v>
      </c>
      <c r="AV177" s="15">
        <v>8.3333333333333321</v>
      </c>
      <c r="AW177" s="15">
        <v>0</v>
      </c>
      <c r="AX177" s="15">
        <v>8.3333333333333321</v>
      </c>
      <c r="AY177" s="15">
        <v>435.41666666666669</v>
      </c>
      <c r="AZ177" s="15">
        <v>0</v>
      </c>
      <c r="BA177" s="15">
        <v>0</v>
      </c>
      <c r="BB177" s="15">
        <v>12.5</v>
      </c>
      <c r="BC177" s="15">
        <v>4.1666666666666661</v>
      </c>
      <c r="BD177" s="15">
        <v>0</v>
      </c>
      <c r="BE177" s="15">
        <v>6.25</v>
      </c>
      <c r="BF177" s="15">
        <v>0</v>
      </c>
      <c r="BG177" s="15">
        <v>466.66666666666669</v>
      </c>
      <c r="BH177" s="15">
        <v>0</v>
      </c>
      <c r="BI177" s="15">
        <v>0</v>
      </c>
      <c r="BJ177" s="15">
        <v>0</v>
      </c>
      <c r="BK177" s="15">
        <v>0</v>
      </c>
      <c r="BL177" s="15">
        <v>0</v>
      </c>
      <c r="BM177" s="15">
        <v>0</v>
      </c>
      <c r="BN177" s="15">
        <v>0</v>
      </c>
      <c r="BO177" s="15">
        <v>0</v>
      </c>
      <c r="BP177" s="15">
        <v>0</v>
      </c>
      <c r="BQ177" s="15">
        <v>0</v>
      </c>
      <c r="BR177" s="15">
        <v>0</v>
      </c>
      <c r="BS177" s="15">
        <v>0</v>
      </c>
      <c r="BT177" s="15">
        <v>0</v>
      </c>
      <c r="BU177" s="15">
        <v>0</v>
      </c>
      <c r="BV177" s="15">
        <v>0</v>
      </c>
      <c r="BW177" s="15">
        <v>0</v>
      </c>
      <c r="BX177" s="15">
        <v>0</v>
      </c>
      <c r="BY177" s="15">
        <v>0</v>
      </c>
      <c r="BZ177" s="15">
        <v>0</v>
      </c>
      <c r="CA177" s="15">
        <v>0</v>
      </c>
      <c r="CB177" s="15">
        <v>0</v>
      </c>
      <c r="CC177" s="15">
        <v>0</v>
      </c>
      <c r="CD177" s="15">
        <v>0</v>
      </c>
      <c r="CE177" s="15">
        <v>0</v>
      </c>
      <c r="CF177" s="15">
        <v>0</v>
      </c>
      <c r="CG177" s="15">
        <v>0</v>
      </c>
      <c r="CH177" s="15">
        <v>18.75</v>
      </c>
      <c r="CI177" s="15">
        <v>2.083333333333333</v>
      </c>
      <c r="CJ177" s="15">
        <v>2.083333333333333</v>
      </c>
      <c r="CK177" s="15">
        <v>10.41666666666667</v>
      </c>
      <c r="CL177" s="15">
        <v>29.149999999999995</v>
      </c>
      <c r="CM177" s="15">
        <v>4.1666666666666661</v>
      </c>
      <c r="CN177" s="15">
        <v>0</v>
      </c>
      <c r="CO177" s="15">
        <v>2.083333333333333</v>
      </c>
      <c r="CP177" s="15">
        <v>20.833333333333339</v>
      </c>
      <c r="CQ177" s="15">
        <v>0</v>
      </c>
      <c r="CR177" s="15">
        <v>0</v>
      </c>
      <c r="CS177" s="15">
        <v>0</v>
      </c>
      <c r="CT177" s="15">
        <v>85.383333333333326</v>
      </c>
      <c r="CU177" s="15">
        <v>0</v>
      </c>
      <c r="CV177" s="15">
        <v>1</v>
      </c>
      <c r="CW177" s="15">
        <v>147</v>
      </c>
      <c r="DD177" s="43">
        <v>44</v>
      </c>
      <c r="DE177" s="43">
        <v>335</v>
      </c>
      <c r="DF177" s="100">
        <v>395</v>
      </c>
      <c r="DG177" s="60">
        <f>'Revised Stratig. - April ''08'!$G$340</f>
        <v>7682</v>
      </c>
      <c r="DH177" s="60">
        <v>1</v>
      </c>
      <c r="DI177" s="60"/>
      <c r="DJ177" s="60"/>
      <c r="DK177" s="60"/>
      <c r="DL177" s="89">
        <v>1</v>
      </c>
      <c r="DM177" s="15">
        <v>0</v>
      </c>
      <c r="DN177" s="15">
        <v>0</v>
      </c>
      <c r="DO177" s="15">
        <v>0</v>
      </c>
      <c r="DP177" s="15">
        <v>6.6176470588235299</v>
      </c>
      <c r="DQ177" s="15">
        <v>0</v>
      </c>
      <c r="DR177" s="15">
        <v>0</v>
      </c>
      <c r="DS177" s="15">
        <v>55.882352941176478</v>
      </c>
      <c r="DT177" s="15">
        <v>0</v>
      </c>
      <c r="DU177" s="15">
        <v>0</v>
      </c>
      <c r="DV177" s="15">
        <v>0</v>
      </c>
      <c r="DW177" s="15">
        <v>0</v>
      </c>
      <c r="DX177" s="15">
        <v>0</v>
      </c>
      <c r="DY177" s="15"/>
    </row>
    <row r="178" spans="1:129" x14ac:dyDescent="0.2">
      <c r="A178" s="30">
        <v>153</v>
      </c>
      <c r="B178" s="30">
        <v>105</v>
      </c>
      <c r="C178" s="102">
        <v>153</v>
      </c>
      <c r="D178" s="43">
        <f>'Revised Stratig. - April ''08'!$X$152</f>
        <v>2005.21845532725</v>
      </c>
      <c r="E178" s="70">
        <v>20</v>
      </c>
      <c r="F178" s="15">
        <v>1.25</v>
      </c>
      <c r="G178" s="15">
        <v>0</v>
      </c>
      <c r="H178" s="15">
        <v>0</v>
      </c>
      <c r="I178" s="15">
        <v>2.5</v>
      </c>
      <c r="J178" s="15">
        <v>2.5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2.5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3.75</v>
      </c>
      <c r="W178" s="15">
        <v>3.75</v>
      </c>
      <c r="X178" s="15">
        <v>0</v>
      </c>
      <c r="Y178" s="15">
        <v>0</v>
      </c>
      <c r="Z178" s="15">
        <v>0</v>
      </c>
      <c r="AA178" s="15">
        <v>13.75</v>
      </c>
      <c r="AB178" s="15">
        <v>1.25</v>
      </c>
      <c r="AC178" s="15">
        <v>15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122.5</v>
      </c>
      <c r="AJ178" s="15">
        <v>0</v>
      </c>
      <c r="AK178" s="15">
        <v>0</v>
      </c>
      <c r="AL178" s="15">
        <v>0</v>
      </c>
      <c r="AM178" s="15">
        <v>0</v>
      </c>
      <c r="AN178" s="15">
        <v>0</v>
      </c>
      <c r="AO178" s="15">
        <v>0</v>
      </c>
      <c r="AP178" s="15">
        <v>0</v>
      </c>
      <c r="AQ178" s="15">
        <v>0</v>
      </c>
      <c r="AR178" s="15">
        <v>0</v>
      </c>
      <c r="AS178" s="15">
        <v>0</v>
      </c>
      <c r="AT178" s="15">
        <v>7.5</v>
      </c>
      <c r="AU178" s="15">
        <v>143.75</v>
      </c>
      <c r="AV178" s="15">
        <v>3.75</v>
      </c>
      <c r="AW178" s="15">
        <v>0</v>
      </c>
      <c r="AX178" s="15">
        <v>3.75</v>
      </c>
      <c r="AY178" s="15">
        <v>207.5</v>
      </c>
      <c r="AZ178" s="15">
        <v>0</v>
      </c>
      <c r="BA178" s="15">
        <v>0</v>
      </c>
      <c r="BB178" s="15">
        <v>1.25</v>
      </c>
      <c r="BC178" s="15">
        <v>0</v>
      </c>
      <c r="BD178" s="15">
        <v>0</v>
      </c>
      <c r="BE178" s="15">
        <v>0</v>
      </c>
      <c r="BF178" s="15">
        <v>0</v>
      </c>
      <c r="BG178" s="15">
        <v>212.5</v>
      </c>
      <c r="BH178" s="15">
        <v>0</v>
      </c>
      <c r="BI178" s="15">
        <v>0</v>
      </c>
      <c r="BJ178" s="15">
        <v>0</v>
      </c>
      <c r="BK178" s="15">
        <v>0</v>
      </c>
      <c r="BL178" s="15">
        <v>0</v>
      </c>
      <c r="BM178" s="15">
        <v>0</v>
      </c>
      <c r="BN178" s="15">
        <v>0</v>
      </c>
      <c r="BO178" s="15">
        <v>0</v>
      </c>
      <c r="BP178" s="15">
        <v>0</v>
      </c>
      <c r="BQ178" s="15">
        <v>0</v>
      </c>
      <c r="BR178" s="15">
        <v>0</v>
      </c>
      <c r="BS178" s="15">
        <v>0</v>
      </c>
      <c r="BT178" s="15">
        <v>0</v>
      </c>
      <c r="BU178" s="15">
        <v>0</v>
      </c>
      <c r="BV178" s="15">
        <v>0</v>
      </c>
      <c r="BW178" s="15">
        <v>0</v>
      </c>
      <c r="BX178" s="15">
        <v>0</v>
      </c>
      <c r="BY178" s="15">
        <v>0</v>
      </c>
      <c r="BZ178" s="15">
        <v>0</v>
      </c>
      <c r="CA178" s="15">
        <v>0</v>
      </c>
      <c r="CB178" s="15">
        <v>0</v>
      </c>
      <c r="CC178" s="15">
        <v>0</v>
      </c>
      <c r="CD178" s="15">
        <v>0</v>
      </c>
      <c r="CE178" s="15">
        <v>0</v>
      </c>
      <c r="CF178" s="15">
        <v>0</v>
      </c>
      <c r="CG178" s="15">
        <v>0</v>
      </c>
      <c r="CH178" s="15">
        <v>12.5</v>
      </c>
      <c r="CI178" s="15">
        <v>8.75</v>
      </c>
      <c r="CJ178" s="15">
        <v>0</v>
      </c>
      <c r="CK178" s="15">
        <v>8.75</v>
      </c>
      <c r="CL178" s="15">
        <v>21.25</v>
      </c>
      <c r="CM178" s="15">
        <v>0</v>
      </c>
      <c r="CN178" s="15">
        <v>0</v>
      </c>
      <c r="CO178" s="15">
        <v>0</v>
      </c>
      <c r="CP178" s="15">
        <v>37.5</v>
      </c>
      <c r="CQ178" s="15">
        <v>0</v>
      </c>
      <c r="CR178" s="15">
        <v>0</v>
      </c>
      <c r="CS178" s="15">
        <v>0</v>
      </c>
      <c r="CT178" s="15">
        <v>80</v>
      </c>
      <c r="CU178" s="15">
        <v>0</v>
      </c>
      <c r="CV178" s="15">
        <v>1</v>
      </c>
      <c r="CW178" s="15">
        <v>153</v>
      </c>
      <c r="DD178" s="43">
        <v>49</v>
      </c>
      <c r="DE178" s="43">
        <v>340</v>
      </c>
      <c r="DF178" s="100">
        <v>400</v>
      </c>
      <c r="DG178" s="60">
        <f>'Revised Stratig. - April ''08'!$G$345</f>
        <v>7730</v>
      </c>
      <c r="DH178" s="60">
        <v>1</v>
      </c>
      <c r="DI178" s="60"/>
      <c r="DJ178" s="60"/>
      <c r="DK178" s="60"/>
      <c r="DL178" s="48">
        <v>1</v>
      </c>
      <c r="DM178" s="15">
        <v>0</v>
      </c>
      <c r="DN178" s="15">
        <v>0</v>
      </c>
      <c r="DO178" s="15">
        <v>0</v>
      </c>
      <c r="DP178" s="15">
        <v>5</v>
      </c>
      <c r="DQ178" s="15">
        <v>0</v>
      </c>
      <c r="DR178" s="15">
        <v>0</v>
      </c>
      <c r="DS178" s="15">
        <v>80</v>
      </c>
      <c r="DT178" s="15">
        <v>0</v>
      </c>
      <c r="DU178" s="15">
        <v>0</v>
      </c>
      <c r="DV178" s="15">
        <v>0</v>
      </c>
      <c r="DW178" s="15">
        <v>0</v>
      </c>
      <c r="DX178" s="15">
        <v>0</v>
      </c>
      <c r="DY178" s="15"/>
    </row>
    <row r="179" spans="1:129" x14ac:dyDescent="0.2">
      <c r="A179" s="61" t="s">
        <v>5</v>
      </c>
      <c r="D179" s="43"/>
      <c r="E179" s="70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DD179" s="43"/>
      <c r="DE179" s="43"/>
      <c r="DF179" s="100"/>
      <c r="DG179" s="60"/>
      <c r="DH179" s="60"/>
      <c r="DI179" s="60"/>
      <c r="DJ179" s="60"/>
      <c r="DK179" s="60"/>
      <c r="DL179" s="48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</row>
    <row r="180" spans="1:129" x14ac:dyDescent="0.2">
      <c r="A180" s="30">
        <v>86</v>
      </c>
      <c r="B180" s="30" t="s">
        <v>109</v>
      </c>
      <c r="C180" s="103">
        <v>86</v>
      </c>
      <c r="D180" s="43">
        <f>'Revised Stratig. - April ''08'!$AC$57</f>
        <v>909.36301544238302</v>
      </c>
      <c r="E180" s="70">
        <v>30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0.83333333333333337</v>
      </c>
      <c r="W180" s="15">
        <v>0.83333333333333337</v>
      </c>
      <c r="X180" s="15">
        <v>0</v>
      </c>
      <c r="Y180" s="15">
        <v>0.83333333333333337</v>
      </c>
      <c r="Z180" s="15">
        <v>0</v>
      </c>
      <c r="AA180" s="15">
        <v>0.83333333333333337</v>
      </c>
      <c r="AB180" s="15">
        <v>0.83333333333333337</v>
      </c>
      <c r="AC180" s="15">
        <v>1.6666666666666667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23.333333333333336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15">
        <v>0</v>
      </c>
      <c r="AS180" s="15">
        <v>0</v>
      </c>
      <c r="AT180" s="15">
        <v>0.83333333333333337</v>
      </c>
      <c r="AU180" s="15">
        <v>2.5</v>
      </c>
      <c r="AV180" s="15">
        <v>1.6666666666666667</v>
      </c>
      <c r="AW180" s="15">
        <v>0</v>
      </c>
      <c r="AX180" s="15">
        <v>0.83333333333333337</v>
      </c>
      <c r="AY180" s="15">
        <v>8.3333333333333321</v>
      </c>
      <c r="AZ180" s="15">
        <v>0</v>
      </c>
      <c r="BA180" s="15">
        <v>1.6666666666666667</v>
      </c>
      <c r="BB180" s="15">
        <v>7.5</v>
      </c>
      <c r="BC180" s="15">
        <v>0</v>
      </c>
      <c r="BD180" s="15">
        <v>0</v>
      </c>
      <c r="BE180" s="15">
        <v>0</v>
      </c>
      <c r="BF180" s="15">
        <v>0</v>
      </c>
      <c r="BG180" s="15">
        <v>18.333333333333336</v>
      </c>
      <c r="BH180" s="15">
        <v>0</v>
      </c>
      <c r="BI180" s="15">
        <v>0</v>
      </c>
      <c r="BJ180" s="15">
        <v>0</v>
      </c>
      <c r="BK180" s="15">
        <v>0</v>
      </c>
      <c r="BL180" s="15">
        <v>0</v>
      </c>
      <c r="BM180" s="15">
        <v>0</v>
      </c>
      <c r="BN180" s="15">
        <v>0</v>
      </c>
      <c r="BO180" s="15">
        <v>0</v>
      </c>
      <c r="BP180" s="15">
        <v>0</v>
      </c>
      <c r="BQ180" s="15">
        <v>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15">
        <v>0</v>
      </c>
      <c r="CC180" s="15">
        <v>0</v>
      </c>
      <c r="CD180" s="15">
        <v>0</v>
      </c>
      <c r="CE180" s="15">
        <v>0</v>
      </c>
      <c r="CF180" s="15">
        <v>0</v>
      </c>
      <c r="CG180" s="15">
        <v>0</v>
      </c>
      <c r="CH180" s="15">
        <v>7.5</v>
      </c>
      <c r="CI180" s="15">
        <v>1.6666666666666667</v>
      </c>
      <c r="CJ180" s="15">
        <v>0</v>
      </c>
      <c r="CK180" s="15">
        <v>1.6666666666666667</v>
      </c>
      <c r="CL180" s="15">
        <v>9.1666666666666679</v>
      </c>
      <c r="CM180" s="15">
        <v>0</v>
      </c>
      <c r="CN180" s="15">
        <v>0</v>
      </c>
      <c r="CO180" s="15">
        <v>0.83333333333333337</v>
      </c>
      <c r="CP180" s="15">
        <v>0</v>
      </c>
      <c r="CQ180" s="15">
        <v>0</v>
      </c>
      <c r="CR180" s="15">
        <v>0</v>
      </c>
      <c r="CS180" s="15">
        <v>0</v>
      </c>
      <c r="CT180" s="15">
        <v>19.166666666666664</v>
      </c>
      <c r="CU180" s="15">
        <v>0</v>
      </c>
      <c r="CV180" s="15">
        <v>1</v>
      </c>
      <c r="CW180" s="15">
        <v>86</v>
      </c>
      <c r="DD180" s="43">
        <v>54</v>
      </c>
      <c r="DE180" s="43">
        <v>345</v>
      </c>
      <c r="DF180" s="100">
        <v>405</v>
      </c>
      <c r="DG180" s="60">
        <f>'Revised Stratig. - April ''08'!$G$350</f>
        <v>7833</v>
      </c>
      <c r="DH180" s="60">
        <v>1</v>
      </c>
      <c r="DI180" s="60"/>
      <c r="DJ180" s="60"/>
      <c r="DK180" s="60"/>
      <c r="DL180" s="89">
        <v>1</v>
      </c>
      <c r="DM180" s="15">
        <v>0.83350000000000013</v>
      </c>
      <c r="DN180" s="15">
        <v>0</v>
      </c>
      <c r="DO180" s="15">
        <v>0</v>
      </c>
      <c r="DP180" s="15">
        <v>14.166666666666668</v>
      </c>
      <c r="DQ180" s="15">
        <v>0</v>
      </c>
      <c r="DR180" s="15">
        <v>0</v>
      </c>
      <c r="DS180" s="15">
        <v>150</v>
      </c>
      <c r="DT180" s="15">
        <v>0.73550000000000004</v>
      </c>
      <c r="DU180" s="15">
        <v>6.6666666666666679</v>
      </c>
      <c r="DV180" s="15">
        <v>0</v>
      </c>
      <c r="DW180" s="15">
        <v>0</v>
      </c>
      <c r="DX180" s="15">
        <v>0</v>
      </c>
      <c r="DY180" s="15"/>
    </row>
    <row r="181" spans="1:129" x14ac:dyDescent="0.2">
      <c r="A181" s="30">
        <v>91</v>
      </c>
      <c r="B181" s="30" t="s">
        <v>110</v>
      </c>
      <c r="C181" s="103">
        <v>91</v>
      </c>
      <c r="D181" s="43">
        <f>'Revised Stratig. - April ''08'!$AC$62</f>
        <v>971.07079610288304</v>
      </c>
      <c r="E181" s="70">
        <v>20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2.5</v>
      </c>
      <c r="U181" s="15">
        <v>0</v>
      </c>
      <c r="V181" s="15">
        <v>0</v>
      </c>
      <c r="W181" s="15">
        <v>2.5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33.75</v>
      </c>
      <c r="AJ181" s="15">
        <v>0</v>
      </c>
      <c r="AK181" s="15">
        <v>0</v>
      </c>
      <c r="AL181" s="15">
        <v>0</v>
      </c>
      <c r="AM181" s="15">
        <v>0</v>
      </c>
      <c r="AN181" s="15">
        <v>2.5</v>
      </c>
      <c r="AO181" s="15">
        <v>0</v>
      </c>
      <c r="AP181" s="15">
        <v>0</v>
      </c>
      <c r="AQ181" s="15">
        <v>0</v>
      </c>
      <c r="AR181" s="15">
        <v>0</v>
      </c>
      <c r="AS181" s="15">
        <v>0</v>
      </c>
      <c r="AT181" s="15">
        <v>0</v>
      </c>
      <c r="AU181" s="15">
        <v>6.25</v>
      </c>
      <c r="AV181" s="15">
        <v>0</v>
      </c>
      <c r="AW181" s="15">
        <v>0</v>
      </c>
      <c r="AX181" s="15">
        <v>1.25</v>
      </c>
      <c r="AY181" s="15">
        <v>10</v>
      </c>
      <c r="AZ181" s="15">
        <v>0</v>
      </c>
      <c r="BA181" s="15">
        <v>0</v>
      </c>
      <c r="BB181" s="15">
        <v>1.25</v>
      </c>
      <c r="BC181" s="15">
        <v>0</v>
      </c>
      <c r="BD181" s="15">
        <v>0</v>
      </c>
      <c r="BE181" s="15">
        <v>0</v>
      </c>
      <c r="BF181" s="15">
        <v>0</v>
      </c>
      <c r="BG181" s="15">
        <v>12.5</v>
      </c>
      <c r="BH181" s="15">
        <v>0</v>
      </c>
      <c r="BI181" s="15">
        <v>0</v>
      </c>
      <c r="BJ181" s="15">
        <v>0</v>
      </c>
      <c r="BK181" s="15">
        <v>0</v>
      </c>
      <c r="BL181" s="15">
        <v>0</v>
      </c>
      <c r="BM181" s="15">
        <v>0</v>
      </c>
      <c r="BN181" s="15">
        <v>0</v>
      </c>
      <c r="BO181" s="15">
        <v>0</v>
      </c>
      <c r="BP181" s="15">
        <v>0</v>
      </c>
      <c r="BQ181" s="15">
        <v>0</v>
      </c>
      <c r="BR181" s="15">
        <v>0</v>
      </c>
      <c r="BS181" s="15">
        <v>0</v>
      </c>
      <c r="BT181" s="15">
        <v>0</v>
      </c>
      <c r="BU181" s="15">
        <v>0</v>
      </c>
      <c r="BV181" s="15">
        <v>0</v>
      </c>
      <c r="BW181" s="15">
        <v>0</v>
      </c>
      <c r="BX181" s="15">
        <v>0</v>
      </c>
      <c r="BY181" s="15">
        <v>0</v>
      </c>
      <c r="BZ181" s="15">
        <v>0</v>
      </c>
      <c r="CA181" s="15">
        <v>0</v>
      </c>
      <c r="CB181" s="15">
        <v>0</v>
      </c>
      <c r="CC181" s="15">
        <v>0</v>
      </c>
      <c r="CD181" s="15">
        <v>0</v>
      </c>
      <c r="CE181" s="15">
        <v>0</v>
      </c>
      <c r="CF181" s="15">
        <v>0</v>
      </c>
      <c r="CG181" s="15">
        <v>0</v>
      </c>
      <c r="CH181" s="15">
        <v>3.75</v>
      </c>
      <c r="CI181" s="15">
        <v>0</v>
      </c>
      <c r="CJ181" s="15">
        <v>0</v>
      </c>
      <c r="CK181" s="15">
        <v>3.75</v>
      </c>
      <c r="CL181" s="15">
        <v>7.5</v>
      </c>
      <c r="CM181" s="15">
        <v>0</v>
      </c>
      <c r="CN181" s="15">
        <v>0</v>
      </c>
      <c r="CO181" s="15">
        <v>0</v>
      </c>
      <c r="CP181" s="15">
        <v>0</v>
      </c>
      <c r="CQ181" s="15">
        <v>0</v>
      </c>
      <c r="CR181" s="15">
        <v>0</v>
      </c>
      <c r="CS181" s="15">
        <v>1.25</v>
      </c>
      <c r="CT181" s="15">
        <v>16.25</v>
      </c>
      <c r="CU181" s="15">
        <v>0</v>
      </c>
      <c r="CV181" s="15">
        <v>1</v>
      </c>
      <c r="CW181" s="15">
        <v>91</v>
      </c>
      <c r="DD181" s="43">
        <v>59</v>
      </c>
      <c r="DE181" s="43">
        <v>350</v>
      </c>
      <c r="DF181" s="100">
        <v>410</v>
      </c>
      <c r="DG181" s="60">
        <f>'Revised Stratig. - April ''08'!$G$355</f>
        <v>7945</v>
      </c>
      <c r="DH181" s="60">
        <v>1</v>
      </c>
      <c r="DI181" s="60"/>
      <c r="DJ181" s="60"/>
      <c r="DK181" s="60"/>
      <c r="DL181" s="89">
        <v>1</v>
      </c>
      <c r="DM181" s="15">
        <v>0</v>
      </c>
      <c r="DN181" s="15">
        <v>0</v>
      </c>
      <c r="DO181" s="15">
        <v>0</v>
      </c>
      <c r="DP181" s="15">
        <v>1.25</v>
      </c>
      <c r="DQ181" s="15">
        <v>0</v>
      </c>
      <c r="DR181" s="15">
        <v>0</v>
      </c>
      <c r="DS181" s="15">
        <v>38.125</v>
      </c>
      <c r="DT181" s="15">
        <v>0.625</v>
      </c>
      <c r="DU181" s="15">
        <v>6.875</v>
      </c>
      <c r="DV181" s="15">
        <v>0</v>
      </c>
      <c r="DW181" s="15">
        <v>0</v>
      </c>
      <c r="DX181" s="15">
        <v>0</v>
      </c>
      <c r="DY181" s="15"/>
    </row>
    <row r="182" spans="1:129" x14ac:dyDescent="0.2">
      <c r="A182" s="30">
        <v>159</v>
      </c>
      <c r="B182" s="30" t="s">
        <v>111</v>
      </c>
      <c r="C182" s="103">
        <v>159</v>
      </c>
      <c r="D182" s="43">
        <f>'Revised Stratig. - April ''08'!$AC$130</f>
        <v>1957.52533339968</v>
      </c>
      <c r="E182" s="70">
        <v>20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1.25</v>
      </c>
      <c r="W182" s="15">
        <v>1.25</v>
      </c>
      <c r="X182" s="15">
        <v>0</v>
      </c>
      <c r="Y182" s="15">
        <v>1.25</v>
      </c>
      <c r="Z182" s="15">
        <v>0</v>
      </c>
      <c r="AA182" s="15">
        <v>11.25</v>
      </c>
      <c r="AB182" s="15">
        <v>1.25</v>
      </c>
      <c r="AC182" s="15">
        <v>12.5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91.25</v>
      </c>
      <c r="AJ182" s="15">
        <v>0</v>
      </c>
      <c r="AK182" s="15">
        <v>0</v>
      </c>
      <c r="AL182" s="15">
        <v>2.5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0</v>
      </c>
      <c r="AT182" s="15">
        <v>10</v>
      </c>
      <c r="AU182" s="15">
        <v>95</v>
      </c>
      <c r="AV182" s="15">
        <v>0</v>
      </c>
      <c r="AW182" s="15">
        <v>0</v>
      </c>
      <c r="AX182" s="15">
        <v>1.25</v>
      </c>
      <c r="AY182" s="15">
        <v>38.75</v>
      </c>
      <c r="AZ182" s="15">
        <v>0</v>
      </c>
      <c r="BA182" s="15">
        <v>0</v>
      </c>
      <c r="BB182" s="15">
        <v>1.25</v>
      </c>
      <c r="BC182" s="15">
        <v>1.25</v>
      </c>
      <c r="BD182" s="15">
        <v>0</v>
      </c>
      <c r="BE182" s="15">
        <v>0</v>
      </c>
      <c r="BF182" s="15">
        <v>0</v>
      </c>
      <c r="BG182" s="15">
        <v>42.5</v>
      </c>
      <c r="BH182" s="15">
        <v>0</v>
      </c>
      <c r="BI182" s="15">
        <v>0</v>
      </c>
      <c r="BJ182" s="15">
        <v>0</v>
      </c>
      <c r="BK182" s="15">
        <v>0</v>
      </c>
      <c r="BL182" s="15">
        <v>0</v>
      </c>
      <c r="BM182" s="15">
        <v>0</v>
      </c>
      <c r="BN182" s="15">
        <v>0</v>
      </c>
      <c r="BO182" s="15">
        <v>0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v>0</v>
      </c>
      <c r="CH182" s="15">
        <v>1.25</v>
      </c>
      <c r="CI182" s="15">
        <v>0</v>
      </c>
      <c r="CJ182" s="15">
        <v>0</v>
      </c>
      <c r="CK182" s="15">
        <v>0</v>
      </c>
      <c r="CL182" s="15">
        <v>1.25</v>
      </c>
      <c r="CM182" s="15">
        <v>0</v>
      </c>
      <c r="CN182" s="15">
        <v>0</v>
      </c>
      <c r="CO182" s="15">
        <v>0</v>
      </c>
      <c r="CP182" s="15">
        <v>0</v>
      </c>
      <c r="CQ182" s="15">
        <v>0</v>
      </c>
      <c r="CR182" s="15">
        <v>0</v>
      </c>
      <c r="CS182" s="15">
        <v>0</v>
      </c>
      <c r="CT182" s="15">
        <v>2.5</v>
      </c>
      <c r="CU182" s="15">
        <v>0</v>
      </c>
      <c r="CV182" s="15">
        <v>1</v>
      </c>
      <c r="CW182" s="15">
        <v>159</v>
      </c>
      <c r="DD182" s="43"/>
      <c r="DE182" s="43"/>
      <c r="DF182" s="100"/>
      <c r="DG182" s="60"/>
      <c r="DH182" s="60"/>
      <c r="DI182" s="60"/>
      <c r="DJ182" s="60"/>
      <c r="DK182" s="60"/>
      <c r="DL182" s="89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</row>
    <row r="183" spans="1:129" x14ac:dyDescent="0.2">
      <c r="A183" s="30">
        <v>164</v>
      </c>
      <c r="B183" s="30" t="s">
        <v>112</v>
      </c>
      <c r="C183" s="103">
        <v>164</v>
      </c>
      <c r="D183" s="43">
        <f>'Revised Stratig. - April ''08'!$AC$135</f>
        <v>2035.68490921389</v>
      </c>
      <c r="E183" s="70">
        <v>20</v>
      </c>
      <c r="F183" s="15">
        <v>0</v>
      </c>
      <c r="G183" s="15">
        <v>2.5</v>
      </c>
      <c r="H183" s="15">
        <v>2.5</v>
      </c>
      <c r="I183" s="15">
        <v>0</v>
      </c>
      <c r="J183" s="15">
        <v>2.5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2.5</v>
      </c>
      <c r="Q183" s="15">
        <v>0</v>
      </c>
      <c r="R183" s="15">
        <v>0</v>
      </c>
      <c r="S183" s="15">
        <v>0</v>
      </c>
      <c r="T183" s="15">
        <v>1.25</v>
      </c>
      <c r="U183" s="15">
        <v>1.25</v>
      </c>
      <c r="V183" s="15">
        <v>2.5</v>
      </c>
      <c r="W183" s="15">
        <v>5</v>
      </c>
      <c r="X183" s="15">
        <v>0</v>
      </c>
      <c r="Y183" s="15">
        <v>2.5</v>
      </c>
      <c r="Z183" s="15">
        <v>0</v>
      </c>
      <c r="AA183" s="15">
        <v>17.5</v>
      </c>
      <c r="AB183" s="15">
        <v>3.75</v>
      </c>
      <c r="AC183" s="15">
        <v>21.25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47.5</v>
      </c>
      <c r="AJ183" s="15">
        <v>0</v>
      </c>
      <c r="AK183" s="15">
        <v>0</v>
      </c>
      <c r="AL183" s="15">
        <v>1.25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3.75</v>
      </c>
      <c r="AU183" s="15">
        <v>86.25</v>
      </c>
      <c r="AV183" s="15">
        <v>1.25</v>
      </c>
      <c r="AW183" s="15">
        <v>0</v>
      </c>
      <c r="AX183" s="15">
        <v>1.25</v>
      </c>
      <c r="AY183" s="15">
        <v>41.25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2.5</v>
      </c>
      <c r="BF183" s="15">
        <v>0</v>
      </c>
      <c r="BG183" s="15">
        <v>45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v>0</v>
      </c>
      <c r="CH183" s="15">
        <v>1.25</v>
      </c>
      <c r="CI183" s="15">
        <v>3.75</v>
      </c>
      <c r="CJ183" s="15">
        <v>2.5</v>
      </c>
      <c r="CK183" s="15">
        <v>13.75</v>
      </c>
      <c r="CL183" s="15">
        <v>15</v>
      </c>
      <c r="CM183" s="15">
        <v>0</v>
      </c>
      <c r="CN183" s="15">
        <v>2.5</v>
      </c>
      <c r="CO183" s="15">
        <v>1.25</v>
      </c>
      <c r="CP183" s="15">
        <v>0</v>
      </c>
      <c r="CQ183" s="15">
        <v>0</v>
      </c>
      <c r="CR183" s="15">
        <v>1.25</v>
      </c>
      <c r="CS183" s="15">
        <v>0</v>
      </c>
      <c r="CT183" s="15">
        <v>35</v>
      </c>
      <c r="CU183" s="15">
        <v>0</v>
      </c>
      <c r="CV183" s="15">
        <v>1</v>
      </c>
      <c r="CW183" s="15">
        <v>164</v>
      </c>
      <c r="DD183" s="43">
        <v>64</v>
      </c>
      <c r="DE183" s="43">
        <v>355</v>
      </c>
      <c r="DF183" s="100">
        <v>415</v>
      </c>
      <c r="DG183" s="60">
        <f>'Revised Stratig. - April ''08'!$G$360</f>
        <v>8141</v>
      </c>
      <c r="DH183" s="60">
        <v>1</v>
      </c>
      <c r="DI183" s="60"/>
      <c r="DJ183" s="60"/>
      <c r="DK183" s="60"/>
      <c r="DL183" s="89">
        <v>1</v>
      </c>
      <c r="DM183" s="15">
        <v>0.78149999999999986</v>
      </c>
      <c r="DN183" s="15">
        <v>0</v>
      </c>
      <c r="DO183" s="15">
        <v>0</v>
      </c>
      <c r="DP183" s="15">
        <v>20.3125</v>
      </c>
      <c r="DQ183" s="15">
        <v>0</v>
      </c>
      <c r="DR183" s="15">
        <v>0</v>
      </c>
      <c r="DS183" s="15">
        <v>15.625</v>
      </c>
      <c r="DT183" s="15">
        <v>0.78149999999999986</v>
      </c>
      <c r="DU183" s="15">
        <v>127.34375</v>
      </c>
      <c r="DV183" s="15">
        <v>0</v>
      </c>
      <c r="DW183" s="15">
        <v>0</v>
      </c>
      <c r="DX183" s="15">
        <v>0</v>
      </c>
      <c r="DY183" s="15"/>
    </row>
    <row r="184" spans="1:129" x14ac:dyDescent="0.2">
      <c r="A184" s="30">
        <v>169</v>
      </c>
      <c r="B184" s="30" t="s">
        <v>113</v>
      </c>
      <c r="C184" s="103">
        <v>169</v>
      </c>
      <c r="D184" s="43">
        <f>'Revised Stratig. - April ''08'!$AC$140</f>
        <v>2115.46314174703</v>
      </c>
      <c r="E184" s="70">
        <v>15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8.3333333333333321</v>
      </c>
      <c r="AB184" s="15">
        <v>0</v>
      </c>
      <c r="AC184" s="15">
        <v>8.3333333333333321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40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Q184" s="15">
        <v>0</v>
      </c>
      <c r="AR184" s="15">
        <v>0</v>
      </c>
      <c r="AS184" s="15">
        <v>0</v>
      </c>
      <c r="AT184" s="15">
        <v>1.6666666666666667</v>
      </c>
      <c r="AU184" s="15">
        <v>25</v>
      </c>
      <c r="AV184" s="15">
        <v>0</v>
      </c>
      <c r="AW184" s="15">
        <v>0</v>
      </c>
      <c r="AX184" s="15">
        <v>1.6666666666666667</v>
      </c>
      <c r="AY184" s="15">
        <v>76.666666666666671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78.333333333333343</v>
      </c>
      <c r="BH184" s="15">
        <v>0</v>
      </c>
      <c r="BI184" s="15">
        <v>0</v>
      </c>
      <c r="BJ184" s="15">
        <v>0</v>
      </c>
      <c r="BK184" s="15">
        <v>0</v>
      </c>
      <c r="BL184" s="15">
        <v>0</v>
      </c>
      <c r="BM184" s="15">
        <v>0</v>
      </c>
      <c r="BN184" s="15">
        <v>0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v>0</v>
      </c>
      <c r="CH184" s="15">
        <v>0</v>
      </c>
      <c r="CI184" s="15">
        <v>0</v>
      </c>
      <c r="CJ184" s="15">
        <v>0</v>
      </c>
      <c r="CK184" s="15">
        <v>51.666666666666671</v>
      </c>
      <c r="CL184" s="15">
        <v>51.665000000000006</v>
      </c>
      <c r="CM184" s="15">
        <v>0</v>
      </c>
      <c r="CN184" s="15">
        <v>0</v>
      </c>
      <c r="CO184" s="15">
        <v>0</v>
      </c>
      <c r="CP184" s="15">
        <v>11.666666666666668</v>
      </c>
      <c r="CQ184" s="15">
        <v>0</v>
      </c>
      <c r="CR184" s="15">
        <v>0</v>
      </c>
      <c r="CS184" s="15">
        <v>0</v>
      </c>
      <c r="CT184" s="15">
        <v>114.99666666666668</v>
      </c>
      <c r="CU184" s="15">
        <v>0</v>
      </c>
      <c r="CV184" s="15">
        <v>1</v>
      </c>
      <c r="CW184" s="15">
        <v>169</v>
      </c>
      <c r="DD184" s="43">
        <v>69</v>
      </c>
      <c r="DE184" s="43">
        <v>360</v>
      </c>
      <c r="DF184" s="100">
        <v>420</v>
      </c>
      <c r="DG184" s="60">
        <f>'Revised Stratig. - April ''08'!$G$365</f>
        <v>8233</v>
      </c>
      <c r="DH184" s="60">
        <v>1</v>
      </c>
      <c r="DI184" s="60"/>
      <c r="DJ184" s="60"/>
      <c r="DK184" s="60"/>
      <c r="DL184" s="48">
        <v>1</v>
      </c>
      <c r="DM184" s="15">
        <v>0</v>
      </c>
      <c r="DN184" s="15">
        <v>0</v>
      </c>
      <c r="DO184" s="15">
        <v>0</v>
      </c>
      <c r="DP184" s="15">
        <v>30.769230769230774</v>
      </c>
      <c r="DQ184" s="15">
        <v>0</v>
      </c>
      <c r="DR184" s="15">
        <v>0</v>
      </c>
      <c r="DS184" s="15">
        <v>1.2820512820512819</v>
      </c>
      <c r="DT184" s="15">
        <v>0.64100000000000013</v>
      </c>
      <c r="DU184" s="15">
        <v>47.435897435897431</v>
      </c>
      <c r="DV184" s="15">
        <v>0</v>
      </c>
      <c r="DW184" s="15">
        <v>0</v>
      </c>
      <c r="DX184" s="15">
        <v>0</v>
      </c>
      <c r="DY184" s="15"/>
    </row>
    <row r="185" spans="1:129" x14ac:dyDescent="0.2">
      <c r="A185" s="30">
        <v>173</v>
      </c>
      <c r="B185" s="30" t="s">
        <v>114</v>
      </c>
      <c r="C185" s="103">
        <v>173</v>
      </c>
      <c r="D185" s="43">
        <f>'Revised Stratig. - April ''08'!$AC$144</f>
        <v>2178.49198407838</v>
      </c>
      <c r="E185" s="70">
        <v>20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10</v>
      </c>
      <c r="AB185" s="15">
        <v>0</v>
      </c>
      <c r="AC185" s="15">
        <v>10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67.5</v>
      </c>
      <c r="AJ185" s="15">
        <v>0</v>
      </c>
      <c r="AK185" s="15">
        <v>0</v>
      </c>
      <c r="AL185" s="15">
        <v>0</v>
      </c>
      <c r="AM185" s="15">
        <v>0</v>
      </c>
      <c r="AN185" s="15">
        <v>0</v>
      </c>
      <c r="AO185" s="15">
        <v>0</v>
      </c>
      <c r="AP185" s="15">
        <v>0</v>
      </c>
      <c r="AQ185" s="15">
        <v>0</v>
      </c>
      <c r="AR185" s="15">
        <v>0</v>
      </c>
      <c r="AS185" s="15">
        <v>0</v>
      </c>
      <c r="AT185" s="15">
        <v>5</v>
      </c>
      <c r="AU185" s="15">
        <v>130</v>
      </c>
      <c r="AV185" s="15">
        <v>0</v>
      </c>
      <c r="AW185" s="15">
        <v>0</v>
      </c>
      <c r="AX185" s="15">
        <v>1.25</v>
      </c>
      <c r="AY185" s="15">
        <v>107.5</v>
      </c>
      <c r="AZ185" s="15">
        <v>0</v>
      </c>
      <c r="BA185" s="15">
        <v>22.5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131.25</v>
      </c>
      <c r="BH185" s="15">
        <v>0</v>
      </c>
      <c r="BI185" s="15">
        <v>0</v>
      </c>
      <c r="BJ185" s="15">
        <v>0</v>
      </c>
      <c r="BK185" s="15">
        <v>0</v>
      </c>
      <c r="BL185" s="15">
        <v>0</v>
      </c>
      <c r="BM185" s="15">
        <v>0</v>
      </c>
      <c r="BN185" s="15">
        <v>0</v>
      </c>
      <c r="BO185" s="15">
        <v>0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v>0</v>
      </c>
      <c r="CH185" s="15">
        <v>0</v>
      </c>
      <c r="CI185" s="15">
        <v>0</v>
      </c>
      <c r="CJ185" s="15">
        <v>0</v>
      </c>
      <c r="CK185" s="15">
        <v>36.25</v>
      </c>
      <c r="CL185" s="15">
        <v>36.25</v>
      </c>
      <c r="CM185" s="15">
        <v>8.75</v>
      </c>
      <c r="CN185" s="15">
        <v>0</v>
      </c>
      <c r="CO185" s="15">
        <v>0</v>
      </c>
      <c r="CP185" s="15">
        <v>3.75</v>
      </c>
      <c r="CQ185" s="15">
        <v>0</v>
      </c>
      <c r="CR185" s="15">
        <v>0</v>
      </c>
      <c r="CS185" s="15">
        <v>0</v>
      </c>
      <c r="CT185" s="15">
        <v>85</v>
      </c>
      <c r="CU185" s="15">
        <v>0</v>
      </c>
      <c r="CV185" s="15">
        <v>1</v>
      </c>
      <c r="CW185" s="15">
        <v>173</v>
      </c>
      <c r="DD185" s="43"/>
      <c r="DE185" s="43"/>
      <c r="DF185" s="100"/>
      <c r="DG185" s="60"/>
      <c r="DH185" s="60"/>
      <c r="DI185" s="60"/>
      <c r="DJ185" s="60"/>
      <c r="DK185" s="60"/>
      <c r="DL185" s="48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</row>
    <row r="186" spans="1:129" x14ac:dyDescent="0.2">
      <c r="A186" s="30">
        <v>179.5</v>
      </c>
      <c r="B186" s="30" t="s">
        <v>115</v>
      </c>
      <c r="C186" s="103">
        <v>179.5</v>
      </c>
      <c r="D186" s="43">
        <f>'Revised Stratig. - April ''08'!$AC$150</f>
        <v>2274.9679666874999</v>
      </c>
      <c r="E186" s="171">
        <v>20</v>
      </c>
      <c r="F186" s="15">
        <v>2</v>
      </c>
      <c r="G186" s="15">
        <v>2</v>
      </c>
      <c r="H186" s="15">
        <v>0</v>
      </c>
      <c r="I186" s="15">
        <v>6</v>
      </c>
      <c r="J186" s="15">
        <v>6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6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2</v>
      </c>
      <c r="W186" s="15">
        <v>2</v>
      </c>
      <c r="X186" s="15">
        <v>0</v>
      </c>
      <c r="Y186" s="15">
        <v>0</v>
      </c>
      <c r="Z186" s="15">
        <v>0</v>
      </c>
      <c r="AA186" s="15">
        <v>36</v>
      </c>
      <c r="AB186" s="15">
        <v>4</v>
      </c>
      <c r="AC186" s="15">
        <v>40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370</v>
      </c>
      <c r="AJ186" s="15">
        <v>2</v>
      </c>
      <c r="AK186" s="15">
        <v>0</v>
      </c>
      <c r="AL186" s="15">
        <v>0</v>
      </c>
      <c r="AM186" s="15">
        <v>0</v>
      </c>
      <c r="AN186" s="15">
        <v>0</v>
      </c>
      <c r="AO186" s="15">
        <v>0</v>
      </c>
      <c r="AP186" s="15">
        <v>0</v>
      </c>
      <c r="AQ186" s="15">
        <v>0</v>
      </c>
      <c r="AR186" s="15">
        <v>0</v>
      </c>
      <c r="AS186" s="15">
        <v>0</v>
      </c>
      <c r="AT186" s="15">
        <v>12</v>
      </c>
      <c r="AU186" s="15">
        <v>46</v>
      </c>
      <c r="AV186" s="15">
        <v>2</v>
      </c>
      <c r="AW186" s="15">
        <v>0</v>
      </c>
      <c r="AX186" s="15">
        <v>2</v>
      </c>
      <c r="AY186" s="15">
        <v>240</v>
      </c>
      <c r="AZ186" s="15">
        <v>0</v>
      </c>
      <c r="BA186" s="15">
        <v>0</v>
      </c>
      <c r="BB186" s="15">
        <v>10</v>
      </c>
      <c r="BC186" s="15">
        <v>0</v>
      </c>
      <c r="BD186" s="15">
        <v>2</v>
      </c>
      <c r="BE186" s="15">
        <v>0</v>
      </c>
      <c r="BF186" s="15">
        <v>0</v>
      </c>
      <c r="BG186" s="15">
        <v>254</v>
      </c>
      <c r="BH186" s="15">
        <v>0</v>
      </c>
      <c r="BI186" s="15">
        <v>0</v>
      </c>
      <c r="BJ186" s="15">
        <v>0</v>
      </c>
      <c r="BK186" s="15">
        <v>0</v>
      </c>
      <c r="BL186" s="15">
        <v>0</v>
      </c>
      <c r="BM186" s="15">
        <v>0</v>
      </c>
      <c r="BN186" s="15">
        <v>0</v>
      </c>
      <c r="BO186" s="15">
        <v>0</v>
      </c>
      <c r="BP186" s="15">
        <v>0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0</v>
      </c>
      <c r="CE186" s="15">
        <v>0</v>
      </c>
      <c r="CF186" s="15">
        <v>0</v>
      </c>
      <c r="CG186" s="15">
        <v>0</v>
      </c>
      <c r="CH186" s="15">
        <v>70</v>
      </c>
      <c r="CI186" s="15">
        <v>14</v>
      </c>
      <c r="CJ186" s="15">
        <v>2</v>
      </c>
      <c r="CK186" s="15">
        <v>42</v>
      </c>
      <c r="CL186" s="15">
        <v>112</v>
      </c>
      <c r="CM186" s="15">
        <v>6</v>
      </c>
      <c r="CN186" s="15">
        <v>0</v>
      </c>
      <c r="CO186" s="15">
        <v>2</v>
      </c>
      <c r="CP186" s="15">
        <v>2</v>
      </c>
      <c r="CQ186" s="15">
        <v>0</v>
      </c>
      <c r="CR186" s="15">
        <v>2</v>
      </c>
      <c r="CS186" s="15">
        <v>2</v>
      </c>
      <c r="CT186" s="15">
        <v>238</v>
      </c>
      <c r="CU186" s="15">
        <v>0</v>
      </c>
      <c r="CV186" s="15">
        <v>1</v>
      </c>
      <c r="CW186" s="15">
        <v>179.5</v>
      </c>
      <c r="DD186" s="43">
        <v>74</v>
      </c>
      <c r="DE186" s="43">
        <v>365</v>
      </c>
      <c r="DF186" s="100">
        <v>425</v>
      </c>
      <c r="DG186" s="60">
        <f>'Revised Stratig. - April ''08'!$G$370</f>
        <v>8282</v>
      </c>
      <c r="DH186" s="60">
        <v>1</v>
      </c>
      <c r="DI186" s="60"/>
      <c r="DJ186" s="60"/>
      <c r="DK186" s="60"/>
      <c r="DL186" s="89">
        <v>1</v>
      </c>
      <c r="DM186" s="15">
        <v>9.26</v>
      </c>
      <c r="DN186" s="15">
        <v>0</v>
      </c>
      <c r="DO186" s="15">
        <v>0</v>
      </c>
      <c r="DP186" s="15">
        <v>91.666666666666657</v>
      </c>
      <c r="DQ186" s="15">
        <v>0</v>
      </c>
      <c r="DR186" s="15">
        <v>0</v>
      </c>
      <c r="DS186" s="15">
        <v>0.92592592592592582</v>
      </c>
      <c r="DT186" s="15">
        <v>0.92600000000000005</v>
      </c>
      <c r="DU186" s="15">
        <v>139.81481481481481</v>
      </c>
      <c r="DV186" s="15">
        <v>0</v>
      </c>
      <c r="DW186" s="15">
        <v>1.8591</v>
      </c>
      <c r="DX186" s="15">
        <v>0</v>
      </c>
      <c r="DY186" s="15"/>
    </row>
    <row r="187" spans="1:129" x14ac:dyDescent="0.2">
      <c r="DD187" s="43">
        <v>79</v>
      </c>
      <c r="DE187" s="43">
        <v>370</v>
      </c>
      <c r="DF187" s="100">
        <v>430</v>
      </c>
      <c r="DG187" s="60">
        <f>'Revised Stratig. - April ''08'!$G$375</f>
        <v>8314</v>
      </c>
      <c r="DH187" s="60">
        <v>1</v>
      </c>
      <c r="DI187" s="60"/>
      <c r="DJ187" s="60"/>
      <c r="DK187" s="60"/>
      <c r="DL187" s="89">
        <v>1</v>
      </c>
      <c r="DM187" s="15">
        <v>0.59499999999999997</v>
      </c>
      <c r="DN187" s="15">
        <v>0</v>
      </c>
      <c r="DO187" s="15">
        <v>0</v>
      </c>
      <c r="DP187" s="15">
        <v>19.047619047619047</v>
      </c>
      <c r="DQ187" s="15">
        <v>0</v>
      </c>
      <c r="DR187" s="15">
        <v>0</v>
      </c>
      <c r="DS187" s="15">
        <v>0</v>
      </c>
      <c r="DT187" s="15">
        <v>0.59499999999999997</v>
      </c>
      <c r="DU187" s="15">
        <v>10.119047619047619</v>
      </c>
      <c r="DV187" s="15">
        <v>0.59499999999999997</v>
      </c>
      <c r="DW187" s="15">
        <v>0.59523800000000004</v>
      </c>
      <c r="DX187" s="15">
        <v>0</v>
      </c>
    </row>
    <row r="188" spans="1:129" x14ac:dyDescent="0.2">
      <c r="DD188" s="43"/>
      <c r="DE188" s="43"/>
      <c r="DF188" s="100"/>
      <c r="DG188" s="60"/>
      <c r="DH188" s="60"/>
      <c r="DI188" s="60"/>
      <c r="DJ188" s="60"/>
      <c r="DK188" s="60"/>
      <c r="DL188" s="89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9" x14ac:dyDescent="0.2">
      <c r="DD189" s="43">
        <v>84</v>
      </c>
      <c r="DE189" s="43">
        <v>375</v>
      </c>
      <c r="DF189" s="100">
        <v>435</v>
      </c>
      <c r="DG189" s="60">
        <f>'Revised Stratig. - April ''08'!$G$380</f>
        <v>8454</v>
      </c>
      <c r="DH189" s="60">
        <v>1</v>
      </c>
      <c r="DI189" s="60"/>
      <c r="DJ189" s="60"/>
      <c r="DK189" s="60"/>
      <c r="DL189" s="89">
        <v>1</v>
      </c>
      <c r="DM189" s="15">
        <v>0.96000000000000008</v>
      </c>
      <c r="DN189" s="15">
        <v>0</v>
      </c>
      <c r="DO189" s="15">
        <v>0</v>
      </c>
      <c r="DP189" s="15">
        <v>115.38461538461537</v>
      </c>
      <c r="DQ189" s="15">
        <v>0</v>
      </c>
      <c r="DR189" s="15">
        <v>0</v>
      </c>
      <c r="DS189" s="15">
        <v>0</v>
      </c>
      <c r="DT189" s="15">
        <v>0.96150000000000013</v>
      </c>
      <c r="DU189" s="15">
        <v>0.96153846153846156</v>
      </c>
      <c r="DV189" s="15">
        <v>0</v>
      </c>
      <c r="DW189" s="15">
        <v>1.9230769999999999</v>
      </c>
      <c r="DX189" s="15">
        <v>0</v>
      </c>
    </row>
    <row r="190" spans="1:129" x14ac:dyDescent="0.2">
      <c r="DD190" s="43">
        <v>89</v>
      </c>
      <c r="DE190" s="43">
        <v>380</v>
      </c>
      <c r="DF190" s="100">
        <v>440</v>
      </c>
      <c r="DG190" s="60">
        <f>'Revised Stratig. - April ''08'!$G$385</f>
        <v>8486</v>
      </c>
      <c r="DH190" s="60">
        <v>1</v>
      </c>
      <c r="DI190" s="60"/>
      <c r="DJ190" s="60"/>
      <c r="DK190" s="60"/>
      <c r="DL190" s="48">
        <v>1</v>
      </c>
      <c r="DM190" s="15">
        <v>3.4089999999999998</v>
      </c>
      <c r="DN190" s="15">
        <v>0</v>
      </c>
      <c r="DO190" s="15">
        <v>0</v>
      </c>
      <c r="DP190" s="15">
        <v>14.204545454545455</v>
      </c>
      <c r="DQ190" s="15">
        <v>0</v>
      </c>
      <c r="DR190" s="15">
        <v>0</v>
      </c>
      <c r="DS190" s="15">
        <v>0</v>
      </c>
      <c r="DT190" s="15">
        <v>0</v>
      </c>
      <c r="DU190" s="15">
        <v>0.56818181818181834</v>
      </c>
      <c r="DV190" s="15">
        <v>0.56799999999999995</v>
      </c>
      <c r="DW190" s="15">
        <v>6.8182499999999999</v>
      </c>
      <c r="DX190" s="15">
        <v>0</v>
      </c>
    </row>
    <row r="191" spans="1:129" x14ac:dyDescent="0.2">
      <c r="DD191" s="43"/>
      <c r="DE191" s="43"/>
      <c r="DF191" s="100"/>
      <c r="DG191" s="60"/>
      <c r="DH191" s="60"/>
      <c r="DI191" s="60"/>
      <c r="DJ191" s="60"/>
      <c r="DK191" s="60"/>
      <c r="DL191" s="48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9" x14ac:dyDescent="0.2">
      <c r="DD192" s="43">
        <v>94</v>
      </c>
      <c r="DE192" s="43">
        <v>385</v>
      </c>
      <c r="DF192" s="100">
        <v>445</v>
      </c>
      <c r="DG192" s="60">
        <f>'Revised Stratig. - April ''08'!$G$390</f>
        <v>8516</v>
      </c>
      <c r="DH192" s="60">
        <v>1</v>
      </c>
      <c r="DI192" s="60"/>
      <c r="DJ192" s="60"/>
      <c r="DK192" s="60"/>
      <c r="DL192" s="89">
        <v>1</v>
      </c>
      <c r="DM192" s="15">
        <v>2.5640000000000005</v>
      </c>
      <c r="DN192" s="15">
        <v>0</v>
      </c>
      <c r="DO192" s="15">
        <v>0</v>
      </c>
      <c r="DP192" s="15">
        <v>142.94871794871796</v>
      </c>
      <c r="DQ192" s="15">
        <v>0</v>
      </c>
      <c r="DR192" s="15">
        <v>0</v>
      </c>
      <c r="DS192" s="15">
        <v>0.64102564102564097</v>
      </c>
      <c r="DT192" s="15">
        <v>0</v>
      </c>
      <c r="DU192" s="15">
        <v>0</v>
      </c>
      <c r="DV192" s="15">
        <v>0</v>
      </c>
      <c r="DW192" s="15">
        <v>0.64105000000000001</v>
      </c>
      <c r="DX192" s="15">
        <v>0</v>
      </c>
    </row>
    <row r="193" spans="108:128" x14ac:dyDescent="0.2">
      <c r="DD193" s="43"/>
      <c r="DE193" s="43"/>
      <c r="DF193" s="43"/>
      <c r="DG193" s="71"/>
      <c r="DH193" s="60"/>
      <c r="DI193" s="71"/>
      <c r="DJ193" s="71"/>
      <c r="DK193" s="71"/>
      <c r="DL193" s="71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08:128" x14ac:dyDescent="0.2">
      <c r="DD194" s="43"/>
      <c r="DE194" s="43"/>
      <c r="DF194" s="43"/>
      <c r="DG194" s="71"/>
      <c r="DH194" s="60"/>
      <c r="DI194" s="71"/>
      <c r="DJ194" s="71"/>
      <c r="DK194" s="71"/>
      <c r="DL194" s="71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08:128" x14ac:dyDescent="0.2">
      <c r="DD195" s="175"/>
      <c r="DE195" s="96"/>
      <c r="DF195" s="96"/>
      <c r="DG195" s="96"/>
      <c r="DH195" s="96"/>
      <c r="DI195" s="96"/>
      <c r="DJ195" s="96"/>
      <c r="DK195" s="96"/>
      <c r="DL195" s="96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08:128" x14ac:dyDescent="0.2">
      <c r="DD196" s="96"/>
      <c r="DE196" s="96"/>
      <c r="DF196" s="96"/>
      <c r="DG196" s="96"/>
      <c r="DH196" s="96"/>
      <c r="DI196" s="96"/>
      <c r="DJ196" s="96"/>
      <c r="DK196" s="96"/>
      <c r="DL196" s="96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08:128" x14ac:dyDescent="0.2">
      <c r="DG197" s="71"/>
      <c r="DH197" s="71"/>
      <c r="DI197" s="71"/>
      <c r="DJ197" s="71"/>
      <c r="DK197" s="71"/>
      <c r="DL197" s="71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D186"/>
  <sheetViews>
    <sheetView workbookViewId="0">
      <pane ySplit="1215" activePane="bottomLeft"/>
      <selection activeCell="C2" sqref="C2"/>
      <selection pane="bottomLeft" activeCell="H14" sqref="H14"/>
    </sheetView>
  </sheetViews>
  <sheetFormatPr defaultRowHeight="12.75" x14ac:dyDescent="0.2"/>
  <cols>
    <col min="1" max="1" width="15.5703125" style="30" customWidth="1"/>
    <col min="2" max="2" width="14" style="30" customWidth="1"/>
    <col min="3" max="3" width="14.7109375" style="30" bestFit="1" customWidth="1"/>
    <col min="4" max="4" width="15.140625" style="71" bestFit="1" customWidth="1"/>
    <col min="5" max="110" width="9.140625" style="30"/>
    <col min="111" max="111" width="19.5703125" style="30" bestFit="1" customWidth="1"/>
    <col min="112" max="112" width="11" style="30" bestFit="1" customWidth="1"/>
    <col min="113" max="113" width="14.7109375" style="30" bestFit="1" customWidth="1"/>
    <col min="114" max="114" width="12.5703125" style="30" bestFit="1" customWidth="1"/>
    <col min="115" max="199" width="9.140625" style="30"/>
    <col min="200" max="200" width="25.5703125" style="30" bestFit="1" customWidth="1"/>
    <col min="201" max="207" width="9.140625" style="30"/>
    <col min="208" max="208" width="15" style="30" bestFit="1" customWidth="1"/>
    <col min="209" max="16384" width="9.140625" style="30"/>
  </cols>
  <sheetData>
    <row r="1" spans="1:209" x14ac:dyDescent="0.2">
      <c r="A1" s="61" t="s">
        <v>490</v>
      </c>
      <c r="C1" s="61"/>
      <c r="D1" s="30"/>
      <c r="DG1" s="61"/>
    </row>
    <row r="2" spans="1:209" x14ac:dyDescent="0.2">
      <c r="E2" s="62"/>
      <c r="F2" s="61" t="s">
        <v>6</v>
      </c>
      <c r="J2" s="77"/>
      <c r="Q2" s="61" t="s">
        <v>7</v>
      </c>
      <c r="T2" s="61" t="s">
        <v>8</v>
      </c>
      <c r="V2" s="77"/>
      <c r="Y2" s="61" t="s">
        <v>9</v>
      </c>
      <c r="AA2" s="61" t="s">
        <v>10</v>
      </c>
      <c r="AC2" s="77"/>
      <c r="AD2" s="61" t="s">
        <v>11</v>
      </c>
      <c r="AG2" s="77"/>
      <c r="AN2" s="78" t="s">
        <v>12</v>
      </c>
      <c r="AP2" s="78" t="s">
        <v>13</v>
      </c>
      <c r="AS2" s="61" t="s">
        <v>14</v>
      </c>
      <c r="AT2" s="78" t="s">
        <v>15</v>
      </c>
      <c r="AU2" s="77"/>
      <c r="AV2" s="77"/>
      <c r="AW2" s="77"/>
      <c r="AX2" s="77"/>
      <c r="AY2" s="172"/>
      <c r="AZ2" s="77"/>
      <c r="BA2" s="77"/>
      <c r="BB2" s="77"/>
      <c r="BC2" s="77"/>
      <c r="BD2" s="77"/>
      <c r="BE2" s="77"/>
      <c r="BF2" s="77"/>
      <c r="BG2" s="77"/>
      <c r="BH2" s="61" t="s">
        <v>16</v>
      </c>
      <c r="BK2" s="77"/>
      <c r="BR2" s="77"/>
      <c r="BS2" s="61" t="s">
        <v>17</v>
      </c>
      <c r="BU2" s="77"/>
      <c r="BV2" s="61" t="s">
        <v>18</v>
      </c>
      <c r="BZ2" s="77"/>
      <c r="CD2" s="61" t="s">
        <v>19</v>
      </c>
      <c r="CH2" s="78" t="s">
        <v>20</v>
      </c>
      <c r="CI2" s="77"/>
      <c r="CJ2" s="77"/>
      <c r="CK2" s="77"/>
      <c r="CL2" s="172"/>
      <c r="CM2" s="77"/>
      <c r="CN2" s="77"/>
      <c r="CO2" s="77"/>
      <c r="CP2" s="77"/>
      <c r="CQ2" s="77"/>
      <c r="CR2" s="77"/>
      <c r="CS2" s="77"/>
      <c r="CT2" s="77"/>
      <c r="DJ2" s="71"/>
      <c r="DL2" s="61"/>
      <c r="DW2" s="61"/>
      <c r="DZ2" s="61"/>
      <c r="EE2" s="61"/>
      <c r="EG2" s="61"/>
      <c r="EJ2" s="61"/>
      <c r="ET2" s="61"/>
      <c r="EV2" s="61"/>
      <c r="EY2" s="61"/>
      <c r="EZ2" s="61"/>
      <c r="FN2" s="61"/>
      <c r="FY2" s="61"/>
      <c r="GB2" s="61"/>
      <c r="GJ2" s="61"/>
      <c r="GN2" s="61"/>
    </row>
    <row r="3" spans="1:209" x14ac:dyDescent="0.2">
      <c r="A3" s="30" t="s">
        <v>314</v>
      </c>
      <c r="B3" s="30" t="s">
        <v>206</v>
      </c>
      <c r="C3" s="43" t="s">
        <v>464</v>
      </c>
      <c r="D3" s="73" t="s">
        <v>484</v>
      </c>
      <c r="E3" s="62" t="s">
        <v>23</v>
      </c>
      <c r="F3" s="30" t="s">
        <v>24</v>
      </c>
      <c r="G3" s="30" t="s">
        <v>25</v>
      </c>
      <c r="H3" s="30" t="s">
        <v>26</v>
      </c>
      <c r="I3" s="30" t="s">
        <v>27</v>
      </c>
      <c r="J3" s="78" t="s">
        <v>28</v>
      </c>
      <c r="K3" s="30" t="s">
        <v>29</v>
      </c>
      <c r="L3" s="30" t="s">
        <v>30</v>
      </c>
      <c r="M3" s="30" t="s">
        <v>31</v>
      </c>
      <c r="N3" s="30" t="s">
        <v>32</v>
      </c>
      <c r="O3" s="30" t="s">
        <v>33</v>
      </c>
      <c r="P3" s="30" t="s">
        <v>34</v>
      </c>
      <c r="Q3" s="30" t="s">
        <v>35</v>
      </c>
      <c r="R3" s="30" t="s">
        <v>36</v>
      </c>
      <c r="S3" s="30" t="s">
        <v>37</v>
      </c>
      <c r="T3" s="30" t="s">
        <v>33</v>
      </c>
      <c r="U3" s="30" t="s">
        <v>38</v>
      </c>
      <c r="V3" s="78" t="s">
        <v>39</v>
      </c>
      <c r="W3" s="30" t="s">
        <v>40</v>
      </c>
      <c r="X3" s="30" t="s">
        <v>41</v>
      </c>
      <c r="Y3" s="30" t="s">
        <v>42</v>
      </c>
      <c r="Z3" s="30" t="s">
        <v>43</v>
      </c>
      <c r="AA3" s="30" t="s">
        <v>44</v>
      </c>
      <c r="AB3" s="30" t="s">
        <v>45</v>
      </c>
      <c r="AC3" s="78" t="s">
        <v>46</v>
      </c>
      <c r="AD3" s="30" t="s">
        <v>47</v>
      </c>
      <c r="AE3" s="30" t="s">
        <v>48</v>
      </c>
      <c r="AF3" s="30" t="s">
        <v>49</v>
      </c>
      <c r="AG3" s="78" t="s">
        <v>50</v>
      </c>
      <c r="AH3" s="30" t="s">
        <v>51</v>
      </c>
      <c r="AI3" s="30" t="s">
        <v>52</v>
      </c>
      <c r="AJ3" s="30" t="s">
        <v>53</v>
      </c>
      <c r="AK3" s="30" t="s">
        <v>54</v>
      </c>
      <c r="AL3" s="30" t="s">
        <v>55</v>
      </c>
      <c r="AM3" s="30" t="s">
        <v>56</v>
      </c>
      <c r="AN3" s="78" t="s">
        <v>57</v>
      </c>
      <c r="AO3" s="30" t="s">
        <v>58</v>
      </c>
      <c r="AP3" s="78" t="s">
        <v>59</v>
      </c>
      <c r="AQ3" s="30" t="s">
        <v>60</v>
      </c>
      <c r="AR3" s="30" t="s">
        <v>61</v>
      </c>
      <c r="AS3" s="30" t="s">
        <v>62</v>
      </c>
      <c r="AT3" s="77" t="s">
        <v>63</v>
      </c>
      <c r="AU3" s="77" t="s">
        <v>64</v>
      </c>
      <c r="AV3" s="77" t="s">
        <v>65</v>
      </c>
      <c r="AW3" s="77" t="s">
        <v>66</v>
      </c>
      <c r="AX3" s="181" t="s">
        <v>488</v>
      </c>
      <c r="AY3" s="173" t="s">
        <v>487</v>
      </c>
      <c r="AZ3" s="77" t="s">
        <v>69</v>
      </c>
      <c r="BA3" s="77" t="s">
        <v>29</v>
      </c>
      <c r="BB3" s="77" t="s">
        <v>30</v>
      </c>
      <c r="BC3" s="77" t="s">
        <v>70</v>
      </c>
      <c r="BD3" s="77" t="s">
        <v>71</v>
      </c>
      <c r="BE3" s="77" t="s">
        <v>72</v>
      </c>
      <c r="BF3" s="77" t="s">
        <v>73</v>
      </c>
      <c r="BG3" s="79" t="s">
        <v>74</v>
      </c>
      <c r="BH3" s="30" t="s">
        <v>75</v>
      </c>
      <c r="BI3" s="30" t="s">
        <v>76</v>
      </c>
      <c r="BJ3" s="30" t="s">
        <v>77</v>
      </c>
      <c r="BK3" s="78" t="s">
        <v>453</v>
      </c>
      <c r="BL3" s="30" t="s">
        <v>71</v>
      </c>
      <c r="BM3" s="30" t="s">
        <v>72</v>
      </c>
      <c r="BN3" s="30" t="s">
        <v>29</v>
      </c>
      <c r="BO3" s="30" t="s">
        <v>30</v>
      </c>
      <c r="BP3" s="30" t="s">
        <v>78</v>
      </c>
      <c r="BQ3" s="30" t="s">
        <v>79</v>
      </c>
      <c r="BR3" s="78" t="s">
        <v>80</v>
      </c>
      <c r="BS3" s="30" t="s">
        <v>81</v>
      </c>
      <c r="BT3" s="30" t="s">
        <v>82</v>
      </c>
      <c r="BU3" s="78" t="s">
        <v>452</v>
      </c>
      <c r="BV3" s="30" t="s">
        <v>83</v>
      </c>
      <c r="BW3" s="30" t="s">
        <v>84</v>
      </c>
      <c r="BX3" s="30" t="s">
        <v>85</v>
      </c>
      <c r="BY3" s="30" t="s">
        <v>86</v>
      </c>
      <c r="BZ3" s="78" t="s">
        <v>87</v>
      </c>
      <c r="CA3" s="30" t="s">
        <v>88</v>
      </c>
      <c r="CB3" s="30" t="s">
        <v>89</v>
      </c>
      <c r="CC3" s="43" t="s">
        <v>90</v>
      </c>
      <c r="CD3" s="30" t="s">
        <v>91</v>
      </c>
      <c r="CE3" s="30" t="s">
        <v>92</v>
      </c>
      <c r="CF3" s="30" t="s">
        <v>93</v>
      </c>
      <c r="CG3" s="30" t="s">
        <v>94</v>
      </c>
      <c r="CH3" s="77" t="s">
        <v>95</v>
      </c>
      <c r="CI3" s="77" t="s">
        <v>96</v>
      </c>
      <c r="CJ3" s="77" t="s">
        <v>97</v>
      </c>
      <c r="CK3" s="77" t="s">
        <v>98</v>
      </c>
      <c r="CL3" s="173" t="s">
        <v>485</v>
      </c>
      <c r="CM3" s="77" t="s">
        <v>100</v>
      </c>
      <c r="CN3" s="77" t="s">
        <v>101</v>
      </c>
      <c r="CO3" s="77" t="s">
        <v>102</v>
      </c>
      <c r="CP3" s="77" t="s">
        <v>30</v>
      </c>
      <c r="CQ3" s="77" t="s">
        <v>103</v>
      </c>
      <c r="CR3" s="77" t="s">
        <v>31</v>
      </c>
      <c r="CS3" s="77" t="s">
        <v>70</v>
      </c>
      <c r="CT3" s="78" t="s">
        <v>486</v>
      </c>
      <c r="CU3" s="30" t="s">
        <v>105</v>
      </c>
      <c r="CV3" s="30" t="s">
        <v>106</v>
      </c>
      <c r="CW3" s="30" t="s">
        <v>384</v>
      </c>
      <c r="DI3" s="43"/>
      <c r="DJ3" s="73"/>
      <c r="DP3" s="61"/>
      <c r="EB3" s="61"/>
      <c r="EI3" s="61"/>
      <c r="EM3" s="61"/>
      <c r="ET3" s="61"/>
      <c r="EV3" s="61"/>
      <c r="FD3" s="73"/>
      <c r="FE3" s="61"/>
      <c r="FM3" s="43"/>
      <c r="FQ3" s="61"/>
      <c r="FX3" s="61"/>
      <c r="GA3" s="61"/>
      <c r="GF3" s="61"/>
      <c r="GI3" s="43"/>
      <c r="GR3" s="61"/>
      <c r="GZ3" s="61"/>
    </row>
    <row r="4" spans="1:209" x14ac:dyDescent="0.2">
      <c r="A4" s="61" t="s">
        <v>1</v>
      </c>
      <c r="E4" s="62"/>
      <c r="J4" s="77"/>
      <c r="V4" s="77"/>
      <c r="AC4" s="77"/>
      <c r="AG4" s="77"/>
      <c r="AN4" s="77"/>
      <c r="AP4" s="77"/>
      <c r="AT4" s="77"/>
      <c r="AU4" s="77"/>
      <c r="AV4" s="77"/>
      <c r="AW4" s="77"/>
      <c r="AX4" s="77"/>
      <c r="AY4" s="172"/>
      <c r="AZ4" s="77"/>
      <c r="BA4" s="77"/>
      <c r="BB4" s="77"/>
      <c r="BC4" s="77"/>
      <c r="BD4" s="77"/>
      <c r="BE4" s="77"/>
      <c r="BF4" s="77"/>
      <c r="BG4" s="77"/>
      <c r="BK4" s="77"/>
      <c r="BR4" s="77"/>
      <c r="BU4" s="77"/>
      <c r="BZ4" s="77"/>
      <c r="CH4" s="77"/>
      <c r="CI4" s="77"/>
      <c r="CJ4" s="77"/>
      <c r="CK4" s="77"/>
      <c r="CL4" s="172"/>
      <c r="CM4" s="77"/>
      <c r="CN4" s="77"/>
      <c r="CO4" s="77"/>
      <c r="CP4" s="77"/>
      <c r="CQ4" s="77"/>
      <c r="CR4" s="77"/>
      <c r="CS4" s="77"/>
      <c r="CT4" s="77"/>
      <c r="DG4" s="61"/>
      <c r="DJ4" s="71"/>
    </row>
    <row r="5" spans="1:209" x14ac:dyDescent="0.2">
      <c r="A5" s="61" t="s">
        <v>192</v>
      </c>
      <c r="E5" s="62"/>
      <c r="J5" s="77"/>
      <c r="V5" s="77"/>
      <c r="AC5" s="77"/>
      <c r="AG5" s="77"/>
      <c r="AN5" s="77"/>
      <c r="AP5" s="77"/>
      <c r="AT5" s="77"/>
      <c r="AU5" s="77"/>
      <c r="AV5" s="77"/>
      <c r="AW5" s="77"/>
      <c r="AX5" s="77"/>
      <c r="AY5" s="172"/>
      <c r="AZ5" s="77"/>
      <c r="BA5" s="77"/>
      <c r="BB5" s="77"/>
      <c r="BC5" s="77"/>
      <c r="BD5" s="77"/>
      <c r="BE5" s="77"/>
      <c r="BF5" s="77"/>
      <c r="BG5" s="77"/>
      <c r="BK5" s="77"/>
      <c r="BR5" s="77"/>
      <c r="BU5" s="77"/>
      <c r="BZ5" s="77"/>
      <c r="CH5" s="77"/>
      <c r="CI5" s="77"/>
      <c r="CJ5" s="77"/>
      <c r="CK5" s="77"/>
      <c r="CL5" s="172"/>
      <c r="CM5" s="77"/>
      <c r="CN5" s="77"/>
      <c r="CO5" s="77"/>
      <c r="CP5" s="77"/>
      <c r="CQ5" s="77"/>
      <c r="CR5" s="77"/>
      <c r="CS5" s="77"/>
      <c r="CT5" s="77"/>
      <c r="DG5" s="61"/>
      <c r="DJ5" s="71"/>
    </row>
    <row r="6" spans="1:209" x14ac:dyDescent="0.2">
      <c r="A6" s="30">
        <v>4</v>
      </c>
      <c r="B6" s="30">
        <v>4</v>
      </c>
      <c r="C6" s="100">
        <v>64</v>
      </c>
      <c r="D6" s="60">
        <f>'Revised Stratig. - April ''08'!$G$9</f>
        <v>2205</v>
      </c>
      <c r="E6" s="65">
        <v>23</v>
      </c>
      <c r="F6" s="15">
        <v>0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2.1739130434782608</v>
      </c>
      <c r="W6" s="15">
        <v>2.1739130434782608</v>
      </c>
      <c r="X6" s="15">
        <v>0</v>
      </c>
      <c r="Y6" s="15">
        <v>13.043478260869565</v>
      </c>
      <c r="Z6" s="15">
        <v>0</v>
      </c>
      <c r="AA6" s="15">
        <v>34.782608695652172</v>
      </c>
      <c r="AB6" s="15">
        <v>4.3478260869565215</v>
      </c>
      <c r="AC6" s="15">
        <v>39.130434782608695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321.73913043478257</v>
      </c>
      <c r="AJ6" s="15">
        <v>0</v>
      </c>
      <c r="AK6" s="15">
        <v>0</v>
      </c>
      <c r="AL6" s="15">
        <v>0</v>
      </c>
      <c r="AM6" s="15">
        <v>0</v>
      </c>
      <c r="AN6" s="15">
        <v>0</v>
      </c>
      <c r="AO6" s="15">
        <v>0</v>
      </c>
      <c r="AP6" s="15">
        <v>0</v>
      </c>
      <c r="AQ6" s="15">
        <v>0</v>
      </c>
      <c r="AR6" s="15">
        <v>0</v>
      </c>
      <c r="AS6" s="15">
        <v>0</v>
      </c>
      <c r="AT6" s="15">
        <v>4.3478260869565215</v>
      </c>
      <c r="AU6" s="15">
        <v>156.52173913043478</v>
      </c>
      <c r="AV6" s="15">
        <v>0</v>
      </c>
      <c r="AW6" s="15">
        <v>0</v>
      </c>
      <c r="AX6" s="15">
        <v>4.3499999999999996</v>
      </c>
      <c r="AY6" s="15">
        <v>147.82608695652169</v>
      </c>
      <c r="AZ6" s="15">
        <v>0</v>
      </c>
      <c r="BA6" s="15">
        <v>0</v>
      </c>
      <c r="BB6" s="15">
        <v>6.5217391304347823</v>
      </c>
      <c r="BC6" s="15">
        <v>0</v>
      </c>
      <c r="BD6" s="15">
        <v>0</v>
      </c>
      <c r="BE6" s="15">
        <v>0</v>
      </c>
      <c r="BF6" s="15">
        <v>0</v>
      </c>
      <c r="BG6" s="15">
        <v>156.52173913043478</v>
      </c>
      <c r="BH6" s="15">
        <v>0</v>
      </c>
      <c r="BI6" s="15">
        <v>0</v>
      </c>
      <c r="BJ6" s="15">
        <v>0</v>
      </c>
      <c r="BK6" s="15">
        <v>0</v>
      </c>
      <c r="BL6" s="15">
        <v>0</v>
      </c>
      <c r="BM6" s="15">
        <v>0</v>
      </c>
      <c r="BN6" s="15">
        <v>0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15">
        <v>15.217391304347828</v>
      </c>
      <c r="CI6" s="15">
        <v>6.5217391304347823</v>
      </c>
      <c r="CJ6" s="15">
        <v>0</v>
      </c>
      <c r="CK6" s="15">
        <v>21.739130434782609</v>
      </c>
      <c r="CL6" s="15">
        <v>37</v>
      </c>
      <c r="CM6" s="15">
        <v>6.5217391304347823</v>
      </c>
      <c r="CN6" s="15">
        <v>0</v>
      </c>
      <c r="CO6" s="15">
        <v>13.043478260869565</v>
      </c>
      <c r="CP6" s="15">
        <v>43.478260869565219</v>
      </c>
      <c r="CQ6" s="15">
        <v>0</v>
      </c>
      <c r="CR6" s="15">
        <v>0</v>
      </c>
      <c r="CS6" s="15">
        <v>0</v>
      </c>
      <c r="CT6" s="15">
        <v>100.04347826086956</v>
      </c>
      <c r="CU6" s="15">
        <v>0</v>
      </c>
      <c r="CV6" s="15">
        <v>1</v>
      </c>
      <c r="CW6" s="15">
        <v>64</v>
      </c>
      <c r="CX6" s="15"/>
      <c r="DJ6" s="60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</row>
    <row r="7" spans="1:209" x14ac:dyDescent="0.2">
      <c r="A7" s="30">
        <v>10</v>
      </c>
      <c r="B7" s="30">
        <v>10</v>
      </c>
      <c r="C7" s="100">
        <v>70</v>
      </c>
      <c r="D7" s="60">
        <f>'Revised Stratig. - April ''08'!$G$15</f>
        <v>2313</v>
      </c>
      <c r="E7" s="65">
        <v>20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25</v>
      </c>
      <c r="AB7" s="15">
        <v>0</v>
      </c>
      <c r="AC7" s="15">
        <v>25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155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v>0</v>
      </c>
      <c r="AQ7" s="15">
        <v>0</v>
      </c>
      <c r="AR7" s="15">
        <v>0</v>
      </c>
      <c r="AS7" s="15">
        <v>0</v>
      </c>
      <c r="AT7" s="15">
        <v>2.5</v>
      </c>
      <c r="AU7" s="15">
        <v>32.5</v>
      </c>
      <c r="AV7" s="15">
        <v>2.5</v>
      </c>
      <c r="AW7" s="15">
        <v>0</v>
      </c>
      <c r="AX7" s="15">
        <v>2.5</v>
      </c>
      <c r="AY7" s="15">
        <v>145</v>
      </c>
      <c r="AZ7" s="15">
        <v>0</v>
      </c>
      <c r="BA7" s="15">
        <v>0</v>
      </c>
      <c r="BB7" s="15">
        <v>5</v>
      </c>
      <c r="BC7" s="15">
        <v>0</v>
      </c>
      <c r="BD7" s="15">
        <v>2.5</v>
      </c>
      <c r="BE7" s="15">
        <v>0</v>
      </c>
      <c r="BF7" s="15">
        <v>0</v>
      </c>
      <c r="BG7" s="15">
        <v>155</v>
      </c>
      <c r="BH7" s="15">
        <v>0</v>
      </c>
      <c r="BI7" s="15">
        <v>0</v>
      </c>
      <c r="BJ7" s="15">
        <v>0</v>
      </c>
      <c r="BK7" s="15">
        <v>0</v>
      </c>
      <c r="BL7" s="15">
        <v>0</v>
      </c>
      <c r="BM7" s="15">
        <v>0</v>
      </c>
      <c r="BN7" s="15">
        <v>0</v>
      </c>
      <c r="BO7" s="15">
        <v>0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15">
        <v>5</v>
      </c>
      <c r="CI7" s="15">
        <v>5</v>
      </c>
      <c r="CJ7" s="15">
        <v>0</v>
      </c>
      <c r="CK7" s="15">
        <v>32.5</v>
      </c>
      <c r="CL7" s="15">
        <v>37.5</v>
      </c>
      <c r="CM7" s="15">
        <v>10</v>
      </c>
      <c r="CN7" s="15">
        <v>0</v>
      </c>
      <c r="CO7" s="15">
        <v>5</v>
      </c>
      <c r="CP7" s="15">
        <v>12.5</v>
      </c>
      <c r="CQ7" s="15">
        <v>0</v>
      </c>
      <c r="CR7" s="15">
        <v>0</v>
      </c>
      <c r="CS7" s="15">
        <v>0</v>
      </c>
      <c r="CT7" s="15">
        <v>65</v>
      </c>
      <c r="CU7" s="15">
        <v>0</v>
      </c>
      <c r="CV7" s="15">
        <v>1</v>
      </c>
      <c r="CW7" s="15">
        <v>70</v>
      </c>
      <c r="CX7" s="15"/>
      <c r="DJ7" s="60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</row>
    <row r="8" spans="1:209" x14ac:dyDescent="0.2">
      <c r="A8" s="30">
        <v>15</v>
      </c>
      <c r="B8" s="30">
        <v>15</v>
      </c>
      <c r="C8" s="100">
        <v>75</v>
      </c>
      <c r="D8" s="60">
        <f>'Revised Stratig. - April ''08'!$G$20</f>
        <v>2403</v>
      </c>
      <c r="E8" s="65">
        <v>25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2.083333333333333</v>
      </c>
      <c r="W8" s="15">
        <v>2.083333333333333</v>
      </c>
      <c r="X8" s="15">
        <v>0</v>
      </c>
      <c r="Y8" s="15">
        <v>2.083333333333333</v>
      </c>
      <c r="Z8" s="15">
        <v>0</v>
      </c>
      <c r="AA8" s="15">
        <v>0</v>
      </c>
      <c r="AB8" s="15">
        <v>2.083333333333333</v>
      </c>
      <c r="AC8" s="15">
        <v>2.083333333333333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93.75</v>
      </c>
      <c r="AJ8" s="15">
        <v>0</v>
      </c>
      <c r="AK8" s="15">
        <v>0</v>
      </c>
      <c r="AL8" s="15">
        <v>2.083333333333333</v>
      </c>
      <c r="AM8" s="15">
        <v>0</v>
      </c>
      <c r="AN8" s="15">
        <v>0</v>
      </c>
      <c r="AO8" s="15">
        <v>0</v>
      </c>
      <c r="AP8" s="15">
        <v>0</v>
      </c>
      <c r="AQ8" s="15">
        <v>0</v>
      </c>
      <c r="AR8" s="15">
        <v>0</v>
      </c>
      <c r="AS8" s="15">
        <v>0</v>
      </c>
      <c r="AT8" s="15">
        <v>0</v>
      </c>
      <c r="AU8" s="15">
        <v>25</v>
      </c>
      <c r="AV8" s="15">
        <v>2.083333333333333</v>
      </c>
      <c r="AW8" s="15">
        <v>0</v>
      </c>
      <c r="AX8" s="15">
        <v>2.083333333333333</v>
      </c>
      <c r="AY8" s="15">
        <v>47.916666666666671</v>
      </c>
      <c r="AZ8" s="15">
        <v>0</v>
      </c>
      <c r="BA8" s="15">
        <v>0</v>
      </c>
      <c r="BB8" s="15">
        <v>6.25</v>
      </c>
      <c r="BC8" s="15">
        <v>0</v>
      </c>
      <c r="BD8" s="15">
        <v>0</v>
      </c>
      <c r="BE8" s="15">
        <v>0</v>
      </c>
      <c r="BF8" s="15">
        <v>0</v>
      </c>
      <c r="BG8" s="15">
        <v>56.25</v>
      </c>
      <c r="BH8" s="15">
        <v>0</v>
      </c>
      <c r="BI8" s="15">
        <v>0</v>
      </c>
      <c r="BJ8" s="15">
        <v>0</v>
      </c>
      <c r="BK8" s="15">
        <v>0</v>
      </c>
      <c r="BL8" s="15">
        <v>0</v>
      </c>
      <c r="BM8" s="15">
        <v>0</v>
      </c>
      <c r="BN8" s="15">
        <v>0</v>
      </c>
      <c r="BO8" s="15">
        <v>0</v>
      </c>
      <c r="BP8" s="15">
        <v>0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v>0</v>
      </c>
      <c r="CH8" s="15">
        <v>2.083333333333333</v>
      </c>
      <c r="CI8" s="15">
        <v>0</v>
      </c>
      <c r="CJ8" s="15">
        <v>0</v>
      </c>
      <c r="CK8" s="15">
        <v>2.083333333333333</v>
      </c>
      <c r="CL8" s="15">
        <v>4.16</v>
      </c>
      <c r="CM8" s="15">
        <v>0</v>
      </c>
      <c r="CN8" s="15">
        <v>2.083333333333333</v>
      </c>
      <c r="CO8" s="15">
        <v>4.1666666666666661</v>
      </c>
      <c r="CP8" s="15">
        <v>6.25</v>
      </c>
      <c r="CQ8" s="15">
        <v>0</v>
      </c>
      <c r="CR8" s="15">
        <v>0</v>
      </c>
      <c r="CS8" s="15">
        <v>0</v>
      </c>
      <c r="CT8" s="15">
        <v>16.66</v>
      </c>
      <c r="CU8" s="15">
        <v>0</v>
      </c>
      <c r="CV8" s="15">
        <v>1</v>
      </c>
      <c r="CW8" s="15">
        <v>75</v>
      </c>
      <c r="CX8" s="15"/>
      <c r="DJ8" s="60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</row>
    <row r="9" spans="1:209" x14ac:dyDescent="0.2">
      <c r="A9" s="30">
        <v>20</v>
      </c>
      <c r="B9" s="30">
        <v>20</v>
      </c>
      <c r="C9" s="100">
        <v>80</v>
      </c>
      <c r="D9" s="60">
        <f>'Revised Stratig. - April ''08'!$G$25</f>
        <v>2493</v>
      </c>
      <c r="E9" s="65">
        <v>25</v>
      </c>
      <c r="F9" s="15">
        <v>0</v>
      </c>
      <c r="G9" s="15">
        <v>2</v>
      </c>
      <c r="H9" s="15">
        <v>4</v>
      </c>
      <c r="I9" s="15">
        <v>2</v>
      </c>
      <c r="J9" s="15">
        <v>2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2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2</v>
      </c>
      <c r="W9" s="15">
        <v>2</v>
      </c>
      <c r="X9" s="15">
        <v>0</v>
      </c>
      <c r="Y9" s="15">
        <v>2</v>
      </c>
      <c r="Z9" s="15">
        <v>2</v>
      </c>
      <c r="AA9" s="15">
        <v>8</v>
      </c>
      <c r="AB9" s="15">
        <v>0</v>
      </c>
      <c r="AC9" s="15">
        <v>8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152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  <c r="AQ9" s="15">
        <v>2</v>
      </c>
      <c r="AR9" s="15">
        <v>0</v>
      </c>
      <c r="AS9" s="15">
        <v>0</v>
      </c>
      <c r="AT9" s="15">
        <v>6</v>
      </c>
      <c r="AU9" s="15">
        <v>108</v>
      </c>
      <c r="AV9" s="15">
        <v>2</v>
      </c>
      <c r="AW9" s="15">
        <v>0</v>
      </c>
      <c r="AX9" s="15">
        <v>6</v>
      </c>
      <c r="AY9" s="15">
        <v>64</v>
      </c>
      <c r="AZ9" s="15">
        <v>0</v>
      </c>
      <c r="BA9" s="15">
        <v>0</v>
      </c>
      <c r="BB9" s="15">
        <v>2</v>
      </c>
      <c r="BC9" s="15">
        <v>0</v>
      </c>
      <c r="BD9" s="15">
        <v>0</v>
      </c>
      <c r="BE9" s="15">
        <v>0</v>
      </c>
      <c r="BF9" s="15">
        <v>0</v>
      </c>
      <c r="BG9" s="15">
        <v>68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2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8</v>
      </c>
      <c r="CI9" s="15">
        <v>2</v>
      </c>
      <c r="CJ9" s="15">
        <v>2</v>
      </c>
      <c r="CK9" s="15">
        <v>12</v>
      </c>
      <c r="CL9" s="15">
        <v>20</v>
      </c>
      <c r="CM9" s="15">
        <v>2</v>
      </c>
      <c r="CN9" s="15">
        <v>0</v>
      </c>
      <c r="CO9" s="15">
        <v>0</v>
      </c>
      <c r="CP9" s="15">
        <v>0</v>
      </c>
      <c r="CQ9" s="15">
        <v>0</v>
      </c>
      <c r="CR9" s="15">
        <v>0</v>
      </c>
      <c r="CS9" s="15">
        <v>0</v>
      </c>
      <c r="CT9" s="15">
        <v>22</v>
      </c>
      <c r="CU9" s="15">
        <v>0</v>
      </c>
      <c r="CV9" s="15">
        <v>1</v>
      </c>
      <c r="CW9" s="15">
        <v>80</v>
      </c>
      <c r="CX9" s="15"/>
      <c r="DJ9" s="60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</row>
    <row r="10" spans="1:209" x14ac:dyDescent="0.2">
      <c r="A10" s="30">
        <v>25</v>
      </c>
      <c r="B10" s="30">
        <v>25</v>
      </c>
      <c r="C10" s="100">
        <v>85</v>
      </c>
      <c r="D10" s="60">
        <f>'Revised Stratig. - April ''08'!$G$30</f>
        <v>2583</v>
      </c>
      <c r="E10" s="65">
        <v>25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2</v>
      </c>
      <c r="Z10" s="15">
        <v>0</v>
      </c>
      <c r="AA10" s="15">
        <v>22</v>
      </c>
      <c r="AB10" s="15">
        <v>6</v>
      </c>
      <c r="AC10" s="15">
        <v>28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268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5">
        <v>0</v>
      </c>
      <c r="AP10" s="15">
        <v>0</v>
      </c>
      <c r="AQ10" s="15">
        <v>0</v>
      </c>
      <c r="AR10" s="15">
        <v>0</v>
      </c>
      <c r="AS10" s="15">
        <v>0</v>
      </c>
      <c r="AT10" s="15">
        <v>8</v>
      </c>
      <c r="AU10" s="15">
        <v>118</v>
      </c>
      <c r="AV10" s="15">
        <v>0</v>
      </c>
      <c r="AW10" s="15">
        <v>0</v>
      </c>
      <c r="AX10" s="15">
        <v>8</v>
      </c>
      <c r="AY10" s="15">
        <v>250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252</v>
      </c>
      <c r="BH10" s="15">
        <v>0</v>
      </c>
      <c r="BI10" s="15">
        <v>0</v>
      </c>
      <c r="BJ10" s="15">
        <v>0</v>
      </c>
      <c r="BK10" s="15">
        <v>0</v>
      </c>
      <c r="BL10" s="15">
        <v>0</v>
      </c>
      <c r="BM10" s="15">
        <v>0</v>
      </c>
      <c r="BN10" s="15">
        <v>0</v>
      </c>
      <c r="BO10" s="15">
        <v>0</v>
      </c>
      <c r="BP10" s="15">
        <v>0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15">
        <v>34</v>
      </c>
      <c r="CI10" s="15">
        <v>16</v>
      </c>
      <c r="CJ10" s="15">
        <v>6</v>
      </c>
      <c r="CK10" s="15">
        <v>34</v>
      </c>
      <c r="CL10" s="15">
        <v>68</v>
      </c>
      <c r="CM10" s="15">
        <v>12</v>
      </c>
      <c r="CN10" s="15">
        <v>4</v>
      </c>
      <c r="CO10" s="15">
        <v>16</v>
      </c>
      <c r="CP10" s="15">
        <v>10</v>
      </c>
      <c r="CQ10" s="15">
        <v>6</v>
      </c>
      <c r="CR10" s="15">
        <v>0</v>
      </c>
      <c r="CS10" s="15">
        <v>0</v>
      </c>
      <c r="CT10" s="15">
        <v>116</v>
      </c>
      <c r="CU10" s="15">
        <v>0</v>
      </c>
      <c r="CV10" s="15">
        <v>1</v>
      </c>
      <c r="CW10" s="15">
        <v>85</v>
      </c>
      <c r="CX10" s="15"/>
      <c r="DJ10" s="60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</row>
    <row r="11" spans="1:209" x14ac:dyDescent="0.2">
      <c r="A11" s="30">
        <v>30</v>
      </c>
      <c r="B11" s="30">
        <v>30</v>
      </c>
      <c r="C11" s="100">
        <v>90</v>
      </c>
      <c r="D11" s="60">
        <f>'Revised Stratig. - April ''08'!$G$35</f>
        <v>2673</v>
      </c>
      <c r="E11" s="65">
        <v>25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2</v>
      </c>
      <c r="U11" s="15">
        <v>2</v>
      </c>
      <c r="V11" s="15">
        <v>0</v>
      </c>
      <c r="W11" s="15">
        <v>4</v>
      </c>
      <c r="X11" s="15">
        <v>0</v>
      </c>
      <c r="Y11" s="15">
        <v>4</v>
      </c>
      <c r="Z11" s="15">
        <v>0</v>
      </c>
      <c r="AA11" s="15">
        <v>10</v>
      </c>
      <c r="AB11" s="15">
        <v>0</v>
      </c>
      <c r="AC11" s="15">
        <v>10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130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  <c r="AR11" s="15">
        <v>0</v>
      </c>
      <c r="AS11" s="15">
        <v>0</v>
      </c>
      <c r="AT11" s="15">
        <v>0</v>
      </c>
      <c r="AU11" s="15">
        <v>86</v>
      </c>
      <c r="AV11" s="15">
        <v>0</v>
      </c>
      <c r="AW11" s="15">
        <v>0</v>
      </c>
      <c r="AX11" s="15">
        <v>2</v>
      </c>
      <c r="AY11" s="15">
        <v>86</v>
      </c>
      <c r="AZ11" s="15">
        <v>0</v>
      </c>
      <c r="BA11" s="15">
        <v>0</v>
      </c>
      <c r="BB11" s="15">
        <v>6</v>
      </c>
      <c r="BC11" s="15">
        <v>0</v>
      </c>
      <c r="BD11" s="15">
        <v>0</v>
      </c>
      <c r="BE11" s="15">
        <v>0</v>
      </c>
      <c r="BF11" s="15">
        <v>0</v>
      </c>
      <c r="BG11" s="15">
        <v>94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v>0</v>
      </c>
      <c r="CH11" s="15">
        <v>10</v>
      </c>
      <c r="CI11" s="15">
        <v>6</v>
      </c>
      <c r="CJ11" s="15">
        <v>0</v>
      </c>
      <c r="CK11" s="15">
        <v>16</v>
      </c>
      <c r="CL11" s="15">
        <v>26</v>
      </c>
      <c r="CM11" s="15">
        <v>2</v>
      </c>
      <c r="CN11" s="15">
        <v>0</v>
      </c>
      <c r="CO11" s="15">
        <v>4</v>
      </c>
      <c r="CP11" s="15">
        <v>8</v>
      </c>
      <c r="CQ11" s="15">
        <v>0</v>
      </c>
      <c r="CR11" s="15">
        <v>0</v>
      </c>
      <c r="CS11" s="15">
        <v>0</v>
      </c>
      <c r="CT11" s="15">
        <v>40</v>
      </c>
      <c r="CU11" s="15">
        <v>0</v>
      </c>
      <c r="CV11" s="15">
        <v>1</v>
      </c>
      <c r="CW11" s="15">
        <v>90</v>
      </c>
      <c r="CX11" s="15"/>
      <c r="DJ11" s="60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</row>
    <row r="12" spans="1:209" x14ac:dyDescent="0.2">
      <c r="A12" s="30">
        <v>35</v>
      </c>
      <c r="B12" s="30">
        <v>35</v>
      </c>
      <c r="C12" s="100">
        <v>95</v>
      </c>
      <c r="D12" s="60">
        <f>'Revised Stratig. - April ''08'!$G$40</f>
        <v>2764</v>
      </c>
      <c r="E12" s="65">
        <v>23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4.3478260869565215</v>
      </c>
      <c r="W12" s="15">
        <v>4.3478260869565215</v>
      </c>
      <c r="X12" s="15">
        <v>0</v>
      </c>
      <c r="Y12" s="15">
        <v>4.3478260869565215</v>
      </c>
      <c r="Z12" s="15">
        <v>0</v>
      </c>
      <c r="AA12" s="15">
        <v>21.739130434782609</v>
      </c>
      <c r="AB12" s="15">
        <v>0</v>
      </c>
      <c r="AC12" s="15">
        <v>21.739130434782609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39.130434782608695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2.1739130434782608</v>
      </c>
      <c r="AU12" s="15">
        <v>173.91304347826087</v>
      </c>
      <c r="AV12" s="15">
        <v>2.1739130434782608</v>
      </c>
      <c r="AW12" s="15">
        <v>0</v>
      </c>
      <c r="AX12" s="15">
        <v>2.1739130434782608</v>
      </c>
      <c r="AY12" s="15">
        <v>58.695652173913039</v>
      </c>
      <c r="AZ12" s="15">
        <v>0</v>
      </c>
      <c r="BA12" s="15">
        <v>0</v>
      </c>
      <c r="BB12" s="15">
        <v>4.3478260869565215</v>
      </c>
      <c r="BC12" s="15">
        <v>0</v>
      </c>
      <c r="BD12" s="15">
        <v>0</v>
      </c>
      <c r="BE12" s="15">
        <v>0</v>
      </c>
      <c r="BF12" s="15">
        <v>0</v>
      </c>
      <c r="BG12" s="15">
        <v>65.217391304347828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6.5217391304347823</v>
      </c>
      <c r="CI12" s="15">
        <v>10.869565217391305</v>
      </c>
      <c r="CJ12" s="15">
        <v>2.1739130434782608</v>
      </c>
      <c r="CK12" s="15">
        <v>8.695652173913043</v>
      </c>
      <c r="CL12" s="15">
        <v>17.3</v>
      </c>
      <c r="CM12" s="15">
        <v>2.1739130434782608</v>
      </c>
      <c r="CN12" s="15">
        <v>0</v>
      </c>
      <c r="CO12" s="15">
        <v>2.1739130434782608</v>
      </c>
      <c r="CP12" s="15">
        <v>34.782608695652172</v>
      </c>
      <c r="CQ12" s="15">
        <v>0</v>
      </c>
      <c r="CR12" s="15">
        <v>0</v>
      </c>
      <c r="CS12" s="15">
        <v>0</v>
      </c>
      <c r="CT12" s="15">
        <v>56.4304347826087</v>
      </c>
      <c r="CU12" s="15">
        <v>0</v>
      </c>
      <c r="CV12" s="15">
        <v>1</v>
      </c>
      <c r="CW12" s="15">
        <v>95</v>
      </c>
      <c r="CX12" s="15"/>
      <c r="DJ12" s="60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</row>
    <row r="13" spans="1:209" x14ac:dyDescent="0.2">
      <c r="A13" s="30">
        <v>40</v>
      </c>
      <c r="B13" s="30">
        <v>40</v>
      </c>
      <c r="C13" s="100">
        <v>100</v>
      </c>
      <c r="D13" s="60">
        <f>'Revised Stratig. - April ''08'!$G$45</f>
        <v>2774</v>
      </c>
      <c r="E13" s="65">
        <v>25</v>
      </c>
      <c r="F13" s="15">
        <v>2</v>
      </c>
      <c r="G13" s="15">
        <v>0</v>
      </c>
      <c r="H13" s="15">
        <v>0</v>
      </c>
      <c r="I13" s="15">
        <v>0</v>
      </c>
      <c r="J13" s="15">
        <v>2</v>
      </c>
      <c r="K13" s="15">
        <v>2</v>
      </c>
      <c r="L13" s="15">
        <v>0</v>
      </c>
      <c r="M13" s="15">
        <v>0</v>
      </c>
      <c r="N13" s="15">
        <v>0</v>
      </c>
      <c r="O13" s="15">
        <v>0</v>
      </c>
      <c r="P13" s="15">
        <v>4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4</v>
      </c>
      <c r="Z13" s="15">
        <v>0</v>
      </c>
      <c r="AA13" s="15">
        <v>18</v>
      </c>
      <c r="AB13" s="15">
        <v>4</v>
      </c>
      <c r="AC13" s="15">
        <v>22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76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70</v>
      </c>
      <c r="AV13" s="15">
        <v>6</v>
      </c>
      <c r="AW13" s="15">
        <v>0</v>
      </c>
      <c r="AX13" s="15">
        <v>6</v>
      </c>
      <c r="AY13" s="15">
        <v>52</v>
      </c>
      <c r="AZ13" s="15">
        <v>0</v>
      </c>
      <c r="BA13" s="15">
        <v>2</v>
      </c>
      <c r="BB13" s="15">
        <v>108</v>
      </c>
      <c r="BC13" s="15">
        <v>0</v>
      </c>
      <c r="BD13" s="15">
        <v>0</v>
      </c>
      <c r="BE13" s="15">
        <v>0</v>
      </c>
      <c r="BF13" s="15">
        <v>0</v>
      </c>
      <c r="BG13" s="15">
        <v>164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10</v>
      </c>
      <c r="CI13" s="15">
        <v>2</v>
      </c>
      <c r="CJ13" s="15">
        <v>2</v>
      </c>
      <c r="CK13" s="15">
        <v>24</v>
      </c>
      <c r="CL13" s="15">
        <v>34</v>
      </c>
      <c r="CM13" s="15">
        <v>0</v>
      </c>
      <c r="CN13" s="15">
        <v>2</v>
      </c>
      <c r="CO13" s="15">
        <v>0</v>
      </c>
      <c r="CP13" s="15">
        <v>2</v>
      </c>
      <c r="CQ13" s="15">
        <v>2</v>
      </c>
      <c r="CR13" s="15">
        <v>0</v>
      </c>
      <c r="CS13" s="15">
        <v>0</v>
      </c>
      <c r="CT13" s="15">
        <v>40</v>
      </c>
      <c r="CU13" s="15">
        <v>0</v>
      </c>
      <c r="CV13" s="15">
        <v>1</v>
      </c>
      <c r="CW13" s="15">
        <v>100</v>
      </c>
      <c r="CX13" s="15"/>
      <c r="DJ13" s="60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</row>
    <row r="14" spans="1:209" x14ac:dyDescent="0.2">
      <c r="A14" s="30">
        <v>45</v>
      </c>
      <c r="B14" s="30">
        <v>45</v>
      </c>
      <c r="C14" s="100">
        <v>105</v>
      </c>
      <c r="D14" s="60">
        <f>'Revised Stratig. - April ''08'!$G$50</f>
        <v>2829</v>
      </c>
      <c r="E14" s="65">
        <v>27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7.4074074074074066</v>
      </c>
      <c r="W14" s="15">
        <v>7.4074074074074066</v>
      </c>
      <c r="X14" s="15">
        <v>0</v>
      </c>
      <c r="Y14" s="15">
        <v>9.2592592592592595</v>
      </c>
      <c r="Z14" s="15">
        <v>0</v>
      </c>
      <c r="AA14" s="15">
        <v>31.481481481481481</v>
      </c>
      <c r="AB14" s="15">
        <v>0</v>
      </c>
      <c r="AC14" s="15">
        <v>31.481481481481481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103.70370370370371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  <c r="AR14" s="15">
        <v>0</v>
      </c>
      <c r="AS14" s="15">
        <v>0</v>
      </c>
      <c r="AT14" s="15">
        <v>0</v>
      </c>
      <c r="AU14" s="15">
        <v>90.740740740740748</v>
      </c>
      <c r="AV14" s="15">
        <v>1.8518518518518516</v>
      </c>
      <c r="AW14" s="15">
        <v>0</v>
      </c>
      <c r="AX14" s="15">
        <v>1.8518518518518516</v>
      </c>
      <c r="AY14" s="15">
        <v>68.518518518518519</v>
      </c>
      <c r="AZ14" s="15">
        <v>0</v>
      </c>
      <c r="BA14" s="15">
        <v>0</v>
      </c>
      <c r="BB14" s="15">
        <v>87.037037037037038</v>
      </c>
      <c r="BC14" s="15">
        <v>1.8518518518518516</v>
      </c>
      <c r="BD14" s="15">
        <v>0</v>
      </c>
      <c r="BE14" s="15">
        <v>0</v>
      </c>
      <c r="BF14" s="15">
        <v>0</v>
      </c>
      <c r="BG14" s="15">
        <v>159.25925925925927</v>
      </c>
      <c r="BH14" s="15">
        <v>0</v>
      </c>
      <c r="BI14" s="15">
        <v>0</v>
      </c>
      <c r="BJ14" s="15">
        <v>0</v>
      </c>
      <c r="BK14" s="15">
        <v>0</v>
      </c>
      <c r="BL14" s="15">
        <v>0</v>
      </c>
      <c r="BM14" s="15">
        <v>0</v>
      </c>
      <c r="BN14" s="15">
        <v>0</v>
      </c>
      <c r="BO14" s="15">
        <v>0</v>
      </c>
      <c r="BP14" s="15">
        <v>0</v>
      </c>
      <c r="BQ14" s="15">
        <v>0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18.518518518518519</v>
      </c>
      <c r="CI14" s="15">
        <v>11.111111111111111</v>
      </c>
      <c r="CJ14" s="15">
        <v>1.8518518518518516</v>
      </c>
      <c r="CK14" s="15">
        <v>11.111111111111111</v>
      </c>
      <c r="CL14" s="15">
        <v>29.600000000000005</v>
      </c>
      <c r="CM14" s="15">
        <v>5.5555555555555554</v>
      </c>
      <c r="CN14" s="15">
        <v>0</v>
      </c>
      <c r="CO14" s="15">
        <v>0</v>
      </c>
      <c r="CP14" s="15">
        <v>1.8518518518518516</v>
      </c>
      <c r="CQ14" s="15">
        <v>0</v>
      </c>
      <c r="CR14" s="15">
        <v>0</v>
      </c>
      <c r="CS14" s="15">
        <v>0</v>
      </c>
      <c r="CT14" s="15">
        <v>37.007407407407413</v>
      </c>
      <c r="CU14" s="15">
        <v>0</v>
      </c>
      <c r="CV14" s="15">
        <v>1</v>
      </c>
      <c r="CW14" s="15">
        <v>105</v>
      </c>
      <c r="CX14" s="15"/>
      <c r="DJ14" s="60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</row>
    <row r="15" spans="1:209" x14ac:dyDescent="0.2">
      <c r="A15" s="30">
        <v>50</v>
      </c>
      <c r="B15" s="30">
        <v>50</v>
      </c>
      <c r="C15" s="100">
        <v>110</v>
      </c>
      <c r="D15" s="60">
        <f>'Revised Stratig. - April ''08'!$G$55</f>
        <v>2889</v>
      </c>
      <c r="E15" s="65">
        <v>25</v>
      </c>
      <c r="F15" s="15">
        <v>0</v>
      </c>
      <c r="G15" s="15">
        <v>2</v>
      </c>
      <c r="H15" s="15">
        <v>0</v>
      </c>
      <c r="I15" s="15">
        <v>0</v>
      </c>
      <c r="J15" s="15">
        <v>2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4</v>
      </c>
      <c r="Z15" s="15">
        <v>0</v>
      </c>
      <c r="AA15" s="15">
        <v>20</v>
      </c>
      <c r="AB15" s="15">
        <v>2</v>
      </c>
      <c r="AC15" s="15">
        <v>22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176</v>
      </c>
      <c r="AJ15" s="15">
        <v>0</v>
      </c>
      <c r="AK15" s="15">
        <v>0</v>
      </c>
      <c r="AL15" s="15">
        <v>0</v>
      </c>
      <c r="AM15" s="15">
        <v>2</v>
      </c>
      <c r="AN15" s="15">
        <v>0</v>
      </c>
      <c r="AO15" s="15">
        <v>0</v>
      </c>
      <c r="AP15" s="15">
        <v>0</v>
      </c>
      <c r="AQ15" s="15">
        <v>0</v>
      </c>
      <c r="AR15" s="15">
        <v>0</v>
      </c>
      <c r="AS15" s="15">
        <v>0</v>
      </c>
      <c r="AT15" s="15">
        <v>2</v>
      </c>
      <c r="AU15" s="15">
        <v>86</v>
      </c>
      <c r="AV15" s="15">
        <v>2</v>
      </c>
      <c r="AW15" s="15">
        <v>0</v>
      </c>
      <c r="AX15" s="15">
        <v>2</v>
      </c>
      <c r="AY15" s="15">
        <v>126</v>
      </c>
      <c r="AZ15" s="15">
        <v>0</v>
      </c>
      <c r="BA15" s="15">
        <v>0</v>
      </c>
      <c r="BB15" s="15">
        <v>2</v>
      </c>
      <c r="BC15" s="15">
        <v>0</v>
      </c>
      <c r="BD15" s="15">
        <v>0</v>
      </c>
      <c r="BE15" s="15">
        <v>0</v>
      </c>
      <c r="BF15" s="15">
        <v>0</v>
      </c>
      <c r="BG15" s="15">
        <v>130</v>
      </c>
      <c r="BH15" s="15">
        <v>0</v>
      </c>
      <c r="BI15" s="15">
        <v>0</v>
      </c>
      <c r="BJ15" s="15">
        <v>0</v>
      </c>
      <c r="BK15" s="15">
        <v>0</v>
      </c>
      <c r="BL15" s="15">
        <v>0</v>
      </c>
      <c r="BM15" s="15">
        <v>0</v>
      </c>
      <c r="BN15" s="15">
        <v>0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15">
        <v>10</v>
      </c>
      <c r="CI15" s="15">
        <v>16</v>
      </c>
      <c r="CJ15" s="15">
        <v>4</v>
      </c>
      <c r="CK15" s="15">
        <v>14</v>
      </c>
      <c r="CL15" s="15">
        <v>26</v>
      </c>
      <c r="CM15" s="15">
        <v>6</v>
      </c>
      <c r="CN15" s="15">
        <v>0</v>
      </c>
      <c r="CO15" s="15">
        <v>2</v>
      </c>
      <c r="CP15" s="15">
        <v>0</v>
      </c>
      <c r="CQ15" s="15">
        <v>0</v>
      </c>
      <c r="CR15" s="15">
        <v>0</v>
      </c>
      <c r="CS15" s="15">
        <v>0</v>
      </c>
      <c r="CT15" s="15">
        <v>34</v>
      </c>
      <c r="CU15" s="15">
        <v>0</v>
      </c>
      <c r="CV15" s="15">
        <v>1</v>
      </c>
      <c r="CW15" s="15">
        <v>110</v>
      </c>
      <c r="CX15" s="15"/>
      <c r="DJ15" s="60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</row>
    <row r="16" spans="1:209" x14ac:dyDescent="0.2">
      <c r="A16" s="30">
        <v>55</v>
      </c>
      <c r="B16" s="30">
        <v>55</v>
      </c>
      <c r="C16" s="100">
        <v>115</v>
      </c>
      <c r="D16" s="60">
        <f>'Revised Stratig. - April ''08'!$G$60</f>
        <v>2922</v>
      </c>
      <c r="E16" s="65">
        <v>30</v>
      </c>
      <c r="F16" s="15">
        <v>0</v>
      </c>
      <c r="G16" s="15">
        <v>0</v>
      </c>
      <c r="H16" s="15">
        <v>3.3333333333333335</v>
      </c>
      <c r="I16" s="15">
        <v>0</v>
      </c>
      <c r="J16" s="15">
        <v>1.667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1.667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3.3333333333333335</v>
      </c>
      <c r="W16" s="15">
        <v>3.3333333333333335</v>
      </c>
      <c r="X16" s="15">
        <v>0</v>
      </c>
      <c r="Y16" s="15">
        <v>0</v>
      </c>
      <c r="Z16" s="15">
        <v>0</v>
      </c>
      <c r="AA16" s="15">
        <v>18.333333333333336</v>
      </c>
      <c r="AB16" s="15">
        <v>0</v>
      </c>
      <c r="AC16" s="15">
        <v>18.333333333333336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186.66666666666669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15">
        <v>0</v>
      </c>
      <c r="AS16" s="15">
        <v>0</v>
      </c>
      <c r="AT16" s="15">
        <v>1.6666666666666667</v>
      </c>
      <c r="AU16" s="15">
        <v>73.333333333333343</v>
      </c>
      <c r="AV16" s="15">
        <v>0</v>
      </c>
      <c r="AW16" s="15">
        <v>0</v>
      </c>
      <c r="AX16" s="15">
        <v>1.6666666666666667</v>
      </c>
      <c r="AY16" s="15">
        <v>130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131.66666666666666</v>
      </c>
      <c r="BH16" s="15">
        <v>0</v>
      </c>
      <c r="BI16" s="15">
        <v>0</v>
      </c>
      <c r="BJ16" s="15">
        <v>0</v>
      </c>
      <c r="BK16" s="15">
        <v>0</v>
      </c>
      <c r="BL16" s="15">
        <v>0</v>
      </c>
      <c r="BM16" s="15">
        <v>0</v>
      </c>
      <c r="BN16" s="15">
        <v>0</v>
      </c>
      <c r="BO16" s="15">
        <v>0</v>
      </c>
      <c r="BP16" s="15">
        <v>0</v>
      </c>
      <c r="BQ16" s="15">
        <v>0</v>
      </c>
      <c r="BR16" s="15">
        <v>0</v>
      </c>
      <c r="BS16" s="15">
        <v>0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15">
        <v>5</v>
      </c>
      <c r="CI16" s="15">
        <v>5</v>
      </c>
      <c r="CJ16" s="15">
        <v>1.6666666666666667</v>
      </c>
      <c r="CK16" s="15">
        <v>15</v>
      </c>
      <c r="CL16" s="15">
        <v>20</v>
      </c>
      <c r="CM16" s="15">
        <v>0</v>
      </c>
      <c r="CN16" s="15">
        <v>0</v>
      </c>
      <c r="CO16" s="15">
        <v>1.6666666666666667</v>
      </c>
      <c r="CP16" s="15">
        <v>8.3333333333333321</v>
      </c>
      <c r="CQ16" s="15">
        <v>0</v>
      </c>
      <c r="CR16" s="15">
        <v>0</v>
      </c>
      <c r="CS16" s="15">
        <v>0</v>
      </c>
      <c r="CT16" s="15">
        <v>30</v>
      </c>
      <c r="CU16" s="15">
        <v>0</v>
      </c>
      <c r="CV16" s="15">
        <v>1</v>
      </c>
      <c r="CW16" s="15">
        <v>115</v>
      </c>
      <c r="CX16" s="15"/>
      <c r="DJ16" s="60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</row>
    <row r="17" spans="1:211" x14ac:dyDescent="0.2">
      <c r="A17" s="30">
        <v>60</v>
      </c>
      <c r="B17" s="30">
        <v>60</v>
      </c>
      <c r="C17" s="100">
        <v>120</v>
      </c>
      <c r="D17" s="60">
        <f>'Revised Stratig. - April ''08'!$G$65</f>
        <v>3020</v>
      </c>
      <c r="E17" s="65">
        <v>25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2</v>
      </c>
      <c r="W17" s="15">
        <v>2</v>
      </c>
      <c r="X17" s="15">
        <v>0</v>
      </c>
      <c r="Y17" s="15">
        <v>0</v>
      </c>
      <c r="Z17" s="15">
        <v>0</v>
      </c>
      <c r="AA17" s="15">
        <v>16</v>
      </c>
      <c r="AB17" s="15">
        <v>0</v>
      </c>
      <c r="AC17" s="15">
        <v>16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174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4</v>
      </c>
      <c r="AU17" s="15">
        <v>102</v>
      </c>
      <c r="AV17" s="15">
        <v>0</v>
      </c>
      <c r="AW17" s="15">
        <v>0</v>
      </c>
      <c r="AX17" s="15">
        <v>4</v>
      </c>
      <c r="AY17" s="15">
        <v>102</v>
      </c>
      <c r="AZ17" s="15">
        <v>0</v>
      </c>
      <c r="BA17" s="15">
        <v>2</v>
      </c>
      <c r="BB17" s="15">
        <v>6</v>
      </c>
      <c r="BC17" s="15">
        <v>0</v>
      </c>
      <c r="BD17" s="15">
        <v>0</v>
      </c>
      <c r="BE17" s="15">
        <v>0</v>
      </c>
      <c r="BF17" s="15">
        <v>0</v>
      </c>
      <c r="BG17" s="15">
        <v>112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5">
        <v>2</v>
      </c>
      <c r="CK17" s="15">
        <v>10</v>
      </c>
      <c r="CL17" s="15">
        <v>10</v>
      </c>
      <c r="CM17" s="15">
        <v>0</v>
      </c>
      <c r="CN17" s="15">
        <v>0</v>
      </c>
      <c r="CO17" s="15">
        <v>6</v>
      </c>
      <c r="CP17" s="15">
        <v>2</v>
      </c>
      <c r="CQ17" s="15">
        <v>0</v>
      </c>
      <c r="CR17" s="15">
        <v>0</v>
      </c>
      <c r="CS17" s="15">
        <v>0</v>
      </c>
      <c r="CT17" s="15">
        <v>18</v>
      </c>
      <c r="CU17" s="15">
        <v>0</v>
      </c>
      <c r="CV17" s="15">
        <v>1</v>
      </c>
      <c r="CW17" s="15">
        <v>120</v>
      </c>
      <c r="CX17" s="15"/>
      <c r="DJ17" s="60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</row>
    <row r="18" spans="1:211" x14ac:dyDescent="0.2">
      <c r="A18" s="30">
        <v>65</v>
      </c>
      <c r="B18" s="30">
        <v>65</v>
      </c>
      <c r="C18" s="100">
        <v>125</v>
      </c>
      <c r="D18" s="60">
        <f>'Revised Stratig. - April ''08'!$G$70</f>
        <v>3128</v>
      </c>
      <c r="E18" s="65">
        <v>30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1.6666666666666667</v>
      </c>
      <c r="S18" s="15">
        <v>1.6666666666666667</v>
      </c>
      <c r="T18" s="15">
        <v>1.6666666666666667</v>
      </c>
      <c r="U18" s="15">
        <v>0</v>
      </c>
      <c r="V18" s="15">
        <v>0</v>
      </c>
      <c r="W18" s="15">
        <v>1.6666666666666667</v>
      </c>
      <c r="X18" s="15">
        <v>0</v>
      </c>
      <c r="Y18" s="15">
        <v>5</v>
      </c>
      <c r="Z18" s="15">
        <v>0</v>
      </c>
      <c r="AA18" s="15">
        <v>28.333333333333336</v>
      </c>
      <c r="AB18" s="15">
        <v>1.6666666666666667</v>
      </c>
      <c r="AC18" s="15">
        <v>30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190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1.6666666666666667</v>
      </c>
      <c r="AR18" s="15">
        <v>0</v>
      </c>
      <c r="AS18" s="15">
        <v>0</v>
      </c>
      <c r="AT18" s="15">
        <v>0</v>
      </c>
      <c r="AU18" s="15">
        <v>138.33333333333334</v>
      </c>
      <c r="AV18" s="15">
        <v>0</v>
      </c>
      <c r="AW18" s="15">
        <v>0</v>
      </c>
      <c r="AX18" s="15">
        <v>1.6666666666666667</v>
      </c>
      <c r="AY18" s="15">
        <v>190</v>
      </c>
      <c r="AZ18" s="15">
        <v>0</v>
      </c>
      <c r="BA18" s="15">
        <v>0</v>
      </c>
      <c r="BB18" s="15">
        <v>5</v>
      </c>
      <c r="BC18" s="15">
        <v>0</v>
      </c>
      <c r="BD18" s="15">
        <v>3.3333333333333335</v>
      </c>
      <c r="BE18" s="15">
        <v>5</v>
      </c>
      <c r="BF18" s="15">
        <v>0</v>
      </c>
      <c r="BG18" s="15">
        <v>205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5</v>
      </c>
      <c r="CI18" s="15">
        <v>1.6666666666666667</v>
      </c>
      <c r="CJ18" s="15">
        <v>0</v>
      </c>
      <c r="CK18" s="15">
        <v>5</v>
      </c>
      <c r="CL18" s="15">
        <v>10</v>
      </c>
      <c r="CM18" s="15">
        <v>0</v>
      </c>
      <c r="CN18" s="15">
        <v>0</v>
      </c>
      <c r="CO18" s="15">
        <v>0</v>
      </c>
      <c r="CP18" s="15">
        <v>10</v>
      </c>
      <c r="CQ18" s="15">
        <v>0</v>
      </c>
      <c r="CR18" s="15">
        <v>0</v>
      </c>
      <c r="CS18" s="15">
        <v>0</v>
      </c>
      <c r="CT18" s="15">
        <v>20</v>
      </c>
      <c r="CU18" s="15">
        <v>0</v>
      </c>
      <c r="CV18" s="15">
        <v>1</v>
      </c>
      <c r="CW18" s="15">
        <v>125</v>
      </c>
      <c r="CX18" s="15"/>
      <c r="DJ18" s="60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</row>
    <row r="19" spans="1:211" x14ac:dyDescent="0.2">
      <c r="A19" s="30">
        <v>70</v>
      </c>
      <c r="B19" s="30">
        <v>70</v>
      </c>
      <c r="C19" s="100">
        <v>130</v>
      </c>
      <c r="D19" s="60">
        <f>'Revised Stratig. - April ''08'!$G$75</f>
        <v>3182</v>
      </c>
      <c r="E19" s="65">
        <v>25</v>
      </c>
      <c r="F19" s="15">
        <v>4</v>
      </c>
      <c r="G19" s="15">
        <v>2</v>
      </c>
      <c r="H19" s="15">
        <v>2</v>
      </c>
      <c r="I19" s="15">
        <v>0</v>
      </c>
      <c r="J19" s="15">
        <v>6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6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8</v>
      </c>
      <c r="W19" s="15">
        <v>8</v>
      </c>
      <c r="X19" s="15">
        <v>0</v>
      </c>
      <c r="Y19" s="15">
        <v>0</v>
      </c>
      <c r="Z19" s="15">
        <v>0</v>
      </c>
      <c r="AA19" s="15">
        <v>26</v>
      </c>
      <c r="AB19" s="15">
        <v>4</v>
      </c>
      <c r="AC19" s="15">
        <v>30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160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2</v>
      </c>
      <c r="AU19" s="15">
        <v>84</v>
      </c>
      <c r="AV19" s="15">
        <v>0</v>
      </c>
      <c r="AW19" s="15">
        <v>0</v>
      </c>
      <c r="AX19" s="15">
        <v>2</v>
      </c>
      <c r="AY19" s="15">
        <v>100</v>
      </c>
      <c r="AZ19" s="15">
        <v>2</v>
      </c>
      <c r="BA19" s="15">
        <v>0</v>
      </c>
      <c r="BB19" s="15">
        <v>4</v>
      </c>
      <c r="BC19" s="15">
        <v>2</v>
      </c>
      <c r="BD19" s="15">
        <v>4</v>
      </c>
      <c r="BE19" s="15">
        <v>6</v>
      </c>
      <c r="BF19" s="15">
        <v>0</v>
      </c>
      <c r="BG19" s="15">
        <v>120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4</v>
      </c>
      <c r="CL19" s="15">
        <v>4</v>
      </c>
      <c r="CM19" s="15">
        <v>0</v>
      </c>
      <c r="CN19" s="15">
        <v>0</v>
      </c>
      <c r="CO19" s="15">
        <v>2</v>
      </c>
      <c r="CP19" s="15">
        <v>0</v>
      </c>
      <c r="CQ19" s="15">
        <v>0</v>
      </c>
      <c r="CR19" s="15">
        <v>0</v>
      </c>
      <c r="CS19" s="15">
        <v>0</v>
      </c>
      <c r="CT19" s="15">
        <v>6</v>
      </c>
      <c r="CU19" s="15">
        <v>0</v>
      </c>
      <c r="CV19" s="15">
        <v>1</v>
      </c>
      <c r="CW19" s="15">
        <v>130</v>
      </c>
      <c r="CX19" s="15"/>
      <c r="DJ19" s="60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</row>
    <row r="20" spans="1:211" x14ac:dyDescent="0.2">
      <c r="A20" s="30">
        <v>75</v>
      </c>
      <c r="B20" s="30">
        <v>75</v>
      </c>
      <c r="C20" s="100">
        <v>135</v>
      </c>
      <c r="D20" s="60">
        <f>'Revised Stratig. - April ''08'!$G$80</f>
        <v>3310</v>
      </c>
      <c r="E20" s="65">
        <v>25</v>
      </c>
      <c r="F20" s="15">
        <v>0</v>
      </c>
      <c r="G20" s="15">
        <v>0</v>
      </c>
      <c r="H20" s="15">
        <v>0</v>
      </c>
      <c r="I20" s="15">
        <v>2</v>
      </c>
      <c r="J20" s="15">
        <v>2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2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12</v>
      </c>
      <c r="AB20" s="15">
        <v>2</v>
      </c>
      <c r="AC20" s="15">
        <v>14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130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2</v>
      </c>
      <c r="AU20" s="15">
        <v>108</v>
      </c>
      <c r="AV20" s="15">
        <v>0</v>
      </c>
      <c r="AW20" s="15">
        <v>0</v>
      </c>
      <c r="AX20" s="15">
        <v>2</v>
      </c>
      <c r="AY20" s="15">
        <v>100</v>
      </c>
      <c r="AZ20" s="15">
        <v>0</v>
      </c>
      <c r="BA20" s="15">
        <v>0</v>
      </c>
      <c r="BB20" s="15">
        <v>0</v>
      </c>
      <c r="BC20" s="15">
        <v>12</v>
      </c>
      <c r="BD20" s="15">
        <v>0</v>
      </c>
      <c r="BE20" s="15">
        <v>0</v>
      </c>
      <c r="BF20" s="15">
        <v>0</v>
      </c>
      <c r="BG20" s="15">
        <v>114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v>4</v>
      </c>
      <c r="CJ20" s="15">
        <v>2</v>
      </c>
      <c r="CK20" s="15">
        <v>10</v>
      </c>
      <c r="CL20" s="15">
        <v>10</v>
      </c>
      <c r="CM20" s="15">
        <v>0</v>
      </c>
      <c r="CN20" s="15">
        <v>0</v>
      </c>
      <c r="CO20" s="15">
        <v>0</v>
      </c>
      <c r="CP20" s="15">
        <v>0</v>
      </c>
      <c r="CQ20" s="15">
        <v>0</v>
      </c>
      <c r="CR20" s="15">
        <v>0</v>
      </c>
      <c r="CS20" s="15">
        <v>0</v>
      </c>
      <c r="CT20" s="15">
        <v>10</v>
      </c>
      <c r="CU20" s="15">
        <v>0</v>
      </c>
      <c r="CV20" s="15">
        <v>1</v>
      </c>
      <c r="CW20" s="15">
        <v>135</v>
      </c>
      <c r="CX20" s="15"/>
      <c r="DJ20" s="60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</row>
    <row r="21" spans="1:211" x14ac:dyDescent="0.2">
      <c r="A21" s="30">
        <v>80</v>
      </c>
      <c r="B21" s="30">
        <v>80</v>
      </c>
      <c r="C21" s="100">
        <v>140</v>
      </c>
      <c r="D21" s="60">
        <f>'Revised Stratig. - April ''08'!$G$85</f>
        <v>3346</v>
      </c>
      <c r="E21" s="65">
        <v>22</v>
      </c>
      <c r="F21" s="15">
        <v>0</v>
      </c>
      <c r="G21" s="15">
        <v>2.2727272727272734</v>
      </c>
      <c r="H21" s="15">
        <v>0</v>
      </c>
      <c r="I21" s="15">
        <v>0</v>
      </c>
      <c r="J21" s="15">
        <v>2.2727000000000004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2.2727000000000004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13.636363636363635</v>
      </c>
      <c r="Z21" s="15">
        <v>4.5454545454545467</v>
      </c>
      <c r="AA21" s="15">
        <v>27.27272727272727</v>
      </c>
      <c r="AB21" s="15">
        <v>11.363636363636365</v>
      </c>
      <c r="AC21" s="15">
        <v>38.636363636363633</v>
      </c>
      <c r="AD21" s="15">
        <v>0</v>
      </c>
      <c r="AE21" s="15">
        <v>2.2727272727272734</v>
      </c>
      <c r="AF21" s="15">
        <v>0</v>
      </c>
      <c r="AG21" s="15">
        <v>2.2727272727272734</v>
      </c>
      <c r="AH21" s="15">
        <v>0</v>
      </c>
      <c r="AI21" s="15">
        <v>234.09090909090912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0</v>
      </c>
      <c r="AS21" s="15">
        <v>0</v>
      </c>
      <c r="AT21" s="15">
        <v>11.363636363636365</v>
      </c>
      <c r="AU21" s="15">
        <v>368.18181818181819</v>
      </c>
      <c r="AV21" s="15">
        <v>4.5454545454545467</v>
      </c>
      <c r="AW21" s="15">
        <v>0</v>
      </c>
      <c r="AX21" s="15">
        <v>11.360000000000001</v>
      </c>
      <c r="AY21" s="15">
        <v>195.45454545454547</v>
      </c>
      <c r="AZ21" s="15">
        <v>2.2727272727272734</v>
      </c>
      <c r="BA21" s="15">
        <v>11.363636363636365</v>
      </c>
      <c r="BB21" s="15">
        <v>0</v>
      </c>
      <c r="BC21" s="15">
        <v>2.2727272727272734</v>
      </c>
      <c r="BD21" s="15">
        <v>0</v>
      </c>
      <c r="BE21" s="15">
        <v>2.2727272727272734</v>
      </c>
      <c r="BF21" s="15">
        <v>0</v>
      </c>
      <c r="BG21" s="15">
        <v>218.18181818181816</v>
      </c>
      <c r="BH21" s="15">
        <v>0</v>
      </c>
      <c r="BI21" s="15">
        <v>0</v>
      </c>
      <c r="BJ21" s="15">
        <v>0</v>
      </c>
      <c r="BK21" s="15">
        <v>0</v>
      </c>
      <c r="BL21" s="15">
        <v>0</v>
      </c>
      <c r="BM21" s="15">
        <v>0</v>
      </c>
      <c r="BN21" s="15">
        <v>0</v>
      </c>
      <c r="BO21" s="15">
        <v>0</v>
      </c>
      <c r="BP21" s="15">
        <v>0</v>
      </c>
      <c r="BQ21" s="15">
        <v>0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5">
        <v>0</v>
      </c>
      <c r="CN21" s="15">
        <v>0</v>
      </c>
      <c r="CO21" s="15">
        <v>0</v>
      </c>
      <c r="CP21" s="15">
        <v>0</v>
      </c>
      <c r="CQ21" s="15">
        <v>0</v>
      </c>
      <c r="CR21" s="15">
        <v>0</v>
      </c>
      <c r="CS21" s="15">
        <v>0</v>
      </c>
      <c r="CT21" s="15">
        <v>0</v>
      </c>
      <c r="CU21" s="15">
        <v>0</v>
      </c>
      <c r="CV21" s="15">
        <v>1</v>
      </c>
      <c r="CW21" s="15">
        <v>140</v>
      </c>
      <c r="CX21" s="15"/>
      <c r="DJ21" s="60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</row>
    <row r="22" spans="1:211" x14ac:dyDescent="0.2">
      <c r="A22" s="30">
        <v>85</v>
      </c>
      <c r="B22" s="30">
        <v>85</v>
      </c>
      <c r="C22" s="100">
        <v>145</v>
      </c>
      <c r="D22" s="60">
        <f>'Revised Stratig. - April ''08'!$G$90</f>
        <v>3405</v>
      </c>
      <c r="E22" s="65">
        <v>25</v>
      </c>
      <c r="F22" s="15">
        <v>0</v>
      </c>
      <c r="G22" s="15">
        <v>2</v>
      </c>
      <c r="H22" s="15">
        <v>2</v>
      </c>
      <c r="I22" s="15">
        <v>0</v>
      </c>
      <c r="J22" s="15">
        <v>2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2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2</v>
      </c>
      <c r="AA22" s="15">
        <v>40</v>
      </c>
      <c r="AB22" s="15">
        <v>2</v>
      </c>
      <c r="AC22" s="15">
        <v>42</v>
      </c>
      <c r="AD22" s="15">
        <v>0</v>
      </c>
      <c r="AE22" s="15">
        <v>4</v>
      </c>
      <c r="AF22" s="15">
        <v>0</v>
      </c>
      <c r="AG22" s="15">
        <v>4</v>
      </c>
      <c r="AH22" s="15">
        <v>0</v>
      </c>
      <c r="AI22" s="15">
        <v>320</v>
      </c>
      <c r="AJ22" s="15">
        <v>0</v>
      </c>
      <c r="AK22" s="15">
        <v>0</v>
      </c>
      <c r="AL22" s="15">
        <v>0</v>
      </c>
      <c r="AM22" s="15">
        <v>2</v>
      </c>
      <c r="AN22" s="15">
        <v>0</v>
      </c>
      <c r="AO22" s="15">
        <v>0</v>
      </c>
      <c r="AP22" s="15">
        <v>0</v>
      </c>
      <c r="AQ22" s="15">
        <v>2</v>
      </c>
      <c r="AR22" s="15">
        <v>0</v>
      </c>
      <c r="AS22" s="15">
        <v>0</v>
      </c>
      <c r="AT22" s="15">
        <v>14</v>
      </c>
      <c r="AU22" s="15">
        <v>192</v>
      </c>
      <c r="AV22" s="15">
        <v>2</v>
      </c>
      <c r="AW22" s="15">
        <v>0</v>
      </c>
      <c r="AX22" s="15">
        <v>14</v>
      </c>
      <c r="AY22" s="15">
        <v>238</v>
      </c>
      <c r="AZ22" s="15">
        <v>0</v>
      </c>
      <c r="BA22" s="15">
        <v>2</v>
      </c>
      <c r="BB22" s="15">
        <v>56</v>
      </c>
      <c r="BC22" s="15">
        <v>0</v>
      </c>
      <c r="BD22" s="15">
        <v>0</v>
      </c>
      <c r="BE22" s="15">
        <v>0</v>
      </c>
      <c r="BF22" s="15">
        <v>0</v>
      </c>
      <c r="BG22" s="15">
        <v>298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  <c r="CN22" s="15">
        <v>0</v>
      </c>
      <c r="CO22" s="15">
        <v>0</v>
      </c>
      <c r="CP22" s="15">
        <v>0</v>
      </c>
      <c r="CQ22" s="15">
        <v>0</v>
      </c>
      <c r="CR22" s="15">
        <v>0</v>
      </c>
      <c r="CS22" s="15">
        <v>0</v>
      </c>
      <c r="CT22" s="15">
        <v>0</v>
      </c>
      <c r="CU22" s="15">
        <v>0</v>
      </c>
      <c r="CV22" s="15">
        <v>1</v>
      </c>
      <c r="CW22" s="15">
        <v>145</v>
      </c>
      <c r="CX22" s="15"/>
      <c r="DJ22" s="60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</row>
    <row r="23" spans="1:211" x14ac:dyDescent="0.2">
      <c r="A23" s="30">
        <v>90</v>
      </c>
      <c r="B23" s="30">
        <v>90</v>
      </c>
      <c r="C23" s="100">
        <v>150</v>
      </c>
      <c r="D23" s="60">
        <f>'Revised Stratig. - April ''08'!$G$95</f>
        <v>3552</v>
      </c>
      <c r="E23" s="65">
        <v>24</v>
      </c>
      <c r="F23" s="15">
        <v>0</v>
      </c>
      <c r="G23" s="15">
        <v>4.1666666666666661</v>
      </c>
      <c r="H23" s="15">
        <v>0</v>
      </c>
      <c r="I23" s="15">
        <v>0</v>
      </c>
      <c r="J23" s="15">
        <v>4.1667000000000005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4.1667000000000005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8.3333333333333321</v>
      </c>
      <c r="W23" s="15">
        <v>8.3333333333333321</v>
      </c>
      <c r="X23" s="15">
        <v>0</v>
      </c>
      <c r="Y23" s="15">
        <v>4.1666666666666661</v>
      </c>
      <c r="Z23" s="15">
        <v>0</v>
      </c>
      <c r="AA23" s="15">
        <v>56.250000000000007</v>
      </c>
      <c r="AB23" s="15">
        <v>4.1666666666666661</v>
      </c>
      <c r="AC23" s="15">
        <v>60.416666666666671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533.33333333333326</v>
      </c>
      <c r="AJ23" s="15">
        <v>0</v>
      </c>
      <c r="AK23" s="15">
        <v>0</v>
      </c>
      <c r="AL23" s="15">
        <v>4.1666666666666661</v>
      </c>
      <c r="AM23" s="15">
        <v>2.083333333333333</v>
      </c>
      <c r="AN23" s="15">
        <v>0</v>
      </c>
      <c r="AO23" s="15">
        <v>0</v>
      </c>
      <c r="AP23" s="15">
        <v>0</v>
      </c>
      <c r="AQ23" s="15">
        <v>2.083333333333333</v>
      </c>
      <c r="AR23" s="15">
        <v>0</v>
      </c>
      <c r="AS23" s="15">
        <v>0</v>
      </c>
      <c r="AT23" s="15">
        <v>10.41666666666667</v>
      </c>
      <c r="AU23" s="15">
        <v>154.16666666666671</v>
      </c>
      <c r="AV23" s="15">
        <v>2.083333333333333</v>
      </c>
      <c r="AW23" s="15">
        <v>0</v>
      </c>
      <c r="AX23" s="15">
        <v>10.42</v>
      </c>
      <c r="AY23" s="15">
        <v>291.66666666666663</v>
      </c>
      <c r="AZ23" s="15">
        <v>0</v>
      </c>
      <c r="BA23" s="15">
        <v>6.25</v>
      </c>
      <c r="BB23" s="15">
        <v>20.833333333333339</v>
      </c>
      <c r="BC23" s="15">
        <v>6.25</v>
      </c>
      <c r="BD23" s="15">
        <v>0</v>
      </c>
      <c r="BE23" s="15">
        <v>2.083333333333333</v>
      </c>
      <c r="BF23" s="15">
        <v>0</v>
      </c>
      <c r="BG23" s="15">
        <v>329.16666666666663</v>
      </c>
      <c r="BH23" s="15">
        <v>0</v>
      </c>
      <c r="BI23" s="15">
        <v>0</v>
      </c>
      <c r="BJ23" s="15">
        <v>0</v>
      </c>
      <c r="BK23" s="15">
        <v>0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15">
        <v>2.083333333333333</v>
      </c>
      <c r="CI23" s="15">
        <v>6.25</v>
      </c>
      <c r="CJ23" s="15">
        <v>0</v>
      </c>
      <c r="CK23" s="15">
        <v>10.41666666666667</v>
      </c>
      <c r="CL23" s="15">
        <v>12.400000000000002</v>
      </c>
      <c r="CM23" s="15">
        <v>0</v>
      </c>
      <c r="CN23" s="15">
        <v>0</v>
      </c>
      <c r="CO23" s="15">
        <v>0</v>
      </c>
      <c r="CP23" s="15">
        <v>0</v>
      </c>
      <c r="CQ23" s="15">
        <v>0</v>
      </c>
      <c r="CR23" s="15">
        <v>0</v>
      </c>
      <c r="CS23" s="15">
        <v>0</v>
      </c>
      <c r="CT23" s="15">
        <v>12.400000000000002</v>
      </c>
      <c r="CU23" s="15">
        <v>0</v>
      </c>
      <c r="CV23" s="15">
        <v>1</v>
      </c>
      <c r="CW23" s="15">
        <v>150</v>
      </c>
      <c r="CX23" s="15"/>
      <c r="DJ23" s="60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</row>
    <row r="24" spans="1:211" x14ac:dyDescent="0.2">
      <c r="A24" s="30">
        <v>95</v>
      </c>
      <c r="B24" s="30">
        <v>95</v>
      </c>
      <c r="C24" s="100">
        <v>155</v>
      </c>
      <c r="D24" s="60">
        <f>'Revised Stratig. - April ''08'!$G$100</f>
        <v>3597</v>
      </c>
      <c r="E24" s="65">
        <v>20</v>
      </c>
      <c r="F24" s="15">
        <v>0</v>
      </c>
      <c r="G24" s="15">
        <v>2.5</v>
      </c>
      <c r="H24" s="15">
        <v>2.5</v>
      </c>
      <c r="I24" s="15">
        <v>0</v>
      </c>
      <c r="J24" s="15">
        <v>2.5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2.5</v>
      </c>
      <c r="Q24" s="15">
        <v>0</v>
      </c>
      <c r="R24" s="15">
        <v>2.5</v>
      </c>
      <c r="S24" s="15">
        <v>2.5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35</v>
      </c>
      <c r="AB24" s="15">
        <v>5</v>
      </c>
      <c r="AC24" s="15">
        <v>40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132.5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2.5</v>
      </c>
      <c r="AQ24" s="15">
        <v>0</v>
      </c>
      <c r="AR24" s="15">
        <v>0</v>
      </c>
      <c r="AS24" s="15">
        <v>0</v>
      </c>
      <c r="AT24" s="15">
        <v>0</v>
      </c>
      <c r="AU24" s="15">
        <v>52.5</v>
      </c>
      <c r="AV24" s="15">
        <v>0</v>
      </c>
      <c r="AW24" s="15">
        <v>0</v>
      </c>
      <c r="AX24" s="15">
        <v>2.5</v>
      </c>
      <c r="AY24" s="15">
        <v>115</v>
      </c>
      <c r="AZ24" s="15">
        <v>0</v>
      </c>
      <c r="BA24" s="15">
        <v>0</v>
      </c>
      <c r="BB24" s="15">
        <v>0</v>
      </c>
      <c r="BC24" s="15">
        <v>5</v>
      </c>
      <c r="BD24" s="15">
        <v>0</v>
      </c>
      <c r="BE24" s="15">
        <v>0</v>
      </c>
      <c r="BF24" s="15">
        <v>0</v>
      </c>
      <c r="BG24" s="15">
        <v>122.5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0</v>
      </c>
      <c r="CJ24" s="15">
        <v>0</v>
      </c>
      <c r="CK24" s="15">
        <v>5</v>
      </c>
      <c r="CL24" s="15">
        <v>5</v>
      </c>
      <c r="CM24" s="15">
        <v>0</v>
      </c>
      <c r="CN24" s="15">
        <v>0</v>
      </c>
      <c r="CO24" s="15">
        <v>0</v>
      </c>
      <c r="CP24" s="15">
        <v>0</v>
      </c>
      <c r="CQ24" s="15">
        <v>0</v>
      </c>
      <c r="CR24" s="15">
        <v>0</v>
      </c>
      <c r="CS24" s="15">
        <v>0</v>
      </c>
      <c r="CT24" s="15">
        <v>5</v>
      </c>
      <c r="CU24" s="15">
        <v>0</v>
      </c>
      <c r="CV24" s="15">
        <v>1</v>
      </c>
      <c r="CW24" s="15">
        <v>155</v>
      </c>
      <c r="CX24" s="15"/>
      <c r="DJ24" s="60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</row>
    <row r="25" spans="1:211" x14ac:dyDescent="0.2">
      <c r="A25" s="61" t="s">
        <v>197</v>
      </c>
      <c r="B25" s="43"/>
      <c r="C25" s="43"/>
      <c r="D25" s="60"/>
      <c r="E25" s="66"/>
      <c r="F25" s="176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DG25" s="61"/>
      <c r="DH25" s="43"/>
      <c r="DI25" s="43"/>
      <c r="DJ25" s="60"/>
      <c r="DK25" s="176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C25" s="43"/>
    </row>
    <row r="26" spans="1:211" x14ac:dyDescent="0.2">
      <c r="A26" s="43">
        <v>4</v>
      </c>
      <c r="B26" s="43">
        <v>104</v>
      </c>
      <c r="C26" s="100">
        <v>164</v>
      </c>
      <c r="D26" s="60">
        <f>'Revised Stratig. - April ''08'!$G$109</f>
        <v>3704</v>
      </c>
      <c r="E26" s="66">
        <v>20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7.5</v>
      </c>
      <c r="Z26" s="15">
        <v>2.5</v>
      </c>
      <c r="AA26" s="15">
        <v>22.5</v>
      </c>
      <c r="AB26" s="15">
        <v>5</v>
      </c>
      <c r="AC26" s="15">
        <v>27.5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210</v>
      </c>
      <c r="AJ26" s="15">
        <v>0</v>
      </c>
      <c r="AK26" s="15">
        <v>0</v>
      </c>
      <c r="AL26" s="15">
        <v>0</v>
      </c>
      <c r="AM26" s="15">
        <v>0</v>
      </c>
      <c r="AN26" s="15">
        <v>0</v>
      </c>
      <c r="AO26" s="15">
        <v>0</v>
      </c>
      <c r="AP26" s="15">
        <v>0</v>
      </c>
      <c r="AQ26" s="15">
        <v>5</v>
      </c>
      <c r="AR26" s="15">
        <v>0</v>
      </c>
      <c r="AS26" s="15">
        <v>0</v>
      </c>
      <c r="AT26" s="15">
        <v>7.5</v>
      </c>
      <c r="AU26" s="15">
        <v>100</v>
      </c>
      <c r="AV26" s="15">
        <v>2.5</v>
      </c>
      <c r="AW26" s="15">
        <v>0</v>
      </c>
      <c r="AX26" s="15">
        <v>7.5</v>
      </c>
      <c r="AY26" s="15">
        <v>110</v>
      </c>
      <c r="AZ26" s="15">
        <v>0</v>
      </c>
      <c r="BA26" s="15">
        <v>0</v>
      </c>
      <c r="BB26" s="15">
        <v>135</v>
      </c>
      <c r="BC26" s="15">
        <v>0</v>
      </c>
      <c r="BD26" s="15">
        <v>0</v>
      </c>
      <c r="BE26" s="15">
        <v>0</v>
      </c>
      <c r="BF26" s="15">
        <v>0</v>
      </c>
      <c r="BG26" s="15">
        <v>247.5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2.5</v>
      </c>
      <c r="CI26" s="15">
        <v>0</v>
      </c>
      <c r="CJ26" s="15">
        <v>0</v>
      </c>
      <c r="CK26" s="15">
        <v>5</v>
      </c>
      <c r="CL26" s="15">
        <v>7.5</v>
      </c>
      <c r="CM26" s="15">
        <v>2.5</v>
      </c>
      <c r="CN26" s="15">
        <v>0</v>
      </c>
      <c r="CO26" s="15">
        <v>0</v>
      </c>
      <c r="CP26" s="15">
        <v>0</v>
      </c>
      <c r="CQ26" s="15">
        <v>2.5</v>
      </c>
      <c r="CR26" s="15">
        <v>0</v>
      </c>
      <c r="CS26" s="15">
        <v>2.5</v>
      </c>
      <c r="CT26" s="15">
        <v>15</v>
      </c>
      <c r="CU26" s="15">
        <v>0</v>
      </c>
      <c r="CV26" s="15">
        <v>1</v>
      </c>
      <c r="CW26" s="15">
        <v>164</v>
      </c>
      <c r="CX26" s="15"/>
      <c r="DG26" s="43"/>
      <c r="DH26" s="43"/>
      <c r="DJ26" s="60"/>
      <c r="DK26" s="176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</row>
    <row r="27" spans="1:211" x14ac:dyDescent="0.2">
      <c r="A27" s="43">
        <v>9</v>
      </c>
      <c r="B27" s="43">
        <v>109</v>
      </c>
      <c r="C27" s="100">
        <v>169</v>
      </c>
      <c r="D27" s="60">
        <f>'Revised Stratig. - April ''08'!$G$114</f>
        <v>3756</v>
      </c>
      <c r="E27" s="66">
        <v>25</v>
      </c>
      <c r="F27" s="15">
        <v>0</v>
      </c>
      <c r="G27" s="15">
        <v>0</v>
      </c>
      <c r="H27" s="15">
        <v>10</v>
      </c>
      <c r="I27" s="15">
        <v>0</v>
      </c>
      <c r="J27" s="15">
        <v>2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2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2</v>
      </c>
      <c r="W27" s="15">
        <v>2</v>
      </c>
      <c r="X27" s="15">
        <v>0</v>
      </c>
      <c r="Y27" s="15">
        <v>2</v>
      </c>
      <c r="Z27" s="15">
        <v>0</v>
      </c>
      <c r="AA27" s="15">
        <v>6</v>
      </c>
      <c r="AB27" s="15">
        <v>0</v>
      </c>
      <c r="AC27" s="15">
        <v>6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92</v>
      </c>
      <c r="AJ27" s="15">
        <v>0</v>
      </c>
      <c r="AK27" s="15">
        <v>0</v>
      </c>
      <c r="AL27" s="15">
        <v>0</v>
      </c>
      <c r="AM27" s="15">
        <v>2</v>
      </c>
      <c r="AN27" s="15">
        <v>0</v>
      </c>
      <c r="AO27" s="15">
        <v>0</v>
      </c>
      <c r="AP27" s="15">
        <v>0</v>
      </c>
      <c r="AQ27" s="15">
        <v>0</v>
      </c>
      <c r="AR27" s="15">
        <v>0</v>
      </c>
      <c r="AS27" s="15">
        <v>0</v>
      </c>
      <c r="AT27" s="15">
        <v>4</v>
      </c>
      <c r="AU27" s="15">
        <v>118</v>
      </c>
      <c r="AV27" s="15">
        <v>2</v>
      </c>
      <c r="AW27" s="15">
        <v>0</v>
      </c>
      <c r="AX27" s="15">
        <v>4</v>
      </c>
      <c r="AY27" s="15">
        <v>78</v>
      </c>
      <c r="AZ27" s="15">
        <v>2</v>
      </c>
      <c r="BA27" s="15">
        <v>0</v>
      </c>
      <c r="BB27" s="15">
        <v>22</v>
      </c>
      <c r="BC27" s="15">
        <v>0</v>
      </c>
      <c r="BD27" s="15">
        <v>0</v>
      </c>
      <c r="BE27" s="15">
        <v>2</v>
      </c>
      <c r="BF27" s="15">
        <v>0</v>
      </c>
      <c r="BG27" s="15">
        <v>106</v>
      </c>
      <c r="BH27" s="15">
        <v>0</v>
      </c>
      <c r="BI27" s="15">
        <v>0</v>
      </c>
      <c r="BJ27" s="15">
        <v>0</v>
      </c>
      <c r="BK27" s="15">
        <v>0</v>
      </c>
      <c r="BL27" s="15">
        <v>0</v>
      </c>
      <c r="BM27" s="15">
        <v>0</v>
      </c>
      <c r="BN27" s="15">
        <v>0</v>
      </c>
      <c r="BO27" s="15">
        <v>0</v>
      </c>
      <c r="BP27" s="15">
        <v>0</v>
      </c>
      <c r="BQ27" s="15">
        <v>0</v>
      </c>
      <c r="BR27" s="15">
        <v>0</v>
      </c>
      <c r="BS27" s="15">
        <v>0</v>
      </c>
      <c r="BT27" s="15">
        <v>0</v>
      </c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5">
        <v>0</v>
      </c>
      <c r="CD27" s="15">
        <v>0</v>
      </c>
      <c r="CE27" s="15">
        <v>0</v>
      </c>
      <c r="CF27" s="15">
        <v>0</v>
      </c>
      <c r="CG27" s="15">
        <v>0</v>
      </c>
      <c r="CH27" s="15">
        <v>0</v>
      </c>
      <c r="CI27" s="15">
        <v>2</v>
      </c>
      <c r="CJ27" s="15">
        <v>0</v>
      </c>
      <c r="CK27" s="15">
        <v>0</v>
      </c>
      <c r="CL27" s="15">
        <v>2</v>
      </c>
      <c r="CM27" s="15">
        <v>0</v>
      </c>
      <c r="CN27" s="15">
        <v>0</v>
      </c>
      <c r="CO27" s="15">
        <v>0</v>
      </c>
      <c r="CP27" s="15">
        <v>6</v>
      </c>
      <c r="CQ27" s="15">
        <v>0</v>
      </c>
      <c r="CR27" s="15">
        <v>0</v>
      </c>
      <c r="CS27" s="15">
        <v>0</v>
      </c>
      <c r="CT27" s="15">
        <v>8</v>
      </c>
      <c r="CU27" s="15">
        <v>0</v>
      </c>
      <c r="CV27" s="15">
        <v>1</v>
      </c>
      <c r="CW27" s="15">
        <v>169</v>
      </c>
      <c r="CX27" s="15"/>
      <c r="DG27" s="43"/>
      <c r="DH27" s="43"/>
      <c r="DJ27" s="60"/>
      <c r="DK27" s="176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</row>
    <row r="28" spans="1:211" x14ac:dyDescent="0.2">
      <c r="A28" s="43">
        <v>14</v>
      </c>
      <c r="B28" s="43">
        <v>114</v>
      </c>
      <c r="C28" s="100">
        <v>174</v>
      </c>
      <c r="D28" s="60">
        <f>'Revised Stratig. - April ''08'!$G$119</f>
        <v>3792</v>
      </c>
      <c r="E28" s="66">
        <v>25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6</v>
      </c>
      <c r="W28" s="15">
        <v>6</v>
      </c>
      <c r="X28" s="15">
        <v>0</v>
      </c>
      <c r="Y28" s="15">
        <v>2</v>
      </c>
      <c r="Z28" s="15">
        <v>0</v>
      </c>
      <c r="AA28" s="15">
        <v>12</v>
      </c>
      <c r="AB28" s="15">
        <v>4</v>
      </c>
      <c r="AC28" s="15">
        <v>16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152</v>
      </c>
      <c r="AJ28" s="15">
        <v>0</v>
      </c>
      <c r="AK28" s="15">
        <v>0</v>
      </c>
      <c r="AL28" s="15">
        <v>0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2</v>
      </c>
      <c r="AU28" s="15">
        <v>154</v>
      </c>
      <c r="AV28" s="15">
        <v>0</v>
      </c>
      <c r="AW28" s="15">
        <v>0</v>
      </c>
      <c r="AX28" s="15">
        <v>2</v>
      </c>
      <c r="AY28" s="15">
        <v>86</v>
      </c>
      <c r="AZ28" s="15">
        <v>0</v>
      </c>
      <c r="BA28" s="15">
        <v>0</v>
      </c>
      <c r="BB28" s="15">
        <v>12</v>
      </c>
      <c r="BC28" s="15">
        <v>0</v>
      </c>
      <c r="BD28" s="15">
        <v>0</v>
      </c>
      <c r="BE28" s="15">
        <v>0</v>
      </c>
      <c r="BF28" s="15">
        <v>0</v>
      </c>
      <c r="BG28" s="15">
        <v>100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0</v>
      </c>
      <c r="BN28" s="15">
        <v>0</v>
      </c>
      <c r="BO28" s="15">
        <v>0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v>0</v>
      </c>
      <c r="CH28" s="15">
        <v>0</v>
      </c>
      <c r="CI28" s="15">
        <v>4</v>
      </c>
      <c r="CJ28" s="15">
        <v>0</v>
      </c>
      <c r="CK28" s="15">
        <v>0</v>
      </c>
      <c r="CL28" s="15">
        <v>4</v>
      </c>
      <c r="CM28" s="15">
        <v>0</v>
      </c>
      <c r="CN28" s="15">
        <v>0</v>
      </c>
      <c r="CO28" s="15">
        <v>0</v>
      </c>
      <c r="CP28" s="15">
        <v>0</v>
      </c>
      <c r="CQ28" s="15">
        <v>0</v>
      </c>
      <c r="CR28" s="15">
        <v>0</v>
      </c>
      <c r="CS28" s="15">
        <v>0</v>
      </c>
      <c r="CT28" s="15">
        <v>4</v>
      </c>
      <c r="CU28" s="15">
        <v>0</v>
      </c>
      <c r="CV28" s="15">
        <v>1</v>
      </c>
      <c r="CW28" s="15">
        <v>174</v>
      </c>
      <c r="CX28" s="15"/>
      <c r="DG28" s="43"/>
      <c r="DH28" s="43"/>
      <c r="DJ28" s="60"/>
      <c r="DK28" s="176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</row>
    <row r="29" spans="1:211" x14ac:dyDescent="0.2">
      <c r="A29" s="43">
        <v>19</v>
      </c>
      <c r="B29" s="43">
        <v>119</v>
      </c>
      <c r="C29" s="100">
        <v>179</v>
      </c>
      <c r="D29" s="60">
        <f>'Revised Stratig. - April ''08'!$G$124</f>
        <v>3839</v>
      </c>
      <c r="E29" s="66">
        <v>25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2</v>
      </c>
      <c r="Z29" s="15">
        <v>0</v>
      </c>
      <c r="AA29" s="15">
        <v>10</v>
      </c>
      <c r="AB29" s="15">
        <v>2</v>
      </c>
      <c r="AC29" s="15">
        <v>12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172</v>
      </c>
      <c r="AJ29" s="15">
        <v>0</v>
      </c>
      <c r="AK29" s="15">
        <v>0</v>
      </c>
      <c r="AL29" s="15">
        <v>0</v>
      </c>
      <c r="AM29" s="15">
        <v>0</v>
      </c>
      <c r="AN29" s="15">
        <v>0</v>
      </c>
      <c r="AO29" s="15">
        <v>0</v>
      </c>
      <c r="AP29" s="15">
        <v>4</v>
      </c>
      <c r="AQ29" s="15">
        <v>0</v>
      </c>
      <c r="AR29" s="15">
        <v>0</v>
      </c>
      <c r="AS29" s="15">
        <v>0</v>
      </c>
      <c r="AT29" s="15">
        <v>8</v>
      </c>
      <c r="AU29" s="15">
        <v>82</v>
      </c>
      <c r="AV29" s="15">
        <v>0</v>
      </c>
      <c r="AW29" s="15">
        <v>0</v>
      </c>
      <c r="AX29" s="15">
        <v>8</v>
      </c>
      <c r="AY29" s="15">
        <v>118</v>
      </c>
      <c r="AZ29" s="15">
        <v>0</v>
      </c>
      <c r="BA29" s="15">
        <v>4</v>
      </c>
      <c r="BB29" s="15">
        <v>52</v>
      </c>
      <c r="BC29" s="15">
        <v>0</v>
      </c>
      <c r="BD29" s="15">
        <v>0</v>
      </c>
      <c r="BE29" s="15">
        <v>0</v>
      </c>
      <c r="BF29" s="15">
        <v>0</v>
      </c>
      <c r="BG29" s="15">
        <v>176</v>
      </c>
      <c r="BH29" s="15">
        <v>0</v>
      </c>
      <c r="BI29" s="15">
        <v>0</v>
      </c>
      <c r="BJ29" s="15">
        <v>0</v>
      </c>
      <c r="BK29" s="15">
        <v>0</v>
      </c>
      <c r="BL29" s="15">
        <v>0</v>
      </c>
      <c r="BM29" s="15">
        <v>0</v>
      </c>
      <c r="BN29" s="15">
        <v>0</v>
      </c>
      <c r="BO29" s="15">
        <v>0</v>
      </c>
      <c r="BP29" s="15">
        <v>0</v>
      </c>
      <c r="BQ29" s="15">
        <v>0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v>0</v>
      </c>
      <c r="CH29" s="15">
        <v>2</v>
      </c>
      <c r="CI29" s="15">
        <v>2</v>
      </c>
      <c r="CJ29" s="15">
        <v>0</v>
      </c>
      <c r="CK29" s="15">
        <v>4</v>
      </c>
      <c r="CL29" s="15">
        <v>6</v>
      </c>
      <c r="CM29" s="15">
        <v>2</v>
      </c>
      <c r="CN29" s="15">
        <v>0</v>
      </c>
      <c r="CO29" s="15">
        <v>4</v>
      </c>
      <c r="CP29" s="15">
        <v>52</v>
      </c>
      <c r="CQ29" s="15">
        <v>0</v>
      </c>
      <c r="CR29" s="15">
        <v>0</v>
      </c>
      <c r="CS29" s="15">
        <v>0</v>
      </c>
      <c r="CT29" s="15">
        <v>64</v>
      </c>
      <c r="CU29" s="15">
        <v>0</v>
      </c>
      <c r="CV29" s="15">
        <v>1</v>
      </c>
      <c r="CW29" s="15">
        <v>179</v>
      </c>
      <c r="CX29" s="15"/>
      <c r="DG29" s="43"/>
      <c r="DH29" s="43"/>
      <c r="DJ29" s="60"/>
      <c r="DK29" s="176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</row>
    <row r="30" spans="1:211" x14ac:dyDescent="0.2">
      <c r="A30" s="43">
        <v>24</v>
      </c>
      <c r="B30" s="43">
        <v>124</v>
      </c>
      <c r="C30" s="100">
        <v>184</v>
      </c>
      <c r="D30" s="60">
        <f>'Revised Stratig. - April ''08'!$G$129</f>
        <v>3876</v>
      </c>
      <c r="E30" s="66">
        <v>30</v>
      </c>
      <c r="F30" s="15">
        <v>0</v>
      </c>
      <c r="G30" s="15">
        <v>1.6666666666666667</v>
      </c>
      <c r="H30" s="15">
        <v>0</v>
      </c>
      <c r="I30" s="15">
        <v>1.6666666666666667</v>
      </c>
      <c r="J30" s="15">
        <v>1.6666666666666667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1.6666666666666667</v>
      </c>
      <c r="Q30" s="15">
        <v>0</v>
      </c>
      <c r="R30" s="15">
        <v>1.6666666666666667</v>
      </c>
      <c r="S30" s="15">
        <v>1.6666666666666667</v>
      </c>
      <c r="T30" s="15">
        <v>0</v>
      </c>
      <c r="U30" s="15">
        <v>0</v>
      </c>
      <c r="V30" s="15">
        <v>3.3333333333333335</v>
      </c>
      <c r="W30" s="15">
        <v>3.3333333333333335</v>
      </c>
      <c r="X30" s="15">
        <v>0</v>
      </c>
      <c r="Y30" s="15">
        <v>1.6666666666666667</v>
      </c>
      <c r="Z30" s="15">
        <v>0</v>
      </c>
      <c r="AA30" s="15">
        <v>8.3333333333333321</v>
      </c>
      <c r="AB30" s="15">
        <v>1.6666666666666667</v>
      </c>
      <c r="AC30" s="15">
        <v>10</v>
      </c>
      <c r="AD30" s="15">
        <v>0</v>
      </c>
      <c r="AE30" s="15">
        <v>1.6666666666666667</v>
      </c>
      <c r="AF30" s="15">
        <v>0</v>
      </c>
      <c r="AG30" s="15">
        <v>1.6666666666666667</v>
      </c>
      <c r="AH30" s="15">
        <v>0</v>
      </c>
      <c r="AI30" s="15">
        <v>218.33333333333329</v>
      </c>
      <c r="AJ30" s="15">
        <v>0</v>
      </c>
      <c r="AK30" s="15">
        <v>0</v>
      </c>
      <c r="AL30" s="15">
        <v>0</v>
      </c>
      <c r="AM30" s="15">
        <v>1.6666666666666667</v>
      </c>
      <c r="AN30" s="15">
        <v>0</v>
      </c>
      <c r="AO30" s="15">
        <v>0</v>
      </c>
      <c r="AP30" s="15">
        <v>1.6666666666666667</v>
      </c>
      <c r="AQ30" s="15">
        <v>0</v>
      </c>
      <c r="AR30" s="15">
        <v>0</v>
      </c>
      <c r="AS30" s="15">
        <v>0</v>
      </c>
      <c r="AT30" s="15">
        <v>3.3333333333333335</v>
      </c>
      <c r="AU30" s="15">
        <v>211.66666666666669</v>
      </c>
      <c r="AV30" s="15">
        <v>0</v>
      </c>
      <c r="AW30" s="15">
        <v>0</v>
      </c>
      <c r="AX30" s="15">
        <v>3.3300000000000005</v>
      </c>
      <c r="AY30" s="15">
        <v>163.33333333333334</v>
      </c>
      <c r="AZ30" s="15">
        <v>1.6666666666666667</v>
      </c>
      <c r="BA30" s="15">
        <v>0</v>
      </c>
      <c r="BB30" s="15">
        <v>21.666666666666668</v>
      </c>
      <c r="BC30" s="15">
        <v>1.6666666666666667</v>
      </c>
      <c r="BD30" s="15">
        <v>1.6666666666666667</v>
      </c>
      <c r="BE30" s="15">
        <v>5</v>
      </c>
      <c r="BF30" s="15">
        <v>0</v>
      </c>
      <c r="BG30" s="15">
        <v>196.66666666666669</v>
      </c>
      <c r="BH30" s="15">
        <v>0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v>0</v>
      </c>
      <c r="CH30" s="15">
        <v>0</v>
      </c>
      <c r="CI30" s="15">
        <v>0</v>
      </c>
      <c r="CJ30" s="15">
        <v>1.6666666666666667</v>
      </c>
      <c r="CK30" s="15">
        <v>1.6666666666666667</v>
      </c>
      <c r="CL30" s="15">
        <v>1.667</v>
      </c>
      <c r="CM30" s="15">
        <v>0</v>
      </c>
      <c r="CN30" s="15">
        <v>0</v>
      </c>
      <c r="CO30" s="15">
        <v>0</v>
      </c>
      <c r="CP30" s="15">
        <v>0</v>
      </c>
      <c r="CQ30" s="15">
        <v>0</v>
      </c>
      <c r="CR30" s="15">
        <v>0</v>
      </c>
      <c r="CS30" s="15">
        <v>0</v>
      </c>
      <c r="CT30" s="15">
        <v>1.667</v>
      </c>
      <c r="CU30" s="15">
        <v>0</v>
      </c>
      <c r="CV30" s="15">
        <v>1</v>
      </c>
      <c r="CW30" s="15">
        <v>184</v>
      </c>
      <c r="CX30" s="15"/>
      <c r="DG30" s="43"/>
      <c r="DH30" s="43"/>
      <c r="DJ30" s="60"/>
      <c r="DK30" s="176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</row>
    <row r="31" spans="1:211" x14ac:dyDescent="0.2">
      <c r="A31" s="43">
        <v>29</v>
      </c>
      <c r="B31" s="43">
        <v>129</v>
      </c>
      <c r="C31" s="100">
        <v>189</v>
      </c>
      <c r="D31" s="60">
        <f>'Revised Stratig. - April ''08'!$G$134</f>
        <v>3929</v>
      </c>
      <c r="E31" s="66">
        <v>30</v>
      </c>
      <c r="F31" s="15">
        <v>0</v>
      </c>
      <c r="G31" s="15">
        <v>3.3333333333333335</v>
      </c>
      <c r="H31" s="15">
        <v>0</v>
      </c>
      <c r="I31" s="15">
        <v>0</v>
      </c>
      <c r="J31" s="15">
        <v>3.3300000000000005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3.3300000000000005</v>
      </c>
      <c r="Q31" s="15">
        <v>0</v>
      </c>
      <c r="R31" s="15">
        <v>0</v>
      </c>
      <c r="S31" s="15">
        <v>0</v>
      </c>
      <c r="T31" s="15">
        <v>0</v>
      </c>
      <c r="U31" s="15">
        <v>6.666666666666667</v>
      </c>
      <c r="V31" s="15">
        <v>10</v>
      </c>
      <c r="W31" s="15">
        <v>16.666666666666664</v>
      </c>
      <c r="X31" s="15">
        <v>1.6666666666666667</v>
      </c>
      <c r="Y31" s="15">
        <v>1.6666666666666667</v>
      </c>
      <c r="Z31" s="15">
        <v>0</v>
      </c>
      <c r="AA31" s="15">
        <v>5</v>
      </c>
      <c r="AB31" s="15">
        <v>6.666666666666667</v>
      </c>
      <c r="AC31" s="15">
        <v>11.666666666666668</v>
      </c>
      <c r="AD31" s="15">
        <v>0</v>
      </c>
      <c r="AE31" s="15">
        <v>0</v>
      </c>
      <c r="AF31" s="15">
        <v>1.6666666666666667</v>
      </c>
      <c r="AG31" s="15">
        <v>1.6666666666666667</v>
      </c>
      <c r="AH31" s="15">
        <v>0</v>
      </c>
      <c r="AI31" s="15">
        <v>178.33333333333334</v>
      </c>
      <c r="AJ31" s="15">
        <v>1.6666666666666667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1.6666666666666667</v>
      </c>
      <c r="AQ31" s="15">
        <v>0</v>
      </c>
      <c r="AR31" s="15">
        <v>0</v>
      </c>
      <c r="AS31" s="15">
        <v>0</v>
      </c>
      <c r="AT31" s="15">
        <v>1.6666666666666667</v>
      </c>
      <c r="AU31" s="15">
        <v>123.33333333333336</v>
      </c>
      <c r="AV31" s="15">
        <v>1.6666666666666667</v>
      </c>
      <c r="AW31" s="15">
        <v>0</v>
      </c>
      <c r="AX31" s="15">
        <v>1.6666666666666667</v>
      </c>
      <c r="AY31" s="15">
        <v>111.66666666666667</v>
      </c>
      <c r="AZ31" s="15">
        <v>3.3333333333333335</v>
      </c>
      <c r="BA31" s="15">
        <v>5</v>
      </c>
      <c r="BB31" s="15">
        <v>23.333333333333336</v>
      </c>
      <c r="BC31" s="15">
        <v>1.6666666666666667</v>
      </c>
      <c r="BD31" s="15">
        <v>0</v>
      </c>
      <c r="BE31" s="15">
        <v>1.6666666666666667</v>
      </c>
      <c r="BF31" s="15">
        <v>0</v>
      </c>
      <c r="BG31" s="15">
        <v>148.33333333333334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0</v>
      </c>
      <c r="CK31" s="15">
        <v>0</v>
      </c>
      <c r="CL31" s="15">
        <v>0</v>
      </c>
      <c r="CM31" s="15">
        <v>0</v>
      </c>
      <c r="CN31" s="15">
        <v>0</v>
      </c>
      <c r="CO31" s="15">
        <v>1.6666666666666667</v>
      </c>
      <c r="CP31" s="15">
        <v>0</v>
      </c>
      <c r="CQ31" s="15">
        <v>1.6666666666666667</v>
      </c>
      <c r="CR31" s="15">
        <v>0</v>
      </c>
      <c r="CS31" s="15">
        <v>0</v>
      </c>
      <c r="CT31" s="15">
        <v>3.3333333333333335</v>
      </c>
      <c r="CU31" s="15">
        <v>0</v>
      </c>
      <c r="CV31" s="15">
        <v>1</v>
      </c>
      <c r="CW31" s="15">
        <v>189</v>
      </c>
      <c r="CX31" s="15"/>
      <c r="DG31" s="43"/>
      <c r="DH31" s="43"/>
      <c r="DJ31" s="60"/>
      <c r="DK31" s="176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</row>
    <row r="32" spans="1:211" x14ac:dyDescent="0.2">
      <c r="A32" s="43">
        <v>34</v>
      </c>
      <c r="B32" s="43">
        <v>134</v>
      </c>
      <c r="C32" s="100">
        <v>194</v>
      </c>
      <c r="D32" s="60">
        <f>'Revised Stratig. - April ''08'!$G$139</f>
        <v>3982</v>
      </c>
      <c r="E32" s="66">
        <v>30</v>
      </c>
      <c r="F32" s="15">
        <v>0</v>
      </c>
      <c r="G32" s="15">
        <v>1.6666666666666667</v>
      </c>
      <c r="H32" s="15">
        <v>3.3333333333333335</v>
      </c>
      <c r="I32" s="15">
        <v>0</v>
      </c>
      <c r="J32" s="15">
        <v>1.6667000000000003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1.6667000000000003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3.3333333333333335</v>
      </c>
      <c r="W32" s="15">
        <v>3.3333333333333335</v>
      </c>
      <c r="X32" s="15">
        <v>0</v>
      </c>
      <c r="Y32" s="15">
        <v>0</v>
      </c>
      <c r="Z32" s="15">
        <v>0</v>
      </c>
      <c r="AA32" s="15">
        <v>5</v>
      </c>
      <c r="AB32" s="15">
        <v>0</v>
      </c>
      <c r="AC32" s="15">
        <v>5</v>
      </c>
      <c r="AD32" s="15">
        <v>0</v>
      </c>
      <c r="AE32" s="15">
        <v>1.6666666666666667</v>
      </c>
      <c r="AF32" s="15">
        <v>0</v>
      </c>
      <c r="AG32" s="15">
        <v>1.6666666666666667</v>
      </c>
      <c r="AH32" s="15">
        <v>0</v>
      </c>
      <c r="AI32" s="15">
        <v>295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1.6666666666666667</v>
      </c>
      <c r="AU32" s="15">
        <v>96.666666666666671</v>
      </c>
      <c r="AV32" s="15">
        <v>1.6666666666666667</v>
      </c>
      <c r="AW32" s="15">
        <v>0</v>
      </c>
      <c r="AX32" s="15">
        <v>1.6666666666666667</v>
      </c>
      <c r="AY32" s="15">
        <v>246.66666666666671</v>
      </c>
      <c r="AZ32" s="15">
        <v>0</v>
      </c>
      <c r="BA32" s="15">
        <v>0</v>
      </c>
      <c r="BB32" s="15">
        <v>13.333333333333334</v>
      </c>
      <c r="BC32" s="15">
        <v>1.6666666666666667</v>
      </c>
      <c r="BD32" s="15">
        <v>0</v>
      </c>
      <c r="BE32" s="15">
        <v>3.3333333333333335</v>
      </c>
      <c r="BF32" s="15">
        <v>0</v>
      </c>
      <c r="BG32" s="15">
        <v>266.66666666666663</v>
      </c>
      <c r="BH32" s="15">
        <v>0</v>
      </c>
      <c r="BI32" s="15">
        <v>0</v>
      </c>
      <c r="BJ32" s="15">
        <v>0</v>
      </c>
      <c r="BK32" s="15">
        <v>0</v>
      </c>
      <c r="BL32" s="15">
        <v>0</v>
      </c>
      <c r="BM32" s="15">
        <v>0</v>
      </c>
      <c r="BN32" s="15">
        <v>0</v>
      </c>
      <c r="BO32" s="15">
        <v>0</v>
      </c>
      <c r="BP32" s="15">
        <v>0</v>
      </c>
      <c r="BQ32" s="15">
        <v>0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5">
        <v>0</v>
      </c>
      <c r="CK32" s="15">
        <v>3.3333333333333335</v>
      </c>
      <c r="CL32" s="15">
        <v>3.3300000000000005</v>
      </c>
      <c r="CM32" s="15">
        <v>0</v>
      </c>
      <c r="CN32" s="15">
        <v>0</v>
      </c>
      <c r="CO32" s="15">
        <v>0</v>
      </c>
      <c r="CP32" s="15">
        <v>0</v>
      </c>
      <c r="CQ32" s="15">
        <v>0</v>
      </c>
      <c r="CR32" s="15">
        <v>0</v>
      </c>
      <c r="CS32" s="15">
        <v>0</v>
      </c>
      <c r="CT32" s="15">
        <v>3.3300000000000005</v>
      </c>
      <c r="CU32" s="15">
        <v>0</v>
      </c>
      <c r="CV32" s="15">
        <v>1</v>
      </c>
      <c r="CW32" s="15">
        <v>194</v>
      </c>
      <c r="CX32" s="15"/>
      <c r="DG32" s="43"/>
      <c r="DH32" s="43"/>
      <c r="DJ32" s="60"/>
      <c r="DK32" s="176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</row>
    <row r="33" spans="1:209" x14ac:dyDescent="0.2">
      <c r="A33" s="43">
        <v>39</v>
      </c>
      <c r="B33" s="43">
        <v>139</v>
      </c>
      <c r="C33" s="100">
        <v>199</v>
      </c>
      <c r="D33" s="60">
        <f>'Revised Stratig. - April ''08'!$G$144</f>
        <v>4022</v>
      </c>
      <c r="E33" s="66">
        <v>30</v>
      </c>
      <c r="F33" s="15">
        <v>0</v>
      </c>
      <c r="G33" s="15">
        <v>0</v>
      </c>
      <c r="H33" s="15">
        <v>3.3333333333333335</v>
      </c>
      <c r="I33" s="15">
        <v>0</v>
      </c>
      <c r="J33" s="15">
        <v>1.667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1.667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3.3333333333333335</v>
      </c>
      <c r="W33" s="15">
        <v>3.3333333333333335</v>
      </c>
      <c r="X33" s="15">
        <v>0</v>
      </c>
      <c r="Y33" s="15">
        <v>1.6666666666666667</v>
      </c>
      <c r="Z33" s="15">
        <v>0</v>
      </c>
      <c r="AA33" s="15">
        <v>1.6666666666666667</v>
      </c>
      <c r="AB33" s="15">
        <v>0</v>
      </c>
      <c r="AC33" s="15">
        <v>1.6666666666666667</v>
      </c>
      <c r="AD33" s="15">
        <v>0</v>
      </c>
      <c r="AE33" s="15">
        <v>1.6666666666666667</v>
      </c>
      <c r="AF33" s="15">
        <v>0</v>
      </c>
      <c r="AG33" s="15">
        <v>1.6666666666666667</v>
      </c>
      <c r="AH33" s="15">
        <v>0</v>
      </c>
      <c r="AI33" s="15">
        <v>305</v>
      </c>
      <c r="AJ33" s="15">
        <v>0</v>
      </c>
      <c r="AK33" s="15">
        <v>0</v>
      </c>
      <c r="AL33" s="15">
        <v>0</v>
      </c>
      <c r="AM33" s="15">
        <v>8.3333333333333321</v>
      </c>
      <c r="AN33" s="15">
        <v>0</v>
      </c>
      <c r="AO33" s="15">
        <v>0</v>
      </c>
      <c r="AP33" s="15">
        <v>0</v>
      </c>
      <c r="AQ33" s="15">
        <v>0</v>
      </c>
      <c r="AR33" s="15">
        <v>0</v>
      </c>
      <c r="AS33" s="15">
        <v>0</v>
      </c>
      <c r="AT33" s="15">
        <v>18.333333333333336</v>
      </c>
      <c r="AU33" s="15">
        <v>306.66666666666669</v>
      </c>
      <c r="AV33" s="15">
        <v>5</v>
      </c>
      <c r="AW33" s="15">
        <v>0</v>
      </c>
      <c r="AX33" s="15">
        <v>18.329999999999998</v>
      </c>
      <c r="AY33" s="15">
        <v>231.66666666666671</v>
      </c>
      <c r="AZ33" s="15">
        <v>0</v>
      </c>
      <c r="BA33" s="15">
        <v>5</v>
      </c>
      <c r="BB33" s="15">
        <v>40</v>
      </c>
      <c r="BC33" s="15">
        <v>0</v>
      </c>
      <c r="BD33" s="15">
        <v>0</v>
      </c>
      <c r="BE33" s="15">
        <v>5</v>
      </c>
      <c r="BF33" s="15">
        <v>0</v>
      </c>
      <c r="BG33" s="15">
        <v>286.66666666666669</v>
      </c>
      <c r="BH33" s="15">
        <v>0</v>
      </c>
      <c r="BI33" s="15">
        <v>0</v>
      </c>
      <c r="BJ33" s="15">
        <v>0</v>
      </c>
      <c r="BK33" s="15">
        <v>0</v>
      </c>
      <c r="BL33" s="15">
        <v>0</v>
      </c>
      <c r="BM33" s="15">
        <v>0</v>
      </c>
      <c r="BN33" s="15">
        <v>0</v>
      </c>
      <c r="BO33" s="15">
        <v>0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v>0</v>
      </c>
      <c r="CH33" s="15">
        <v>3.3333333333333335</v>
      </c>
      <c r="CI33" s="15">
        <v>0</v>
      </c>
      <c r="CJ33" s="15">
        <v>1.6666666666666667</v>
      </c>
      <c r="CK33" s="15">
        <v>1.6666666666666667</v>
      </c>
      <c r="CL33" s="15">
        <v>5</v>
      </c>
      <c r="CM33" s="15">
        <v>0</v>
      </c>
      <c r="CN33" s="15">
        <v>0</v>
      </c>
      <c r="CO33" s="15">
        <v>0</v>
      </c>
      <c r="CP33" s="15">
        <v>0</v>
      </c>
      <c r="CQ33" s="15">
        <v>0</v>
      </c>
      <c r="CR33" s="15">
        <v>0</v>
      </c>
      <c r="CS33" s="15">
        <v>0</v>
      </c>
      <c r="CT33" s="15">
        <v>5</v>
      </c>
      <c r="CU33" s="15">
        <v>0</v>
      </c>
      <c r="CV33" s="15">
        <v>1</v>
      </c>
      <c r="CW33" s="15">
        <v>199</v>
      </c>
      <c r="CX33" s="15"/>
      <c r="DG33" s="43"/>
      <c r="DH33" s="43"/>
      <c r="DJ33" s="60"/>
      <c r="DK33" s="176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</row>
    <row r="34" spans="1:209" x14ac:dyDescent="0.2">
      <c r="A34" s="43">
        <v>44</v>
      </c>
      <c r="B34" s="43">
        <v>144</v>
      </c>
      <c r="C34" s="100">
        <v>204</v>
      </c>
      <c r="D34" s="60">
        <f>'Revised Stratig. - April ''08'!$G$149</f>
        <v>4048</v>
      </c>
      <c r="E34" s="66">
        <v>30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3.3333333333333335</v>
      </c>
      <c r="W34" s="15">
        <v>3.3333333333333335</v>
      </c>
      <c r="X34" s="15">
        <v>1.6666666666666667</v>
      </c>
      <c r="Y34" s="15">
        <v>1.6666666666666667</v>
      </c>
      <c r="Z34" s="15">
        <v>0</v>
      </c>
      <c r="AA34" s="15">
        <v>5</v>
      </c>
      <c r="AB34" s="15">
        <v>0</v>
      </c>
      <c r="AC34" s="15">
        <v>5</v>
      </c>
      <c r="AD34" s="15">
        <v>0</v>
      </c>
      <c r="AE34" s="15">
        <v>1.6666666666666667</v>
      </c>
      <c r="AF34" s="15">
        <v>0</v>
      </c>
      <c r="AG34" s="15">
        <v>1.6666666666666667</v>
      </c>
      <c r="AH34" s="15">
        <v>0</v>
      </c>
      <c r="AI34" s="15">
        <v>383.33333333333337</v>
      </c>
      <c r="AJ34" s="15">
        <v>0</v>
      </c>
      <c r="AK34" s="15">
        <v>1.6666666666666667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15">
        <v>1.6666666666666667</v>
      </c>
      <c r="AR34" s="15">
        <v>0</v>
      </c>
      <c r="AS34" s="15">
        <v>0</v>
      </c>
      <c r="AT34" s="15">
        <v>13.333333333333334</v>
      </c>
      <c r="AU34" s="15">
        <v>280</v>
      </c>
      <c r="AV34" s="15">
        <v>18.333333333333336</v>
      </c>
      <c r="AW34" s="15">
        <v>0</v>
      </c>
      <c r="AX34" s="15">
        <v>18.329999999999998</v>
      </c>
      <c r="AY34" s="15">
        <v>201.66666666666669</v>
      </c>
      <c r="AZ34" s="15">
        <v>0</v>
      </c>
      <c r="BA34" s="15">
        <v>3.3333333333333335</v>
      </c>
      <c r="BB34" s="15">
        <v>71.666666666666671</v>
      </c>
      <c r="BC34" s="15">
        <v>0</v>
      </c>
      <c r="BD34" s="15">
        <v>0</v>
      </c>
      <c r="BE34" s="15">
        <v>6.666666666666667</v>
      </c>
      <c r="BF34" s="15">
        <v>0</v>
      </c>
      <c r="BG34" s="15">
        <v>296.66666666666669</v>
      </c>
      <c r="BH34" s="15">
        <v>0</v>
      </c>
      <c r="BI34" s="15">
        <v>0</v>
      </c>
      <c r="BJ34" s="15">
        <v>0</v>
      </c>
      <c r="BK34" s="15">
        <v>0</v>
      </c>
      <c r="BL34" s="15">
        <v>0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3.3333333333333335</v>
      </c>
      <c r="CL34" s="15">
        <v>3.3300000000000005</v>
      </c>
      <c r="CM34" s="15">
        <v>0</v>
      </c>
      <c r="CN34" s="15">
        <v>0</v>
      </c>
      <c r="CO34" s="15">
        <v>0</v>
      </c>
      <c r="CP34" s="15">
        <v>0</v>
      </c>
      <c r="CQ34" s="15">
        <v>0</v>
      </c>
      <c r="CR34" s="15">
        <v>0</v>
      </c>
      <c r="CS34" s="15">
        <v>0</v>
      </c>
      <c r="CT34" s="15">
        <v>3.3300000000000005</v>
      </c>
      <c r="CU34" s="15">
        <v>0</v>
      </c>
      <c r="CV34" s="15">
        <v>1</v>
      </c>
      <c r="CW34" s="15">
        <v>204</v>
      </c>
      <c r="CX34" s="15"/>
      <c r="DG34" s="43"/>
      <c r="DH34" s="43"/>
      <c r="DJ34" s="60"/>
      <c r="DK34" s="176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</row>
    <row r="35" spans="1:209" x14ac:dyDescent="0.2">
      <c r="A35" s="43">
        <v>49</v>
      </c>
      <c r="B35" s="43">
        <v>149</v>
      </c>
      <c r="C35" s="100">
        <v>209</v>
      </c>
      <c r="D35" s="60">
        <f>'Revised Stratig. - April ''08'!$G$154</f>
        <v>4182</v>
      </c>
      <c r="E35" s="66">
        <v>30</v>
      </c>
      <c r="F35" s="15">
        <v>0</v>
      </c>
      <c r="G35" s="15">
        <v>0</v>
      </c>
      <c r="H35" s="15">
        <v>1.6666666666666667</v>
      </c>
      <c r="I35" s="15">
        <v>0</v>
      </c>
      <c r="J35" s="15">
        <v>1.667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1.667</v>
      </c>
      <c r="Q35" s="15">
        <v>0</v>
      </c>
      <c r="R35" s="15">
        <v>0</v>
      </c>
      <c r="S35" s="15">
        <v>0</v>
      </c>
      <c r="T35" s="15">
        <v>5</v>
      </c>
      <c r="U35" s="15">
        <v>1.6666666666666667</v>
      </c>
      <c r="V35" s="15">
        <v>5</v>
      </c>
      <c r="W35" s="15">
        <v>11.666666666666668</v>
      </c>
      <c r="X35" s="15">
        <v>0</v>
      </c>
      <c r="Y35" s="15">
        <v>0</v>
      </c>
      <c r="Z35" s="15">
        <v>1.6666666666666667</v>
      </c>
      <c r="AA35" s="15">
        <v>0</v>
      </c>
      <c r="AB35" s="15">
        <v>0</v>
      </c>
      <c r="AC35" s="15">
        <v>0</v>
      </c>
      <c r="AD35" s="15">
        <v>0</v>
      </c>
      <c r="AE35" s="15">
        <v>6.666666666666667</v>
      </c>
      <c r="AF35" s="15">
        <v>0</v>
      </c>
      <c r="AG35" s="15">
        <v>6.666666666666667</v>
      </c>
      <c r="AH35" s="15">
        <v>0</v>
      </c>
      <c r="AI35" s="15">
        <v>533.33333333333326</v>
      </c>
      <c r="AJ35" s="15">
        <v>0</v>
      </c>
      <c r="AK35" s="15">
        <v>0</v>
      </c>
      <c r="AL35" s="15">
        <v>1.6666666666666667</v>
      </c>
      <c r="AM35" s="15">
        <v>5</v>
      </c>
      <c r="AN35" s="15">
        <v>0</v>
      </c>
      <c r="AO35" s="15">
        <v>0</v>
      </c>
      <c r="AP35" s="15">
        <v>0</v>
      </c>
      <c r="AQ35" s="15">
        <v>0</v>
      </c>
      <c r="AR35" s="15">
        <v>0</v>
      </c>
      <c r="AS35" s="15">
        <v>0</v>
      </c>
      <c r="AT35" s="15">
        <v>1.6666666666666667</v>
      </c>
      <c r="AU35" s="15">
        <v>361.66666666666669</v>
      </c>
      <c r="AV35" s="15">
        <v>5</v>
      </c>
      <c r="AW35" s="15">
        <v>0</v>
      </c>
      <c r="AX35" s="15">
        <v>5</v>
      </c>
      <c r="AY35" s="15">
        <v>281.66666666666669</v>
      </c>
      <c r="AZ35" s="15">
        <v>3.3333333333333335</v>
      </c>
      <c r="BA35" s="15">
        <v>3.3333333333333335</v>
      </c>
      <c r="BB35" s="15">
        <v>31.666666666666661</v>
      </c>
      <c r="BC35" s="15">
        <v>8.3333333333333321</v>
      </c>
      <c r="BD35" s="15">
        <v>8.3333333333333321</v>
      </c>
      <c r="BE35" s="15">
        <v>6.666666666666667</v>
      </c>
      <c r="BF35" s="15">
        <v>0</v>
      </c>
      <c r="BG35" s="15">
        <v>345</v>
      </c>
      <c r="BH35" s="15">
        <v>0</v>
      </c>
      <c r="BI35" s="15">
        <v>0</v>
      </c>
      <c r="BJ35" s="15">
        <v>0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5">
        <v>0</v>
      </c>
      <c r="CN35" s="15">
        <v>0</v>
      </c>
      <c r="CO35" s="15">
        <v>0</v>
      </c>
      <c r="CP35" s="15">
        <v>0</v>
      </c>
      <c r="CQ35" s="15">
        <v>1.6666666666666667</v>
      </c>
      <c r="CR35" s="15">
        <v>0</v>
      </c>
      <c r="CS35" s="15">
        <v>0</v>
      </c>
      <c r="CT35" s="15">
        <v>1.6666666666666667</v>
      </c>
      <c r="CU35" s="15">
        <v>0</v>
      </c>
      <c r="CV35" s="15">
        <v>1</v>
      </c>
      <c r="CW35" s="15">
        <v>209</v>
      </c>
      <c r="CX35" s="15"/>
      <c r="DG35" s="43"/>
      <c r="DH35" s="43"/>
      <c r="DJ35" s="60"/>
      <c r="DK35" s="176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</row>
    <row r="36" spans="1:209" x14ac:dyDescent="0.2">
      <c r="A36" s="43">
        <v>54</v>
      </c>
      <c r="B36" s="43">
        <v>154</v>
      </c>
      <c r="C36" s="100">
        <v>214</v>
      </c>
      <c r="D36" s="60">
        <f>'Revised Stratig. - April ''08'!$G$159</f>
        <v>4245</v>
      </c>
      <c r="E36" s="66">
        <v>30</v>
      </c>
      <c r="F36" s="15">
        <v>0</v>
      </c>
      <c r="G36" s="15">
        <v>0</v>
      </c>
      <c r="H36" s="15">
        <v>0</v>
      </c>
      <c r="I36" s="15">
        <v>1.6666666666666667</v>
      </c>
      <c r="J36" s="15">
        <v>1.667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1.667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6.666666666666667</v>
      </c>
      <c r="W36" s="15">
        <v>6.666666666666667</v>
      </c>
      <c r="X36" s="15">
        <v>0</v>
      </c>
      <c r="Y36" s="15">
        <v>3.3333333333333335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8.3333333333333321</v>
      </c>
      <c r="AF36" s="15">
        <v>0</v>
      </c>
      <c r="AG36" s="15">
        <v>8.3333333333333321</v>
      </c>
      <c r="AH36" s="15">
        <v>0</v>
      </c>
      <c r="AI36" s="15">
        <v>166.66666666666669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1.6666666666666667</v>
      </c>
      <c r="AR36" s="15">
        <v>0</v>
      </c>
      <c r="AS36" s="15">
        <v>0</v>
      </c>
      <c r="AT36" s="15">
        <v>3.3333333333333335</v>
      </c>
      <c r="AU36" s="15">
        <v>86.666666666666671</v>
      </c>
      <c r="AV36" s="15">
        <v>5</v>
      </c>
      <c r="AW36" s="15">
        <v>0</v>
      </c>
      <c r="AX36" s="15">
        <v>5</v>
      </c>
      <c r="AY36" s="15">
        <v>113.33333333333334</v>
      </c>
      <c r="AZ36" s="15">
        <v>0</v>
      </c>
      <c r="BA36" s="15">
        <v>1.6666666666666667</v>
      </c>
      <c r="BB36" s="15">
        <v>11.666666666666668</v>
      </c>
      <c r="BC36" s="15">
        <v>0</v>
      </c>
      <c r="BD36" s="15">
        <v>0</v>
      </c>
      <c r="BE36" s="15">
        <v>0</v>
      </c>
      <c r="BF36" s="15">
        <v>0</v>
      </c>
      <c r="BG36" s="15">
        <v>130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1.6666666666666667</v>
      </c>
      <c r="CL36" s="15">
        <v>1.6666666666666667</v>
      </c>
      <c r="CM36" s="15">
        <v>0</v>
      </c>
      <c r="CN36" s="15">
        <v>0</v>
      </c>
      <c r="CO36" s="15">
        <v>0</v>
      </c>
      <c r="CP36" s="15">
        <v>0</v>
      </c>
      <c r="CQ36" s="15">
        <v>0</v>
      </c>
      <c r="CR36" s="15">
        <v>0</v>
      </c>
      <c r="CS36" s="15">
        <v>0</v>
      </c>
      <c r="CT36" s="15">
        <v>1.6666666666666667</v>
      </c>
      <c r="CU36" s="15">
        <v>0</v>
      </c>
      <c r="CV36" s="15">
        <v>1</v>
      </c>
      <c r="CW36" s="15">
        <v>214</v>
      </c>
      <c r="CX36" s="15"/>
      <c r="DG36" s="43"/>
      <c r="DH36" s="43"/>
      <c r="DJ36" s="60"/>
      <c r="DK36" s="176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</row>
    <row r="37" spans="1:209" x14ac:dyDescent="0.2">
      <c r="A37" s="43">
        <v>59</v>
      </c>
      <c r="B37" s="43">
        <v>159</v>
      </c>
      <c r="C37" s="100">
        <v>219</v>
      </c>
      <c r="D37" s="60">
        <f>'Revised Stratig. - April ''08'!$G$164</f>
        <v>4305</v>
      </c>
      <c r="E37" s="66">
        <v>20</v>
      </c>
      <c r="F37" s="15">
        <v>0</v>
      </c>
      <c r="G37" s="15">
        <v>0</v>
      </c>
      <c r="H37" s="15">
        <v>2.5</v>
      </c>
      <c r="I37" s="15">
        <v>0</v>
      </c>
      <c r="J37" s="15">
        <v>2.5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2.5</v>
      </c>
      <c r="Q37" s="15">
        <v>0</v>
      </c>
      <c r="R37" s="15">
        <v>0</v>
      </c>
      <c r="S37" s="15">
        <v>0</v>
      </c>
      <c r="T37" s="15">
        <v>0</v>
      </c>
      <c r="U37" s="15">
        <v>2.5</v>
      </c>
      <c r="V37" s="15">
        <v>17.5</v>
      </c>
      <c r="W37" s="15">
        <v>20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120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0</v>
      </c>
      <c r="AR37" s="15">
        <v>0</v>
      </c>
      <c r="AS37" s="15">
        <v>0</v>
      </c>
      <c r="AT37" s="15">
        <v>10</v>
      </c>
      <c r="AU37" s="15">
        <v>130</v>
      </c>
      <c r="AV37" s="15">
        <v>2.5</v>
      </c>
      <c r="AW37" s="15">
        <v>0</v>
      </c>
      <c r="AX37" s="15">
        <v>10</v>
      </c>
      <c r="AY37" s="15">
        <v>112.5</v>
      </c>
      <c r="AZ37" s="15">
        <v>0</v>
      </c>
      <c r="BA37" s="15">
        <v>0</v>
      </c>
      <c r="BB37" s="15">
        <v>12.5</v>
      </c>
      <c r="BC37" s="15">
        <v>0</v>
      </c>
      <c r="BD37" s="15">
        <v>0</v>
      </c>
      <c r="BE37" s="15">
        <v>2.5</v>
      </c>
      <c r="BF37" s="15">
        <v>0</v>
      </c>
      <c r="BG37" s="15">
        <v>130</v>
      </c>
      <c r="BH37" s="15">
        <v>0</v>
      </c>
      <c r="BI37" s="15">
        <v>0</v>
      </c>
      <c r="BJ37" s="15">
        <v>0</v>
      </c>
      <c r="BK37" s="15">
        <v>0</v>
      </c>
      <c r="BL37" s="15">
        <v>0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v>0</v>
      </c>
      <c r="CJ37" s="15">
        <v>0</v>
      </c>
      <c r="CK37" s="15">
        <v>0</v>
      </c>
      <c r="CL37" s="15">
        <v>0</v>
      </c>
      <c r="CM37" s="15">
        <v>2.5</v>
      </c>
      <c r="CN37" s="15">
        <v>0</v>
      </c>
      <c r="CO37" s="15">
        <v>0</v>
      </c>
      <c r="CP37" s="15">
        <v>0</v>
      </c>
      <c r="CQ37" s="15">
        <v>0</v>
      </c>
      <c r="CR37" s="15">
        <v>0</v>
      </c>
      <c r="CS37" s="15">
        <v>0</v>
      </c>
      <c r="CT37" s="15">
        <v>2.5</v>
      </c>
      <c r="CU37" s="15">
        <v>0</v>
      </c>
      <c r="CV37" s="15">
        <v>1</v>
      </c>
      <c r="CW37" s="15">
        <v>219</v>
      </c>
      <c r="CX37" s="15"/>
      <c r="DG37" s="43"/>
      <c r="DH37" s="43"/>
      <c r="DJ37" s="60"/>
      <c r="DK37" s="176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</row>
    <row r="38" spans="1:209" x14ac:dyDescent="0.2">
      <c r="A38" s="43">
        <v>64</v>
      </c>
      <c r="B38" s="43">
        <v>164</v>
      </c>
      <c r="C38" s="100">
        <v>224</v>
      </c>
      <c r="D38" s="60">
        <f>'Revised Stratig. - April ''08'!$G$169</f>
        <v>4365</v>
      </c>
      <c r="E38" s="66">
        <v>25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2</v>
      </c>
      <c r="W38" s="15">
        <v>2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264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28</v>
      </c>
      <c r="AU38" s="15">
        <v>302</v>
      </c>
      <c r="AV38" s="15">
        <v>8</v>
      </c>
      <c r="AW38" s="15">
        <v>0</v>
      </c>
      <c r="AX38" s="15">
        <v>28</v>
      </c>
      <c r="AY38" s="15">
        <v>206</v>
      </c>
      <c r="AZ38" s="15">
        <v>2</v>
      </c>
      <c r="BA38" s="15">
        <v>0</v>
      </c>
      <c r="BB38" s="15">
        <v>20</v>
      </c>
      <c r="BC38" s="15">
        <v>10</v>
      </c>
      <c r="BD38" s="15">
        <v>2</v>
      </c>
      <c r="BE38" s="15">
        <v>4</v>
      </c>
      <c r="BF38" s="15">
        <v>0</v>
      </c>
      <c r="BG38" s="15">
        <v>252</v>
      </c>
      <c r="BH38" s="15">
        <v>0</v>
      </c>
      <c r="BI38" s="15">
        <v>0</v>
      </c>
      <c r="BJ38" s="15">
        <v>0</v>
      </c>
      <c r="BK38" s="15">
        <v>0</v>
      </c>
      <c r="BL38" s="15">
        <v>0</v>
      </c>
      <c r="BM38" s="15">
        <v>0</v>
      </c>
      <c r="BN38" s="15">
        <v>0</v>
      </c>
      <c r="BO38" s="15">
        <v>0</v>
      </c>
      <c r="BP38" s="15">
        <v>0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v>0</v>
      </c>
      <c r="CH38" s="15">
        <v>4</v>
      </c>
      <c r="CI38" s="15">
        <v>2</v>
      </c>
      <c r="CJ38" s="15">
        <v>0</v>
      </c>
      <c r="CK38" s="15">
        <v>2</v>
      </c>
      <c r="CL38" s="15">
        <v>6</v>
      </c>
      <c r="CM38" s="15">
        <v>0</v>
      </c>
      <c r="CN38" s="15">
        <v>0</v>
      </c>
      <c r="CO38" s="15">
        <v>0</v>
      </c>
      <c r="CP38" s="15">
        <v>0</v>
      </c>
      <c r="CQ38" s="15">
        <v>0</v>
      </c>
      <c r="CR38" s="15">
        <v>0</v>
      </c>
      <c r="CS38" s="15">
        <v>0</v>
      </c>
      <c r="CT38" s="15">
        <v>6</v>
      </c>
      <c r="CU38" s="15">
        <v>0</v>
      </c>
      <c r="CV38" s="15">
        <v>1</v>
      </c>
      <c r="CW38" s="15">
        <v>224</v>
      </c>
      <c r="CX38" s="15"/>
      <c r="DG38" s="43"/>
      <c r="DH38" s="43"/>
      <c r="DJ38" s="60"/>
      <c r="DK38" s="176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</row>
    <row r="39" spans="1:209" x14ac:dyDescent="0.2">
      <c r="A39" s="43">
        <v>69</v>
      </c>
      <c r="B39" s="43">
        <v>169</v>
      </c>
      <c r="C39" s="100">
        <v>229</v>
      </c>
      <c r="D39" s="60">
        <f>'Revised Stratig. - April ''08'!$G$174</f>
        <v>4443</v>
      </c>
      <c r="E39" s="66">
        <v>25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4</v>
      </c>
      <c r="U39" s="15">
        <v>6</v>
      </c>
      <c r="V39" s="15">
        <v>2</v>
      </c>
      <c r="W39" s="15">
        <v>12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594</v>
      </c>
      <c r="AJ39" s="15">
        <v>0</v>
      </c>
      <c r="AK39" s="15">
        <v>0</v>
      </c>
      <c r="AL39" s="15">
        <v>0</v>
      </c>
      <c r="AM39" s="15">
        <v>0</v>
      </c>
      <c r="AN39" s="15">
        <v>0</v>
      </c>
      <c r="AO39" s="15">
        <v>0</v>
      </c>
      <c r="AP39" s="15">
        <v>0</v>
      </c>
      <c r="AQ39" s="15">
        <v>0</v>
      </c>
      <c r="AR39" s="15">
        <v>0</v>
      </c>
      <c r="AS39" s="15">
        <v>0</v>
      </c>
      <c r="AT39" s="15">
        <v>40</v>
      </c>
      <c r="AU39" s="15">
        <v>560</v>
      </c>
      <c r="AV39" s="15">
        <v>6</v>
      </c>
      <c r="AW39" s="15">
        <v>0</v>
      </c>
      <c r="AX39" s="15">
        <v>40</v>
      </c>
      <c r="AY39" s="15">
        <v>846</v>
      </c>
      <c r="AZ39" s="15">
        <v>0</v>
      </c>
      <c r="BA39" s="15">
        <v>14</v>
      </c>
      <c r="BB39" s="15">
        <v>264</v>
      </c>
      <c r="BC39" s="15">
        <v>6</v>
      </c>
      <c r="BD39" s="15">
        <v>14</v>
      </c>
      <c r="BE39" s="15">
        <v>32</v>
      </c>
      <c r="BF39" s="15">
        <v>0</v>
      </c>
      <c r="BG39" s="15">
        <v>1182</v>
      </c>
      <c r="BH39" s="15">
        <v>0</v>
      </c>
      <c r="BI39" s="15">
        <v>0</v>
      </c>
      <c r="BJ39" s="15">
        <v>0</v>
      </c>
      <c r="BK39" s="15">
        <v>0</v>
      </c>
      <c r="BL39" s="15">
        <v>0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10</v>
      </c>
      <c r="CI39" s="15">
        <v>6</v>
      </c>
      <c r="CJ39" s="15">
        <v>8</v>
      </c>
      <c r="CK39" s="15">
        <v>8</v>
      </c>
      <c r="CL39" s="15">
        <v>18</v>
      </c>
      <c r="CM39" s="15">
        <v>0</v>
      </c>
      <c r="CN39" s="15">
        <v>0</v>
      </c>
      <c r="CO39" s="15">
        <v>0</v>
      </c>
      <c r="CP39" s="15">
        <v>0</v>
      </c>
      <c r="CQ39" s="15">
        <v>0</v>
      </c>
      <c r="CR39" s="15">
        <v>0</v>
      </c>
      <c r="CS39" s="15">
        <v>0</v>
      </c>
      <c r="CT39" s="15">
        <v>18</v>
      </c>
      <c r="CU39" s="15">
        <v>0</v>
      </c>
      <c r="CV39" s="15">
        <v>1</v>
      </c>
      <c r="CW39" s="15">
        <v>229</v>
      </c>
      <c r="CX39" s="15"/>
      <c r="DG39" s="43"/>
      <c r="DH39" s="43"/>
      <c r="DJ39" s="60"/>
      <c r="DK39" s="176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</row>
    <row r="40" spans="1:209" x14ac:dyDescent="0.2">
      <c r="A40" s="43">
        <v>74</v>
      </c>
      <c r="B40" s="43">
        <v>174</v>
      </c>
      <c r="C40" s="100">
        <v>234</v>
      </c>
      <c r="D40" s="60">
        <f>'Revised Stratig. - April ''08'!$G$179</f>
        <v>4542</v>
      </c>
      <c r="E40" s="66">
        <v>25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2</v>
      </c>
      <c r="U40" s="15">
        <v>2</v>
      </c>
      <c r="V40" s="15">
        <v>6</v>
      </c>
      <c r="W40" s="15">
        <v>10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2</v>
      </c>
      <c r="AI40" s="15">
        <v>336</v>
      </c>
      <c r="AJ40" s="15">
        <v>0</v>
      </c>
      <c r="AK40" s="15">
        <v>0</v>
      </c>
      <c r="AL40" s="15">
        <v>0</v>
      </c>
      <c r="AM40" s="15">
        <v>2</v>
      </c>
      <c r="AN40" s="15">
        <v>0</v>
      </c>
      <c r="AO40" s="15">
        <v>0</v>
      </c>
      <c r="AP40" s="15">
        <v>2</v>
      </c>
      <c r="AQ40" s="15">
        <v>0</v>
      </c>
      <c r="AR40" s="15">
        <v>0</v>
      </c>
      <c r="AS40" s="15">
        <v>0</v>
      </c>
      <c r="AT40" s="15">
        <v>6</v>
      </c>
      <c r="AU40" s="15">
        <v>414</v>
      </c>
      <c r="AV40" s="15">
        <v>0</v>
      </c>
      <c r="AW40" s="15">
        <v>0</v>
      </c>
      <c r="AX40" s="15">
        <v>6</v>
      </c>
      <c r="AY40" s="15">
        <v>312</v>
      </c>
      <c r="AZ40" s="15">
        <v>0</v>
      </c>
      <c r="BA40" s="15">
        <v>6</v>
      </c>
      <c r="BB40" s="15">
        <v>66</v>
      </c>
      <c r="BC40" s="15">
        <v>0</v>
      </c>
      <c r="BD40" s="15">
        <v>6</v>
      </c>
      <c r="BE40" s="15">
        <v>0</v>
      </c>
      <c r="BF40" s="15">
        <v>0</v>
      </c>
      <c r="BG40" s="15">
        <v>392</v>
      </c>
      <c r="BH40" s="15">
        <v>0</v>
      </c>
      <c r="BI40" s="15">
        <v>0</v>
      </c>
      <c r="BJ40" s="15">
        <v>0</v>
      </c>
      <c r="BK40" s="15">
        <v>0</v>
      </c>
      <c r="BL40" s="15">
        <v>0</v>
      </c>
      <c r="BM40" s="15">
        <v>0</v>
      </c>
      <c r="BN40" s="15">
        <v>0</v>
      </c>
      <c r="BO40" s="15">
        <v>0</v>
      </c>
      <c r="BP40" s="15">
        <v>0</v>
      </c>
      <c r="BQ40" s="15">
        <v>0</v>
      </c>
      <c r="BR40" s="15">
        <v>0</v>
      </c>
      <c r="BS40" s="15">
        <v>0</v>
      </c>
      <c r="BT40" s="15">
        <v>0</v>
      </c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</v>
      </c>
      <c r="CF40" s="15">
        <v>0</v>
      </c>
      <c r="CG40" s="15">
        <v>0</v>
      </c>
      <c r="CH40" s="15">
        <v>2</v>
      </c>
      <c r="CI40" s="15">
        <v>0</v>
      </c>
      <c r="CJ40" s="15">
        <v>0</v>
      </c>
      <c r="CK40" s="15">
        <v>4</v>
      </c>
      <c r="CL40" s="15">
        <v>6</v>
      </c>
      <c r="CM40" s="15">
        <v>0</v>
      </c>
      <c r="CN40" s="15">
        <v>0</v>
      </c>
      <c r="CO40" s="15">
        <v>0</v>
      </c>
      <c r="CP40" s="15">
        <v>0</v>
      </c>
      <c r="CQ40" s="15">
        <v>2</v>
      </c>
      <c r="CR40" s="15">
        <v>0</v>
      </c>
      <c r="CS40" s="15">
        <v>0</v>
      </c>
      <c r="CT40" s="15">
        <v>8</v>
      </c>
      <c r="CU40" s="15">
        <v>0</v>
      </c>
      <c r="CV40" s="15">
        <v>1</v>
      </c>
      <c r="CW40" s="15">
        <v>234</v>
      </c>
      <c r="CX40" s="15"/>
      <c r="DG40" s="43"/>
      <c r="DH40" s="43"/>
      <c r="DJ40" s="60"/>
      <c r="DK40" s="176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</row>
    <row r="41" spans="1:209" x14ac:dyDescent="0.2">
      <c r="A41" s="43">
        <v>79</v>
      </c>
      <c r="B41" s="43">
        <v>179</v>
      </c>
      <c r="C41" s="100">
        <v>239</v>
      </c>
      <c r="D41" s="60">
        <f>'Revised Stratig. - April ''08'!$G$184</f>
        <v>4598</v>
      </c>
      <c r="E41" s="66">
        <v>25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2</v>
      </c>
      <c r="U41" s="15">
        <v>2</v>
      </c>
      <c r="V41" s="15">
        <v>2</v>
      </c>
      <c r="W41" s="15">
        <v>6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2</v>
      </c>
      <c r="AF41" s="15">
        <v>0</v>
      </c>
      <c r="AG41" s="15">
        <v>2</v>
      </c>
      <c r="AH41" s="15">
        <v>0</v>
      </c>
      <c r="AI41" s="15">
        <v>252</v>
      </c>
      <c r="AJ41" s="15">
        <v>0</v>
      </c>
      <c r="AK41" s="15">
        <v>0</v>
      </c>
      <c r="AL41" s="15">
        <v>0</v>
      </c>
      <c r="AM41" s="15">
        <v>2</v>
      </c>
      <c r="AN41" s="15">
        <v>0</v>
      </c>
      <c r="AO41" s="15">
        <v>0</v>
      </c>
      <c r="AP41" s="15">
        <v>4</v>
      </c>
      <c r="AQ41" s="15">
        <v>0</v>
      </c>
      <c r="AR41" s="15">
        <v>0</v>
      </c>
      <c r="AS41" s="15">
        <v>0</v>
      </c>
      <c r="AT41" s="15">
        <v>8</v>
      </c>
      <c r="AU41" s="15">
        <v>246</v>
      </c>
      <c r="AV41" s="15">
        <v>4</v>
      </c>
      <c r="AW41" s="15">
        <v>0</v>
      </c>
      <c r="AX41" s="15">
        <v>8</v>
      </c>
      <c r="AY41" s="15">
        <v>198</v>
      </c>
      <c r="AZ41" s="15">
        <v>0</v>
      </c>
      <c r="BA41" s="15">
        <v>6</v>
      </c>
      <c r="BB41" s="15">
        <v>112</v>
      </c>
      <c r="BC41" s="15">
        <v>0</v>
      </c>
      <c r="BD41" s="15">
        <v>2</v>
      </c>
      <c r="BE41" s="15">
        <v>8</v>
      </c>
      <c r="BF41" s="15">
        <v>0</v>
      </c>
      <c r="BG41" s="15">
        <v>330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2</v>
      </c>
      <c r="CI41" s="15">
        <v>2</v>
      </c>
      <c r="CJ41" s="15">
        <v>4</v>
      </c>
      <c r="CK41" s="15">
        <v>2</v>
      </c>
      <c r="CL41" s="15">
        <v>4</v>
      </c>
      <c r="CM41" s="15">
        <v>0</v>
      </c>
      <c r="CN41" s="15">
        <v>0</v>
      </c>
      <c r="CO41" s="15">
        <v>0</v>
      </c>
      <c r="CP41" s="15">
        <v>0</v>
      </c>
      <c r="CQ41" s="15">
        <v>0</v>
      </c>
      <c r="CR41" s="15">
        <v>0</v>
      </c>
      <c r="CS41" s="15">
        <v>0</v>
      </c>
      <c r="CT41" s="15">
        <v>4</v>
      </c>
      <c r="CU41" s="15">
        <v>0</v>
      </c>
      <c r="CV41" s="15">
        <v>1</v>
      </c>
      <c r="CW41" s="15">
        <v>239</v>
      </c>
      <c r="CX41" s="15"/>
      <c r="DG41" s="43"/>
      <c r="DH41" s="43"/>
      <c r="DJ41" s="60"/>
      <c r="DK41" s="176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</row>
    <row r="42" spans="1:209" ht="13.5" customHeight="1" x14ac:dyDescent="0.2">
      <c r="A42" s="182">
        <v>80</v>
      </c>
      <c r="B42" s="182">
        <v>180</v>
      </c>
      <c r="C42" s="112">
        <v>240</v>
      </c>
      <c r="D42" s="183">
        <f>'Revised Stratig. - April ''08'!$G$185</f>
        <v>4607</v>
      </c>
      <c r="E42" s="66">
        <v>20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2.5</v>
      </c>
      <c r="AF42" s="15">
        <v>0</v>
      </c>
      <c r="AG42" s="15">
        <v>2.5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2.5</v>
      </c>
      <c r="AU42" s="15">
        <v>307.5</v>
      </c>
      <c r="AV42" s="15">
        <v>0</v>
      </c>
      <c r="AW42" s="15">
        <v>0</v>
      </c>
      <c r="AX42" s="15">
        <v>2.5</v>
      </c>
      <c r="AY42" s="15">
        <v>70</v>
      </c>
      <c r="AZ42" s="15">
        <v>0</v>
      </c>
      <c r="BA42" s="15">
        <v>0</v>
      </c>
      <c r="BB42" s="15">
        <v>0</v>
      </c>
      <c r="BC42" s="15">
        <v>0</v>
      </c>
      <c r="BD42" s="15">
        <v>2.5</v>
      </c>
      <c r="BE42" s="15">
        <v>0</v>
      </c>
      <c r="BF42" s="15">
        <v>0</v>
      </c>
      <c r="BG42" s="15">
        <v>75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0</v>
      </c>
      <c r="CL42" s="15">
        <v>0</v>
      </c>
      <c r="CM42" s="15">
        <v>0</v>
      </c>
      <c r="CN42" s="15">
        <v>0</v>
      </c>
      <c r="CO42" s="15">
        <v>0</v>
      </c>
      <c r="CP42" s="15">
        <v>0</v>
      </c>
      <c r="CQ42" s="15">
        <v>0</v>
      </c>
      <c r="CR42" s="15">
        <v>0</v>
      </c>
      <c r="CS42" s="15">
        <v>0</v>
      </c>
      <c r="CT42" s="15">
        <v>0</v>
      </c>
      <c r="CU42" s="15">
        <v>0</v>
      </c>
      <c r="CV42" s="15">
        <v>1</v>
      </c>
      <c r="CW42" s="15">
        <v>240</v>
      </c>
      <c r="CX42" s="15"/>
      <c r="DA42" s="43"/>
      <c r="DG42" s="43"/>
      <c r="DH42" s="43"/>
      <c r="DJ42" s="60"/>
      <c r="DK42" s="176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FE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R42" s="15"/>
      <c r="GZ42" s="15"/>
      <c r="HA42" s="15"/>
    </row>
    <row r="43" spans="1:209" x14ac:dyDescent="0.2">
      <c r="A43" s="182">
        <v>81</v>
      </c>
      <c r="B43" s="182">
        <v>181</v>
      </c>
      <c r="C43" s="112">
        <v>241</v>
      </c>
      <c r="D43" s="183">
        <f>'Revised Stratig. - April ''08'!$G$186</f>
        <v>4617</v>
      </c>
      <c r="E43" s="66">
        <v>20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2.5</v>
      </c>
      <c r="Z43" s="15">
        <v>0</v>
      </c>
      <c r="AA43" s="15">
        <v>0</v>
      </c>
      <c r="AB43" s="15">
        <v>2.5</v>
      </c>
      <c r="AC43" s="15">
        <v>2.5</v>
      </c>
      <c r="AD43" s="15">
        <v>0</v>
      </c>
      <c r="AE43" s="15">
        <v>5</v>
      </c>
      <c r="AF43" s="15">
        <v>0</v>
      </c>
      <c r="AG43" s="15">
        <v>5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>
        <v>17.5</v>
      </c>
      <c r="AU43" s="15">
        <v>120</v>
      </c>
      <c r="AV43" s="15">
        <v>10</v>
      </c>
      <c r="AW43" s="15">
        <v>0</v>
      </c>
      <c r="AX43" s="15">
        <v>17.5</v>
      </c>
      <c r="AY43" s="15">
        <v>157.5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0</v>
      </c>
      <c r="BH43" s="15">
        <v>0</v>
      </c>
      <c r="BI43" s="15">
        <v>0</v>
      </c>
      <c r="BJ43" s="15">
        <v>0</v>
      </c>
      <c r="BK43" s="15">
        <v>0</v>
      </c>
      <c r="BL43" s="15">
        <v>0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v>0</v>
      </c>
      <c r="CJ43" s="15">
        <v>0</v>
      </c>
      <c r="CK43" s="15">
        <v>0</v>
      </c>
      <c r="CL43" s="15">
        <v>0</v>
      </c>
      <c r="CM43" s="15">
        <v>0</v>
      </c>
      <c r="CN43" s="15">
        <v>0</v>
      </c>
      <c r="CO43" s="15">
        <v>0</v>
      </c>
      <c r="CP43" s="15">
        <v>0</v>
      </c>
      <c r="CQ43" s="15">
        <v>0</v>
      </c>
      <c r="CR43" s="15">
        <v>0</v>
      </c>
      <c r="CS43" s="15">
        <v>0</v>
      </c>
      <c r="CT43" s="15">
        <v>0</v>
      </c>
      <c r="CU43" s="15">
        <v>0</v>
      </c>
      <c r="CV43" s="15">
        <v>1</v>
      </c>
      <c r="CW43" s="15">
        <v>241</v>
      </c>
      <c r="CX43" s="15"/>
      <c r="DA43" s="43"/>
      <c r="DG43" s="43"/>
      <c r="DH43" s="43"/>
      <c r="DJ43" s="60"/>
      <c r="DK43" s="176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FE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R43" s="15"/>
      <c r="GZ43" s="15"/>
      <c r="HA43" s="15"/>
    </row>
    <row r="44" spans="1:209" x14ac:dyDescent="0.2">
      <c r="A44" s="182">
        <v>82</v>
      </c>
      <c r="B44" s="182">
        <v>182</v>
      </c>
      <c r="C44" s="112">
        <v>242</v>
      </c>
      <c r="D44" s="183">
        <f>'Revised Stratig. - April ''08'!$G$187</f>
        <v>4628</v>
      </c>
      <c r="E44" s="66">
        <v>20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2.5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2.5</v>
      </c>
      <c r="AF44" s="15">
        <v>0</v>
      </c>
      <c r="AG44" s="15">
        <v>2.5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135</v>
      </c>
      <c r="AV44" s="15">
        <v>20</v>
      </c>
      <c r="AW44" s="15">
        <v>0</v>
      </c>
      <c r="AX44" s="15">
        <v>20</v>
      </c>
      <c r="AY44" s="15">
        <v>117.5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2.5</v>
      </c>
      <c r="CI44" s="15">
        <v>0</v>
      </c>
      <c r="CJ44" s="15">
        <v>0</v>
      </c>
      <c r="CK44" s="15">
        <v>5</v>
      </c>
      <c r="CL44" s="15">
        <v>7.5</v>
      </c>
      <c r="CM44" s="15">
        <v>0</v>
      </c>
      <c r="CN44" s="15">
        <v>0</v>
      </c>
      <c r="CO44" s="15">
        <v>0</v>
      </c>
      <c r="CP44" s="15">
        <v>0</v>
      </c>
      <c r="CQ44" s="15">
        <v>0</v>
      </c>
      <c r="CR44" s="15">
        <v>0</v>
      </c>
      <c r="CS44" s="15">
        <v>0</v>
      </c>
      <c r="CT44" s="15">
        <v>7.5</v>
      </c>
      <c r="CU44" s="15">
        <v>0</v>
      </c>
      <c r="CV44" s="15">
        <v>1</v>
      </c>
      <c r="CW44" s="15">
        <v>242</v>
      </c>
      <c r="CX44" s="15"/>
      <c r="DA44" s="43"/>
      <c r="DG44" s="43"/>
      <c r="DH44" s="43"/>
      <c r="DJ44" s="60"/>
      <c r="DK44" s="176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FE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R44" s="15"/>
      <c r="GZ44" s="15"/>
      <c r="HA44" s="15"/>
    </row>
    <row r="45" spans="1:209" x14ac:dyDescent="0.2">
      <c r="A45" s="182">
        <v>83</v>
      </c>
      <c r="B45" s="182">
        <v>183</v>
      </c>
      <c r="C45" s="112">
        <v>243</v>
      </c>
      <c r="D45" s="183">
        <f>'Revised Stratig. - April ''08'!$G$188</f>
        <v>4638</v>
      </c>
      <c r="E45" s="66">
        <v>20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2.5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2.5</v>
      </c>
      <c r="AU45" s="15">
        <v>55</v>
      </c>
      <c r="AV45" s="15">
        <v>22.5</v>
      </c>
      <c r="AW45" s="15">
        <v>0</v>
      </c>
      <c r="AX45" s="15">
        <v>22.5</v>
      </c>
      <c r="AY45" s="15">
        <v>205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5</v>
      </c>
      <c r="CL45" s="15">
        <v>5</v>
      </c>
      <c r="CM45" s="15">
        <v>0</v>
      </c>
      <c r="CN45" s="15">
        <v>0</v>
      </c>
      <c r="CO45" s="15">
        <v>0</v>
      </c>
      <c r="CP45" s="15">
        <v>0</v>
      </c>
      <c r="CQ45" s="15">
        <v>0</v>
      </c>
      <c r="CR45" s="15">
        <v>0</v>
      </c>
      <c r="CS45" s="15">
        <v>0</v>
      </c>
      <c r="CT45" s="15">
        <v>5</v>
      </c>
      <c r="CU45" s="15">
        <v>0</v>
      </c>
      <c r="CV45" s="15">
        <v>1</v>
      </c>
      <c r="CW45" s="15">
        <v>243</v>
      </c>
      <c r="CX45" s="15"/>
      <c r="DA45" s="43"/>
      <c r="DG45" s="43"/>
      <c r="DH45" s="43"/>
      <c r="DJ45" s="60"/>
      <c r="DK45" s="176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FE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R45" s="15"/>
      <c r="GZ45" s="15"/>
      <c r="HA45" s="15"/>
    </row>
    <row r="46" spans="1:209" ht="12" customHeight="1" x14ac:dyDescent="0.2">
      <c r="A46" s="43">
        <v>84</v>
      </c>
      <c r="B46" s="43">
        <v>184</v>
      </c>
      <c r="C46" s="100">
        <v>244</v>
      </c>
      <c r="D46" s="60">
        <f>'Revised Stratig. - April ''08'!$G$189</f>
        <v>4648</v>
      </c>
      <c r="E46" s="66">
        <v>25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2</v>
      </c>
      <c r="U46" s="15">
        <v>8</v>
      </c>
      <c r="V46" s="15">
        <v>6</v>
      </c>
      <c r="W46" s="15">
        <v>16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440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2</v>
      </c>
      <c r="AQ46" s="15">
        <v>0</v>
      </c>
      <c r="AR46" s="15">
        <v>0</v>
      </c>
      <c r="AS46" s="15">
        <v>0</v>
      </c>
      <c r="AT46" s="15">
        <v>16</v>
      </c>
      <c r="AU46" s="15">
        <v>280</v>
      </c>
      <c r="AV46" s="15">
        <v>2</v>
      </c>
      <c r="AW46" s="15">
        <v>0</v>
      </c>
      <c r="AX46" s="15">
        <v>16</v>
      </c>
      <c r="AY46" s="15">
        <v>386</v>
      </c>
      <c r="AZ46" s="15">
        <v>0</v>
      </c>
      <c r="BA46" s="15">
        <v>10</v>
      </c>
      <c r="BB46" s="15">
        <v>112</v>
      </c>
      <c r="BC46" s="15">
        <v>4</v>
      </c>
      <c r="BD46" s="15">
        <v>0</v>
      </c>
      <c r="BE46" s="15">
        <v>4</v>
      </c>
      <c r="BF46" s="15">
        <v>0</v>
      </c>
      <c r="BG46" s="15">
        <v>518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15">
        <v>4</v>
      </c>
      <c r="CI46" s="15">
        <v>0</v>
      </c>
      <c r="CJ46" s="15">
        <v>0</v>
      </c>
      <c r="CK46" s="15">
        <v>6</v>
      </c>
      <c r="CL46" s="15">
        <v>10</v>
      </c>
      <c r="CM46" s="15">
        <v>2</v>
      </c>
      <c r="CN46" s="15">
        <v>2</v>
      </c>
      <c r="CO46" s="15">
        <v>0</v>
      </c>
      <c r="CP46" s="15">
        <v>0</v>
      </c>
      <c r="CQ46" s="15">
        <v>0</v>
      </c>
      <c r="CR46" s="15">
        <v>0</v>
      </c>
      <c r="CS46" s="15">
        <v>0</v>
      </c>
      <c r="CT46" s="15">
        <v>14</v>
      </c>
      <c r="CU46" s="15">
        <v>0</v>
      </c>
      <c r="CV46" s="15">
        <v>1</v>
      </c>
      <c r="CW46" s="15">
        <v>244</v>
      </c>
      <c r="CX46" s="15"/>
      <c r="DA46" s="43"/>
      <c r="DG46" s="43"/>
      <c r="DH46" s="43"/>
      <c r="DJ46" s="60"/>
      <c r="DK46" s="176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</row>
    <row r="47" spans="1:209" hidden="1" x14ac:dyDescent="0.2">
      <c r="A47" s="43">
        <v>85</v>
      </c>
      <c r="B47" s="43">
        <v>185</v>
      </c>
      <c r="C47" s="100">
        <v>246</v>
      </c>
      <c r="D47" s="60">
        <f>'Revised Stratig. - April ''08'!$G$190</f>
        <v>4659</v>
      </c>
      <c r="E47" s="66">
        <v>20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1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6</v>
      </c>
      <c r="AU47" s="15">
        <v>56</v>
      </c>
      <c r="AV47" s="15">
        <v>6</v>
      </c>
      <c r="AW47" s="15">
        <v>0</v>
      </c>
      <c r="AX47" s="15">
        <v>0</v>
      </c>
      <c r="AY47" s="15">
        <v>129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0</v>
      </c>
      <c r="BH47" s="15">
        <v>0</v>
      </c>
      <c r="BI47" s="15">
        <v>0</v>
      </c>
      <c r="BJ47" s="15">
        <v>0</v>
      </c>
      <c r="BK47" s="15">
        <v>0</v>
      </c>
      <c r="BL47" s="15">
        <v>0</v>
      </c>
      <c r="BM47" s="15">
        <v>0</v>
      </c>
      <c r="BN47" s="15">
        <v>0</v>
      </c>
      <c r="BO47" s="15">
        <v>0</v>
      </c>
      <c r="BP47" s="15">
        <v>0</v>
      </c>
      <c r="BQ47" s="15">
        <v>0</v>
      </c>
      <c r="BR47" s="15">
        <v>0</v>
      </c>
      <c r="BS47" s="15">
        <v>0</v>
      </c>
      <c r="BT47" s="15">
        <v>0</v>
      </c>
      <c r="BU47" s="15">
        <v>0</v>
      </c>
      <c r="BV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v>0</v>
      </c>
      <c r="CJ47" s="15">
        <v>0</v>
      </c>
      <c r="CK47" s="15">
        <v>1</v>
      </c>
      <c r="CL47" s="15">
        <v>0</v>
      </c>
      <c r="CM47" s="15">
        <v>0</v>
      </c>
      <c r="CN47" s="15">
        <v>0</v>
      </c>
      <c r="CO47" s="15">
        <v>0</v>
      </c>
      <c r="CP47" s="15">
        <v>0</v>
      </c>
      <c r="CQ47" s="15">
        <v>0</v>
      </c>
      <c r="CR47" s="15">
        <v>0</v>
      </c>
      <c r="CS47" s="15">
        <v>0</v>
      </c>
      <c r="CT47" s="15">
        <v>0</v>
      </c>
      <c r="CU47" s="15">
        <v>0</v>
      </c>
      <c r="CV47" s="15">
        <v>1</v>
      </c>
      <c r="CW47" s="15">
        <v>246</v>
      </c>
      <c r="CX47" s="15"/>
      <c r="DA47" s="43"/>
      <c r="DG47" s="43"/>
      <c r="DH47" s="43"/>
      <c r="DJ47" s="60"/>
      <c r="DK47" s="176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</row>
    <row r="48" spans="1:209" x14ac:dyDescent="0.2">
      <c r="A48" s="182">
        <v>86</v>
      </c>
      <c r="B48" s="182">
        <v>186</v>
      </c>
      <c r="C48" s="112">
        <v>246</v>
      </c>
      <c r="D48" s="183">
        <f>'Revised Stratig. - April ''08'!$G$191</f>
        <v>4667</v>
      </c>
      <c r="E48" s="66">
        <v>20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2.5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5</v>
      </c>
      <c r="AF48" s="15">
        <v>0</v>
      </c>
      <c r="AG48" s="15">
        <v>5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70</v>
      </c>
      <c r="AV48" s="15">
        <v>7.5</v>
      </c>
      <c r="AW48" s="15">
        <v>0</v>
      </c>
      <c r="AX48" s="15">
        <v>7.5</v>
      </c>
      <c r="AY48" s="15">
        <v>382.5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5</v>
      </c>
      <c r="CL48" s="15">
        <v>5</v>
      </c>
      <c r="CM48" s="15">
        <v>0</v>
      </c>
      <c r="CN48" s="15">
        <v>0</v>
      </c>
      <c r="CO48" s="15">
        <v>0</v>
      </c>
      <c r="CP48" s="15">
        <v>0</v>
      </c>
      <c r="CQ48" s="15">
        <v>0</v>
      </c>
      <c r="CR48" s="15">
        <v>0</v>
      </c>
      <c r="CS48" s="15">
        <v>0</v>
      </c>
      <c r="CT48" s="15">
        <v>5</v>
      </c>
      <c r="CU48" s="15">
        <v>0</v>
      </c>
      <c r="CV48" s="15">
        <v>1</v>
      </c>
      <c r="CW48" s="15">
        <v>246</v>
      </c>
      <c r="CX48" s="15"/>
      <c r="DA48" s="43"/>
      <c r="DG48" s="43"/>
      <c r="DH48" s="43"/>
      <c r="DJ48" s="60"/>
      <c r="DK48" s="176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FE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R48" s="15"/>
      <c r="GZ48" s="15"/>
      <c r="HA48" s="15"/>
    </row>
    <row r="49" spans="1:211" x14ac:dyDescent="0.2">
      <c r="A49" s="182">
        <v>87</v>
      </c>
      <c r="B49" s="182">
        <v>187</v>
      </c>
      <c r="C49" s="112">
        <v>247</v>
      </c>
      <c r="D49" s="183">
        <f>'Revised Stratig. - April ''08'!$G$192</f>
        <v>4675</v>
      </c>
      <c r="E49" s="66">
        <v>20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2.5</v>
      </c>
      <c r="AF49" s="15">
        <v>0</v>
      </c>
      <c r="AG49" s="15">
        <v>2.5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2.5</v>
      </c>
      <c r="AU49" s="15">
        <v>17.5</v>
      </c>
      <c r="AV49" s="15">
        <v>20</v>
      </c>
      <c r="AW49" s="15">
        <v>0</v>
      </c>
      <c r="AX49" s="15">
        <v>20</v>
      </c>
      <c r="AY49" s="15">
        <v>235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0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2.5</v>
      </c>
      <c r="CL49" s="15">
        <v>2.5</v>
      </c>
      <c r="CM49" s="15">
        <v>0</v>
      </c>
      <c r="CN49" s="15">
        <v>0</v>
      </c>
      <c r="CO49" s="15">
        <v>0</v>
      </c>
      <c r="CP49" s="15">
        <v>0</v>
      </c>
      <c r="CQ49" s="15">
        <v>0</v>
      </c>
      <c r="CR49" s="15">
        <v>0</v>
      </c>
      <c r="CS49" s="15">
        <v>0</v>
      </c>
      <c r="CT49" s="15">
        <v>2.5</v>
      </c>
      <c r="CU49" s="15">
        <v>0</v>
      </c>
      <c r="CV49" s="15">
        <v>1</v>
      </c>
      <c r="CW49" s="15">
        <v>247</v>
      </c>
      <c r="CX49" s="15"/>
      <c r="DA49" s="43"/>
      <c r="DG49" s="43"/>
      <c r="DH49" s="43"/>
      <c r="DJ49" s="60"/>
      <c r="DK49" s="176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FE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R49" s="15"/>
      <c r="GZ49" s="15"/>
      <c r="HA49" s="15"/>
    </row>
    <row r="50" spans="1:211" x14ac:dyDescent="0.2">
      <c r="A50" s="182">
        <v>88</v>
      </c>
      <c r="B50" s="182">
        <v>188</v>
      </c>
      <c r="C50" s="112">
        <v>248</v>
      </c>
      <c r="D50" s="183">
        <f>'Revised Stratig. - April ''08'!$G$193</f>
        <v>4683</v>
      </c>
      <c r="E50" s="66">
        <v>20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2.5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5</v>
      </c>
      <c r="AF50" s="15">
        <v>0</v>
      </c>
      <c r="AG50" s="15">
        <v>5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5</v>
      </c>
      <c r="AU50" s="15">
        <v>75</v>
      </c>
      <c r="AV50" s="15">
        <v>27.5</v>
      </c>
      <c r="AW50" s="15">
        <v>0</v>
      </c>
      <c r="AX50" s="15">
        <v>27.5</v>
      </c>
      <c r="AY50" s="15">
        <v>225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0</v>
      </c>
      <c r="BJ50" s="15">
        <v>0</v>
      </c>
      <c r="BK50" s="15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0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5">
        <v>0</v>
      </c>
      <c r="CK50" s="15">
        <v>7.5</v>
      </c>
      <c r="CL50" s="15">
        <v>7.5</v>
      </c>
      <c r="CM50" s="15">
        <v>0</v>
      </c>
      <c r="CN50" s="15">
        <v>0</v>
      </c>
      <c r="CO50" s="15">
        <v>0</v>
      </c>
      <c r="CP50" s="15">
        <v>0</v>
      </c>
      <c r="CQ50" s="15">
        <v>0</v>
      </c>
      <c r="CR50" s="15">
        <v>0</v>
      </c>
      <c r="CS50" s="15">
        <v>0</v>
      </c>
      <c r="CT50" s="15">
        <v>7.5</v>
      </c>
      <c r="CU50" s="15">
        <v>0</v>
      </c>
      <c r="CV50" s="15">
        <v>1</v>
      </c>
      <c r="CW50" s="15">
        <v>248</v>
      </c>
      <c r="CX50" s="15"/>
      <c r="DA50" s="43"/>
      <c r="DG50" s="43"/>
      <c r="DH50" s="43"/>
      <c r="DJ50" s="60"/>
      <c r="DK50" s="176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FE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R50" s="15"/>
      <c r="GZ50" s="15"/>
      <c r="HA50" s="15"/>
    </row>
    <row r="51" spans="1:211" x14ac:dyDescent="0.2">
      <c r="A51" s="43">
        <v>89</v>
      </c>
      <c r="B51" s="43">
        <v>189</v>
      </c>
      <c r="C51" s="100">
        <v>249</v>
      </c>
      <c r="D51" s="60">
        <f>'Revised Stratig. - April ''08'!$G$194</f>
        <v>4691</v>
      </c>
      <c r="E51" s="66">
        <v>22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2</v>
      </c>
      <c r="V51" s="15">
        <v>0</v>
      </c>
      <c r="W51" s="15">
        <v>2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150</v>
      </c>
      <c r="AJ51" s="15">
        <v>0</v>
      </c>
      <c r="AK51" s="15">
        <v>0</v>
      </c>
      <c r="AL51" s="15">
        <v>0</v>
      </c>
      <c r="AM51" s="15">
        <v>2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2</v>
      </c>
      <c r="AU51" s="15">
        <v>120</v>
      </c>
      <c r="AV51" s="15">
        <v>2</v>
      </c>
      <c r="AW51" s="15">
        <v>0</v>
      </c>
      <c r="AX51" s="15">
        <v>2</v>
      </c>
      <c r="AY51" s="15">
        <v>94</v>
      </c>
      <c r="AZ51" s="15">
        <v>0</v>
      </c>
      <c r="BA51" s="15">
        <v>0</v>
      </c>
      <c r="BB51" s="15">
        <v>6.0000000000000009</v>
      </c>
      <c r="BC51" s="15">
        <v>0</v>
      </c>
      <c r="BD51" s="15">
        <v>0</v>
      </c>
      <c r="BE51" s="15">
        <v>0</v>
      </c>
      <c r="BF51" s="15">
        <v>0</v>
      </c>
      <c r="BG51" s="15">
        <v>102.00000000000001</v>
      </c>
      <c r="BH51" s="15">
        <v>0</v>
      </c>
      <c r="BI51" s="15">
        <v>0</v>
      </c>
      <c r="BJ51" s="15">
        <v>0</v>
      </c>
      <c r="BK51" s="15">
        <v>0</v>
      </c>
      <c r="BL51" s="15">
        <v>0</v>
      </c>
      <c r="BM51" s="15">
        <v>0</v>
      </c>
      <c r="BN51" s="15">
        <v>0</v>
      </c>
      <c r="BO51" s="15">
        <v>0</v>
      </c>
      <c r="BP51" s="15">
        <v>0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5">
        <v>0</v>
      </c>
      <c r="CK51" s="15">
        <v>6.0000000000000009</v>
      </c>
      <c r="CL51" s="15">
        <v>6.0000000000000009</v>
      </c>
      <c r="CM51" s="15">
        <v>0</v>
      </c>
      <c r="CN51" s="15">
        <v>0</v>
      </c>
      <c r="CO51" s="15">
        <v>0</v>
      </c>
      <c r="CP51" s="15">
        <v>2</v>
      </c>
      <c r="CQ51" s="15">
        <v>0</v>
      </c>
      <c r="CR51" s="15">
        <v>0</v>
      </c>
      <c r="CS51" s="15">
        <v>0</v>
      </c>
      <c r="CT51" s="15">
        <v>8</v>
      </c>
      <c r="CU51" s="15">
        <v>0</v>
      </c>
      <c r="CV51" s="15">
        <v>1</v>
      </c>
      <c r="CW51" s="15">
        <v>249</v>
      </c>
      <c r="CX51" s="15"/>
      <c r="DA51" s="43"/>
      <c r="DG51" s="43"/>
      <c r="DH51" s="43"/>
      <c r="DJ51" s="60"/>
      <c r="DK51" s="176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</row>
    <row r="52" spans="1:211" ht="12" customHeight="1" x14ac:dyDescent="0.2">
      <c r="A52" s="182">
        <v>90</v>
      </c>
      <c r="B52" s="182">
        <v>190</v>
      </c>
      <c r="C52" s="112">
        <v>250</v>
      </c>
      <c r="D52" s="183">
        <f>'Revised Stratig. - April ''08'!$G$195</f>
        <v>4699</v>
      </c>
      <c r="E52" s="66">
        <v>25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6</v>
      </c>
      <c r="AF52" s="15">
        <v>0</v>
      </c>
      <c r="AG52" s="15">
        <v>6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6</v>
      </c>
      <c r="AU52" s="15">
        <v>56</v>
      </c>
      <c r="AV52" s="15">
        <v>0</v>
      </c>
      <c r="AW52" s="15">
        <v>0</v>
      </c>
      <c r="AX52" s="15">
        <v>6</v>
      </c>
      <c r="AY52" s="15">
        <v>64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2</v>
      </c>
      <c r="CL52" s="15">
        <v>2</v>
      </c>
      <c r="CM52" s="15">
        <v>0</v>
      </c>
      <c r="CN52" s="15">
        <v>0</v>
      </c>
      <c r="CO52" s="15">
        <v>0</v>
      </c>
      <c r="CP52" s="15">
        <v>0</v>
      </c>
      <c r="CQ52" s="15">
        <v>0</v>
      </c>
      <c r="CR52" s="15">
        <v>0</v>
      </c>
      <c r="CS52" s="15">
        <v>0</v>
      </c>
      <c r="CT52" s="15">
        <v>2</v>
      </c>
      <c r="CU52" s="15">
        <v>0</v>
      </c>
      <c r="CV52" s="15">
        <v>1</v>
      </c>
      <c r="CW52" s="15">
        <v>250</v>
      </c>
      <c r="CX52" s="15"/>
      <c r="DA52" s="43"/>
      <c r="DG52" s="43"/>
      <c r="DH52" s="43"/>
      <c r="DJ52" s="60"/>
      <c r="DK52" s="176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R52" s="15"/>
      <c r="GZ52" s="15"/>
      <c r="HA52" s="15"/>
    </row>
    <row r="53" spans="1:211" ht="12" customHeight="1" x14ac:dyDescent="0.2">
      <c r="A53" s="119" t="s">
        <v>199</v>
      </c>
      <c r="B53" s="182"/>
      <c r="C53" s="182"/>
      <c r="D53" s="184"/>
      <c r="E53" s="66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DG53" s="61"/>
      <c r="DH53" s="43"/>
      <c r="DI53" s="43"/>
      <c r="DJ53" s="72"/>
      <c r="DK53" s="176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R53" s="15"/>
      <c r="GZ53" s="15"/>
      <c r="HA53" s="15"/>
      <c r="HC53" s="43"/>
    </row>
    <row r="54" spans="1:211" ht="12" customHeight="1" x14ac:dyDescent="0.2">
      <c r="A54" s="182">
        <v>2</v>
      </c>
      <c r="B54" s="182">
        <v>194</v>
      </c>
      <c r="C54" s="112">
        <v>254</v>
      </c>
      <c r="D54" s="183">
        <f>'Revised Stratig. - April ''08'!$G$199</f>
        <v>4811</v>
      </c>
      <c r="E54" s="66">
        <v>20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2.5</v>
      </c>
      <c r="AG54" s="15">
        <v>2.5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7.5</v>
      </c>
      <c r="AU54" s="15">
        <v>35</v>
      </c>
      <c r="AV54" s="15">
        <v>12.5</v>
      </c>
      <c r="AW54" s="15">
        <v>0</v>
      </c>
      <c r="AX54" s="15">
        <v>12.5</v>
      </c>
      <c r="AY54" s="15">
        <v>80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0</v>
      </c>
      <c r="BI54" s="15">
        <v>0</v>
      </c>
      <c r="BJ54" s="15">
        <v>0</v>
      </c>
      <c r="BK54" s="15">
        <v>0</v>
      </c>
      <c r="BL54" s="15">
        <v>0</v>
      </c>
      <c r="BM54" s="15">
        <v>0</v>
      </c>
      <c r="BN54" s="15">
        <v>0</v>
      </c>
      <c r="BO54" s="15">
        <v>0</v>
      </c>
      <c r="BP54" s="15">
        <v>0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5">
        <v>0</v>
      </c>
      <c r="CN54" s="15">
        <v>0</v>
      </c>
      <c r="CO54" s="15">
        <v>0</v>
      </c>
      <c r="CP54" s="15">
        <v>0</v>
      </c>
      <c r="CQ54" s="15">
        <v>0</v>
      </c>
      <c r="CR54" s="15">
        <v>0</v>
      </c>
      <c r="CS54" s="15">
        <v>0</v>
      </c>
      <c r="CT54" s="15">
        <v>0</v>
      </c>
      <c r="CU54" s="15">
        <v>0</v>
      </c>
      <c r="CV54" s="15">
        <v>1</v>
      </c>
      <c r="CW54" s="15">
        <v>254</v>
      </c>
      <c r="CX54" s="15"/>
      <c r="DA54" s="43"/>
      <c r="DG54" s="43"/>
      <c r="DH54" s="43"/>
      <c r="DJ54" s="60"/>
      <c r="DK54" s="176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R54" s="15"/>
      <c r="GZ54" s="15"/>
      <c r="HA54" s="15"/>
    </row>
    <row r="55" spans="1:211" ht="12" customHeight="1" x14ac:dyDescent="0.2">
      <c r="A55" s="182">
        <v>3</v>
      </c>
      <c r="B55" s="182">
        <v>195</v>
      </c>
      <c r="C55" s="112">
        <v>255</v>
      </c>
      <c r="D55" s="183">
        <f>'Revised Stratig. - April ''08'!$G$200</f>
        <v>4839</v>
      </c>
      <c r="E55" s="66">
        <v>22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2.2799999999999998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11.600000000000001</v>
      </c>
      <c r="AF55" s="15">
        <v>0</v>
      </c>
      <c r="AG55" s="15">
        <v>11.600000000000001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2.2727272727272729</v>
      </c>
      <c r="AU55" s="15">
        <v>111.36363636363637</v>
      </c>
      <c r="AV55" s="15">
        <v>0</v>
      </c>
      <c r="AW55" s="15">
        <v>0</v>
      </c>
      <c r="AX55" s="15">
        <v>2.2727272727272729</v>
      </c>
      <c r="AY55" s="15">
        <v>138.63636363636365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0</v>
      </c>
      <c r="BM55" s="15">
        <v>0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0</v>
      </c>
      <c r="CN55" s="15">
        <v>13.636363636363637</v>
      </c>
      <c r="CO55" s="15">
        <v>0</v>
      </c>
      <c r="CP55" s="15">
        <v>0</v>
      </c>
      <c r="CQ55" s="15">
        <v>0</v>
      </c>
      <c r="CR55" s="15">
        <v>0</v>
      </c>
      <c r="CS55" s="15">
        <v>0</v>
      </c>
      <c r="CT55" s="15">
        <v>13.636363636363637</v>
      </c>
      <c r="CU55" s="15">
        <v>0</v>
      </c>
      <c r="CV55" s="15">
        <v>1</v>
      </c>
      <c r="CW55" s="15">
        <v>255</v>
      </c>
      <c r="CX55" s="15"/>
      <c r="DA55" s="43"/>
      <c r="DG55" s="43"/>
      <c r="DH55" s="43"/>
      <c r="DJ55" s="60"/>
      <c r="DK55" s="176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R55" s="15"/>
      <c r="GZ55" s="15"/>
      <c r="HA55" s="15"/>
    </row>
    <row r="56" spans="1:211" x14ac:dyDescent="0.2">
      <c r="A56" s="43">
        <v>4</v>
      </c>
      <c r="B56" s="43">
        <v>196</v>
      </c>
      <c r="C56" s="100">
        <v>256</v>
      </c>
      <c r="D56" s="60">
        <f>'Revised Stratig. - April ''08'!$G$201</f>
        <v>4853</v>
      </c>
      <c r="E56" s="66">
        <v>22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9.0909090909090935</v>
      </c>
      <c r="W56" s="15">
        <v>9.0909090909090935</v>
      </c>
      <c r="X56" s="15">
        <v>0</v>
      </c>
      <c r="Y56" s="15">
        <v>2.2727272727272734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6.8181818181818175</v>
      </c>
      <c r="AF56" s="15">
        <v>0</v>
      </c>
      <c r="AG56" s="15">
        <v>6.8181818181818175</v>
      </c>
      <c r="AH56" s="15">
        <v>0</v>
      </c>
      <c r="AI56" s="15">
        <v>202.27272727272728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2.2727272727272734</v>
      </c>
      <c r="AQ56" s="15">
        <v>0</v>
      </c>
      <c r="AR56" s="15">
        <v>0</v>
      </c>
      <c r="AS56" s="15">
        <v>0</v>
      </c>
      <c r="AT56" s="15">
        <v>6.8181818181818175</v>
      </c>
      <c r="AU56" s="15">
        <v>120.45454545454547</v>
      </c>
      <c r="AV56" s="15">
        <v>6.8181818181818175</v>
      </c>
      <c r="AW56" s="15">
        <v>0</v>
      </c>
      <c r="AX56" s="15">
        <v>6.8181818181818175</v>
      </c>
      <c r="AY56" s="15">
        <v>152.27272727272728</v>
      </c>
      <c r="AZ56" s="15">
        <v>2.2727272727272734</v>
      </c>
      <c r="BA56" s="15">
        <v>2.2727272727272734</v>
      </c>
      <c r="BB56" s="15">
        <v>29.545454545454547</v>
      </c>
      <c r="BC56" s="15">
        <v>6.8181818181818175</v>
      </c>
      <c r="BD56" s="15">
        <v>2.2727272727272734</v>
      </c>
      <c r="BE56" s="15">
        <v>4.5454545454545467</v>
      </c>
      <c r="BF56" s="15">
        <v>2.2727272727272734</v>
      </c>
      <c r="BG56" s="15">
        <v>209.09090909090912</v>
      </c>
      <c r="BH56" s="15">
        <v>0</v>
      </c>
      <c r="BI56" s="15">
        <v>0</v>
      </c>
      <c r="BJ56" s="15">
        <v>0</v>
      </c>
      <c r="BK56" s="15">
        <v>0</v>
      </c>
      <c r="BL56" s="15">
        <v>0</v>
      </c>
      <c r="BM56" s="15">
        <v>0</v>
      </c>
      <c r="BN56" s="15">
        <v>0</v>
      </c>
      <c r="BO56" s="15">
        <v>0</v>
      </c>
      <c r="BP56" s="15">
        <v>0</v>
      </c>
      <c r="BQ56" s="15">
        <v>0</v>
      </c>
      <c r="BR56" s="15">
        <v>0</v>
      </c>
      <c r="BS56" s="15">
        <v>0</v>
      </c>
      <c r="BT56" s="15">
        <v>0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</v>
      </c>
      <c r="CH56" s="15">
        <v>4.5454545454545467</v>
      </c>
      <c r="CI56" s="15">
        <v>0</v>
      </c>
      <c r="CJ56" s="15">
        <v>0</v>
      </c>
      <c r="CK56" s="15">
        <v>15.90909090909091</v>
      </c>
      <c r="CL56" s="15">
        <v>20.000000000000004</v>
      </c>
      <c r="CM56" s="15">
        <v>0</v>
      </c>
      <c r="CN56" s="15">
        <v>2.2727272727272734</v>
      </c>
      <c r="CO56" s="15">
        <v>0</v>
      </c>
      <c r="CP56" s="15">
        <v>0</v>
      </c>
      <c r="CQ56" s="15">
        <v>0</v>
      </c>
      <c r="CR56" s="15">
        <v>0</v>
      </c>
      <c r="CS56" s="15">
        <v>0</v>
      </c>
      <c r="CT56" s="15">
        <v>22.272727272727277</v>
      </c>
      <c r="CU56" s="15">
        <v>0</v>
      </c>
      <c r="CV56" s="15">
        <v>1</v>
      </c>
      <c r="CW56" s="15">
        <v>256</v>
      </c>
      <c r="CX56" s="15"/>
      <c r="DA56" s="43"/>
      <c r="DG56" s="43"/>
      <c r="DH56" s="43"/>
      <c r="DJ56" s="60"/>
      <c r="DK56" s="176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</row>
    <row r="57" spans="1:211" ht="12" customHeight="1" x14ac:dyDescent="0.2">
      <c r="A57" s="182">
        <v>5</v>
      </c>
      <c r="B57" s="182">
        <v>197</v>
      </c>
      <c r="C57" s="112">
        <v>257</v>
      </c>
      <c r="D57" s="183">
        <f>'Revised Stratig. - April ''08'!$G$202</f>
        <v>4867</v>
      </c>
      <c r="E57" s="66">
        <v>20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2.5</v>
      </c>
      <c r="AF57" s="15">
        <v>0</v>
      </c>
      <c r="AG57" s="15">
        <v>2.5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5</v>
      </c>
      <c r="AU57" s="15">
        <v>52.5</v>
      </c>
      <c r="AV57" s="15">
        <v>15</v>
      </c>
      <c r="AW57" s="15">
        <v>0</v>
      </c>
      <c r="AX57" s="15">
        <v>15</v>
      </c>
      <c r="AY57" s="15">
        <v>40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15">
        <v>0</v>
      </c>
      <c r="BK57" s="15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  <c r="CN57" s="15">
        <v>0</v>
      </c>
      <c r="CO57" s="15">
        <v>0</v>
      </c>
      <c r="CP57" s="15">
        <v>0</v>
      </c>
      <c r="CQ57" s="15">
        <v>0</v>
      </c>
      <c r="CR57" s="15">
        <v>0</v>
      </c>
      <c r="CS57" s="15">
        <v>0</v>
      </c>
      <c r="CT57" s="15">
        <v>0</v>
      </c>
      <c r="CU57" s="15">
        <v>0</v>
      </c>
      <c r="CV57" s="15">
        <v>1</v>
      </c>
      <c r="CW57" s="15">
        <v>257</v>
      </c>
      <c r="CX57" s="15"/>
      <c r="DA57" s="43"/>
      <c r="DG57" s="43"/>
      <c r="DH57" s="43"/>
      <c r="DJ57" s="60"/>
      <c r="DK57" s="176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R57" s="15"/>
      <c r="GZ57" s="15"/>
      <c r="HA57" s="15"/>
    </row>
    <row r="58" spans="1:211" ht="12" customHeight="1" x14ac:dyDescent="0.2">
      <c r="A58" s="182">
        <v>7</v>
      </c>
      <c r="B58" s="182">
        <v>199</v>
      </c>
      <c r="C58" s="112">
        <v>259</v>
      </c>
      <c r="D58" s="183">
        <f>'Revised Stratig. - April ''08'!$G$204</f>
        <v>4894</v>
      </c>
      <c r="E58" s="66">
        <v>25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2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2</v>
      </c>
      <c r="AF58" s="15">
        <v>0</v>
      </c>
      <c r="AG58" s="15">
        <v>2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4</v>
      </c>
      <c r="AU58" s="15">
        <v>10</v>
      </c>
      <c r="AV58" s="15">
        <v>2</v>
      </c>
      <c r="AW58" s="15">
        <v>0</v>
      </c>
      <c r="AX58" s="15">
        <v>4</v>
      </c>
      <c r="AY58" s="15">
        <v>24</v>
      </c>
      <c r="AZ58" s="15">
        <v>0</v>
      </c>
      <c r="BA58" s="15">
        <v>0</v>
      </c>
      <c r="BB58" s="15">
        <v>0</v>
      </c>
      <c r="BC58" s="15">
        <v>0</v>
      </c>
      <c r="BD58" s="15">
        <v>0</v>
      </c>
      <c r="BE58" s="15">
        <v>0</v>
      </c>
      <c r="BF58" s="15">
        <v>0</v>
      </c>
      <c r="BG58" s="15">
        <v>0</v>
      </c>
      <c r="BH58" s="15">
        <v>0</v>
      </c>
      <c r="BI58" s="15">
        <v>0</v>
      </c>
      <c r="BJ58" s="15">
        <v>0</v>
      </c>
      <c r="BK58" s="15">
        <v>0</v>
      </c>
      <c r="BL58" s="15">
        <v>0</v>
      </c>
      <c r="BM58" s="15">
        <v>0</v>
      </c>
      <c r="BN58" s="15">
        <v>0</v>
      </c>
      <c r="BO58" s="15">
        <v>0</v>
      </c>
      <c r="BP58" s="15">
        <v>0</v>
      </c>
      <c r="BQ58" s="15">
        <v>0</v>
      </c>
      <c r="BR58" s="15">
        <v>0</v>
      </c>
      <c r="BS58" s="15">
        <v>0</v>
      </c>
      <c r="BT58" s="15">
        <v>0</v>
      </c>
      <c r="BU58" s="15">
        <v>0</v>
      </c>
      <c r="BV58" s="15">
        <v>0</v>
      </c>
      <c r="BW58" s="15">
        <v>0</v>
      </c>
      <c r="BX58" s="15">
        <v>0</v>
      </c>
      <c r="BY58" s="15">
        <v>0</v>
      </c>
      <c r="BZ58" s="15">
        <v>0</v>
      </c>
      <c r="CA58" s="15">
        <v>0</v>
      </c>
      <c r="CB58" s="15">
        <v>0</v>
      </c>
      <c r="CC58" s="15">
        <v>0</v>
      </c>
      <c r="CD58" s="15">
        <v>0</v>
      </c>
      <c r="CE58" s="15">
        <v>0</v>
      </c>
      <c r="CF58" s="15">
        <v>0</v>
      </c>
      <c r="CG58" s="15">
        <v>0</v>
      </c>
      <c r="CH58" s="15">
        <v>0</v>
      </c>
      <c r="CI58" s="15">
        <v>0</v>
      </c>
      <c r="CJ58" s="15">
        <v>0</v>
      </c>
      <c r="CK58" s="15">
        <v>6</v>
      </c>
      <c r="CL58" s="15">
        <v>6</v>
      </c>
      <c r="CM58" s="15">
        <v>0</v>
      </c>
      <c r="CN58" s="15">
        <v>12</v>
      </c>
      <c r="CO58" s="15">
        <v>0</v>
      </c>
      <c r="CP58" s="15">
        <v>0</v>
      </c>
      <c r="CQ58" s="15">
        <v>0</v>
      </c>
      <c r="CR58" s="15">
        <v>0</v>
      </c>
      <c r="CS58" s="15">
        <v>0</v>
      </c>
      <c r="CT58" s="15">
        <v>18</v>
      </c>
      <c r="CU58" s="15">
        <v>0</v>
      </c>
      <c r="CV58" s="15">
        <v>1</v>
      </c>
      <c r="CW58" s="15">
        <v>259</v>
      </c>
      <c r="CX58" s="15"/>
      <c r="DA58" s="43"/>
      <c r="DG58" s="43"/>
      <c r="DH58" s="43"/>
      <c r="DJ58" s="60"/>
      <c r="DK58" s="176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R58" s="15"/>
      <c r="GZ58" s="15"/>
      <c r="HA58" s="15"/>
    </row>
    <row r="59" spans="1:211" ht="12" customHeight="1" x14ac:dyDescent="0.2">
      <c r="A59" s="182">
        <v>8</v>
      </c>
      <c r="B59" s="182">
        <v>200</v>
      </c>
      <c r="C59" s="112">
        <v>260</v>
      </c>
      <c r="D59" s="183">
        <f>'Revised Stratig. - April ''08'!$G$205</f>
        <v>4908</v>
      </c>
      <c r="E59" s="67">
        <v>22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2.2799999999999998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2.27</v>
      </c>
      <c r="AF59" s="15">
        <v>0</v>
      </c>
      <c r="AG59" s="15">
        <v>2.27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38.63636363636364</v>
      </c>
      <c r="AV59" s="15">
        <v>6.8181818181818183</v>
      </c>
      <c r="AW59" s="15">
        <v>0</v>
      </c>
      <c r="AX59" s="15">
        <v>6.8181818181818183</v>
      </c>
      <c r="AY59" s="15">
        <v>22.727272727272734</v>
      </c>
      <c r="AZ59" s="15">
        <v>0</v>
      </c>
      <c r="BA59" s="15">
        <v>0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5">
        <v>0</v>
      </c>
      <c r="BH59" s="15">
        <v>0</v>
      </c>
      <c r="BI59" s="15">
        <v>0</v>
      </c>
      <c r="BJ59" s="15">
        <v>0</v>
      </c>
      <c r="BK59" s="15">
        <v>0</v>
      </c>
      <c r="BL59" s="15">
        <v>0</v>
      </c>
      <c r="BM59" s="15">
        <v>0</v>
      </c>
      <c r="BN59" s="15">
        <v>0</v>
      </c>
      <c r="BO59" s="15">
        <v>0</v>
      </c>
      <c r="BP59" s="15">
        <v>0</v>
      </c>
      <c r="BQ59" s="15">
        <v>0</v>
      </c>
      <c r="BR59" s="15">
        <v>0</v>
      </c>
      <c r="BS59" s="15">
        <v>0</v>
      </c>
      <c r="BT59" s="15">
        <v>0</v>
      </c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5">
        <v>0</v>
      </c>
      <c r="CK59" s="15">
        <v>11.363636363636365</v>
      </c>
      <c r="CL59" s="15">
        <v>11.363636363636367</v>
      </c>
      <c r="CM59" s="15">
        <v>0</v>
      </c>
      <c r="CN59" s="15">
        <v>6.8181818181818183</v>
      </c>
      <c r="CO59" s="15">
        <v>0</v>
      </c>
      <c r="CP59" s="15">
        <v>2.2727272727272729</v>
      </c>
      <c r="CQ59" s="15">
        <v>0</v>
      </c>
      <c r="CR59" s="15">
        <v>0</v>
      </c>
      <c r="CS59" s="15">
        <v>0</v>
      </c>
      <c r="CT59" s="15">
        <v>20.454545454545457</v>
      </c>
      <c r="CU59" s="15">
        <v>0</v>
      </c>
      <c r="CV59" s="15">
        <v>1</v>
      </c>
      <c r="CW59" s="15">
        <v>260</v>
      </c>
      <c r="CX59" s="15"/>
      <c r="DA59" s="43"/>
      <c r="DG59" s="43"/>
      <c r="DH59" s="43"/>
      <c r="DJ59" s="60"/>
      <c r="DK59" s="43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R59" s="15"/>
      <c r="GZ59" s="15"/>
      <c r="HA59" s="15"/>
    </row>
    <row r="60" spans="1:211" x14ac:dyDescent="0.2">
      <c r="A60" s="43">
        <v>9</v>
      </c>
      <c r="B60" s="43">
        <v>201</v>
      </c>
      <c r="C60" s="100">
        <v>261</v>
      </c>
      <c r="D60" s="60">
        <f>'Revised Stratig. - April ''08'!$G$206</f>
        <v>4917</v>
      </c>
      <c r="E60" s="67">
        <v>21</v>
      </c>
      <c r="F60" s="15">
        <v>0</v>
      </c>
      <c r="G60" s="15">
        <v>0</v>
      </c>
      <c r="H60" s="15">
        <v>2.3809523809523809</v>
      </c>
      <c r="I60" s="15">
        <v>0</v>
      </c>
      <c r="J60" s="15">
        <v>2.38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2.38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7.1428571428571423</v>
      </c>
      <c r="W60" s="15">
        <v>7.1428571428571423</v>
      </c>
      <c r="X60" s="15">
        <v>0</v>
      </c>
      <c r="Y60" s="15">
        <v>0</v>
      </c>
      <c r="Z60" s="15">
        <v>2.3809523809523809</v>
      </c>
      <c r="AA60" s="15">
        <v>0</v>
      </c>
      <c r="AB60" s="15">
        <v>0</v>
      </c>
      <c r="AC60" s="15">
        <v>0</v>
      </c>
      <c r="AD60" s="15">
        <v>0</v>
      </c>
      <c r="AE60" s="15">
        <v>2.3809523809523809</v>
      </c>
      <c r="AF60" s="15">
        <v>2.3809523809523809</v>
      </c>
      <c r="AG60" s="15">
        <v>4.7619047619047619</v>
      </c>
      <c r="AH60" s="15">
        <v>0</v>
      </c>
      <c r="AI60" s="15">
        <v>76.19047619047619</v>
      </c>
      <c r="AJ60" s="15">
        <v>0</v>
      </c>
      <c r="AK60" s="15">
        <v>0</v>
      </c>
      <c r="AL60" s="15">
        <v>0</v>
      </c>
      <c r="AM60" s="15">
        <v>2.3809523809523809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7.1428571428571423</v>
      </c>
      <c r="AU60" s="15">
        <v>123.80952380952381</v>
      </c>
      <c r="AV60" s="15">
        <v>2.3809523809523809</v>
      </c>
      <c r="AW60" s="15">
        <v>0</v>
      </c>
      <c r="AX60" s="15">
        <v>7.1400000000000006</v>
      </c>
      <c r="AY60" s="15">
        <v>69.047619047619051</v>
      </c>
      <c r="AZ60" s="15">
        <v>0</v>
      </c>
      <c r="BA60" s="15">
        <v>4.7619047619047619</v>
      </c>
      <c r="BB60" s="15">
        <v>128.57142857142858</v>
      </c>
      <c r="BC60" s="15">
        <v>0</v>
      </c>
      <c r="BD60" s="15">
        <v>0</v>
      </c>
      <c r="BE60" s="15">
        <v>0</v>
      </c>
      <c r="BF60" s="15">
        <v>0</v>
      </c>
      <c r="BG60" s="15">
        <v>204.76190476190476</v>
      </c>
      <c r="BH60" s="15">
        <v>0</v>
      </c>
      <c r="BI60" s="15">
        <v>0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19.047619047619047</v>
      </c>
      <c r="CI60" s="15">
        <v>4.7619047619047619</v>
      </c>
      <c r="CJ60" s="15">
        <v>2.3809523809523809</v>
      </c>
      <c r="CK60" s="15">
        <v>73.80952380952381</v>
      </c>
      <c r="CL60" s="15">
        <v>95</v>
      </c>
      <c r="CM60" s="15">
        <v>16.666666666666664</v>
      </c>
      <c r="CN60" s="15">
        <v>11.904761904761903</v>
      </c>
      <c r="CO60" s="15">
        <v>0</v>
      </c>
      <c r="CP60" s="15">
        <v>2.3809523809523809</v>
      </c>
      <c r="CQ60" s="15">
        <v>4.7619047619047619</v>
      </c>
      <c r="CR60" s="15">
        <v>0</v>
      </c>
      <c r="CS60" s="15">
        <v>0</v>
      </c>
      <c r="CT60" s="15">
        <v>130.71428571428569</v>
      </c>
      <c r="CU60" s="15">
        <v>0</v>
      </c>
      <c r="CV60" s="15">
        <v>1</v>
      </c>
      <c r="CW60" s="15">
        <v>261</v>
      </c>
      <c r="CX60" s="15"/>
      <c r="DA60" s="43"/>
      <c r="DG60" s="43"/>
      <c r="DH60" s="43"/>
      <c r="DJ60" s="60"/>
      <c r="DK60" s="43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</row>
    <row r="61" spans="1:211" ht="12" customHeight="1" x14ac:dyDescent="0.2">
      <c r="A61" s="182">
        <v>10</v>
      </c>
      <c r="B61" s="182">
        <v>202</v>
      </c>
      <c r="C61" s="112">
        <v>262</v>
      </c>
      <c r="D61" s="183">
        <f>'Revised Stratig. - April ''08'!$G$207</f>
        <v>4925</v>
      </c>
      <c r="E61" s="67">
        <v>22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Q61" s="15">
        <v>0</v>
      </c>
      <c r="AR61" s="15">
        <v>0</v>
      </c>
      <c r="AS61" s="15">
        <v>0</v>
      </c>
      <c r="AT61" s="15">
        <v>0</v>
      </c>
      <c r="AU61" s="15">
        <v>22.72727272727273</v>
      </c>
      <c r="AV61" s="15">
        <v>0</v>
      </c>
      <c r="AW61" s="15">
        <v>0</v>
      </c>
      <c r="AX61" s="15">
        <v>2.2727272727272729</v>
      </c>
      <c r="AY61" s="15">
        <v>22.727272727272734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11.363636363636365</v>
      </c>
      <c r="CL61" s="15">
        <v>11.363636363636367</v>
      </c>
      <c r="CM61" s="15">
        <v>0</v>
      </c>
      <c r="CN61" s="15">
        <v>11.363636363636365</v>
      </c>
      <c r="CO61" s="15">
        <v>0</v>
      </c>
      <c r="CP61" s="15">
        <v>0</v>
      </c>
      <c r="CQ61" s="15">
        <v>0</v>
      </c>
      <c r="CR61" s="15">
        <v>0</v>
      </c>
      <c r="CS61" s="15">
        <v>0</v>
      </c>
      <c r="CT61" s="15">
        <v>22.72727272727273</v>
      </c>
      <c r="CU61" s="15">
        <v>0</v>
      </c>
      <c r="CV61" s="15">
        <v>1</v>
      </c>
      <c r="CW61" s="15">
        <v>262</v>
      </c>
      <c r="CX61" s="15"/>
      <c r="DA61" s="43"/>
      <c r="DG61" s="43"/>
      <c r="DH61" s="43"/>
      <c r="DJ61" s="60"/>
      <c r="DK61" s="43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R61" s="15"/>
      <c r="GZ61" s="15"/>
      <c r="HA61" s="15"/>
    </row>
    <row r="62" spans="1:211" ht="12" customHeight="1" x14ac:dyDescent="0.2">
      <c r="A62" s="182">
        <v>11</v>
      </c>
      <c r="B62" s="182">
        <v>203</v>
      </c>
      <c r="C62" s="112">
        <v>263</v>
      </c>
      <c r="D62" s="183">
        <f>'Revised Stratig. - April ''08'!$G$208</f>
        <v>4934</v>
      </c>
      <c r="E62" s="67">
        <v>20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2.5</v>
      </c>
      <c r="AF62" s="15">
        <v>0</v>
      </c>
      <c r="AG62" s="15">
        <v>2.5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2.5</v>
      </c>
      <c r="AU62" s="15">
        <v>22.5</v>
      </c>
      <c r="AV62" s="15">
        <v>0</v>
      </c>
      <c r="AW62" s="15">
        <v>0</v>
      </c>
      <c r="AX62" s="15">
        <v>2.5</v>
      </c>
      <c r="AY62" s="15">
        <v>10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17.5</v>
      </c>
      <c r="CL62" s="15">
        <v>17.5</v>
      </c>
      <c r="CM62" s="15">
        <v>0</v>
      </c>
      <c r="CN62" s="15">
        <v>0</v>
      </c>
      <c r="CO62" s="15">
        <v>0</v>
      </c>
      <c r="CP62" s="15">
        <v>0</v>
      </c>
      <c r="CQ62" s="15">
        <v>0</v>
      </c>
      <c r="CR62" s="15">
        <v>0</v>
      </c>
      <c r="CS62" s="15">
        <v>0</v>
      </c>
      <c r="CT62" s="15">
        <v>17.5</v>
      </c>
      <c r="CU62" s="15">
        <v>0</v>
      </c>
      <c r="CV62" s="15">
        <v>1</v>
      </c>
      <c r="CW62" s="15">
        <v>263</v>
      </c>
      <c r="CX62" s="15"/>
      <c r="DA62" s="43"/>
      <c r="DG62" s="43"/>
      <c r="DH62" s="43"/>
      <c r="DJ62" s="60"/>
      <c r="DK62" s="43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R62" s="15"/>
      <c r="GZ62" s="15"/>
      <c r="HA62" s="15"/>
    </row>
    <row r="63" spans="1:211" ht="12" customHeight="1" x14ac:dyDescent="0.2">
      <c r="A63" s="182">
        <v>12</v>
      </c>
      <c r="B63" s="182">
        <v>204</v>
      </c>
      <c r="C63" s="112">
        <v>264</v>
      </c>
      <c r="D63" s="183">
        <f>'Revised Stratig. - April ''08'!$G$209</f>
        <v>4943</v>
      </c>
      <c r="E63" s="67">
        <v>26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1.9200000000000002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1.9200000000000002</v>
      </c>
      <c r="AF63" s="15">
        <v>0</v>
      </c>
      <c r="AG63" s="15">
        <v>1.9200000000000002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11.538461538461538</v>
      </c>
      <c r="AW63" s="15">
        <v>0</v>
      </c>
      <c r="AX63" s="15">
        <v>11.538461538461538</v>
      </c>
      <c r="AY63" s="15">
        <v>11.538461538461538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0</v>
      </c>
      <c r="BM63" s="15">
        <v>0</v>
      </c>
      <c r="BN63" s="15">
        <v>0</v>
      </c>
      <c r="BO63" s="15">
        <v>0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1.9230769230769231</v>
      </c>
      <c r="CI63" s="15">
        <v>0</v>
      </c>
      <c r="CJ63" s="15">
        <v>0</v>
      </c>
      <c r="CK63" s="15">
        <v>11.538461538461538</v>
      </c>
      <c r="CL63" s="15">
        <v>11.538461538461538</v>
      </c>
      <c r="CM63" s="15">
        <v>0</v>
      </c>
      <c r="CN63" s="15">
        <v>3.8461538461538463</v>
      </c>
      <c r="CO63" s="15">
        <v>0</v>
      </c>
      <c r="CP63" s="15">
        <v>0</v>
      </c>
      <c r="CQ63" s="15">
        <v>0</v>
      </c>
      <c r="CR63" s="15">
        <v>0</v>
      </c>
      <c r="CS63" s="15">
        <v>0</v>
      </c>
      <c r="CT63" s="15">
        <v>15.384615384615385</v>
      </c>
      <c r="CU63" s="15">
        <v>0</v>
      </c>
      <c r="CV63" s="15">
        <v>1</v>
      </c>
      <c r="CW63" s="15">
        <v>264</v>
      </c>
      <c r="CX63" s="15"/>
      <c r="DA63" s="43"/>
      <c r="DG63" s="43"/>
      <c r="DH63" s="43"/>
      <c r="DJ63" s="60"/>
      <c r="DK63" s="43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R63" s="15"/>
      <c r="GZ63" s="15"/>
      <c r="HA63" s="15"/>
    </row>
    <row r="64" spans="1:211" ht="12" customHeight="1" x14ac:dyDescent="0.2">
      <c r="A64" s="182">
        <v>13</v>
      </c>
      <c r="B64" s="182">
        <v>205</v>
      </c>
      <c r="C64" s="112">
        <v>265</v>
      </c>
      <c r="D64" s="183">
        <f>'Revised Stratig. - April ''08'!$G$210</f>
        <v>4951</v>
      </c>
      <c r="E64" s="67">
        <v>30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3.3300000000000005</v>
      </c>
      <c r="AF64" s="15">
        <v>5</v>
      </c>
      <c r="AG64" s="15">
        <v>8.33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0</v>
      </c>
      <c r="AT64" s="15">
        <v>1.6666666666666667</v>
      </c>
      <c r="AU64" s="15">
        <v>15</v>
      </c>
      <c r="AV64" s="15">
        <v>5</v>
      </c>
      <c r="AW64" s="15">
        <v>0</v>
      </c>
      <c r="AX64" s="15">
        <v>5</v>
      </c>
      <c r="AY64" s="15">
        <v>20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1.6666666666666667</v>
      </c>
      <c r="CI64" s="15">
        <v>1.6666666666666667</v>
      </c>
      <c r="CJ64" s="15">
        <v>0</v>
      </c>
      <c r="CK64" s="15">
        <v>11.666666666666668</v>
      </c>
      <c r="CL64" s="15">
        <v>11.666666666666668</v>
      </c>
      <c r="CM64" s="15">
        <v>0</v>
      </c>
      <c r="CN64" s="15">
        <v>0</v>
      </c>
      <c r="CO64" s="15">
        <v>0</v>
      </c>
      <c r="CP64" s="15">
        <v>1.6666666666666667</v>
      </c>
      <c r="CQ64" s="15">
        <v>0</v>
      </c>
      <c r="CR64" s="15">
        <v>0</v>
      </c>
      <c r="CS64" s="15">
        <v>0</v>
      </c>
      <c r="CT64" s="15">
        <v>13.333333333333334</v>
      </c>
      <c r="CU64" s="15">
        <v>0</v>
      </c>
      <c r="CV64" s="15">
        <v>1</v>
      </c>
      <c r="CW64" s="15">
        <v>265</v>
      </c>
      <c r="CX64" s="15"/>
      <c r="DA64" s="43"/>
      <c r="DG64" s="43"/>
      <c r="DH64" s="43"/>
      <c r="DJ64" s="60"/>
      <c r="DK64" s="43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R64" s="15"/>
      <c r="GZ64" s="15"/>
      <c r="HA64" s="15"/>
    </row>
    <row r="65" spans="1:212" x14ac:dyDescent="0.2">
      <c r="A65" s="43">
        <v>14</v>
      </c>
      <c r="B65" s="43">
        <v>206</v>
      </c>
      <c r="C65" s="100">
        <v>266</v>
      </c>
      <c r="D65" s="60">
        <f>'Revised Stratig. - April ''08'!$G$211</f>
        <v>4977</v>
      </c>
      <c r="E65" s="67">
        <v>29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5.1724137931034484</v>
      </c>
      <c r="W65" s="15">
        <v>5.1724137931034484</v>
      </c>
      <c r="X65" s="15">
        <v>0</v>
      </c>
      <c r="Y65" s="15">
        <v>3.4482758620689653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5.1724137931034484</v>
      </c>
      <c r="AF65" s="15">
        <v>3.4482758620689653</v>
      </c>
      <c r="AG65" s="15">
        <v>8.6206896551724146</v>
      </c>
      <c r="AH65" s="15">
        <v>0</v>
      </c>
      <c r="AI65" s="15">
        <v>74.137931034482747</v>
      </c>
      <c r="AJ65" s="15">
        <v>0</v>
      </c>
      <c r="AK65" s="15">
        <v>0</v>
      </c>
      <c r="AL65" s="15">
        <v>0</v>
      </c>
      <c r="AM65" s="15">
        <v>3.4482758620689653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1.7241379310344827</v>
      </c>
      <c r="AU65" s="15">
        <v>74.137931034482747</v>
      </c>
      <c r="AV65" s="15">
        <v>0</v>
      </c>
      <c r="AW65" s="15">
        <v>0</v>
      </c>
      <c r="AX65" s="15">
        <v>1.7241379310344827</v>
      </c>
      <c r="AY65" s="15">
        <v>48.275862068965516</v>
      </c>
      <c r="AZ65" s="15">
        <v>0</v>
      </c>
      <c r="BA65" s="15">
        <v>0</v>
      </c>
      <c r="BB65" s="15">
        <v>6.8965517241379306</v>
      </c>
      <c r="BC65" s="15">
        <v>0</v>
      </c>
      <c r="BD65" s="15">
        <v>0</v>
      </c>
      <c r="BE65" s="15">
        <v>1.7241379310344827</v>
      </c>
      <c r="BF65" s="15">
        <v>0</v>
      </c>
      <c r="BG65" s="15">
        <v>58.620689655172399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10.344827586206897</v>
      </c>
      <c r="CI65" s="15">
        <v>24.137931034482758</v>
      </c>
      <c r="CJ65" s="15">
        <v>3.4482758620689653</v>
      </c>
      <c r="CK65" s="15">
        <v>24.137931034482758</v>
      </c>
      <c r="CL65" s="15">
        <v>33.999999999999993</v>
      </c>
      <c r="CM65" s="15">
        <v>24.137931034482758</v>
      </c>
      <c r="CN65" s="15">
        <v>15.517241379310343</v>
      </c>
      <c r="CO65" s="15">
        <v>3.4482758620689653</v>
      </c>
      <c r="CP65" s="15">
        <v>13.793103448275861</v>
      </c>
      <c r="CQ65" s="15">
        <v>17.241379310344829</v>
      </c>
      <c r="CR65" s="15">
        <v>0</v>
      </c>
      <c r="CS65" s="15">
        <v>0</v>
      </c>
      <c r="CT65" s="15">
        <v>108.13793103448275</v>
      </c>
      <c r="CU65" s="15">
        <v>0</v>
      </c>
      <c r="CV65" s="15">
        <v>1</v>
      </c>
      <c r="CW65" s="15">
        <v>266</v>
      </c>
      <c r="CX65" s="15"/>
      <c r="DA65" s="43"/>
      <c r="DG65" s="43"/>
      <c r="DH65" s="43"/>
      <c r="DJ65" s="60"/>
      <c r="DK65" s="43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</row>
    <row r="66" spans="1:212" ht="12" customHeight="1" x14ac:dyDescent="0.2">
      <c r="A66" s="182">
        <v>15</v>
      </c>
      <c r="B66" s="182">
        <v>207</v>
      </c>
      <c r="C66" s="112">
        <v>267</v>
      </c>
      <c r="D66" s="183">
        <f>'Revised Stratig. - April ''08'!$G$212</f>
        <v>5003</v>
      </c>
      <c r="E66" s="67">
        <v>27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3.7000000000000006</v>
      </c>
      <c r="AF66" s="15">
        <v>0</v>
      </c>
      <c r="AG66" s="15">
        <v>3.7000000000000006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38.888888888888886</v>
      </c>
      <c r="AV66" s="15">
        <v>0</v>
      </c>
      <c r="AW66" s="15">
        <v>0</v>
      </c>
      <c r="AX66" s="15">
        <v>1.8518518518518519</v>
      </c>
      <c r="AY66" s="15">
        <v>12.962962962962964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14.814814814814815</v>
      </c>
      <c r="CL66" s="15">
        <v>14.814814814814815</v>
      </c>
      <c r="CM66" s="15">
        <v>0</v>
      </c>
      <c r="CN66" s="15">
        <v>0</v>
      </c>
      <c r="CO66" s="15">
        <v>0</v>
      </c>
      <c r="CP66" s="15">
        <v>1.8518518518518519</v>
      </c>
      <c r="CQ66" s="15">
        <v>0</v>
      </c>
      <c r="CR66" s="15">
        <v>0</v>
      </c>
      <c r="CS66" s="15">
        <v>0</v>
      </c>
      <c r="CT66" s="15">
        <v>16.666666666666668</v>
      </c>
      <c r="CU66" s="15">
        <v>0</v>
      </c>
      <c r="CV66" s="15">
        <v>1</v>
      </c>
      <c r="CW66" s="15">
        <v>267</v>
      </c>
      <c r="CX66" s="15"/>
      <c r="DA66" s="43"/>
      <c r="DG66" s="43"/>
      <c r="DH66" s="43"/>
      <c r="DJ66" s="60"/>
      <c r="DK66" s="43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R66" s="15"/>
      <c r="GZ66" s="15"/>
      <c r="HA66" s="15"/>
    </row>
    <row r="67" spans="1:212" ht="12" customHeight="1" x14ac:dyDescent="0.2">
      <c r="A67" s="182">
        <v>16</v>
      </c>
      <c r="B67" s="182">
        <v>208</v>
      </c>
      <c r="C67" s="112">
        <v>268</v>
      </c>
      <c r="D67" s="183">
        <f>'Revised Stratig. - April ''08'!$G$213</f>
        <v>5029</v>
      </c>
      <c r="E67" s="67">
        <v>20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2.5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2.5</v>
      </c>
      <c r="AF67" s="15">
        <v>2.5</v>
      </c>
      <c r="AG67" s="15">
        <v>5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7.5</v>
      </c>
      <c r="AV67" s="15">
        <v>0</v>
      </c>
      <c r="AW67" s="15">
        <v>0</v>
      </c>
      <c r="AX67" s="15">
        <v>2.5</v>
      </c>
      <c r="AY67" s="15">
        <v>12.5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12.5</v>
      </c>
      <c r="CL67" s="15">
        <v>12.5</v>
      </c>
      <c r="CM67" s="15">
        <v>0</v>
      </c>
      <c r="CN67" s="15">
        <v>7.5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20</v>
      </c>
      <c r="CU67" s="15">
        <v>0</v>
      </c>
      <c r="CV67" s="15">
        <v>1</v>
      </c>
      <c r="CW67" s="15">
        <v>268</v>
      </c>
      <c r="CX67" s="15"/>
      <c r="DA67" s="43"/>
      <c r="DG67" s="43"/>
      <c r="DH67" s="43"/>
      <c r="DJ67" s="60"/>
      <c r="DK67" s="43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R67" s="15"/>
      <c r="GZ67" s="15"/>
      <c r="HA67" s="15"/>
    </row>
    <row r="68" spans="1:212" ht="12" customHeight="1" x14ac:dyDescent="0.2">
      <c r="A68" s="182">
        <v>17</v>
      </c>
      <c r="B68" s="182">
        <v>209</v>
      </c>
      <c r="C68" s="112">
        <v>269</v>
      </c>
      <c r="D68" s="183">
        <f>'Revised Stratig. - April ''08'!$G$214</f>
        <v>5054</v>
      </c>
      <c r="E68" s="67">
        <v>25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6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10</v>
      </c>
      <c r="AV68" s="15">
        <v>6</v>
      </c>
      <c r="AW68" s="15">
        <v>0</v>
      </c>
      <c r="AX68" s="15">
        <v>6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1</v>
      </c>
      <c r="CW68" s="15">
        <v>269</v>
      </c>
      <c r="CX68" s="15"/>
      <c r="DA68" s="43"/>
      <c r="DG68" s="43"/>
      <c r="DH68" s="43"/>
      <c r="DJ68" s="60"/>
      <c r="DK68" s="43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R68" s="15"/>
      <c r="GZ68" s="15"/>
      <c r="HA68" s="15"/>
    </row>
    <row r="69" spans="1:212" ht="12" customHeight="1" x14ac:dyDescent="0.2">
      <c r="A69" s="182">
        <v>18</v>
      </c>
      <c r="B69" s="182">
        <v>210</v>
      </c>
      <c r="C69" s="112">
        <v>270</v>
      </c>
      <c r="D69" s="183">
        <f>'Revised Stratig. - April ''08'!$G$215</f>
        <v>5080</v>
      </c>
      <c r="E69" s="67">
        <v>30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1.6699999999999997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5</v>
      </c>
      <c r="AF69" s="15">
        <v>5</v>
      </c>
      <c r="AG69" s="15">
        <v>10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1.6666666666666667</v>
      </c>
      <c r="AV69" s="15">
        <v>0</v>
      </c>
      <c r="AW69" s="15">
        <v>0</v>
      </c>
      <c r="AX69" s="15">
        <v>1.6666666666666667</v>
      </c>
      <c r="AY69" s="15">
        <v>6.666666666666667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0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1.6666666666666667</v>
      </c>
      <c r="CL69" s="15">
        <v>1.6666666666666667</v>
      </c>
      <c r="CM69" s="15">
        <v>0</v>
      </c>
      <c r="CN69" s="15">
        <v>0</v>
      </c>
      <c r="CO69" s="15">
        <v>0</v>
      </c>
      <c r="CP69" s="15">
        <v>1.6666666666666667</v>
      </c>
      <c r="CQ69" s="15">
        <v>0</v>
      </c>
      <c r="CR69" s="15">
        <v>0</v>
      </c>
      <c r="CS69" s="15">
        <v>0</v>
      </c>
      <c r="CT69" s="15">
        <v>3.3333333333333335</v>
      </c>
      <c r="CU69" s="15">
        <v>0</v>
      </c>
      <c r="CV69" s="15">
        <v>1</v>
      </c>
      <c r="CW69" s="15">
        <v>270</v>
      </c>
      <c r="CX69" s="15"/>
      <c r="DA69" s="43"/>
      <c r="DG69" s="43"/>
      <c r="DH69" s="43"/>
      <c r="DJ69" s="60"/>
      <c r="DK69" s="43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R69" s="15"/>
      <c r="GZ69" s="15"/>
      <c r="HA69" s="15"/>
    </row>
    <row r="70" spans="1:212" ht="13.5" customHeight="1" x14ac:dyDescent="0.2">
      <c r="A70" s="43">
        <v>19</v>
      </c>
      <c r="B70" s="43">
        <v>211</v>
      </c>
      <c r="C70" s="100">
        <v>271</v>
      </c>
      <c r="D70" s="60">
        <f>'Revised Stratig. - April ''08'!$G$216</f>
        <v>5131</v>
      </c>
      <c r="E70" s="67">
        <v>30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5</v>
      </c>
      <c r="U70" s="15">
        <v>0</v>
      </c>
      <c r="V70" s="15">
        <v>0</v>
      </c>
      <c r="W70" s="15">
        <v>5</v>
      </c>
      <c r="X70" s="15">
        <v>0</v>
      </c>
      <c r="Y70" s="15">
        <v>3.3333333333333335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13.333333333333334</v>
      </c>
      <c r="AF70" s="15">
        <v>0</v>
      </c>
      <c r="AG70" s="15">
        <v>13.333333333333334</v>
      </c>
      <c r="AH70" s="15">
        <v>0</v>
      </c>
      <c r="AI70" s="15">
        <v>28.333333333333336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33.333333333333329</v>
      </c>
      <c r="AV70" s="15">
        <v>0</v>
      </c>
      <c r="AW70" s="15">
        <v>0</v>
      </c>
      <c r="AX70" s="15">
        <v>1.6666666666666667</v>
      </c>
      <c r="AY70" s="15">
        <v>15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16.666666666666664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3.3333333333333335</v>
      </c>
      <c r="CI70" s="15">
        <v>3.3333333333333335</v>
      </c>
      <c r="CJ70" s="15">
        <v>0</v>
      </c>
      <c r="CK70" s="15">
        <v>13.333333333333334</v>
      </c>
      <c r="CL70" s="15">
        <v>17</v>
      </c>
      <c r="CM70" s="15">
        <v>3.3333333333333335</v>
      </c>
      <c r="CN70" s="15">
        <v>5</v>
      </c>
      <c r="CO70" s="15">
        <v>0</v>
      </c>
      <c r="CP70" s="15">
        <v>0</v>
      </c>
      <c r="CQ70" s="15">
        <v>3.3333333333333335</v>
      </c>
      <c r="CR70" s="15">
        <v>0</v>
      </c>
      <c r="CS70" s="15">
        <v>0</v>
      </c>
      <c r="CT70" s="15">
        <v>28.666666666666668</v>
      </c>
      <c r="CU70" s="15">
        <v>0</v>
      </c>
      <c r="CV70" s="15">
        <v>1</v>
      </c>
      <c r="CW70" s="15">
        <v>271</v>
      </c>
      <c r="CX70" s="15"/>
      <c r="DA70" s="43"/>
      <c r="DG70" s="43"/>
      <c r="DH70" s="43"/>
      <c r="DJ70" s="60"/>
      <c r="DK70" s="43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</row>
    <row r="71" spans="1:212" s="43" customFormat="1" ht="12" customHeight="1" x14ac:dyDescent="0.2">
      <c r="A71" s="182">
        <v>20</v>
      </c>
      <c r="B71" s="182">
        <v>212</v>
      </c>
      <c r="C71" s="112">
        <v>272</v>
      </c>
      <c r="D71" s="183">
        <f>'Revised Stratig. - April ''08'!$G$217</f>
        <v>5181</v>
      </c>
      <c r="E71" s="67">
        <v>25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204">
        <v>0</v>
      </c>
      <c r="U71" s="204">
        <v>0</v>
      </c>
      <c r="V71" s="204">
        <v>0</v>
      </c>
      <c r="W71" s="204">
        <v>0</v>
      </c>
      <c r="X71" s="15">
        <v>0</v>
      </c>
      <c r="Y71" s="176">
        <v>8</v>
      </c>
      <c r="Z71" s="176">
        <v>0</v>
      </c>
      <c r="AA71" s="15">
        <v>0</v>
      </c>
      <c r="AB71" s="15">
        <v>0</v>
      </c>
      <c r="AC71" s="15">
        <v>0</v>
      </c>
      <c r="AD71" s="176">
        <v>0</v>
      </c>
      <c r="AE71" s="176">
        <v>10</v>
      </c>
      <c r="AF71" s="176">
        <v>0</v>
      </c>
      <c r="AG71" s="176">
        <v>10</v>
      </c>
      <c r="AH71" s="176">
        <v>0</v>
      </c>
      <c r="AI71" s="176">
        <v>0</v>
      </c>
      <c r="AJ71" s="176">
        <v>0</v>
      </c>
      <c r="AK71" s="176">
        <v>0</v>
      </c>
      <c r="AL71" s="176">
        <v>0</v>
      </c>
      <c r="AM71" s="176">
        <v>0</v>
      </c>
      <c r="AN71" s="176">
        <v>0</v>
      </c>
      <c r="AO71" s="176">
        <v>0</v>
      </c>
      <c r="AP71" s="176">
        <v>0</v>
      </c>
      <c r="AQ71" s="176">
        <v>0</v>
      </c>
      <c r="AR71" s="176">
        <v>0</v>
      </c>
      <c r="AS71" s="176">
        <v>0</v>
      </c>
      <c r="AT71" s="176">
        <v>2</v>
      </c>
      <c r="AU71" s="176">
        <v>0</v>
      </c>
      <c r="AV71" s="176">
        <v>50</v>
      </c>
      <c r="AW71" s="176">
        <v>0</v>
      </c>
      <c r="AX71" s="176">
        <v>50</v>
      </c>
      <c r="AY71" s="176">
        <v>20</v>
      </c>
      <c r="AZ71" s="176">
        <v>0</v>
      </c>
      <c r="BA71" s="15">
        <v>0</v>
      </c>
      <c r="BB71" s="176">
        <v>0</v>
      </c>
      <c r="BC71" s="176">
        <v>0</v>
      </c>
      <c r="BD71" s="176">
        <v>0</v>
      </c>
      <c r="BE71" s="176">
        <v>0</v>
      </c>
      <c r="BF71" s="176">
        <v>0</v>
      </c>
      <c r="BG71" s="176">
        <v>0</v>
      </c>
      <c r="BH71" s="176">
        <v>0</v>
      </c>
      <c r="BI71" s="176">
        <v>0</v>
      </c>
      <c r="BJ71" s="15">
        <v>0</v>
      </c>
      <c r="BK71" s="15">
        <v>0</v>
      </c>
      <c r="BL71" s="15">
        <v>0</v>
      </c>
      <c r="BM71" s="15">
        <v>0</v>
      </c>
      <c r="BN71" s="15">
        <v>0</v>
      </c>
      <c r="BO71" s="15">
        <v>0</v>
      </c>
      <c r="BP71" s="15">
        <v>0</v>
      </c>
      <c r="BQ71" s="15">
        <v>0</v>
      </c>
      <c r="BR71" s="15">
        <v>0</v>
      </c>
      <c r="BS71" s="15">
        <v>0</v>
      </c>
      <c r="BT71" s="15">
        <v>0</v>
      </c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v>0</v>
      </c>
      <c r="CJ71" s="176">
        <v>0</v>
      </c>
      <c r="CK71" s="176">
        <v>0</v>
      </c>
      <c r="CL71" s="176">
        <v>0</v>
      </c>
      <c r="CM71" s="176">
        <v>0</v>
      </c>
      <c r="CN71" s="176">
        <v>0</v>
      </c>
      <c r="CO71" s="15">
        <v>0</v>
      </c>
      <c r="CP71" s="176">
        <v>0</v>
      </c>
      <c r="CQ71" s="176">
        <v>0</v>
      </c>
      <c r="CR71" s="176">
        <v>0</v>
      </c>
      <c r="CS71" s="176">
        <v>0</v>
      </c>
      <c r="CT71" s="176">
        <v>0</v>
      </c>
      <c r="CU71" s="176">
        <v>0</v>
      </c>
      <c r="CV71" s="176">
        <v>1</v>
      </c>
      <c r="CW71" s="15">
        <v>272</v>
      </c>
      <c r="CX71" s="15"/>
      <c r="CZ71" s="30"/>
      <c r="DI71" s="30"/>
      <c r="DJ71" s="60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R71" s="15"/>
      <c r="GZ71" s="15"/>
      <c r="HA71" s="15"/>
      <c r="HB71" s="30"/>
      <c r="HC71" s="30"/>
      <c r="HD71" s="30"/>
    </row>
    <row r="72" spans="1:212" ht="12" customHeight="1" x14ac:dyDescent="0.2">
      <c r="A72" s="182">
        <v>21</v>
      </c>
      <c r="B72" s="182">
        <v>213</v>
      </c>
      <c r="C72" s="112">
        <v>273</v>
      </c>
      <c r="D72" s="183">
        <f>'Revised Stratig. - April ''08'!$G$218</f>
        <v>5232</v>
      </c>
      <c r="E72" s="67">
        <v>25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204">
        <v>0</v>
      </c>
      <c r="U72" s="204">
        <v>0</v>
      </c>
      <c r="V72" s="204">
        <v>0</v>
      </c>
      <c r="W72" s="204">
        <v>0</v>
      </c>
      <c r="X72" s="15">
        <v>0</v>
      </c>
      <c r="Y72" s="15">
        <v>0</v>
      </c>
      <c r="Z72" s="15">
        <v>4</v>
      </c>
      <c r="AA72" s="15">
        <v>0</v>
      </c>
      <c r="AB72" s="15">
        <v>0</v>
      </c>
      <c r="AC72" s="15">
        <v>0</v>
      </c>
      <c r="AD72" s="15">
        <v>0</v>
      </c>
      <c r="AE72" s="176">
        <v>10</v>
      </c>
      <c r="AF72" s="15">
        <v>0</v>
      </c>
      <c r="AG72" s="15">
        <v>10</v>
      </c>
      <c r="AH72" s="15">
        <v>0</v>
      </c>
      <c r="AI72" s="176">
        <v>0</v>
      </c>
      <c r="AJ72" s="176">
        <v>0</v>
      </c>
      <c r="AK72" s="176">
        <v>0</v>
      </c>
      <c r="AL72" s="176">
        <v>0</v>
      </c>
      <c r="AM72" s="176">
        <v>0</v>
      </c>
      <c r="AN72" s="176">
        <v>0</v>
      </c>
      <c r="AO72" s="176">
        <v>0</v>
      </c>
      <c r="AP72" s="176">
        <v>0</v>
      </c>
      <c r="AQ72" s="176">
        <v>0</v>
      </c>
      <c r="AR72" s="176">
        <v>0</v>
      </c>
      <c r="AS72" s="176">
        <v>0</v>
      </c>
      <c r="AT72" s="15">
        <v>0</v>
      </c>
      <c r="AU72" s="15">
        <v>0</v>
      </c>
      <c r="AV72" s="15">
        <v>12</v>
      </c>
      <c r="AW72" s="15">
        <v>0</v>
      </c>
      <c r="AX72" s="15">
        <v>12</v>
      </c>
      <c r="AY72" s="15">
        <v>8</v>
      </c>
      <c r="AZ72" s="176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0</v>
      </c>
      <c r="BH72" s="15">
        <v>0</v>
      </c>
      <c r="BI72" s="15">
        <v>0</v>
      </c>
      <c r="BJ72" s="15">
        <v>0</v>
      </c>
      <c r="BK72" s="15">
        <v>0</v>
      </c>
      <c r="BL72" s="15">
        <v>0</v>
      </c>
      <c r="BM72" s="15">
        <v>0</v>
      </c>
      <c r="BN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v>0</v>
      </c>
      <c r="CJ72" s="15">
        <v>0</v>
      </c>
      <c r="CK72" s="15">
        <v>2</v>
      </c>
      <c r="CL72" s="15">
        <v>2</v>
      </c>
      <c r="CM72" s="15">
        <v>0</v>
      </c>
      <c r="CN72" s="15">
        <v>2</v>
      </c>
      <c r="CO72" s="15">
        <v>0</v>
      </c>
      <c r="CP72" s="15">
        <v>0</v>
      </c>
      <c r="CQ72" s="15">
        <v>0</v>
      </c>
      <c r="CR72" s="15">
        <v>0</v>
      </c>
      <c r="CS72" s="15">
        <v>0</v>
      </c>
      <c r="CT72" s="15">
        <v>4</v>
      </c>
      <c r="CU72" s="15">
        <v>0</v>
      </c>
      <c r="CV72" s="15">
        <v>1</v>
      </c>
      <c r="CW72" s="15">
        <v>273</v>
      </c>
      <c r="CX72" s="15"/>
      <c r="DA72" s="43"/>
      <c r="DG72" s="43"/>
      <c r="DH72" s="43"/>
      <c r="DJ72" s="60"/>
      <c r="DK72" s="43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R72" s="15"/>
      <c r="GZ72" s="15"/>
      <c r="HA72" s="15"/>
    </row>
    <row r="73" spans="1:212" ht="12" customHeight="1" x14ac:dyDescent="0.2">
      <c r="A73" s="182">
        <v>22</v>
      </c>
      <c r="B73" s="182">
        <v>214</v>
      </c>
      <c r="C73" s="112">
        <v>274</v>
      </c>
      <c r="D73" s="183">
        <f>'Revised Stratig. - April ''08'!$G$219</f>
        <v>5283</v>
      </c>
      <c r="E73" s="67">
        <v>25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204">
        <v>0</v>
      </c>
      <c r="U73" s="204">
        <v>0</v>
      </c>
      <c r="V73" s="204">
        <v>0</v>
      </c>
      <c r="W73" s="204">
        <v>0</v>
      </c>
      <c r="X73" s="15">
        <v>0</v>
      </c>
      <c r="Y73" s="15">
        <v>4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76">
        <v>10</v>
      </c>
      <c r="AF73" s="15">
        <v>0</v>
      </c>
      <c r="AG73" s="15">
        <v>10</v>
      </c>
      <c r="AH73" s="15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6">
        <v>0</v>
      </c>
      <c r="AP73" s="176">
        <v>0</v>
      </c>
      <c r="AQ73" s="176">
        <v>0</v>
      </c>
      <c r="AR73" s="176">
        <v>0</v>
      </c>
      <c r="AS73" s="176">
        <v>0</v>
      </c>
      <c r="AT73" s="15">
        <v>2</v>
      </c>
      <c r="AU73" s="15">
        <v>0</v>
      </c>
      <c r="AV73" s="15">
        <v>90</v>
      </c>
      <c r="AW73" s="15">
        <v>0</v>
      </c>
      <c r="AX73" s="15">
        <v>90</v>
      </c>
      <c r="AY73" s="15">
        <v>32</v>
      </c>
      <c r="AZ73" s="176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0</v>
      </c>
      <c r="BH73" s="15">
        <v>0</v>
      </c>
      <c r="BI73" s="15">
        <v>0</v>
      </c>
      <c r="BJ73" s="15">
        <v>0</v>
      </c>
      <c r="BK73" s="15">
        <v>0</v>
      </c>
      <c r="BL73" s="15">
        <v>0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0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8</v>
      </c>
      <c r="CI73" s="15">
        <v>18</v>
      </c>
      <c r="CJ73" s="15">
        <v>6</v>
      </c>
      <c r="CK73" s="15">
        <v>42</v>
      </c>
      <c r="CL73" s="15">
        <v>50</v>
      </c>
      <c r="CM73" s="15">
        <v>0</v>
      </c>
      <c r="CN73" s="15">
        <v>0</v>
      </c>
      <c r="CO73" s="15">
        <v>0</v>
      </c>
      <c r="CP73" s="15">
        <v>0</v>
      </c>
      <c r="CQ73" s="15">
        <v>0</v>
      </c>
      <c r="CR73" s="15">
        <v>0</v>
      </c>
      <c r="CS73" s="15">
        <v>0</v>
      </c>
      <c r="CT73" s="15">
        <v>50</v>
      </c>
      <c r="CU73" s="15">
        <v>0</v>
      </c>
      <c r="CV73" s="15">
        <v>1</v>
      </c>
      <c r="CW73" s="15">
        <v>274</v>
      </c>
      <c r="CX73" s="15"/>
      <c r="DA73" s="43"/>
      <c r="DG73" s="43"/>
      <c r="DH73" s="43"/>
      <c r="DJ73" s="60"/>
      <c r="DK73" s="43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R73" s="15"/>
      <c r="GZ73" s="15"/>
      <c r="HA73" s="15"/>
    </row>
    <row r="74" spans="1:212" ht="12" customHeight="1" x14ac:dyDescent="0.2">
      <c r="A74" s="182">
        <v>23</v>
      </c>
      <c r="B74" s="182">
        <v>215</v>
      </c>
      <c r="C74" s="112">
        <v>275</v>
      </c>
      <c r="D74" s="183">
        <f>'Revised Stratig. - April ''08'!$G$220</f>
        <v>5333</v>
      </c>
      <c r="E74" s="67">
        <v>26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204">
        <v>0</v>
      </c>
      <c r="U74" s="204">
        <v>0</v>
      </c>
      <c r="V74" s="204">
        <v>0</v>
      </c>
      <c r="W74" s="204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76">
        <v>0</v>
      </c>
      <c r="AJ74" s="176">
        <v>0</v>
      </c>
      <c r="AK74" s="176">
        <v>0</v>
      </c>
      <c r="AL74" s="176">
        <v>0</v>
      </c>
      <c r="AM74" s="176">
        <v>0</v>
      </c>
      <c r="AN74" s="176">
        <v>0</v>
      </c>
      <c r="AO74" s="176">
        <v>0</v>
      </c>
      <c r="AP74" s="176">
        <v>0</v>
      </c>
      <c r="AQ74" s="176">
        <v>0</v>
      </c>
      <c r="AR74" s="176">
        <v>0</v>
      </c>
      <c r="AS74" s="176">
        <v>0</v>
      </c>
      <c r="AT74" s="15">
        <v>0</v>
      </c>
      <c r="AU74" s="15">
        <v>0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0</v>
      </c>
      <c r="BL74" s="15">
        <v>0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17.307692307692307</v>
      </c>
      <c r="CI74" s="15">
        <v>19.23076923076923</v>
      </c>
      <c r="CJ74" s="15">
        <v>9.615384615384615</v>
      </c>
      <c r="CK74" s="15">
        <v>61.53846153846154</v>
      </c>
      <c r="CL74" s="15">
        <v>78.846153846153854</v>
      </c>
      <c r="CM74" s="15">
        <v>0</v>
      </c>
      <c r="CN74" s="15">
        <v>0</v>
      </c>
      <c r="CO74" s="15">
        <v>0</v>
      </c>
      <c r="CP74" s="15">
        <v>0</v>
      </c>
      <c r="CQ74" s="15">
        <v>0</v>
      </c>
      <c r="CR74" s="15">
        <v>0</v>
      </c>
      <c r="CS74" s="15">
        <v>0</v>
      </c>
      <c r="CT74" s="15">
        <v>78.846153846153854</v>
      </c>
      <c r="CU74" s="15">
        <v>0</v>
      </c>
      <c r="CV74" s="15">
        <v>1</v>
      </c>
      <c r="CW74" s="15">
        <v>275</v>
      </c>
      <c r="CX74" s="15"/>
      <c r="DA74" s="43"/>
      <c r="DG74" s="43"/>
      <c r="DH74" s="43"/>
      <c r="DJ74" s="60"/>
      <c r="DK74" s="43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R74" s="15"/>
      <c r="GZ74" s="15"/>
      <c r="HA74" s="15"/>
    </row>
    <row r="75" spans="1:212" ht="12" customHeight="1" x14ac:dyDescent="0.2">
      <c r="A75" s="43">
        <v>24</v>
      </c>
      <c r="B75" s="43">
        <v>216</v>
      </c>
      <c r="C75" s="100">
        <v>276</v>
      </c>
      <c r="D75" s="60">
        <f>'Revised Stratig. - April ''08'!$G$221</f>
        <v>5350</v>
      </c>
      <c r="E75" s="67">
        <v>32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1.5625</v>
      </c>
      <c r="S75" s="15">
        <v>1.5625</v>
      </c>
      <c r="T75" s="15">
        <v>0</v>
      </c>
      <c r="U75" s="15">
        <v>0</v>
      </c>
      <c r="V75" s="15">
        <v>4.6875</v>
      </c>
      <c r="W75" s="15">
        <v>4.6875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6.25</v>
      </c>
      <c r="AF75" s="15">
        <v>0</v>
      </c>
      <c r="AG75" s="15">
        <v>6.25</v>
      </c>
      <c r="AH75" s="15">
        <v>0</v>
      </c>
      <c r="AI75" s="15">
        <v>217.1875</v>
      </c>
      <c r="AJ75" s="15">
        <v>0</v>
      </c>
      <c r="AK75" s="15">
        <v>0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1.5625</v>
      </c>
      <c r="AU75" s="15">
        <v>51.5625</v>
      </c>
      <c r="AV75" s="15">
        <v>3.125</v>
      </c>
      <c r="AW75" s="15">
        <v>0</v>
      </c>
      <c r="AX75" s="15">
        <v>3.125</v>
      </c>
      <c r="AY75" s="15">
        <v>112.5</v>
      </c>
      <c r="AZ75" s="15">
        <v>0</v>
      </c>
      <c r="BA75" s="15">
        <v>0</v>
      </c>
      <c r="BB75" s="15">
        <v>14.0625</v>
      </c>
      <c r="BC75" s="15">
        <v>0</v>
      </c>
      <c r="BD75" s="15">
        <v>3.125</v>
      </c>
      <c r="BE75" s="15">
        <v>0</v>
      </c>
      <c r="BF75" s="15">
        <v>0</v>
      </c>
      <c r="BG75" s="15">
        <v>131.25</v>
      </c>
      <c r="BH75" s="15">
        <v>0</v>
      </c>
      <c r="BI75" s="15">
        <v>0</v>
      </c>
      <c r="BJ75" s="15">
        <v>0</v>
      </c>
      <c r="BK75" s="15">
        <v>0</v>
      </c>
      <c r="BL75" s="15">
        <v>0</v>
      </c>
      <c r="BM75" s="15">
        <v>0</v>
      </c>
      <c r="BN75" s="15">
        <v>0</v>
      </c>
      <c r="BO75" s="15">
        <v>0</v>
      </c>
      <c r="BP75" s="15">
        <v>0</v>
      </c>
      <c r="BQ75" s="15">
        <v>0</v>
      </c>
      <c r="BR75" s="15">
        <v>0</v>
      </c>
      <c r="BS75" s="15">
        <v>0</v>
      </c>
      <c r="BT75" s="15">
        <v>0</v>
      </c>
      <c r="BU75" s="15">
        <v>0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v>0</v>
      </c>
      <c r="CH75" s="15">
        <v>18.75</v>
      </c>
      <c r="CI75" s="15">
        <v>20.3125</v>
      </c>
      <c r="CJ75" s="15">
        <v>0</v>
      </c>
      <c r="CK75" s="15">
        <v>71.875</v>
      </c>
      <c r="CL75" s="15">
        <v>91</v>
      </c>
      <c r="CM75" s="15">
        <v>21.875</v>
      </c>
      <c r="CN75" s="15">
        <v>6.25</v>
      </c>
      <c r="CO75" s="15">
        <v>0</v>
      </c>
      <c r="CP75" s="15">
        <v>12.5</v>
      </c>
      <c r="CQ75" s="15">
        <v>0</v>
      </c>
      <c r="CR75" s="15">
        <v>0</v>
      </c>
      <c r="CS75" s="15">
        <v>0</v>
      </c>
      <c r="CT75" s="15">
        <v>131.625</v>
      </c>
      <c r="CU75" s="15">
        <v>0</v>
      </c>
      <c r="CV75" s="15">
        <v>1</v>
      </c>
      <c r="CW75" s="15">
        <v>276</v>
      </c>
      <c r="CX75" s="15"/>
      <c r="DA75" s="43"/>
      <c r="DG75" s="43"/>
      <c r="DH75" s="43"/>
      <c r="DJ75" s="60"/>
      <c r="DK75" s="43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</row>
    <row r="76" spans="1:212" x14ac:dyDescent="0.2">
      <c r="A76" s="182">
        <v>25</v>
      </c>
      <c r="B76" s="182">
        <v>217</v>
      </c>
      <c r="C76" s="112">
        <v>277</v>
      </c>
      <c r="D76" s="183">
        <f>'Revised Stratig. - April ''08'!$G$222</f>
        <v>5368</v>
      </c>
      <c r="E76" s="67">
        <v>23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2.17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6.5199999999999987</v>
      </c>
      <c r="AF76" s="15">
        <v>0</v>
      </c>
      <c r="AG76" s="15">
        <v>6.5199999999999987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0</v>
      </c>
      <c r="AR76" s="15">
        <v>0</v>
      </c>
      <c r="AS76" s="15">
        <v>0</v>
      </c>
      <c r="AT76" s="15">
        <v>8.695652173913043</v>
      </c>
      <c r="AU76" s="15">
        <v>54.347826086956516</v>
      </c>
      <c r="AV76" s="15">
        <v>2.1739130434782608</v>
      </c>
      <c r="AW76" s="15">
        <v>0</v>
      </c>
      <c r="AX76" s="15">
        <v>8.695652173913043</v>
      </c>
      <c r="AY76" s="15">
        <v>47.826086956521735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0</v>
      </c>
      <c r="BH76" s="15">
        <v>0</v>
      </c>
      <c r="BI76" s="15">
        <v>0</v>
      </c>
      <c r="BJ76" s="15">
        <v>0</v>
      </c>
      <c r="BK76" s="15">
        <v>0</v>
      </c>
      <c r="BL76" s="15">
        <v>0</v>
      </c>
      <c r="BM76" s="15">
        <v>0</v>
      </c>
      <c r="BN76" s="15">
        <v>0</v>
      </c>
      <c r="BO76" s="15">
        <v>0</v>
      </c>
      <c r="BP76" s="15">
        <v>0</v>
      </c>
      <c r="BQ76" s="15">
        <v>0</v>
      </c>
      <c r="BR76" s="15">
        <v>0</v>
      </c>
      <c r="BS76" s="15">
        <v>0</v>
      </c>
      <c r="BT76" s="15">
        <v>0</v>
      </c>
      <c r="BU76" s="15">
        <v>0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2.1739130434782608</v>
      </c>
      <c r="CI76" s="15">
        <v>8.695652173913043</v>
      </c>
      <c r="CJ76" s="15">
        <v>4.3478260869565215</v>
      </c>
      <c r="CK76" s="15">
        <v>56.521739130434781</v>
      </c>
      <c r="CL76" s="15">
        <v>58.695652173913039</v>
      </c>
      <c r="CM76" s="15">
        <v>0</v>
      </c>
      <c r="CN76" s="15">
        <v>0</v>
      </c>
      <c r="CO76" s="15">
        <v>0</v>
      </c>
      <c r="CP76" s="15">
        <v>0</v>
      </c>
      <c r="CQ76" s="15">
        <v>0</v>
      </c>
      <c r="CR76" s="15">
        <v>0</v>
      </c>
      <c r="CS76" s="15">
        <v>0</v>
      </c>
      <c r="CT76" s="15">
        <v>58.695652173913039</v>
      </c>
      <c r="CU76" s="15">
        <v>0</v>
      </c>
      <c r="CV76" s="15">
        <v>1</v>
      </c>
      <c r="CW76" s="15">
        <v>277</v>
      </c>
      <c r="CX76" s="15"/>
      <c r="DA76" s="43"/>
      <c r="DG76" s="43"/>
      <c r="DH76" s="43"/>
      <c r="DJ76" s="60"/>
      <c r="DK76" s="43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R76" s="15"/>
      <c r="GZ76" s="15"/>
      <c r="HA76" s="15"/>
    </row>
    <row r="77" spans="1:212" x14ac:dyDescent="0.2">
      <c r="A77" s="182">
        <v>26</v>
      </c>
      <c r="B77" s="182">
        <v>218</v>
      </c>
      <c r="C77" s="112">
        <v>278</v>
      </c>
      <c r="D77" s="183">
        <f>'Revised Stratig. - April ''08'!$G$223</f>
        <v>5385</v>
      </c>
      <c r="E77" s="67">
        <v>24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2.08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2.08</v>
      </c>
      <c r="AF77" s="15">
        <v>0</v>
      </c>
      <c r="AG77" s="15">
        <v>2.08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8.3333333333333339</v>
      </c>
      <c r="AU77" s="15">
        <v>95.833333333333343</v>
      </c>
      <c r="AV77" s="15">
        <v>2.0833333333333335</v>
      </c>
      <c r="AW77" s="15">
        <v>0</v>
      </c>
      <c r="AX77" s="15">
        <v>8.3333333333333339</v>
      </c>
      <c r="AY77" s="15">
        <v>20.833333333333339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10.416666666666668</v>
      </c>
      <c r="CI77" s="15">
        <v>14.583333333333334</v>
      </c>
      <c r="CJ77" s="15">
        <v>4.166666666666667</v>
      </c>
      <c r="CK77" s="15">
        <v>77.083333333333343</v>
      </c>
      <c r="CL77" s="15">
        <v>87.5</v>
      </c>
      <c r="CM77" s="15">
        <v>0</v>
      </c>
      <c r="CN77" s="15">
        <v>0</v>
      </c>
      <c r="CO77" s="15">
        <v>0</v>
      </c>
      <c r="CP77" s="15">
        <v>0</v>
      </c>
      <c r="CQ77" s="15">
        <v>0</v>
      </c>
      <c r="CR77" s="15">
        <v>0</v>
      </c>
      <c r="CS77" s="15">
        <v>0</v>
      </c>
      <c r="CT77" s="15">
        <v>87.5</v>
      </c>
      <c r="CU77" s="15">
        <v>0</v>
      </c>
      <c r="CV77" s="15">
        <v>1</v>
      </c>
      <c r="CW77" s="15">
        <v>278</v>
      </c>
      <c r="CX77" s="15"/>
      <c r="DA77" s="43"/>
      <c r="DG77" s="43"/>
      <c r="DH77" s="43"/>
      <c r="DJ77" s="60"/>
      <c r="DK77" s="43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R77" s="15"/>
      <c r="GZ77" s="15"/>
      <c r="HA77" s="15"/>
    </row>
    <row r="78" spans="1:212" x14ac:dyDescent="0.2">
      <c r="A78" s="182">
        <v>27</v>
      </c>
      <c r="B78" s="182">
        <v>219</v>
      </c>
      <c r="C78" s="112">
        <v>279</v>
      </c>
      <c r="D78" s="183">
        <f>'Revised Stratig. - April ''08'!$G$224</f>
        <v>5402</v>
      </c>
      <c r="E78" s="67">
        <v>26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3.8500000000000005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5.77</v>
      </c>
      <c r="AF78" s="15">
        <v>0</v>
      </c>
      <c r="AG78" s="15">
        <v>5.77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17.307692307692307</v>
      </c>
      <c r="AV78" s="15">
        <v>0</v>
      </c>
      <c r="AW78" s="15">
        <v>0</v>
      </c>
      <c r="AX78" s="15">
        <v>1.9230769230769231</v>
      </c>
      <c r="AY78" s="15">
        <v>17.307692307692307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9.615384615384615</v>
      </c>
      <c r="CI78" s="15">
        <v>5.7692307692307692</v>
      </c>
      <c r="CJ78" s="15">
        <v>0</v>
      </c>
      <c r="CK78" s="15">
        <v>36.53846153846154</v>
      </c>
      <c r="CL78" s="15">
        <v>46.153846153846153</v>
      </c>
      <c r="CM78" s="15">
        <v>0</v>
      </c>
      <c r="CN78" s="15">
        <v>0</v>
      </c>
      <c r="CO78" s="15">
        <v>0</v>
      </c>
      <c r="CP78" s="15">
        <v>0</v>
      </c>
      <c r="CQ78" s="15">
        <v>0</v>
      </c>
      <c r="CR78" s="15">
        <v>0</v>
      </c>
      <c r="CS78" s="15">
        <v>0</v>
      </c>
      <c r="CT78" s="15">
        <v>46.153846153846153</v>
      </c>
      <c r="CU78" s="15">
        <v>0</v>
      </c>
      <c r="CV78" s="15">
        <v>1</v>
      </c>
      <c r="CW78" s="15">
        <v>279</v>
      </c>
      <c r="CX78" s="15"/>
      <c r="DA78" s="43"/>
      <c r="DG78" s="43"/>
      <c r="DH78" s="43"/>
      <c r="DJ78" s="60"/>
      <c r="DK78" s="43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R78" s="15"/>
      <c r="GZ78" s="15"/>
      <c r="HA78" s="15"/>
    </row>
    <row r="79" spans="1:212" x14ac:dyDescent="0.2">
      <c r="A79" s="182">
        <v>28</v>
      </c>
      <c r="B79" s="182">
        <v>220</v>
      </c>
      <c r="C79" s="112">
        <v>280</v>
      </c>
      <c r="D79" s="183">
        <f>'Revised Stratig. - April ''08'!$G$225</f>
        <v>5419</v>
      </c>
      <c r="E79" s="67">
        <v>23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8.6999999999999993</v>
      </c>
      <c r="AF79" s="15">
        <v>0</v>
      </c>
      <c r="AG79" s="15">
        <v>8.6999999999999993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54.347826086956516</v>
      </c>
      <c r="AV79" s="15">
        <v>0</v>
      </c>
      <c r="AW79" s="15">
        <v>0</v>
      </c>
      <c r="AX79" s="15">
        <v>2.1739130434782608</v>
      </c>
      <c r="AY79" s="15">
        <v>15.217391304347823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6.5217391304347823</v>
      </c>
      <c r="CI79" s="15">
        <v>13.043478260869565</v>
      </c>
      <c r="CJ79" s="15">
        <v>2.1739130434782608</v>
      </c>
      <c r="CK79" s="15">
        <v>47.826086956521735</v>
      </c>
      <c r="CL79" s="15">
        <v>54.347826086956509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54.347826086956509</v>
      </c>
      <c r="CU79" s="15">
        <v>0</v>
      </c>
      <c r="CV79" s="15">
        <v>1</v>
      </c>
      <c r="CW79" s="15">
        <v>280</v>
      </c>
      <c r="CX79" s="15"/>
      <c r="DA79" s="43"/>
      <c r="DG79" s="43"/>
      <c r="DH79" s="43"/>
      <c r="DJ79" s="60"/>
      <c r="DK79" s="43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R79" s="15"/>
      <c r="GZ79" s="15"/>
      <c r="HA79" s="15"/>
    </row>
    <row r="80" spans="1:212" x14ac:dyDescent="0.2">
      <c r="A80" s="43">
        <v>29</v>
      </c>
      <c r="B80" s="43">
        <v>221</v>
      </c>
      <c r="C80" s="100">
        <v>281</v>
      </c>
      <c r="D80" s="60">
        <f>'Revised Stratig. - April ''08'!$G$226</f>
        <v>5441</v>
      </c>
      <c r="E80" s="67">
        <v>26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3.8461538461538463</v>
      </c>
      <c r="W80" s="15">
        <v>3.8461538461538463</v>
      </c>
      <c r="X80" s="15">
        <v>0</v>
      </c>
      <c r="Y80" s="15">
        <v>5.7692307692307692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1.9230769230769231</v>
      </c>
      <c r="AG80" s="15">
        <v>1.9230769230769231</v>
      </c>
      <c r="AH80" s="15">
        <v>0</v>
      </c>
      <c r="AI80" s="15">
        <v>55.769230769230774</v>
      </c>
      <c r="AJ80" s="15">
        <v>0</v>
      </c>
      <c r="AK80" s="15">
        <v>0</v>
      </c>
      <c r="AL80" s="15">
        <v>0</v>
      </c>
      <c r="AM80" s="15">
        <v>1.9230769230769231</v>
      </c>
      <c r="AN80" s="15">
        <v>0</v>
      </c>
      <c r="AO80" s="15">
        <v>0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15.384615384615385</v>
      </c>
      <c r="AV80" s="15">
        <v>0</v>
      </c>
      <c r="AW80" s="15">
        <v>0</v>
      </c>
      <c r="AX80" s="15">
        <v>1.9230769230769231</v>
      </c>
      <c r="AY80" s="15">
        <v>30.76923076923077</v>
      </c>
      <c r="AZ80" s="15">
        <v>0</v>
      </c>
      <c r="BA80" s="15">
        <v>1.9230769230769231</v>
      </c>
      <c r="BB80" s="15">
        <v>7.6923076923076925</v>
      </c>
      <c r="BC80" s="15">
        <v>0</v>
      </c>
      <c r="BD80" s="15">
        <v>0</v>
      </c>
      <c r="BE80" s="15">
        <v>0</v>
      </c>
      <c r="BF80" s="15">
        <v>0</v>
      </c>
      <c r="BG80" s="15">
        <v>42.307692307692307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7.6923076923076925</v>
      </c>
      <c r="CI80" s="15">
        <v>3.8461538461538463</v>
      </c>
      <c r="CJ80" s="15">
        <v>0</v>
      </c>
      <c r="CK80" s="15">
        <v>30.76923076923077</v>
      </c>
      <c r="CL80" s="15">
        <v>38.000000000000007</v>
      </c>
      <c r="CM80" s="15">
        <v>5.7692307692307692</v>
      </c>
      <c r="CN80" s="15">
        <v>1.9230769230769231</v>
      </c>
      <c r="CO80" s="15">
        <v>0</v>
      </c>
      <c r="CP80" s="15">
        <v>0</v>
      </c>
      <c r="CQ80" s="15">
        <v>0</v>
      </c>
      <c r="CR80" s="15">
        <v>0</v>
      </c>
      <c r="CS80" s="15">
        <v>0</v>
      </c>
      <c r="CT80" s="15">
        <v>45.692307692307686</v>
      </c>
      <c r="CU80" s="15">
        <v>0</v>
      </c>
      <c r="CV80" s="15">
        <v>1</v>
      </c>
      <c r="CW80" s="15">
        <v>281</v>
      </c>
      <c r="CX80" s="15"/>
      <c r="DA80" s="43"/>
      <c r="DG80" s="43"/>
      <c r="DH80" s="43"/>
      <c r="DJ80" s="60"/>
      <c r="DK80" s="43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</row>
    <row r="81" spans="1:209" x14ac:dyDescent="0.2">
      <c r="A81" s="182">
        <v>30</v>
      </c>
      <c r="B81" s="182">
        <v>222</v>
      </c>
      <c r="C81" s="112">
        <v>282</v>
      </c>
      <c r="D81" s="183">
        <f>'Revised Stratig. - April ''08'!$G$227</f>
        <v>5462</v>
      </c>
      <c r="E81" s="67">
        <v>22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2.2727272727272729</v>
      </c>
      <c r="AV81" s="15">
        <v>0</v>
      </c>
      <c r="AW81" s="15">
        <v>0</v>
      </c>
      <c r="AX81" s="15">
        <v>2.2727272727272729</v>
      </c>
      <c r="AY81" s="15">
        <v>15.90909090909091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9.0909090909090917</v>
      </c>
      <c r="CJ81" s="15">
        <v>0</v>
      </c>
      <c r="CK81" s="15">
        <v>15.90909090909091</v>
      </c>
      <c r="CL81" s="15">
        <v>15.90909090909091</v>
      </c>
      <c r="CM81" s="15">
        <v>0</v>
      </c>
      <c r="CN81" s="15">
        <v>2.2727272727272729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15">
        <v>18.181818181818183</v>
      </c>
      <c r="CU81" s="15">
        <v>0</v>
      </c>
      <c r="CV81" s="15">
        <v>1</v>
      </c>
      <c r="CW81" s="15">
        <v>282</v>
      </c>
      <c r="CX81" s="15"/>
      <c r="DA81" s="43"/>
      <c r="DG81" s="43"/>
      <c r="DH81" s="43"/>
      <c r="DJ81" s="60"/>
      <c r="DK81" s="43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R81" s="15"/>
      <c r="GZ81" s="15"/>
      <c r="HA81" s="15"/>
    </row>
    <row r="82" spans="1:209" x14ac:dyDescent="0.2">
      <c r="A82" s="182">
        <v>31</v>
      </c>
      <c r="B82" s="182">
        <v>223</v>
      </c>
      <c r="C82" s="112">
        <v>283</v>
      </c>
      <c r="D82" s="183">
        <f>'Revised Stratig. - April ''08'!$G$228</f>
        <v>5484</v>
      </c>
      <c r="E82" s="67">
        <v>22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11.363636363636365</v>
      </c>
      <c r="AV82" s="15">
        <v>0</v>
      </c>
      <c r="AW82" s="15">
        <v>0</v>
      </c>
      <c r="AX82" s="15">
        <v>2.2727272727272729</v>
      </c>
      <c r="AY82" s="15">
        <v>22.727272727272734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9.0909090909090917</v>
      </c>
      <c r="CL82" s="15">
        <v>9.0909090909090935</v>
      </c>
      <c r="CM82" s="15">
        <v>0</v>
      </c>
      <c r="CN82" s="15">
        <v>0</v>
      </c>
      <c r="CO82" s="15">
        <v>0</v>
      </c>
      <c r="CP82" s="15">
        <v>0</v>
      </c>
      <c r="CQ82" s="15">
        <v>0</v>
      </c>
      <c r="CR82" s="15">
        <v>0</v>
      </c>
      <c r="CS82" s="15">
        <v>0</v>
      </c>
      <c r="CT82" s="15">
        <v>9.0909090909090935</v>
      </c>
      <c r="CU82" s="15">
        <v>0</v>
      </c>
      <c r="CV82" s="15">
        <v>1</v>
      </c>
      <c r="CW82" s="15">
        <v>283</v>
      </c>
      <c r="CX82" s="15"/>
      <c r="DA82" s="43"/>
      <c r="DG82" s="43"/>
      <c r="DH82" s="43"/>
      <c r="DJ82" s="60"/>
      <c r="DK82" s="43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R82" s="15"/>
      <c r="GZ82" s="15"/>
      <c r="HA82" s="15"/>
    </row>
    <row r="83" spans="1:209" x14ac:dyDescent="0.2">
      <c r="A83" s="182">
        <v>32</v>
      </c>
      <c r="B83" s="182">
        <v>224</v>
      </c>
      <c r="C83" s="112">
        <v>284</v>
      </c>
      <c r="D83" s="183">
        <f>'Revised Stratig. - April ''08'!$G$229</f>
        <v>5505</v>
      </c>
      <c r="E83" s="67">
        <v>20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2.5</v>
      </c>
      <c r="AF83" s="15">
        <v>7.5</v>
      </c>
      <c r="AG83" s="15">
        <v>10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30</v>
      </c>
      <c r="AV83" s="15">
        <v>0</v>
      </c>
      <c r="AW83" s="15">
        <v>0</v>
      </c>
      <c r="AX83" s="15">
        <v>2.5</v>
      </c>
      <c r="AY83" s="15">
        <v>30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2.5</v>
      </c>
      <c r="CI83" s="15">
        <v>12.5</v>
      </c>
      <c r="CJ83" s="15">
        <v>2.5</v>
      </c>
      <c r="CK83" s="15">
        <v>7.5</v>
      </c>
      <c r="CL83" s="15">
        <v>15</v>
      </c>
      <c r="CM83" s="15">
        <v>0</v>
      </c>
      <c r="CN83" s="15">
        <v>0</v>
      </c>
      <c r="CO83" s="15">
        <v>0</v>
      </c>
      <c r="CP83" s="15">
        <v>0</v>
      </c>
      <c r="CQ83" s="15">
        <v>0</v>
      </c>
      <c r="CR83" s="15">
        <v>0</v>
      </c>
      <c r="CS83" s="15">
        <v>0</v>
      </c>
      <c r="CT83" s="15">
        <v>15</v>
      </c>
      <c r="CU83" s="15">
        <v>0</v>
      </c>
      <c r="CV83" s="15">
        <v>1</v>
      </c>
      <c r="CW83" s="15">
        <v>284</v>
      </c>
      <c r="CX83" s="15"/>
      <c r="DA83" s="43"/>
      <c r="DG83" s="43"/>
      <c r="DH83" s="43"/>
      <c r="DJ83" s="60"/>
      <c r="DK83" s="43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R83" s="15"/>
      <c r="GZ83" s="15"/>
      <c r="HA83" s="15"/>
    </row>
    <row r="84" spans="1:209" x14ac:dyDescent="0.2">
      <c r="A84" s="182">
        <v>33</v>
      </c>
      <c r="B84" s="182">
        <v>225</v>
      </c>
      <c r="C84" s="112">
        <v>285</v>
      </c>
      <c r="D84" s="183">
        <f>'Revised Stratig. - April ''08'!$G$230</f>
        <v>5527</v>
      </c>
      <c r="E84" s="67">
        <v>21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2.38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4.76</v>
      </c>
      <c r="AF84" s="15">
        <v>0</v>
      </c>
      <c r="AG84" s="15">
        <v>4.76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0</v>
      </c>
      <c r="AU84" s="15">
        <v>21.428571428571427</v>
      </c>
      <c r="AV84" s="15">
        <v>0</v>
      </c>
      <c r="AW84" s="15">
        <v>0</v>
      </c>
      <c r="AX84" s="15">
        <v>2.3809523809523809</v>
      </c>
      <c r="AY84" s="15">
        <v>21.428571428571423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2.3809523809523809</v>
      </c>
      <c r="CI84" s="15">
        <v>7.1428571428571423</v>
      </c>
      <c r="CJ84" s="15">
        <v>2.3809523809523809</v>
      </c>
      <c r="CK84" s="15">
        <v>42.857142857142854</v>
      </c>
      <c r="CL84" s="15">
        <v>45.238095238095241</v>
      </c>
      <c r="CM84" s="15">
        <v>0</v>
      </c>
      <c r="CN84" s="15">
        <v>9.5238095238095237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54.761904761904759</v>
      </c>
      <c r="CU84" s="15">
        <v>0</v>
      </c>
      <c r="CV84" s="15">
        <v>1</v>
      </c>
      <c r="CW84" s="15">
        <v>285</v>
      </c>
      <c r="CX84" s="15"/>
      <c r="DA84" s="43"/>
      <c r="DG84" s="43"/>
      <c r="DH84" s="43"/>
      <c r="DJ84" s="60"/>
      <c r="DK84" s="43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R84" s="15"/>
      <c r="GZ84" s="15"/>
      <c r="HA84" s="15"/>
    </row>
    <row r="85" spans="1:209" x14ac:dyDescent="0.2">
      <c r="A85" s="43">
        <v>34</v>
      </c>
      <c r="B85" s="43">
        <v>226</v>
      </c>
      <c r="C85" s="100">
        <v>286</v>
      </c>
      <c r="D85" s="60">
        <f>'Revised Stratig. - April ''08'!$G$231</f>
        <v>5539</v>
      </c>
      <c r="E85" s="67">
        <v>21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4.7619047619047619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61.904761904761905</v>
      </c>
      <c r="AJ85" s="15">
        <v>0</v>
      </c>
      <c r="AK85" s="15">
        <v>2.3809523809523809</v>
      </c>
      <c r="AL85" s="15">
        <v>0</v>
      </c>
      <c r="AM85" s="15">
        <v>2.3809523809523809</v>
      </c>
      <c r="AN85" s="15">
        <v>0</v>
      </c>
      <c r="AO85" s="15">
        <v>0</v>
      </c>
      <c r="AP85" s="15">
        <v>2.3809523809523809</v>
      </c>
      <c r="AQ85" s="15">
        <v>0</v>
      </c>
      <c r="AR85" s="15">
        <v>0</v>
      </c>
      <c r="AS85" s="15">
        <v>0</v>
      </c>
      <c r="AT85" s="15">
        <v>21.428571428571423</v>
      </c>
      <c r="AU85" s="15">
        <v>214.28571428571428</v>
      </c>
      <c r="AV85" s="15">
        <v>2.3809523809523809</v>
      </c>
      <c r="AW85" s="15">
        <v>0</v>
      </c>
      <c r="AX85" s="15">
        <v>21.429999999999996</v>
      </c>
      <c r="AY85" s="15">
        <v>64.285714285714292</v>
      </c>
      <c r="AZ85" s="15">
        <v>0</v>
      </c>
      <c r="BA85" s="15">
        <v>2.3809523809523809</v>
      </c>
      <c r="BB85" s="15">
        <v>0</v>
      </c>
      <c r="BC85" s="15">
        <v>0</v>
      </c>
      <c r="BD85" s="15">
        <v>2.3809523809523809</v>
      </c>
      <c r="BE85" s="15">
        <v>0</v>
      </c>
      <c r="BF85" s="15">
        <v>0</v>
      </c>
      <c r="BG85" s="15">
        <v>71.428571428571431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14.285714285714285</v>
      </c>
      <c r="CI85" s="15">
        <v>19.047619047619047</v>
      </c>
      <c r="CJ85" s="15">
        <v>4.7619047619047619</v>
      </c>
      <c r="CK85" s="15">
        <v>104.76190476190477</v>
      </c>
      <c r="CL85" s="15">
        <v>129</v>
      </c>
      <c r="CM85" s="15">
        <v>7.1428571428571423</v>
      </c>
      <c r="CN85" s="15">
        <v>4.7619047619047619</v>
      </c>
      <c r="CO85" s="15">
        <v>2.3809523809523809</v>
      </c>
      <c r="CP85" s="15">
        <v>14.285714285714285</v>
      </c>
      <c r="CQ85" s="15">
        <v>7.1428571428571423</v>
      </c>
      <c r="CR85" s="15">
        <v>0</v>
      </c>
      <c r="CS85" s="15">
        <v>0</v>
      </c>
      <c r="CT85" s="15">
        <v>164.71428571428569</v>
      </c>
      <c r="CU85" s="15">
        <v>0</v>
      </c>
      <c r="CV85" s="15">
        <v>1</v>
      </c>
      <c r="CW85" s="15">
        <v>286</v>
      </c>
      <c r="CX85" s="15"/>
      <c r="DA85" s="43"/>
      <c r="DG85" s="43"/>
      <c r="DH85" s="43"/>
      <c r="DJ85" s="60"/>
      <c r="DK85" s="43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</row>
    <row r="86" spans="1:209" x14ac:dyDescent="0.2">
      <c r="A86" s="182">
        <v>36</v>
      </c>
      <c r="B86" s="182">
        <v>228</v>
      </c>
      <c r="C86" s="112">
        <v>288</v>
      </c>
      <c r="D86" s="183">
        <f>'Revised Stratig. - April ''08'!$G$233</f>
        <v>5564</v>
      </c>
      <c r="E86" s="67">
        <v>23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2.17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15">
        <v>0</v>
      </c>
      <c r="AS86" s="15">
        <v>0</v>
      </c>
      <c r="AT86" s="15">
        <v>0</v>
      </c>
      <c r="AU86" s="15">
        <v>41.304347826086953</v>
      </c>
      <c r="AV86" s="15">
        <v>0</v>
      </c>
      <c r="AW86" s="15">
        <v>0</v>
      </c>
      <c r="AX86" s="15">
        <v>2.1739130434782608</v>
      </c>
      <c r="AY86" s="15">
        <v>15.217391304347823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0</v>
      </c>
      <c r="BH86" s="15">
        <v>0</v>
      </c>
      <c r="BI86" s="15">
        <v>0</v>
      </c>
      <c r="BJ86" s="15">
        <v>0</v>
      </c>
      <c r="BK86" s="15">
        <v>0</v>
      </c>
      <c r="BL86" s="15">
        <v>0</v>
      </c>
      <c r="BM86" s="15">
        <v>0</v>
      </c>
      <c r="BN86" s="15">
        <v>0</v>
      </c>
      <c r="BO86" s="15">
        <v>0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8.695652173913043</v>
      </c>
      <c r="CI86" s="15">
        <v>2.1739130434782608</v>
      </c>
      <c r="CJ86" s="15">
        <v>2.1739130434782608</v>
      </c>
      <c r="CK86" s="15">
        <v>52.173913043478258</v>
      </c>
      <c r="CL86" s="15">
        <v>60.86956521739129</v>
      </c>
      <c r="CM86" s="15">
        <v>0</v>
      </c>
      <c r="CN86" s="15">
        <v>17.391304347826086</v>
      </c>
      <c r="CO86" s="15">
        <v>0</v>
      </c>
      <c r="CP86" s="15">
        <v>0</v>
      </c>
      <c r="CQ86" s="15">
        <v>0</v>
      </c>
      <c r="CR86" s="15">
        <v>0</v>
      </c>
      <c r="CS86" s="15">
        <v>0</v>
      </c>
      <c r="CT86" s="15">
        <v>78.260869565217391</v>
      </c>
      <c r="CU86" s="15">
        <v>0</v>
      </c>
      <c r="CV86" s="15">
        <v>1</v>
      </c>
      <c r="CW86" s="15">
        <v>288</v>
      </c>
      <c r="CX86" s="15"/>
      <c r="DA86" s="43"/>
      <c r="DG86" s="43"/>
      <c r="DH86" s="43"/>
      <c r="DJ86" s="60"/>
      <c r="DK86" s="43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R86" s="15"/>
      <c r="GZ86" s="15"/>
      <c r="HA86" s="15"/>
    </row>
    <row r="87" spans="1:209" x14ac:dyDescent="0.2">
      <c r="A87" s="182">
        <v>37</v>
      </c>
      <c r="B87" s="182">
        <v>229</v>
      </c>
      <c r="C87" s="112">
        <v>289</v>
      </c>
      <c r="D87" s="183">
        <f>'Revised Stratig. - April ''08'!$G$234</f>
        <v>5577</v>
      </c>
      <c r="E87" s="67">
        <v>23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0</v>
      </c>
      <c r="AT87" s="15">
        <v>0</v>
      </c>
      <c r="AU87" s="15">
        <v>0</v>
      </c>
      <c r="AV87" s="15">
        <v>0</v>
      </c>
      <c r="AW87" s="15">
        <v>0</v>
      </c>
      <c r="AX87" s="15">
        <v>0</v>
      </c>
      <c r="AY87" s="15">
        <v>19.565217391304348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0</v>
      </c>
      <c r="BH87" s="15">
        <v>0</v>
      </c>
      <c r="BI87" s="15">
        <v>32.609999999999992</v>
      </c>
      <c r="BJ87" s="15">
        <v>0</v>
      </c>
      <c r="BK87" s="15">
        <v>2.1739999999999995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32.609999999999992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13.043478260869565</v>
      </c>
      <c r="CI87" s="15">
        <v>8.695652173913043</v>
      </c>
      <c r="CJ87" s="15">
        <v>0</v>
      </c>
      <c r="CK87" s="15">
        <v>39.130434782608695</v>
      </c>
      <c r="CL87" s="15">
        <v>52.173913043478258</v>
      </c>
      <c r="CM87" s="15">
        <v>0</v>
      </c>
      <c r="CN87" s="15">
        <v>13.043478260869565</v>
      </c>
      <c r="CO87" s="15">
        <v>0</v>
      </c>
      <c r="CP87" s="15">
        <v>0</v>
      </c>
      <c r="CQ87" s="15">
        <v>0</v>
      </c>
      <c r="CR87" s="15">
        <v>0</v>
      </c>
      <c r="CS87" s="15">
        <v>0</v>
      </c>
      <c r="CT87" s="15">
        <v>65.217391304347828</v>
      </c>
      <c r="CU87" s="15">
        <v>0</v>
      </c>
      <c r="CV87" s="15">
        <v>1</v>
      </c>
      <c r="CW87" s="15">
        <v>289</v>
      </c>
      <c r="CX87" s="15"/>
      <c r="DA87" s="43"/>
      <c r="DG87" s="43"/>
      <c r="DH87" s="43"/>
      <c r="DJ87" s="60"/>
      <c r="DK87" s="43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R87" s="15"/>
      <c r="GZ87" s="15"/>
      <c r="HA87" s="15"/>
    </row>
    <row r="88" spans="1:209" x14ac:dyDescent="0.2">
      <c r="A88" s="182">
        <v>38</v>
      </c>
      <c r="B88" s="182">
        <v>230</v>
      </c>
      <c r="C88" s="112">
        <v>290</v>
      </c>
      <c r="D88" s="183">
        <f>'Revised Stratig. - April ''08'!$G$235</f>
        <v>5589</v>
      </c>
      <c r="E88" s="67">
        <v>27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48.148148148148145</v>
      </c>
      <c r="AV88" s="15">
        <v>0</v>
      </c>
      <c r="AW88" s="15">
        <v>0</v>
      </c>
      <c r="AX88" s="15">
        <v>1.8518518518518519</v>
      </c>
      <c r="AY88" s="15">
        <v>35.185185185185183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20.37</v>
      </c>
      <c r="BJ88" s="15">
        <v>0</v>
      </c>
      <c r="BK88" s="15">
        <v>1.8520000000000001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20.37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9.2592592592592595</v>
      </c>
      <c r="CI88" s="15">
        <v>12.962962962962964</v>
      </c>
      <c r="CJ88" s="15">
        <v>0</v>
      </c>
      <c r="CK88" s="15">
        <v>53.703703703703702</v>
      </c>
      <c r="CL88" s="15">
        <v>62.962962962962962</v>
      </c>
      <c r="CM88" s="15">
        <v>0</v>
      </c>
      <c r="CN88" s="15">
        <v>3.7037037037037037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66.666666666666671</v>
      </c>
      <c r="CU88" s="15">
        <v>0</v>
      </c>
      <c r="CV88" s="15">
        <v>1</v>
      </c>
      <c r="CW88" s="15">
        <v>290</v>
      </c>
      <c r="CX88" s="15"/>
      <c r="DA88" s="43"/>
      <c r="DG88" s="43"/>
      <c r="DH88" s="43"/>
      <c r="DJ88" s="60"/>
      <c r="DK88" s="43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R88" s="15"/>
      <c r="GZ88" s="15"/>
      <c r="HA88" s="15"/>
    </row>
    <row r="89" spans="1:209" x14ac:dyDescent="0.2">
      <c r="A89" s="43">
        <v>39</v>
      </c>
      <c r="B89" s="43">
        <v>231</v>
      </c>
      <c r="C89" s="100">
        <v>291</v>
      </c>
      <c r="D89" s="60">
        <f>'Revised Stratig. - April ''08'!$G$236</f>
        <v>5595</v>
      </c>
      <c r="E89" s="67">
        <v>33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3.0303030303030303</v>
      </c>
      <c r="AF89" s="15">
        <v>0</v>
      </c>
      <c r="AG89" s="15">
        <v>3.0303030303030303</v>
      </c>
      <c r="AH89" s="15">
        <v>0</v>
      </c>
      <c r="AI89" s="15">
        <v>75.757575757575751</v>
      </c>
      <c r="AJ89" s="15">
        <v>0</v>
      </c>
      <c r="AK89" s="15">
        <v>0</v>
      </c>
      <c r="AL89" s="15">
        <v>0</v>
      </c>
      <c r="AM89" s="15">
        <v>1.5151515151515151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36.36363636363636</v>
      </c>
      <c r="AV89" s="15">
        <v>0</v>
      </c>
      <c r="AW89" s="15">
        <v>0</v>
      </c>
      <c r="AX89" s="15">
        <v>1.5151515151515151</v>
      </c>
      <c r="AY89" s="15">
        <v>80.303030303030297</v>
      </c>
      <c r="AZ89" s="15">
        <v>0</v>
      </c>
      <c r="BA89" s="15">
        <v>4.545454545454545</v>
      </c>
      <c r="BB89" s="15">
        <v>56.060606060606048</v>
      </c>
      <c r="BC89" s="15">
        <v>0</v>
      </c>
      <c r="BD89" s="15">
        <v>0</v>
      </c>
      <c r="BE89" s="15">
        <v>0</v>
      </c>
      <c r="BF89" s="15">
        <v>0</v>
      </c>
      <c r="BG89" s="15">
        <v>142.42424242424244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13.636363636363633</v>
      </c>
      <c r="CI89" s="15">
        <v>12.121212121212121</v>
      </c>
      <c r="CJ89" s="15">
        <v>1.5151515151515151</v>
      </c>
      <c r="CK89" s="15">
        <v>68.181818181818173</v>
      </c>
      <c r="CL89" s="15">
        <v>82</v>
      </c>
      <c r="CM89" s="15">
        <v>18.18181818181818</v>
      </c>
      <c r="CN89" s="15">
        <v>6.0606060606060606</v>
      </c>
      <c r="CO89" s="15">
        <v>3.0303030303030303</v>
      </c>
      <c r="CP89" s="15">
        <v>3.0303030303030303</v>
      </c>
      <c r="CQ89" s="15">
        <v>0</v>
      </c>
      <c r="CR89" s="15">
        <v>0</v>
      </c>
      <c r="CS89" s="15">
        <v>0</v>
      </c>
      <c r="CT89" s="15">
        <v>112.30303030303031</v>
      </c>
      <c r="CU89" s="15">
        <v>0</v>
      </c>
      <c r="CV89" s="15">
        <v>1</v>
      </c>
      <c r="CW89" s="15">
        <v>291</v>
      </c>
      <c r="CX89" s="15"/>
      <c r="DA89" s="43"/>
      <c r="DG89" s="43"/>
      <c r="DH89" s="43"/>
      <c r="DJ89" s="60"/>
      <c r="DK89" s="43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</row>
    <row r="90" spans="1:209" x14ac:dyDescent="0.2">
      <c r="A90" s="182">
        <v>40</v>
      </c>
      <c r="B90" s="182">
        <v>232</v>
      </c>
      <c r="C90" s="112">
        <v>292</v>
      </c>
      <c r="D90" s="183">
        <f>'Revised Stratig. - April ''08'!$G$237</f>
        <v>5601</v>
      </c>
      <c r="E90" s="67">
        <v>28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1.7900000000000005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5.3600000000000012</v>
      </c>
      <c r="AF90" s="15">
        <v>0</v>
      </c>
      <c r="AG90" s="15">
        <v>5.3600000000000012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0</v>
      </c>
      <c r="AR90" s="15">
        <v>0</v>
      </c>
      <c r="AS90" s="15">
        <v>0</v>
      </c>
      <c r="AT90" s="15">
        <v>1.7857142857142858</v>
      </c>
      <c r="AU90" s="15">
        <v>16.071428571428573</v>
      </c>
      <c r="AV90" s="15">
        <v>0</v>
      </c>
      <c r="AW90" s="15">
        <v>0</v>
      </c>
      <c r="AX90" s="15">
        <v>1.7857142857142858</v>
      </c>
      <c r="AY90" s="15">
        <v>32.142857142857153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0</v>
      </c>
      <c r="BH90" s="15">
        <v>0</v>
      </c>
      <c r="BI90" s="15">
        <v>0</v>
      </c>
      <c r="BJ90" s="15">
        <v>0</v>
      </c>
      <c r="BK90" s="15">
        <v>0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26.785714285714288</v>
      </c>
      <c r="CI90" s="15">
        <v>5.3571428571428577</v>
      </c>
      <c r="CJ90" s="15">
        <v>1.7857142857142858</v>
      </c>
      <c r="CK90" s="15">
        <v>57.142857142857146</v>
      </c>
      <c r="CL90" s="15">
        <v>83.928571428571431</v>
      </c>
      <c r="CM90" s="15">
        <v>0</v>
      </c>
      <c r="CN90" s="15">
        <v>1.7857142857142858</v>
      </c>
      <c r="CO90" s="15">
        <v>0</v>
      </c>
      <c r="CP90" s="15">
        <v>0</v>
      </c>
      <c r="CQ90" s="15">
        <v>0</v>
      </c>
      <c r="CR90" s="15">
        <v>0</v>
      </c>
      <c r="CS90" s="15">
        <v>0</v>
      </c>
      <c r="CT90" s="15">
        <v>85.714285714285722</v>
      </c>
      <c r="CU90" s="15">
        <v>0</v>
      </c>
      <c r="CV90" s="15">
        <v>1</v>
      </c>
      <c r="CW90" s="15">
        <v>292</v>
      </c>
      <c r="CX90" s="15"/>
      <c r="DA90" s="43"/>
      <c r="DG90" s="43"/>
      <c r="DH90" s="43"/>
      <c r="DJ90" s="60"/>
      <c r="DK90" s="43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R90" s="15"/>
      <c r="GZ90" s="15"/>
      <c r="HA90" s="15"/>
    </row>
    <row r="91" spans="1:209" x14ac:dyDescent="0.2">
      <c r="A91" s="182">
        <v>41</v>
      </c>
      <c r="B91" s="182">
        <v>233</v>
      </c>
      <c r="C91" s="112">
        <v>293</v>
      </c>
      <c r="D91" s="183">
        <f>'Revised Stratig. - April ''08'!$G$238</f>
        <v>5607</v>
      </c>
      <c r="E91" s="67">
        <v>28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1.7900000000000005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1.7900000000000005</v>
      </c>
      <c r="AF91" s="15">
        <v>0</v>
      </c>
      <c r="AG91" s="15">
        <v>1.7900000000000005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12.5</v>
      </c>
      <c r="AV91" s="15">
        <v>0</v>
      </c>
      <c r="AW91" s="15">
        <v>0</v>
      </c>
      <c r="AX91" s="15">
        <v>1.7857142857142858</v>
      </c>
      <c r="AY91" s="15">
        <v>26.785714285714292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0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14.285714285714286</v>
      </c>
      <c r="CI91" s="15">
        <v>19.642857142857142</v>
      </c>
      <c r="CJ91" s="15">
        <v>3.5714285714285716</v>
      </c>
      <c r="CK91" s="15">
        <v>55.357142857142861</v>
      </c>
      <c r="CL91" s="15">
        <v>69.642857142857153</v>
      </c>
      <c r="CM91" s="15">
        <v>0</v>
      </c>
      <c r="CN91" s="15">
        <v>7.1428571428571432</v>
      </c>
      <c r="CO91" s="15">
        <v>0</v>
      </c>
      <c r="CP91" s="15">
        <v>0</v>
      </c>
      <c r="CQ91" s="15">
        <v>0</v>
      </c>
      <c r="CR91" s="15">
        <v>0</v>
      </c>
      <c r="CS91" s="15">
        <v>0</v>
      </c>
      <c r="CT91" s="15">
        <v>76.785714285714306</v>
      </c>
      <c r="CU91" s="15">
        <v>0</v>
      </c>
      <c r="CV91" s="15">
        <v>1</v>
      </c>
      <c r="CW91" s="15">
        <v>293</v>
      </c>
      <c r="CX91" s="15"/>
      <c r="DA91" s="43"/>
      <c r="DG91" s="43"/>
      <c r="DH91" s="43"/>
      <c r="DJ91" s="60"/>
      <c r="DK91" s="43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R91" s="15"/>
      <c r="GZ91" s="15"/>
      <c r="HA91" s="15"/>
    </row>
    <row r="92" spans="1:209" x14ac:dyDescent="0.2">
      <c r="A92" s="182">
        <v>42</v>
      </c>
      <c r="B92" s="182">
        <v>234</v>
      </c>
      <c r="C92" s="112">
        <v>294</v>
      </c>
      <c r="D92" s="183">
        <f>'Revised Stratig. - April ''08'!$G$239</f>
        <v>5613</v>
      </c>
      <c r="E92" s="67">
        <v>27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3.7000000000000006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1.8500000000000003</v>
      </c>
      <c r="AF92" s="15">
        <v>0</v>
      </c>
      <c r="AG92" s="15">
        <v>1.8500000000000003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15">
        <v>0</v>
      </c>
      <c r="AR92" s="15">
        <v>0</v>
      </c>
      <c r="AS92" s="15">
        <v>0</v>
      </c>
      <c r="AT92" s="15">
        <v>0</v>
      </c>
      <c r="AU92" s="15">
        <v>9.2592592592592595</v>
      </c>
      <c r="AV92" s="15">
        <v>0</v>
      </c>
      <c r="AW92" s="15">
        <v>0</v>
      </c>
      <c r="AX92" s="15">
        <v>1.8518518518518519</v>
      </c>
      <c r="AY92" s="15">
        <v>24.074074074074073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9.2592592592592595</v>
      </c>
      <c r="CI92" s="15">
        <v>3.7037037037037037</v>
      </c>
      <c r="CJ92" s="15">
        <v>5.5555555555555554</v>
      </c>
      <c r="CK92" s="15">
        <v>55.555555555555557</v>
      </c>
      <c r="CL92" s="15">
        <v>64.814814814814795</v>
      </c>
      <c r="CM92" s="15">
        <v>0</v>
      </c>
      <c r="CN92" s="15">
        <v>5.5555555555555554</v>
      </c>
      <c r="CO92" s="15">
        <v>0</v>
      </c>
      <c r="CP92" s="15">
        <v>0</v>
      </c>
      <c r="CQ92" s="15">
        <v>0</v>
      </c>
      <c r="CR92" s="15">
        <v>0</v>
      </c>
      <c r="CS92" s="15">
        <v>0</v>
      </c>
      <c r="CT92" s="15">
        <v>70.370370370370352</v>
      </c>
      <c r="CU92" s="15">
        <v>0</v>
      </c>
      <c r="CV92" s="15">
        <v>1</v>
      </c>
      <c r="CW92" s="15">
        <v>294</v>
      </c>
      <c r="CX92" s="15"/>
      <c r="DA92" s="43"/>
      <c r="DG92" s="43"/>
      <c r="DH92" s="43"/>
      <c r="DJ92" s="60"/>
      <c r="DK92" s="43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R92" s="15"/>
      <c r="GZ92" s="15"/>
      <c r="HA92" s="15"/>
    </row>
    <row r="93" spans="1:209" x14ac:dyDescent="0.2">
      <c r="A93" s="182">
        <v>43</v>
      </c>
      <c r="B93" s="182">
        <v>235</v>
      </c>
      <c r="C93" s="112">
        <v>295</v>
      </c>
      <c r="D93" s="183">
        <f>'Revised Stratig. - April ''08'!$G$240</f>
        <v>5619</v>
      </c>
      <c r="E93" s="67">
        <v>25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2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2</v>
      </c>
      <c r="AF93" s="15">
        <v>0</v>
      </c>
      <c r="AG93" s="15">
        <v>2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15">
        <v>0</v>
      </c>
      <c r="AR93" s="15">
        <v>0</v>
      </c>
      <c r="AS93" s="15">
        <v>0</v>
      </c>
      <c r="AT93" s="15">
        <v>0</v>
      </c>
      <c r="AU93" s="15">
        <v>12</v>
      </c>
      <c r="AV93" s="15">
        <v>0</v>
      </c>
      <c r="AW93" s="15">
        <v>0</v>
      </c>
      <c r="AX93" s="15">
        <v>2</v>
      </c>
      <c r="AY93" s="15">
        <v>26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0</v>
      </c>
      <c r="BH93" s="15">
        <v>0</v>
      </c>
      <c r="BI93" s="15">
        <v>0</v>
      </c>
      <c r="BJ93" s="15">
        <v>0</v>
      </c>
      <c r="BK93" s="15">
        <v>0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8</v>
      </c>
      <c r="CI93" s="15">
        <v>10</v>
      </c>
      <c r="CJ93" s="15">
        <v>0</v>
      </c>
      <c r="CK93" s="15">
        <v>54</v>
      </c>
      <c r="CL93" s="15">
        <v>62</v>
      </c>
      <c r="CM93" s="15">
        <v>0</v>
      </c>
      <c r="CN93" s="15">
        <v>2</v>
      </c>
      <c r="CO93" s="15">
        <v>0</v>
      </c>
      <c r="CP93" s="15">
        <v>0</v>
      </c>
      <c r="CQ93" s="15">
        <v>0</v>
      </c>
      <c r="CR93" s="15">
        <v>0</v>
      </c>
      <c r="CS93" s="15">
        <v>0</v>
      </c>
      <c r="CT93" s="15">
        <v>64</v>
      </c>
      <c r="CU93" s="15">
        <v>0</v>
      </c>
      <c r="CV93" s="15">
        <v>1</v>
      </c>
      <c r="CW93" s="15">
        <v>295</v>
      </c>
      <c r="CX93" s="15"/>
      <c r="DA93" s="43"/>
      <c r="DG93" s="43"/>
      <c r="DH93" s="43"/>
      <c r="DJ93" s="60"/>
      <c r="DK93" s="43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R93" s="15"/>
      <c r="GZ93" s="15"/>
      <c r="HA93" s="15"/>
    </row>
    <row r="94" spans="1:209" x14ac:dyDescent="0.2">
      <c r="A94" s="43">
        <v>44</v>
      </c>
      <c r="B94" s="43">
        <v>236</v>
      </c>
      <c r="C94" s="100">
        <v>296</v>
      </c>
      <c r="D94" s="60">
        <f>'Revised Stratig. - April ''08'!$G$241</f>
        <v>5658</v>
      </c>
      <c r="E94" s="67">
        <v>29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3.4482758620689653</v>
      </c>
      <c r="AF94" s="15">
        <v>1.7241379310344827</v>
      </c>
      <c r="AG94" s="15">
        <v>5.1724137931034484</v>
      </c>
      <c r="AH94" s="15">
        <v>0</v>
      </c>
      <c r="AI94" s="15">
        <v>117.2413793103448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0</v>
      </c>
      <c r="AR94" s="15">
        <v>0</v>
      </c>
      <c r="AS94" s="15">
        <v>0</v>
      </c>
      <c r="AT94" s="15">
        <v>1.7241379310344827</v>
      </c>
      <c r="AU94" s="15">
        <v>24.137931034482758</v>
      </c>
      <c r="AV94" s="15">
        <v>0</v>
      </c>
      <c r="AW94" s="15">
        <v>0</v>
      </c>
      <c r="AX94" s="15">
        <v>1.7241379310344827</v>
      </c>
      <c r="AY94" s="15">
        <v>60.34482758620689</v>
      </c>
      <c r="AZ94" s="15">
        <v>0</v>
      </c>
      <c r="BA94" s="15">
        <v>1.7241379310344827</v>
      </c>
      <c r="BB94" s="15">
        <v>3.4482758620689653</v>
      </c>
      <c r="BC94" s="15">
        <v>0</v>
      </c>
      <c r="BD94" s="15">
        <v>0</v>
      </c>
      <c r="BE94" s="15">
        <v>0</v>
      </c>
      <c r="BF94" s="15">
        <v>0</v>
      </c>
      <c r="BG94" s="15">
        <v>67.241379310344826</v>
      </c>
      <c r="BH94" s="15">
        <v>0</v>
      </c>
      <c r="BI94" s="15">
        <v>0</v>
      </c>
      <c r="BJ94" s="15">
        <v>0</v>
      </c>
      <c r="BK94" s="15">
        <v>0</v>
      </c>
      <c r="BL94" s="15">
        <v>0</v>
      </c>
      <c r="BM94" s="15">
        <v>0</v>
      </c>
      <c r="BN94" s="15">
        <v>0</v>
      </c>
      <c r="BO94" s="15">
        <v>0</v>
      </c>
      <c r="BP94" s="15">
        <v>0</v>
      </c>
      <c r="BQ94" s="15">
        <v>0</v>
      </c>
      <c r="BR94" s="15">
        <v>0</v>
      </c>
      <c r="BS94" s="15">
        <v>0</v>
      </c>
      <c r="BT94" s="15">
        <v>0</v>
      </c>
      <c r="BU94" s="15">
        <v>0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8.6206896551724146</v>
      </c>
      <c r="CI94" s="15">
        <v>18.96551724137931</v>
      </c>
      <c r="CJ94" s="15">
        <v>3.4482758620689653</v>
      </c>
      <c r="CK94" s="15">
        <v>67.241379310344826</v>
      </c>
      <c r="CL94" s="15">
        <v>75.999999999999986</v>
      </c>
      <c r="CM94" s="15">
        <v>22.413793103448274</v>
      </c>
      <c r="CN94" s="15">
        <v>6.8965517241379306</v>
      </c>
      <c r="CO94" s="15">
        <v>3.4482758620689653</v>
      </c>
      <c r="CP94" s="15">
        <v>6.8965517241379306</v>
      </c>
      <c r="CQ94" s="15">
        <v>0</v>
      </c>
      <c r="CR94" s="15">
        <v>0</v>
      </c>
      <c r="CS94" s="15">
        <v>0</v>
      </c>
      <c r="CT94" s="15">
        <v>115.65517241379312</v>
      </c>
      <c r="CU94" s="15">
        <v>0</v>
      </c>
      <c r="CV94" s="15">
        <v>1</v>
      </c>
      <c r="CW94" s="15">
        <v>296</v>
      </c>
      <c r="CX94" s="15"/>
      <c r="DA94" s="43"/>
      <c r="DG94" s="43"/>
      <c r="DH94" s="43"/>
      <c r="DJ94" s="60"/>
      <c r="DK94" s="43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</row>
    <row r="95" spans="1:209" x14ac:dyDescent="0.2">
      <c r="A95" s="182">
        <v>45</v>
      </c>
      <c r="B95" s="182">
        <v>237</v>
      </c>
      <c r="C95" s="112">
        <v>297</v>
      </c>
      <c r="D95" s="183">
        <f>'Revised Stratig. - April ''08'!$G$242</f>
        <v>5697</v>
      </c>
      <c r="E95" s="67">
        <v>27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0</v>
      </c>
      <c r="AU95" s="15">
        <v>11.111111111111111</v>
      </c>
      <c r="AV95" s="15">
        <v>0</v>
      </c>
      <c r="AW95" s="15">
        <v>0</v>
      </c>
      <c r="AX95" s="15">
        <v>1.8518518518518519</v>
      </c>
      <c r="AY95" s="15">
        <v>18.518518518518519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0</v>
      </c>
      <c r="BL95" s="15">
        <v>0</v>
      </c>
      <c r="BM95" s="15">
        <v>0</v>
      </c>
      <c r="BN95" s="15">
        <v>0</v>
      </c>
      <c r="BO95" s="15">
        <v>0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3.7037037037037037</v>
      </c>
      <c r="CI95" s="15">
        <v>3.7037037037037037</v>
      </c>
      <c r="CJ95" s="15">
        <v>1.8518518518518519</v>
      </c>
      <c r="CK95" s="15">
        <v>46.296296296296298</v>
      </c>
      <c r="CL95" s="15">
        <v>50</v>
      </c>
      <c r="CM95" s="15">
        <v>0</v>
      </c>
      <c r="CN95" s="15">
        <v>5.5555555555555554</v>
      </c>
      <c r="CO95" s="15">
        <v>0</v>
      </c>
      <c r="CP95" s="15">
        <v>0</v>
      </c>
      <c r="CQ95" s="15">
        <v>0</v>
      </c>
      <c r="CR95" s="15">
        <v>0</v>
      </c>
      <c r="CS95" s="15">
        <v>0</v>
      </c>
      <c r="CT95" s="15">
        <v>55.555555555555557</v>
      </c>
      <c r="CU95" s="15">
        <v>0</v>
      </c>
      <c r="CV95" s="15">
        <v>1</v>
      </c>
      <c r="CW95" s="15">
        <v>297</v>
      </c>
      <c r="CX95" s="15"/>
      <c r="DA95" s="43"/>
      <c r="DG95" s="43"/>
      <c r="DH95" s="43"/>
      <c r="DJ95" s="60"/>
      <c r="DK95" s="43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R95" s="15"/>
      <c r="GZ95" s="15"/>
      <c r="HA95" s="15"/>
    </row>
    <row r="96" spans="1:209" x14ac:dyDescent="0.2">
      <c r="A96" s="182">
        <v>46</v>
      </c>
      <c r="B96" s="182">
        <v>238</v>
      </c>
      <c r="C96" s="112">
        <v>298</v>
      </c>
      <c r="D96" s="183">
        <f>'Revised Stratig. - April ''08'!$G$243</f>
        <v>5736</v>
      </c>
      <c r="E96" s="67">
        <v>28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1.7900000000000005</v>
      </c>
      <c r="AF96" s="15">
        <v>0</v>
      </c>
      <c r="AG96" s="15">
        <v>1.7900000000000005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0</v>
      </c>
      <c r="AQ96" s="15">
        <v>0</v>
      </c>
      <c r="AR96" s="15">
        <v>0</v>
      </c>
      <c r="AS96" s="15">
        <v>0</v>
      </c>
      <c r="AT96" s="15">
        <v>0</v>
      </c>
      <c r="AU96" s="15">
        <v>10.714285714285715</v>
      </c>
      <c r="AV96" s="15">
        <v>5.3571428571428577</v>
      </c>
      <c r="AW96" s="15">
        <v>0</v>
      </c>
      <c r="AX96" s="15">
        <v>5.3571428571428577</v>
      </c>
      <c r="AY96" s="15">
        <v>25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0</v>
      </c>
      <c r="BH96" s="15">
        <v>0</v>
      </c>
      <c r="BI96" s="15">
        <v>0</v>
      </c>
      <c r="BJ96" s="15">
        <v>0</v>
      </c>
      <c r="BK96" s="15">
        <v>0</v>
      </c>
      <c r="BL96" s="15">
        <v>0</v>
      </c>
      <c r="BM96" s="15">
        <v>0</v>
      </c>
      <c r="BN96" s="15">
        <v>0</v>
      </c>
      <c r="BO96" s="15">
        <v>0</v>
      </c>
      <c r="BP96" s="15">
        <v>0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5.3571428571428577</v>
      </c>
      <c r="CI96" s="15">
        <v>8.9285714285714288</v>
      </c>
      <c r="CJ96" s="15">
        <v>1.7857142857142858</v>
      </c>
      <c r="CK96" s="15">
        <v>32.142857142857146</v>
      </c>
      <c r="CL96" s="15">
        <v>37.5</v>
      </c>
      <c r="CM96" s="15">
        <v>0</v>
      </c>
      <c r="CN96" s="15">
        <v>1.7857142857142858</v>
      </c>
      <c r="CO96" s="15">
        <v>0</v>
      </c>
      <c r="CP96" s="15">
        <v>0</v>
      </c>
      <c r="CQ96" s="15">
        <v>0</v>
      </c>
      <c r="CR96" s="15">
        <v>0</v>
      </c>
      <c r="CS96" s="15">
        <v>0</v>
      </c>
      <c r="CT96" s="15">
        <v>39.285714285714285</v>
      </c>
      <c r="CU96" s="15">
        <v>0</v>
      </c>
      <c r="CV96" s="15">
        <v>1</v>
      </c>
      <c r="CW96" s="15">
        <v>298</v>
      </c>
      <c r="CX96" s="15"/>
      <c r="DA96" s="43"/>
      <c r="DG96" s="43"/>
      <c r="DH96" s="43"/>
      <c r="DJ96" s="60"/>
      <c r="DK96" s="43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R96" s="15"/>
      <c r="GZ96" s="15"/>
      <c r="HA96" s="15"/>
    </row>
    <row r="97" spans="1:209" x14ac:dyDescent="0.2">
      <c r="A97" s="182">
        <v>47</v>
      </c>
      <c r="B97" s="182">
        <v>239</v>
      </c>
      <c r="C97" s="112">
        <v>299</v>
      </c>
      <c r="D97" s="183">
        <f>'Revised Stratig. - April ''08'!$G$244</f>
        <v>5775</v>
      </c>
      <c r="E97" s="67">
        <v>29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5.17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12.068965517241379</v>
      </c>
      <c r="AV97" s="15">
        <v>0</v>
      </c>
      <c r="AW97" s="15">
        <v>0</v>
      </c>
      <c r="AX97" s="15">
        <v>1.7241379310344827</v>
      </c>
      <c r="AY97" s="15">
        <v>32.758620689655167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1.7241379310344827</v>
      </c>
      <c r="CI97" s="15">
        <v>6.8965517241379306</v>
      </c>
      <c r="CJ97" s="15">
        <v>1.7241379310344827</v>
      </c>
      <c r="CK97" s="15">
        <v>27.586206896551722</v>
      </c>
      <c r="CL97" s="15">
        <v>29.310344827586206</v>
      </c>
      <c r="CM97" s="15">
        <v>0</v>
      </c>
      <c r="CN97" s="15">
        <v>0</v>
      </c>
      <c r="CO97" s="15">
        <v>0</v>
      </c>
      <c r="CP97" s="15">
        <v>0</v>
      </c>
      <c r="CQ97" s="15">
        <v>0</v>
      </c>
      <c r="CR97" s="15">
        <v>0</v>
      </c>
      <c r="CS97" s="15">
        <v>0</v>
      </c>
      <c r="CT97" s="15">
        <v>29.310344827586206</v>
      </c>
      <c r="CU97" s="15">
        <v>0</v>
      </c>
      <c r="CV97" s="15">
        <v>1</v>
      </c>
      <c r="CW97" s="15">
        <v>299</v>
      </c>
      <c r="CX97" s="15"/>
      <c r="DA97" s="43"/>
      <c r="DG97" s="43"/>
      <c r="DH97" s="43"/>
      <c r="DJ97" s="60"/>
      <c r="DK97" s="43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R97" s="15"/>
      <c r="GZ97" s="15"/>
      <c r="HA97" s="15"/>
    </row>
    <row r="98" spans="1:209" x14ac:dyDescent="0.2">
      <c r="A98" s="182">
        <v>48</v>
      </c>
      <c r="B98" s="182">
        <v>240</v>
      </c>
      <c r="C98" s="112">
        <v>300</v>
      </c>
      <c r="D98" s="183">
        <f>'Revised Stratig. - April ''08'!$G$245</f>
        <v>5814</v>
      </c>
      <c r="E98" s="67">
        <v>30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1.6699999999999997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3.3300000000000005</v>
      </c>
      <c r="AF98" s="15">
        <v>1.6699999999999997</v>
      </c>
      <c r="AG98" s="15">
        <v>5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18.333333333333336</v>
      </c>
      <c r="AV98" s="15">
        <v>6.666666666666667</v>
      </c>
      <c r="AW98" s="15">
        <v>0</v>
      </c>
      <c r="AX98" s="15">
        <v>6.666666666666667</v>
      </c>
      <c r="AY98" s="15">
        <v>45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10</v>
      </c>
      <c r="CI98" s="15">
        <v>1.6666666666666667</v>
      </c>
      <c r="CJ98" s="15">
        <v>1.6666666666666667</v>
      </c>
      <c r="CK98" s="15">
        <v>25</v>
      </c>
      <c r="CL98" s="15">
        <v>35</v>
      </c>
      <c r="CM98" s="15">
        <v>0</v>
      </c>
      <c r="CN98" s="15">
        <v>0</v>
      </c>
      <c r="CO98" s="15">
        <v>0</v>
      </c>
      <c r="CP98" s="15">
        <v>0</v>
      </c>
      <c r="CQ98" s="15">
        <v>0</v>
      </c>
      <c r="CR98" s="15">
        <v>0</v>
      </c>
      <c r="CS98" s="15">
        <v>0</v>
      </c>
      <c r="CT98" s="15">
        <v>35</v>
      </c>
      <c r="CU98" s="15">
        <v>0</v>
      </c>
      <c r="CV98" s="15">
        <v>1</v>
      </c>
      <c r="CW98" s="15">
        <v>300</v>
      </c>
      <c r="CX98" s="15"/>
      <c r="DA98" s="43"/>
      <c r="DG98" s="43"/>
      <c r="DH98" s="43"/>
      <c r="DJ98" s="60"/>
      <c r="DK98" s="43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R98" s="15"/>
      <c r="GZ98" s="15"/>
      <c r="HA98" s="15"/>
    </row>
    <row r="99" spans="1:209" x14ac:dyDescent="0.2">
      <c r="A99" s="43">
        <v>49</v>
      </c>
      <c r="B99" s="43">
        <v>241</v>
      </c>
      <c r="C99" s="100">
        <v>301</v>
      </c>
      <c r="D99" s="60">
        <f>'Revised Stratig. - April ''08'!$G$246</f>
        <v>5819</v>
      </c>
      <c r="E99" s="67">
        <v>28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1.7857142857142858</v>
      </c>
      <c r="AF99" s="15">
        <v>0</v>
      </c>
      <c r="AG99" s="15">
        <v>1.7857142857142858</v>
      </c>
      <c r="AH99" s="15">
        <v>0</v>
      </c>
      <c r="AI99" s="15">
        <v>196.42857142857144</v>
      </c>
      <c r="AJ99" s="15">
        <v>0</v>
      </c>
      <c r="AK99" s="15">
        <v>0</v>
      </c>
      <c r="AL99" s="15">
        <v>0</v>
      </c>
      <c r="AM99" s="15">
        <v>1.7857142857142858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108.92857142857142</v>
      </c>
      <c r="AV99" s="15">
        <v>0</v>
      </c>
      <c r="AW99" s="15">
        <v>0</v>
      </c>
      <c r="AX99" s="15">
        <v>1.7857142857142858</v>
      </c>
      <c r="AY99" s="15">
        <v>137.5</v>
      </c>
      <c r="AZ99" s="15">
        <v>0</v>
      </c>
      <c r="BA99" s="15">
        <v>1.7857142857142858</v>
      </c>
      <c r="BB99" s="15">
        <v>14.285714285714286</v>
      </c>
      <c r="BC99" s="15">
        <v>0</v>
      </c>
      <c r="BD99" s="15">
        <v>3.5714285714285716</v>
      </c>
      <c r="BE99" s="15">
        <v>0</v>
      </c>
      <c r="BF99" s="15">
        <v>0</v>
      </c>
      <c r="BG99" s="15">
        <v>158.92857142857144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16.071428571428577</v>
      </c>
      <c r="CI99" s="15">
        <v>5.3571428571428577</v>
      </c>
      <c r="CJ99" s="15">
        <v>0</v>
      </c>
      <c r="CK99" s="15">
        <v>30.357142857142854</v>
      </c>
      <c r="CL99" s="15">
        <v>46.000000000000007</v>
      </c>
      <c r="CM99" s="15">
        <v>10.714285714285715</v>
      </c>
      <c r="CN99" s="15">
        <v>0</v>
      </c>
      <c r="CO99" s="15">
        <v>0</v>
      </c>
      <c r="CP99" s="15">
        <v>1.7857142857142858</v>
      </c>
      <c r="CQ99" s="15">
        <v>1.7857142857142858</v>
      </c>
      <c r="CR99" s="15">
        <v>0</v>
      </c>
      <c r="CS99" s="15">
        <v>0</v>
      </c>
      <c r="CT99" s="15">
        <v>60.285714285714285</v>
      </c>
      <c r="CU99" s="15">
        <v>0</v>
      </c>
      <c r="CV99" s="15">
        <v>1</v>
      </c>
      <c r="CW99" s="15">
        <v>301</v>
      </c>
      <c r="CX99" s="15"/>
      <c r="DA99" s="43"/>
      <c r="DG99" s="43"/>
      <c r="DH99" s="43"/>
      <c r="DJ99" s="60"/>
      <c r="DK99" s="43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</row>
    <row r="100" spans="1:209" x14ac:dyDescent="0.2">
      <c r="A100" s="182">
        <v>50</v>
      </c>
      <c r="B100" s="182">
        <v>242</v>
      </c>
      <c r="C100" s="112">
        <v>302</v>
      </c>
      <c r="D100" s="183">
        <f>'Revised Stratig. - April ''08'!$G$247</f>
        <v>5825</v>
      </c>
      <c r="E100" s="67">
        <v>28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30.357142857142858</v>
      </c>
      <c r="AV100" s="15">
        <v>7.1428571428571432</v>
      </c>
      <c r="AW100" s="15">
        <v>0</v>
      </c>
      <c r="AX100" s="15">
        <v>7.1428571428571432</v>
      </c>
      <c r="AY100" s="15">
        <v>76.785714285714292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5.3571428571428577</v>
      </c>
      <c r="CJ100" s="15">
        <v>0</v>
      </c>
      <c r="CK100" s="15">
        <v>12.5</v>
      </c>
      <c r="CL100" s="15">
        <v>12.5</v>
      </c>
      <c r="CM100" s="15">
        <v>0</v>
      </c>
      <c r="CN100" s="15">
        <v>3.5714285714285716</v>
      </c>
      <c r="CO100" s="15">
        <v>0</v>
      </c>
      <c r="CP100" s="15">
        <v>0</v>
      </c>
      <c r="CQ100" s="15">
        <v>0</v>
      </c>
      <c r="CR100" s="15">
        <v>0</v>
      </c>
      <c r="CS100" s="15">
        <v>0</v>
      </c>
      <c r="CT100" s="15">
        <v>16.071428571428573</v>
      </c>
      <c r="CU100" s="15">
        <v>0</v>
      </c>
      <c r="CV100" s="15">
        <v>1</v>
      </c>
      <c r="CW100" s="15">
        <v>302</v>
      </c>
      <c r="CX100" s="15"/>
      <c r="DA100" s="43"/>
      <c r="DG100" s="43"/>
      <c r="DH100" s="43"/>
      <c r="DJ100" s="60"/>
      <c r="DK100" s="43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R100" s="15"/>
      <c r="GZ100" s="15"/>
      <c r="HA100" s="15"/>
    </row>
    <row r="101" spans="1:209" x14ac:dyDescent="0.2">
      <c r="A101" s="182">
        <v>51</v>
      </c>
      <c r="B101" s="182">
        <v>243</v>
      </c>
      <c r="C101" s="112">
        <v>303</v>
      </c>
      <c r="D101" s="183">
        <f>'Revised Stratig. - April ''08'!$G$248</f>
        <v>5831</v>
      </c>
      <c r="E101" s="67">
        <v>27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15">
        <v>0</v>
      </c>
      <c r="AS101" s="15">
        <v>0</v>
      </c>
      <c r="AT101" s="15">
        <v>1.8518518518518519</v>
      </c>
      <c r="AU101" s="15">
        <v>62.962962962962962</v>
      </c>
      <c r="AV101" s="15">
        <v>0</v>
      </c>
      <c r="AW101" s="15">
        <v>0</v>
      </c>
      <c r="AX101" s="15">
        <v>1.8518518518518519</v>
      </c>
      <c r="AY101" s="15">
        <v>66.666666666666686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v>0</v>
      </c>
      <c r="CH101" s="15">
        <v>3.7037037037037037</v>
      </c>
      <c r="CI101" s="15">
        <v>3.7037037037037037</v>
      </c>
      <c r="CJ101" s="15">
        <v>0</v>
      </c>
      <c r="CK101" s="15">
        <v>12.962962962962964</v>
      </c>
      <c r="CL101" s="15">
        <v>16.666666666666671</v>
      </c>
      <c r="CM101" s="15">
        <v>0</v>
      </c>
      <c r="CN101" s="15">
        <v>3.7037037037037037</v>
      </c>
      <c r="CO101" s="15">
        <v>0</v>
      </c>
      <c r="CP101" s="15">
        <v>0</v>
      </c>
      <c r="CQ101" s="15">
        <v>0</v>
      </c>
      <c r="CR101" s="15">
        <v>0</v>
      </c>
      <c r="CS101" s="15">
        <v>0</v>
      </c>
      <c r="CT101" s="15">
        <v>20.370370370370374</v>
      </c>
      <c r="CU101" s="15">
        <v>0</v>
      </c>
      <c r="CV101" s="15">
        <v>1</v>
      </c>
      <c r="CW101" s="15">
        <v>303</v>
      </c>
      <c r="CX101" s="15"/>
      <c r="DA101" s="43"/>
      <c r="DG101" s="43"/>
      <c r="DH101" s="43"/>
      <c r="DJ101" s="60"/>
      <c r="DK101" s="43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R101" s="15"/>
      <c r="GZ101" s="15"/>
      <c r="HA101" s="15"/>
    </row>
    <row r="102" spans="1:209" x14ac:dyDescent="0.2">
      <c r="A102" s="182">
        <v>52</v>
      </c>
      <c r="B102" s="182">
        <v>244</v>
      </c>
      <c r="C102" s="112">
        <v>304</v>
      </c>
      <c r="D102" s="183">
        <f>'Revised Stratig. - April ''08'!$G$249</f>
        <v>5836</v>
      </c>
      <c r="E102" s="67">
        <v>28</v>
      </c>
      <c r="F102" s="15">
        <v>0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1.7900000000000005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1.7900000000000005</v>
      </c>
      <c r="AG102" s="15">
        <v>1.7900000000000005</v>
      </c>
      <c r="AH102" s="15">
        <v>0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0</v>
      </c>
      <c r="AQ102" s="15">
        <v>0</v>
      </c>
      <c r="AR102" s="15">
        <v>0</v>
      </c>
      <c r="AS102" s="15">
        <v>0</v>
      </c>
      <c r="AT102" s="15">
        <v>1.7857142857142858</v>
      </c>
      <c r="AU102" s="15">
        <v>37.5</v>
      </c>
      <c r="AV102" s="15">
        <v>1.7857142857142858</v>
      </c>
      <c r="AW102" s="15">
        <v>0</v>
      </c>
      <c r="AX102" s="15">
        <v>1.7857142857142858</v>
      </c>
      <c r="AY102" s="15">
        <v>62.5</v>
      </c>
      <c r="AZ102" s="15">
        <v>0</v>
      </c>
      <c r="BA102" s="15">
        <v>0</v>
      </c>
      <c r="BB102" s="15">
        <v>0</v>
      </c>
      <c r="BC102" s="15">
        <v>0</v>
      </c>
      <c r="BD102" s="15">
        <v>0</v>
      </c>
      <c r="BE102" s="15">
        <v>0</v>
      </c>
      <c r="BF102" s="15">
        <v>0</v>
      </c>
      <c r="BG102" s="15">
        <v>0</v>
      </c>
      <c r="BH102" s="15">
        <v>0</v>
      </c>
      <c r="BI102" s="15">
        <v>0</v>
      </c>
      <c r="BJ102" s="15">
        <v>0</v>
      </c>
      <c r="BK102" s="15">
        <v>0</v>
      </c>
      <c r="BL102" s="15">
        <v>0</v>
      </c>
      <c r="BM102" s="15">
        <v>0</v>
      </c>
      <c r="BN102" s="15">
        <v>0</v>
      </c>
      <c r="BO102" s="15">
        <v>0</v>
      </c>
      <c r="BP102" s="15">
        <v>0</v>
      </c>
      <c r="BQ102" s="15">
        <v>0</v>
      </c>
      <c r="BR102" s="15">
        <v>0</v>
      </c>
      <c r="BS102" s="15">
        <v>0</v>
      </c>
      <c r="BT102" s="15">
        <v>0</v>
      </c>
      <c r="BU102" s="15">
        <v>0</v>
      </c>
      <c r="BV102" s="15">
        <v>0</v>
      </c>
      <c r="BW102" s="15">
        <v>0</v>
      </c>
      <c r="BX102" s="15">
        <v>0</v>
      </c>
      <c r="BY102" s="15">
        <v>0</v>
      </c>
      <c r="BZ102" s="15">
        <v>0</v>
      </c>
      <c r="CA102" s="15">
        <v>0</v>
      </c>
      <c r="CB102" s="15">
        <v>0</v>
      </c>
      <c r="CC102" s="15">
        <v>0</v>
      </c>
      <c r="CD102" s="15">
        <v>0</v>
      </c>
      <c r="CE102" s="15">
        <v>0</v>
      </c>
      <c r="CF102" s="15">
        <v>0</v>
      </c>
      <c r="CG102" s="15">
        <v>0</v>
      </c>
      <c r="CH102" s="15">
        <v>3.5714285714285716</v>
      </c>
      <c r="CI102" s="15">
        <v>7.1428571428571432</v>
      </c>
      <c r="CJ102" s="15">
        <v>3.5714285714285716</v>
      </c>
      <c r="CK102" s="15">
        <v>23.214285714285715</v>
      </c>
      <c r="CL102" s="15">
        <v>26.785714285714292</v>
      </c>
      <c r="CM102" s="15">
        <v>0</v>
      </c>
      <c r="CN102" s="15">
        <v>0</v>
      </c>
      <c r="CO102" s="15">
        <v>0</v>
      </c>
      <c r="CP102" s="15">
        <v>0</v>
      </c>
      <c r="CQ102" s="15">
        <v>0</v>
      </c>
      <c r="CR102" s="15">
        <v>0</v>
      </c>
      <c r="CS102" s="15">
        <v>0</v>
      </c>
      <c r="CT102" s="15">
        <v>26.785714285714292</v>
      </c>
      <c r="CU102" s="15">
        <v>0</v>
      </c>
      <c r="CV102" s="15">
        <v>1</v>
      </c>
      <c r="CW102" s="15">
        <v>304</v>
      </c>
      <c r="CX102" s="15"/>
      <c r="DA102" s="43"/>
      <c r="DG102" s="43"/>
      <c r="DH102" s="43"/>
      <c r="DJ102" s="60"/>
      <c r="DK102" s="43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R102" s="15"/>
      <c r="GZ102" s="15"/>
      <c r="HA102" s="15"/>
    </row>
    <row r="103" spans="1:209" x14ac:dyDescent="0.2">
      <c r="A103" s="182">
        <v>53</v>
      </c>
      <c r="B103" s="182">
        <v>245</v>
      </c>
      <c r="C103" s="112">
        <v>305</v>
      </c>
      <c r="D103" s="183">
        <f>'Revised Stratig. - April ''08'!$G$250</f>
        <v>5842</v>
      </c>
      <c r="E103" s="67">
        <v>28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7.14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0</v>
      </c>
      <c r="AQ103" s="15">
        <v>0</v>
      </c>
      <c r="AR103" s="15">
        <v>0</v>
      </c>
      <c r="AS103" s="15">
        <v>0</v>
      </c>
      <c r="AT103" s="15">
        <v>0</v>
      </c>
      <c r="AU103" s="15">
        <v>57.142857142857146</v>
      </c>
      <c r="AV103" s="15">
        <v>39.285714285714285</v>
      </c>
      <c r="AW103" s="15">
        <v>0</v>
      </c>
      <c r="AX103" s="15">
        <v>39.285714285714285</v>
      </c>
      <c r="AY103" s="15">
        <v>125</v>
      </c>
      <c r="AZ103" s="15">
        <v>0</v>
      </c>
      <c r="BA103" s="15">
        <v>0</v>
      </c>
      <c r="BB103" s="15">
        <v>0</v>
      </c>
      <c r="BC103" s="15">
        <v>0</v>
      </c>
      <c r="BD103" s="15">
        <v>0</v>
      </c>
      <c r="BE103" s="15">
        <v>0</v>
      </c>
      <c r="BF103" s="15">
        <v>0</v>
      </c>
      <c r="BG103" s="15">
        <v>0</v>
      </c>
      <c r="BH103" s="15">
        <v>1.7860000000000005</v>
      </c>
      <c r="BI103" s="15">
        <v>5.3580000000000005</v>
      </c>
      <c r="BJ103" s="15">
        <v>0</v>
      </c>
      <c r="BK103" s="15">
        <v>3.5710000000000002</v>
      </c>
      <c r="BL103" s="15">
        <v>0</v>
      </c>
      <c r="BM103" s="15">
        <v>0</v>
      </c>
      <c r="BN103" s="15">
        <v>0</v>
      </c>
      <c r="BO103" s="15">
        <v>0</v>
      </c>
      <c r="BP103" s="15">
        <v>0</v>
      </c>
      <c r="BQ103" s="15">
        <v>0</v>
      </c>
      <c r="BR103" s="15">
        <v>7.1440000000000019</v>
      </c>
      <c r="BS103" s="15">
        <v>0</v>
      </c>
      <c r="BT103" s="15">
        <v>0</v>
      </c>
      <c r="BU103" s="15">
        <v>0</v>
      </c>
      <c r="BV103" s="15">
        <v>0</v>
      </c>
      <c r="BW103" s="15">
        <v>0</v>
      </c>
      <c r="BX103" s="15">
        <v>0</v>
      </c>
      <c r="BY103" s="15">
        <v>0</v>
      </c>
      <c r="BZ103" s="15">
        <v>0</v>
      </c>
      <c r="CA103" s="15">
        <v>0</v>
      </c>
      <c r="CB103" s="15">
        <v>0</v>
      </c>
      <c r="CC103" s="15">
        <v>0</v>
      </c>
      <c r="CD103" s="15">
        <v>0</v>
      </c>
      <c r="CE103" s="15">
        <v>0</v>
      </c>
      <c r="CF103" s="15">
        <v>0</v>
      </c>
      <c r="CG103" s="15">
        <v>0</v>
      </c>
      <c r="CH103" s="15">
        <v>3.5714285714285716</v>
      </c>
      <c r="CI103" s="15">
        <v>1.7857142857142858</v>
      </c>
      <c r="CJ103" s="15">
        <v>1.7857142857142858</v>
      </c>
      <c r="CK103" s="15">
        <v>25</v>
      </c>
      <c r="CL103" s="15">
        <v>28.571428571428573</v>
      </c>
      <c r="CM103" s="15">
        <v>0</v>
      </c>
      <c r="CN103" s="15">
        <v>3.5714285714285716</v>
      </c>
      <c r="CO103" s="15">
        <v>0</v>
      </c>
      <c r="CP103" s="15">
        <v>0</v>
      </c>
      <c r="CQ103" s="15">
        <v>0</v>
      </c>
      <c r="CR103" s="15">
        <v>0</v>
      </c>
      <c r="CS103" s="15">
        <v>0</v>
      </c>
      <c r="CT103" s="15">
        <v>32.142857142857146</v>
      </c>
      <c r="CU103" s="15">
        <v>0</v>
      </c>
      <c r="CV103" s="15">
        <v>1</v>
      </c>
      <c r="CW103" s="15">
        <v>305</v>
      </c>
      <c r="CX103" s="15"/>
      <c r="DA103" s="43"/>
      <c r="DG103" s="43"/>
      <c r="DH103" s="43"/>
      <c r="DJ103" s="60"/>
      <c r="DK103" s="43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R103" s="15"/>
      <c r="GZ103" s="15"/>
      <c r="HA103" s="15"/>
    </row>
    <row r="104" spans="1:209" ht="12" customHeight="1" x14ac:dyDescent="0.2">
      <c r="A104" s="43">
        <v>54</v>
      </c>
      <c r="B104" s="43">
        <v>246</v>
      </c>
      <c r="C104" s="100">
        <v>306</v>
      </c>
      <c r="D104" s="60">
        <f>'Revised Stratig. - April ''08'!$G$251</f>
        <v>5861</v>
      </c>
      <c r="E104" s="68">
        <v>28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1.7857142857142858</v>
      </c>
      <c r="S104" s="15">
        <v>1.7857142857142858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5.3571428571428577</v>
      </c>
      <c r="AF104" s="15">
        <v>0</v>
      </c>
      <c r="AG104" s="15">
        <v>5.3571428571428577</v>
      </c>
      <c r="AH104" s="15">
        <v>0</v>
      </c>
      <c r="AI104" s="15">
        <v>439.28571428571433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1.7857142857142858</v>
      </c>
      <c r="AR104" s="15">
        <v>0</v>
      </c>
      <c r="AS104" s="15">
        <v>0</v>
      </c>
      <c r="AT104" s="15">
        <v>1.7857142857142858</v>
      </c>
      <c r="AU104" s="15">
        <v>89.285714285714292</v>
      </c>
      <c r="AV104" s="15">
        <v>1.7857142857142858</v>
      </c>
      <c r="AW104" s="15">
        <v>0</v>
      </c>
      <c r="AX104" s="15">
        <v>1.7857142857142858</v>
      </c>
      <c r="AY104" s="15">
        <v>214.28571428571431</v>
      </c>
      <c r="AZ104" s="15">
        <v>0</v>
      </c>
      <c r="BA104" s="15">
        <v>3.5714285714285716</v>
      </c>
      <c r="BB104" s="15">
        <v>14.285714285714286</v>
      </c>
      <c r="BC104" s="15">
        <v>5.3571428571428577</v>
      </c>
      <c r="BD104" s="15">
        <v>3.5714285714285716</v>
      </c>
      <c r="BE104" s="15">
        <v>0</v>
      </c>
      <c r="BF104" s="15">
        <v>0</v>
      </c>
      <c r="BG104" s="15">
        <v>242.85714285714283</v>
      </c>
      <c r="BH104" s="15">
        <v>0</v>
      </c>
      <c r="BI104" s="15">
        <v>0</v>
      </c>
      <c r="BJ104" s="15">
        <v>0</v>
      </c>
      <c r="BK104" s="15">
        <v>0</v>
      </c>
      <c r="BL104" s="15">
        <v>0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15">
        <v>5.3571428571428577</v>
      </c>
      <c r="CI104" s="15">
        <v>1.7857142857142858</v>
      </c>
      <c r="CJ104" s="15">
        <v>0</v>
      </c>
      <c r="CK104" s="15">
        <v>33.928571428571431</v>
      </c>
      <c r="CL104" s="15">
        <v>38.000000000000007</v>
      </c>
      <c r="CM104" s="15">
        <v>16.071428571428577</v>
      </c>
      <c r="CN104" s="15">
        <v>0</v>
      </c>
      <c r="CO104" s="15">
        <v>5.3571428571428577</v>
      </c>
      <c r="CP104" s="15">
        <v>10.714285714285715</v>
      </c>
      <c r="CQ104" s="15">
        <v>0</v>
      </c>
      <c r="CR104" s="15">
        <v>0</v>
      </c>
      <c r="CS104" s="15">
        <v>0</v>
      </c>
      <c r="CT104" s="15">
        <v>70.142857142857153</v>
      </c>
      <c r="CU104" s="15">
        <v>0</v>
      </c>
      <c r="CV104" s="15">
        <v>1</v>
      </c>
      <c r="CW104" s="15">
        <v>306</v>
      </c>
      <c r="CX104" s="15"/>
      <c r="DA104" s="43"/>
      <c r="DG104" s="43"/>
      <c r="DH104" s="43"/>
      <c r="DJ104" s="60"/>
      <c r="DK104" s="177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</row>
    <row r="105" spans="1:209" x14ac:dyDescent="0.2">
      <c r="A105" s="182">
        <v>55</v>
      </c>
      <c r="B105" s="182">
        <v>247</v>
      </c>
      <c r="C105" s="112">
        <v>307</v>
      </c>
      <c r="D105" s="183">
        <f>'Revised Stratig. - April ''08'!$G$252</f>
        <v>5880</v>
      </c>
      <c r="E105" s="67">
        <v>27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1.8500000000000003</v>
      </c>
      <c r="AF105" s="15">
        <v>0</v>
      </c>
      <c r="AG105" s="15">
        <v>1.8500000000000003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R105" s="15">
        <v>0</v>
      </c>
      <c r="AS105" s="15">
        <v>0</v>
      </c>
      <c r="AT105" s="15">
        <v>1.8518518518518519</v>
      </c>
      <c r="AU105" s="15">
        <v>44.444444444444443</v>
      </c>
      <c r="AV105" s="15">
        <v>0</v>
      </c>
      <c r="AW105" s="15">
        <v>0</v>
      </c>
      <c r="AX105" s="15">
        <v>1.8518518518518519</v>
      </c>
      <c r="AY105" s="15">
        <v>201.85185185185185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0</v>
      </c>
      <c r="BG105" s="15">
        <v>0</v>
      </c>
      <c r="BH105" s="15">
        <v>0</v>
      </c>
      <c r="BI105" s="15">
        <v>5.3580000000000005</v>
      </c>
      <c r="BJ105" s="15">
        <v>0</v>
      </c>
      <c r="BK105" s="15">
        <v>1.7860000000000003</v>
      </c>
      <c r="BL105" s="15">
        <v>0</v>
      </c>
      <c r="BM105" s="15">
        <v>0</v>
      </c>
      <c r="BN105" s="15">
        <v>0</v>
      </c>
      <c r="BO105" s="15">
        <v>0</v>
      </c>
      <c r="BP105" s="15">
        <v>0</v>
      </c>
      <c r="BQ105" s="15">
        <v>0</v>
      </c>
      <c r="BR105" s="15">
        <v>5.3580000000000005</v>
      </c>
      <c r="BS105" s="15">
        <v>0</v>
      </c>
      <c r="BT105" s="15">
        <v>0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0</v>
      </c>
      <c r="CF105" s="15">
        <v>1.8500000000000003</v>
      </c>
      <c r="CG105" s="15">
        <v>1.8500000000000003</v>
      </c>
      <c r="CH105" s="15">
        <v>5.5555555555555554</v>
      </c>
      <c r="CI105" s="15">
        <v>7.4074074074074074</v>
      </c>
      <c r="CJ105" s="15">
        <v>0</v>
      </c>
      <c r="CK105" s="15">
        <v>16.666666666666668</v>
      </c>
      <c r="CL105" s="15">
        <v>22.222222222222221</v>
      </c>
      <c r="CM105" s="15">
        <v>0</v>
      </c>
      <c r="CN105" s="15">
        <v>1.8518518518518519</v>
      </c>
      <c r="CO105" s="15">
        <v>0</v>
      </c>
      <c r="CP105" s="15">
        <v>0</v>
      </c>
      <c r="CQ105" s="15">
        <v>0</v>
      </c>
      <c r="CR105" s="15">
        <v>0</v>
      </c>
      <c r="CS105" s="15">
        <v>0</v>
      </c>
      <c r="CT105" s="15">
        <v>24.074074074074073</v>
      </c>
      <c r="CU105" s="15">
        <v>0</v>
      </c>
      <c r="CV105" s="15">
        <v>1</v>
      </c>
      <c r="CW105" s="15">
        <v>307</v>
      </c>
      <c r="CX105" s="15"/>
      <c r="DA105" s="43"/>
      <c r="DG105" s="43"/>
      <c r="DH105" s="43"/>
      <c r="DJ105" s="60"/>
      <c r="DK105" s="43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R105" s="15"/>
      <c r="GZ105" s="15"/>
      <c r="HA105" s="15"/>
    </row>
    <row r="106" spans="1:209" x14ac:dyDescent="0.2">
      <c r="A106" s="182">
        <v>56</v>
      </c>
      <c r="B106" s="182">
        <v>248</v>
      </c>
      <c r="C106" s="112">
        <v>308</v>
      </c>
      <c r="D106" s="183">
        <f>'Revised Stratig. - April ''08'!$G$253</f>
        <v>5899</v>
      </c>
      <c r="E106" s="67">
        <v>28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1.7900000000000005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5.3571428571428577</v>
      </c>
      <c r="AU106" s="15">
        <v>60.714285714285715</v>
      </c>
      <c r="AV106" s="15">
        <v>10.714285714285715</v>
      </c>
      <c r="AW106" s="15">
        <v>0</v>
      </c>
      <c r="AX106" s="15">
        <v>10.714285714285715</v>
      </c>
      <c r="AY106" s="15">
        <v>198.21428571428572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0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8.9285714285714288</v>
      </c>
      <c r="CI106" s="15">
        <v>3.5714285714285716</v>
      </c>
      <c r="CJ106" s="15">
        <v>0</v>
      </c>
      <c r="CK106" s="15">
        <v>17.857142857142858</v>
      </c>
      <c r="CL106" s="15">
        <v>26.785714285714292</v>
      </c>
      <c r="CM106" s="15">
        <v>0</v>
      </c>
      <c r="CN106" s="15">
        <v>1.7857142857142858</v>
      </c>
      <c r="CO106" s="15">
        <v>0</v>
      </c>
      <c r="CP106" s="15">
        <v>0</v>
      </c>
      <c r="CQ106" s="15">
        <v>0</v>
      </c>
      <c r="CR106" s="15">
        <v>0</v>
      </c>
      <c r="CS106" s="15">
        <v>0</v>
      </c>
      <c r="CT106" s="15">
        <v>28.571428571428573</v>
      </c>
      <c r="CU106" s="15">
        <v>0</v>
      </c>
      <c r="CV106" s="15">
        <v>1</v>
      </c>
      <c r="CW106" s="15">
        <v>308</v>
      </c>
      <c r="CX106" s="15"/>
      <c r="DA106" s="43"/>
      <c r="DG106" s="43"/>
      <c r="DH106" s="43"/>
      <c r="DJ106" s="60"/>
      <c r="DK106" s="43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R106" s="15"/>
      <c r="GZ106" s="15"/>
      <c r="HA106" s="15"/>
    </row>
    <row r="107" spans="1:209" x14ac:dyDescent="0.2">
      <c r="A107" s="182">
        <v>57</v>
      </c>
      <c r="B107" s="182">
        <v>249</v>
      </c>
      <c r="C107" s="112">
        <v>309</v>
      </c>
      <c r="D107" s="183">
        <f>'Revised Stratig. - April ''08'!$G$254</f>
        <v>5917</v>
      </c>
      <c r="E107" s="67">
        <v>32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1.56</v>
      </c>
      <c r="AF107" s="15">
        <v>0</v>
      </c>
      <c r="AG107" s="15">
        <v>1.56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1.5625</v>
      </c>
      <c r="AU107" s="15">
        <v>35.9375</v>
      </c>
      <c r="AV107" s="15">
        <v>7.8125</v>
      </c>
      <c r="AW107" s="15">
        <v>0</v>
      </c>
      <c r="AX107" s="15">
        <v>7.8125</v>
      </c>
      <c r="AY107" s="15">
        <v>229.6875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0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3.1300000000000003</v>
      </c>
      <c r="CG107" s="15">
        <v>3.1300000000000003</v>
      </c>
      <c r="CH107" s="15">
        <v>4.6875</v>
      </c>
      <c r="CI107" s="15">
        <v>7.8125</v>
      </c>
      <c r="CJ107" s="15">
        <v>1.5625</v>
      </c>
      <c r="CK107" s="15">
        <v>18.75</v>
      </c>
      <c r="CL107" s="15">
        <v>23.4375</v>
      </c>
      <c r="CM107" s="15">
        <v>0</v>
      </c>
      <c r="CN107" s="15">
        <v>1.5625</v>
      </c>
      <c r="CO107" s="15">
        <v>0</v>
      </c>
      <c r="CP107" s="15">
        <v>0</v>
      </c>
      <c r="CQ107" s="15">
        <v>0</v>
      </c>
      <c r="CR107" s="15">
        <v>0</v>
      </c>
      <c r="CS107" s="15">
        <v>0</v>
      </c>
      <c r="CT107" s="15">
        <v>25</v>
      </c>
      <c r="CU107" s="15">
        <v>0</v>
      </c>
      <c r="CV107" s="15">
        <v>1</v>
      </c>
      <c r="CW107" s="15">
        <v>309</v>
      </c>
      <c r="CX107" s="15"/>
      <c r="DA107" s="43"/>
      <c r="DG107" s="43"/>
      <c r="DH107" s="43"/>
      <c r="DJ107" s="60"/>
      <c r="DK107" s="43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R107" s="15"/>
      <c r="GZ107" s="15"/>
      <c r="HA107" s="15"/>
    </row>
    <row r="108" spans="1:209" x14ac:dyDescent="0.2">
      <c r="A108" s="182">
        <v>58</v>
      </c>
      <c r="B108" s="182">
        <v>250</v>
      </c>
      <c r="C108" s="112">
        <v>310</v>
      </c>
      <c r="D108" s="183">
        <f>'Revised Stratig. - April ''08'!$G$255</f>
        <v>5936</v>
      </c>
      <c r="E108" s="67">
        <v>29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0</v>
      </c>
      <c r="AQ108" s="15">
        <v>0</v>
      </c>
      <c r="AR108" s="15">
        <v>0</v>
      </c>
      <c r="AS108" s="15">
        <v>0</v>
      </c>
      <c r="AT108" s="15">
        <v>1.7241379310344827</v>
      </c>
      <c r="AU108" s="15">
        <v>43.103448275862064</v>
      </c>
      <c r="AV108" s="15">
        <v>13.793103448275861</v>
      </c>
      <c r="AW108" s="15">
        <v>0</v>
      </c>
      <c r="AX108" s="15">
        <v>13.793103448275861</v>
      </c>
      <c r="AY108" s="15">
        <v>287.93103448275861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0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v>3.4482758620689653</v>
      </c>
      <c r="CJ108" s="15">
        <v>0</v>
      </c>
      <c r="CK108" s="15">
        <v>20.689655172413794</v>
      </c>
      <c r="CL108" s="15">
        <v>20.689655172413794</v>
      </c>
      <c r="CM108" s="15">
        <v>0</v>
      </c>
      <c r="CN108" s="15">
        <v>0</v>
      </c>
      <c r="CO108" s="15">
        <v>0</v>
      </c>
      <c r="CP108" s="15">
        <v>0</v>
      </c>
      <c r="CQ108" s="15">
        <v>0</v>
      </c>
      <c r="CR108" s="15">
        <v>0</v>
      </c>
      <c r="CS108" s="15">
        <v>0</v>
      </c>
      <c r="CT108" s="15">
        <v>20.689655172413794</v>
      </c>
      <c r="CU108" s="15">
        <v>0</v>
      </c>
      <c r="CV108" s="15">
        <v>1</v>
      </c>
      <c r="CW108" s="15">
        <v>310</v>
      </c>
      <c r="CX108" s="15"/>
      <c r="DA108" s="43"/>
      <c r="DG108" s="43"/>
      <c r="DH108" s="43"/>
      <c r="DJ108" s="60"/>
      <c r="DK108" s="43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R108" s="15"/>
      <c r="GZ108" s="15"/>
      <c r="HA108" s="15"/>
    </row>
    <row r="109" spans="1:209" x14ac:dyDescent="0.2">
      <c r="A109" s="43">
        <v>59</v>
      </c>
      <c r="B109" s="43">
        <v>251</v>
      </c>
      <c r="C109" s="100">
        <v>311</v>
      </c>
      <c r="D109" s="60">
        <f>'Revised Stratig. - April ''08'!$G$256</f>
        <v>5951</v>
      </c>
      <c r="E109" s="67">
        <v>34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2.9411764705882351</v>
      </c>
      <c r="AF109" s="15">
        <v>1.4705882352941175</v>
      </c>
      <c r="AG109" s="15">
        <v>4.4117647058823533</v>
      </c>
      <c r="AH109" s="15">
        <v>0</v>
      </c>
      <c r="AI109" s="15">
        <v>932.35294117647061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2.9411764705882351</v>
      </c>
      <c r="AQ109" s="15">
        <v>0</v>
      </c>
      <c r="AR109" s="15">
        <v>0</v>
      </c>
      <c r="AS109" s="15">
        <v>0</v>
      </c>
      <c r="AT109" s="15">
        <v>5.8823529411764701</v>
      </c>
      <c r="AU109" s="15">
        <v>120.58823529411765</v>
      </c>
      <c r="AV109" s="15">
        <v>2.9411764705882351</v>
      </c>
      <c r="AW109" s="15">
        <v>0</v>
      </c>
      <c r="AX109" s="15">
        <v>5.88</v>
      </c>
      <c r="AY109" s="15">
        <v>752.94117647058818</v>
      </c>
      <c r="AZ109" s="15">
        <v>0</v>
      </c>
      <c r="BA109" s="15">
        <v>7.3529411764705896</v>
      </c>
      <c r="BB109" s="15">
        <v>41.17647058823529</v>
      </c>
      <c r="BC109" s="15">
        <v>5.8823529411764701</v>
      </c>
      <c r="BD109" s="15">
        <v>0</v>
      </c>
      <c r="BE109" s="15">
        <v>0</v>
      </c>
      <c r="BF109" s="15">
        <v>0</v>
      </c>
      <c r="BG109" s="15">
        <v>810.29411764705901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0</v>
      </c>
      <c r="BN109" s="15">
        <v>0</v>
      </c>
      <c r="BO109" s="15">
        <v>0</v>
      </c>
      <c r="BP109" s="15">
        <v>0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8.8235294117647065</v>
      </c>
      <c r="CI109" s="15">
        <v>7.3529411764705896</v>
      </c>
      <c r="CJ109" s="15">
        <v>0</v>
      </c>
      <c r="CK109" s="15">
        <v>26.470588235294123</v>
      </c>
      <c r="CL109" s="15">
        <v>35</v>
      </c>
      <c r="CM109" s="15">
        <v>14.705882352941179</v>
      </c>
      <c r="CN109" s="15">
        <v>0</v>
      </c>
      <c r="CO109" s="15">
        <v>1.4705882352941175</v>
      </c>
      <c r="CP109" s="15">
        <v>1.4705882352941175</v>
      </c>
      <c r="CQ109" s="15">
        <v>0</v>
      </c>
      <c r="CR109" s="15">
        <v>0</v>
      </c>
      <c r="CS109" s="15">
        <v>0</v>
      </c>
      <c r="CT109" s="15">
        <v>52.647058823529413</v>
      </c>
      <c r="CU109" s="15">
        <v>0</v>
      </c>
      <c r="CV109" s="15">
        <v>1</v>
      </c>
      <c r="CW109" s="15">
        <v>311</v>
      </c>
      <c r="CX109" s="15"/>
      <c r="DA109" s="43"/>
      <c r="DG109" s="43"/>
      <c r="DH109" s="43"/>
      <c r="DJ109" s="60"/>
      <c r="DK109" s="43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</row>
    <row r="110" spans="1:209" x14ac:dyDescent="0.2">
      <c r="A110" s="182">
        <v>60</v>
      </c>
      <c r="B110" s="182">
        <v>252</v>
      </c>
      <c r="C110" s="112">
        <v>312</v>
      </c>
      <c r="D110" s="183">
        <f>'Revised Stratig. - April ''08'!$G$257</f>
        <v>5966</v>
      </c>
      <c r="E110" s="67">
        <v>27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1.8500000000000003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1.8500000000000003</v>
      </c>
      <c r="AG110" s="15">
        <v>1.8500000000000003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0</v>
      </c>
      <c r="AS110" s="15">
        <v>0</v>
      </c>
      <c r="AT110" s="15">
        <v>3.7037037037037037</v>
      </c>
      <c r="AU110" s="15">
        <v>79.629629629629633</v>
      </c>
      <c r="AV110" s="15">
        <v>18.518518518518519</v>
      </c>
      <c r="AW110" s="15">
        <v>0</v>
      </c>
      <c r="AX110" s="15">
        <v>18.518518518518519</v>
      </c>
      <c r="AY110" s="15">
        <v>712.96296296296293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0</v>
      </c>
      <c r="BH110" s="15">
        <v>0</v>
      </c>
      <c r="BI110" s="15">
        <v>0</v>
      </c>
      <c r="BJ110" s="15">
        <v>0</v>
      </c>
      <c r="BK110" s="15">
        <v>0</v>
      </c>
      <c r="BL110" s="15">
        <v>0</v>
      </c>
      <c r="BM110" s="15">
        <v>0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3.7037037037037037</v>
      </c>
      <c r="CI110" s="15">
        <v>0</v>
      </c>
      <c r="CJ110" s="15">
        <v>0</v>
      </c>
      <c r="CK110" s="15">
        <v>9.2592592592592595</v>
      </c>
      <c r="CL110" s="15">
        <v>12.962962962962964</v>
      </c>
      <c r="CM110" s="15">
        <v>0</v>
      </c>
      <c r="CN110" s="15">
        <v>0</v>
      </c>
      <c r="CO110" s="15">
        <v>0</v>
      </c>
      <c r="CP110" s="15">
        <v>0</v>
      </c>
      <c r="CQ110" s="15">
        <v>0</v>
      </c>
      <c r="CR110" s="15">
        <v>0</v>
      </c>
      <c r="CS110" s="15">
        <v>0</v>
      </c>
      <c r="CT110" s="15">
        <v>12.962962962962964</v>
      </c>
      <c r="CU110" s="15">
        <v>0</v>
      </c>
      <c r="CV110" s="15">
        <v>1</v>
      </c>
      <c r="CW110" s="15">
        <v>312</v>
      </c>
      <c r="CX110" s="15"/>
      <c r="DA110" s="43"/>
      <c r="DG110" s="43"/>
      <c r="DH110" s="43"/>
      <c r="DJ110" s="60"/>
      <c r="DK110" s="43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R110" s="15"/>
      <c r="GZ110" s="15"/>
      <c r="HA110" s="15"/>
    </row>
    <row r="111" spans="1:209" x14ac:dyDescent="0.2">
      <c r="A111" s="182">
        <v>62</v>
      </c>
      <c r="B111" s="182">
        <v>254</v>
      </c>
      <c r="C111" s="112">
        <v>314</v>
      </c>
      <c r="D111" s="183">
        <f>'Revised Stratig. - April ''08'!$G$259</f>
        <v>5996</v>
      </c>
      <c r="E111" s="67">
        <v>30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3.3300000000000005</v>
      </c>
      <c r="AG111" s="15">
        <v>3.3300000000000005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76.666666666666671</v>
      </c>
      <c r="AV111" s="15">
        <v>38.333333333333336</v>
      </c>
      <c r="AW111" s="15">
        <v>0</v>
      </c>
      <c r="AX111" s="15">
        <v>38.333333333333336</v>
      </c>
      <c r="AY111" s="15">
        <v>628.33333333333337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15">
        <v>0</v>
      </c>
      <c r="BH111" s="15">
        <v>0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0</v>
      </c>
      <c r="BO111" s="15">
        <v>0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5</v>
      </c>
      <c r="CI111" s="15">
        <v>0</v>
      </c>
      <c r="CJ111" s="15">
        <v>0</v>
      </c>
      <c r="CK111" s="15">
        <v>3.3333333333333335</v>
      </c>
      <c r="CL111" s="15">
        <v>8.3333333333333357</v>
      </c>
      <c r="CM111" s="15">
        <v>0</v>
      </c>
      <c r="CN111" s="15">
        <v>0</v>
      </c>
      <c r="CO111" s="15">
        <v>0</v>
      </c>
      <c r="CP111" s="15">
        <v>0</v>
      </c>
      <c r="CQ111" s="15">
        <v>0</v>
      </c>
      <c r="CR111" s="15">
        <v>0</v>
      </c>
      <c r="CS111" s="15">
        <v>0</v>
      </c>
      <c r="CT111" s="15">
        <v>8.3333333333333357</v>
      </c>
      <c r="CU111" s="15">
        <v>0</v>
      </c>
      <c r="CV111" s="15">
        <v>1</v>
      </c>
      <c r="CW111" s="15">
        <v>314</v>
      </c>
      <c r="CX111" s="15"/>
      <c r="DA111" s="43"/>
      <c r="DG111" s="43"/>
      <c r="DH111" s="43"/>
      <c r="DJ111" s="60"/>
      <c r="DK111" s="43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R111" s="15"/>
      <c r="GZ111" s="15"/>
      <c r="HA111" s="15"/>
    </row>
    <row r="112" spans="1:209" x14ac:dyDescent="0.2">
      <c r="A112" s="182">
        <v>63</v>
      </c>
      <c r="B112" s="182">
        <v>255</v>
      </c>
      <c r="C112" s="112">
        <v>315</v>
      </c>
      <c r="D112" s="183">
        <f>'Revised Stratig. - April ''08'!$G$260</f>
        <v>6011</v>
      </c>
      <c r="E112" s="67">
        <v>27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1.8500000000000003</v>
      </c>
      <c r="AA112" s="15">
        <v>0</v>
      </c>
      <c r="AB112" s="15">
        <v>0</v>
      </c>
      <c r="AC112" s="15">
        <v>0</v>
      </c>
      <c r="AD112" s="15">
        <v>0</v>
      </c>
      <c r="AE112" s="15">
        <v>3.7000000000000006</v>
      </c>
      <c r="AF112" s="15">
        <v>0</v>
      </c>
      <c r="AG112" s="15">
        <v>3.7000000000000006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0</v>
      </c>
      <c r="AR112" s="15">
        <v>0</v>
      </c>
      <c r="AS112" s="15">
        <v>0</v>
      </c>
      <c r="AT112" s="15">
        <v>1.8518518518518519</v>
      </c>
      <c r="AU112" s="15">
        <v>90.740740740740748</v>
      </c>
      <c r="AV112" s="15">
        <v>16.666666666666668</v>
      </c>
      <c r="AW112" s="15">
        <v>0</v>
      </c>
      <c r="AX112" s="15">
        <v>16.666666666666668</v>
      </c>
      <c r="AY112" s="15">
        <v>475.92592592592592</v>
      </c>
      <c r="AZ112" s="15">
        <v>0</v>
      </c>
      <c r="BA112" s="15">
        <v>0</v>
      </c>
      <c r="BB112" s="15">
        <v>0</v>
      </c>
      <c r="BC112" s="15">
        <v>0</v>
      </c>
      <c r="BD112" s="15">
        <v>0</v>
      </c>
      <c r="BE112" s="15">
        <v>0</v>
      </c>
      <c r="BF112" s="15">
        <v>0</v>
      </c>
      <c r="BG112" s="15">
        <v>0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0</v>
      </c>
      <c r="BO112" s="15">
        <v>0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1.8518518518518519</v>
      </c>
      <c r="CI112" s="15">
        <v>3.7037037037037037</v>
      </c>
      <c r="CJ112" s="15">
        <v>0</v>
      </c>
      <c r="CK112" s="15">
        <v>7.4074074074074074</v>
      </c>
      <c r="CL112" s="15">
        <v>9.2592592592592595</v>
      </c>
      <c r="CM112" s="15">
        <v>0</v>
      </c>
      <c r="CN112" s="15">
        <v>5.5555555555555554</v>
      </c>
      <c r="CO112" s="15">
        <v>0</v>
      </c>
      <c r="CP112" s="15">
        <v>0</v>
      </c>
      <c r="CQ112" s="15">
        <v>0</v>
      </c>
      <c r="CR112" s="15">
        <v>0</v>
      </c>
      <c r="CS112" s="15">
        <v>0</v>
      </c>
      <c r="CT112" s="15">
        <v>14.814814814814815</v>
      </c>
      <c r="CU112" s="15">
        <v>0</v>
      </c>
      <c r="CV112" s="15">
        <v>1</v>
      </c>
      <c r="CW112" s="15">
        <v>315</v>
      </c>
      <c r="CX112" s="15"/>
      <c r="DA112" s="43"/>
      <c r="DG112" s="43"/>
      <c r="DH112" s="43"/>
      <c r="DJ112" s="60"/>
      <c r="DK112" s="43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R112" s="15"/>
      <c r="GZ112" s="15"/>
      <c r="HA112" s="15"/>
    </row>
    <row r="113" spans="1:209" x14ac:dyDescent="0.2">
      <c r="A113" s="43">
        <v>64</v>
      </c>
      <c r="B113" s="43">
        <v>256</v>
      </c>
      <c r="C113" s="100">
        <v>316</v>
      </c>
      <c r="D113" s="60">
        <f>'Revised Stratig. - April ''08'!$G$261</f>
        <v>6031</v>
      </c>
      <c r="E113" s="67">
        <v>24</v>
      </c>
      <c r="F113" s="15">
        <v>0</v>
      </c>
      <c r="G113" s="15">
        <v>2.083333333333333</v>
      </c>
      <c r="H113" s="15">
        <v>0</v>
      </c>
      <c r="I113" s="15">
        <v>0</v>
      </c>
      <c r="J113" s="15">
        <v>2.0833300000000001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2.0833300000000001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4.1666666666666661</v>
      </c>
      <c r="AF113" s="15">
        <v>0</v>
      </c>
      <c r="AG113" s="15">
        <v>4.1666666666666661</v>
      </c>
      <c r="AH113" s="15">
        <v>0</v>
      </c>
      <c r="AI113" s="15">
        <v>1222.9166666666665</v>
      </c>
      <c r="AJ113" s="15">
        <v>0</v>
      </c>
      <c r="AK113" s="15">
        <v>0</v>
      </c>
      <c r="AL113" s="15">
        <v>0</v>
      </c>
      <c r="AM113" s="15">
        <v>0</v>
      </c>
      <c r="AN113" s="15">
        <v>0</v>
      </c>
      <c r="AO113" s="15">
        <v>0</v>
      </c>
      <c r="AP113" s="15">
        <v>0</v>
      </c>
      <c r="AQ113" s="15">
        <v>0</v>
      </c>
      <c r="AR113" s="15">
        <v>0</v>
      </c>
      <c r="AS113" s="15">
        <v>0</v>
      </c>
      <c r="AT113" s="15">
        <v>2.083333333333333</v>
      </c>
      <c r="AU113" s="15">
        <v>152.08333333333331</v>
      </c>
      <c r="AV113" s="15">
        <v>0</v>
      </c>
      <c r="AW113" s="15">
        <v>0</v>
      </c>
      <c r="AX113" s="15">
        <v>2.083333333333333</v>
      </c>
      <c r="AY113" s="15">
        <v>579.16666666666686</v>
      </c>
      <c r="AZ113" s="15">
        <v>0</v>
      </c>
      <c r="BA113" s="15">
        <v>2.083333333333333</v>
      </c>
      <c r="BB113" s="15">
        <v>52.083333333333336</v>
      </c>
      <c r="BC113" s="15">
        <v>2.083333333333333</v>
      </c>
      <c r="BD113" s="15">
        <v>4.1666666666666661</v>
      </c>
      <c r="BE113" s="15">
        <v>0</v>
      </c>
      <c r="BF113" s="15">
        <v>0</v>
      </c>
      <c r="BG113" s="15">
        <v>641.66666666666686</v>
      </c>
      <c r="BH113" s="15">
        <v>0</v>
      </c>
      <c r="BI113" s="15">
        <v>4.1666666666666661</v>
      </c>
      <c r="BJ113" s="15">
        <v>0</v>
      </c>
      <c r="BK113" s="15">
        <v>2.0830000000000002</v>
      </c>
      <c r="BL113" s="15">
        <v>0</v>
      </c>
      <c r="BM113" s="15">
        <v>0</v>
      </c>
      <c r="BN113" s="15">
        <v>0</v>
      </c>
      <c r="BO113" s="15">
        <v>0</v>
      </c>
      <c r="BP113" s="15">
        <v>0</v>
      </c>
      <c r="BQ113" s="15">
        <v>0</v>
      </c>
      <c r="BR113" s="15">
        <v>4.1666700000000008</v>
      </c>
      <c r="BS113" s="15">
        <v>0</v>
      </c>
      <c r="BT113" s="15">
        <v>0</v>
      </c>
      <c r="BU113" s="15">
        <v>0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v>0</v>
      </c>
      <c r="CH113" s="15">
        <v>2.083333333333333</v>
      </c>
      <c r="CI113" s="15">
        <v>0</v>
      </c>
      <c r="CJ113" s="15">
        <v>0</v>
      </c>
      <c r="CK113" s="15">
        <v>6.25</v>
      </c>
      <c r="CL113" s="15">
        <v>8.3000000000000007</v>
      </c>
      <c r="CM113" s="15">
        <v>2.083333333333333</v>
      </c>
      <c r="CN113" s="15">
        <v>0</v>
      </c>
      <c r="CO113" s="15">
        <v>0</v>
      </c>
      <c r="CP113" s="15">
        <v>0</v>
      </c>
      <c r="CQ113" s="15">
        <v>0</v>
      </c>
      <c r="CR113" s="15">
        <v>0</v>
      </c>
      <c r="CS113" s="15">
        <v>0</v>
      </c>
      <c r="CT113" s="15">
        <v>10.383333333333335</v>
      </c>
      <c r="CU113" s="15">
        <v>0</v>
      </c>
      <c r="CV113" s="15">
        <v>1</v>
      </c>
      <c r="CW113" s="15">
        <v>316</v>
      </c>
      <c r="CX113" s="15"/>
      <c r="DA113" s="43"/>
      <c r="DG113" s="43"/>
      <c r="DH113" s="43"/>
      <c r="DJ113" s="60"/>
      <c r="DK113" s="43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</row>
    <row r="114" spans="1:209" x14ac:dyDescent="0.2">
      <c r="A114" s="43">
        <v>69</v>
      </c>
      <c r="B114" s="43">
        <v>261</v>
      </c>
      <c r="C114" s="100">
        <v>321</v>
      </c>
      <c r="D114" s="60">
        <f>'Revised Stratig. - April ''08'!$G$266</f>
        <v>6120</v>
      </c>
      <c r="E114" s="67">
        <v>28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7.1428571428571432</v>
      </c>
      <c r="AF114" s="15">
        <v>1.7857142857142858</v>
      </c>
      <c r="AG114" s="15">
        <v>8.9285714285714288</v>
      </c>
      <c r="AH114" s="15">
        <v>0</v>
      </c>
      <c r="AI114" s="15">
        <v>741.07142857142856</v>
      </c>
      <c r="AJ114" s="15">
        <v>0</v>
      </c>
      <c r="AK114" s="15">
        <v>0</v>
      </c>
      <c r="AL114" s="15">
        <v>0</v>
      </c>
      <c r="AM114" s="15">
        <v>0</v>
      </c>
      <c r="AN114" s="15">
        <v>0</v>
      </c>
      <c r="AO114" s="15">
        <v>0</v>
      </c>
      <c r="AP114" s="15">
        <v>1.7857142857142858</v>
      </c>
      <c r="AQ114" s="15">
        <v>0</v>
      </c>
      <c r="AR114" s="15">
        <v>0</v>
      </c>
      <c r="AS114" s="15">
        <v>0</v>
      </c>
      <c r="AT114" s="15">
        <v>14.285714285714286</v>
      </c>
      <c r="AU114" s="15">
        <v>153.57142857142858</v>
      </c>
      <c r="AV114" s="15">
        <v>1.7857142857142858</v>
      </c>
      <c r="AW114" s="15">
        <v>0</v>
      </c>
      <c r="AX114" s="15">
        <v>14.28</v>
      </c>
      <c r="AY114" s="15">
        <v>375</v>
      </c>
      <c r="AZ114" s="15">
        <v>0</v>
      </c>
      <c r="BA114" s="15">
        <v>1.7857142857142858</v>
      </c>
      <c r="BB114" s="15">
        <v>5.3571428571428577</v>
      </c>
      <c r="BC114" s="15">
        <v>8.9285714285714288</v>
      </c>
      <c r="BD114" s="15">
        <v>5.3571428571428577</v>
      </c>
      <c r="BE114" s="15">
        <v>5.3571428571428577</v>
      </c>
      <c r="BF114" s="15">
        <v>0</v>
      </c>
      <c r="BG114" s="15">
        <v>403.57142857142861</v>
      </c>
      <c r="BH114" s="15">
        <v>0</v>
      </c>
      <c r="BI114" s="15">
        <v>1.7857142857142858</v>
      </c>
      <c r="BJ114" s="15">
        <v>0</v>
      </c>
      <c r="BK114" s="15">
        <v>1.7849999999999999</v>
      </c>
      <c r="BL114" s="15">
        <v>0</v>
      </c>
      <c r="BM114" s="15">
        <v>0</v>
      </c>
      <c r="BN114" s="15">
        <v>0</v>
      </c>
      <c r="BO114" s="15">
        <v>0</v>
      </c>
      <c r="BP114" s="15">
        <v>0</v>
      </c>
      <c r="BQ114" s="15">
        <v>0</v>
      </c>
      <c r="BR114" s="15">
        <v>1.7857142857142858</v>
      </c>
      <c r="BS114" s="15">
        <v>0</v>
      </c>
      <c r="BT114" s="15">
        <v>0</v>
      </c>
      <c r="BU114" s="15">
        <v>0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v>0</v>
      </c>
      <c r="CH114" s="15">
        <v>0</v>
      </c>
      <c r="CI114" s="15">
        <v>0</v>
      </c>
      <c r="CJ114" s="15">
        <v>0</v>
      </c>
      <c r="CK114" s="15">
        <v>0</v>
      </c>
      <c r="CL114" s="15">
        <v>0</v>
      </c>
      <c r="CM114" s="15">
        <v>0</v>
      </c>
      <c r="CN114" s="15">
        <v>0</v>
      </c>
      <c r="CO114" s="15">
        <v>0</v>
      </c>
      <c r="CP114" s="15">
        <v>0</v>
      </c>
      <c r="CQ114" s="15">
        <v>0</v>
      </c>
      <c r="CR114" s="15">
        <v>0</v>
      </c>
      <c r="CS114" s="15">
        <v>0</v>
      </c>
      <c r="CT114" s="15">
        <v>0</v>
      </c>
      <c r="CU114" s="15">
        <v>0</v>
      </c>
      <c r="CV114" s="15">
        <v>1</v>
      </c>
      <c r="CW114" s="15">
        <v>321</v>
      </c>
      <c r="CX114" s="15"/>
      <c r="DA114" s="43"/>
      <c r="DG114" s="43"/>
      <c r="DH114" s="43"/>
      <c r="DJ114" s="60"/>
      <c r="DK114" s="43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</row>
    <row r="115" spans="1:209" x14ac:dyDescent="0.2">
      <c r="A115" s="43">
        <v>74</v>
      </c>
      <c r="B115" s="43">
        <v>266</v>
      </c>
      <c r="C115" s="100">
        <v>326</v>
      </c>
      <c r="D115" s="60">
        <f>'Revised Stratig. - April ''08'!$G$271</f>
        <v>6159</v>
      </c>
      <c r="E115" s="67">
        <v>27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3.7037037037037033</v>
      </c>
      <c r="AF115" s="15">
        <v>3.7037037037037033</v>
      </c>
      <c r="AG115" s="15">
        <v>7.4074074074074066</v>
      </c>
      <c r="AH115" s="15">
        <v>0</v>
      </c>
      <c r="AI115" s="15">
        <v>424.07407407407402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5">
        <v>0</v>
      </c>
      <c r="AP115" s="15">
        <v>0</v>
      </c>
      <c r="AQ115" s="15">
        <v>0</v>
      </c>
      <c r="AR115" s="15">
        <v>0</v>
      </c>
      <c r="AS115" s="15">
        <v>0</v>
      </c>
      <c r="AT115" s="15">
        <v>11.111111111111111</v>
      </c>
      <c r="AU115" s="15">
        <v>335.18518518518516</v>
      </c>
      <c r="AV115" s="15">
        <v>1.8518518518518516</v>
      </c>
      <c r="AW115" s="15">
        <v>0</v>
      </c>
      <c r="AX115" s="15">
        <v>11.11</v>
      </c>
      <c r="AY115" s="15">
        <v>266.66666666666663</v>
      </c>
      <c r="AZ115" s="15">
        <v>0</v>
      </c>
      <c r="BA115" s="15">
        <v>1.8518518518518516</v>
      </c>
      <c r="BB115" s="15">
        <v>87.037037037037038</v>
      </c>
      <c r="BC115" s="15">
        <v>0</v>
      </c>
      <c r="BD115" s="15">
        <v>7.4074074074074066</v>
      </c>
      <c r="BE115" s="15">
        <v>3.7037037037037033</v>
      </c>
      <c r="BF115" s="15">
        <v>0</v>
      </c>
      <c r="BG115" s="15">
        <v>368.51851851851853</v>
      </c>
      <c r="BH115" s="15">
        <v>0</v>
      </c>
      <c r="BI115" s="15">
        <v>1.8518518518518516</v>
      </c>
      <c r="BJ115" s="15">
        <v>0</v>
      </c>
      <c r="BK115" s="15">
        <v>1.8520000000000001</v>
      </c>
      <c r="BL115" s="15">
        <v>0</v>
      </c>
      <c r="BM115" s="15">
        <v>0</v>
      </c>
      <c r="BN115" s="15">
        <v>0</v>
      </c>
      <c r="BO115" s="15">
        <v>0</v>
      </c>
      <c r="BP115" s="15">
        <v>0</v>
      </c>
      <c r="BQ115" s="15">
        <v>0</v>
      </c>
      <c r="BR115" s="15">
        <v>1.8518518518518516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15">
        <v>0</v>
      </c>
      <c r="CI115" s="15">
        <v>0</v>
      </c>
      <c r="CJ115" s="15">
        <v>0</v>
      </c>
      <c r="CK115" s="15">
        <v>0</v>
      </c>
      <c r="CL115" s="15">
        <v>0</v>
      </c>
      <c r="CM115" s="15">
        <v>0</v>
      </c>
      <c r="CN115" s="15">
        <v>0</v>
      </c>
      <c r="CO115" s="15">
        <v>0</v>
      </c>
      <c r="CP115" s="15">
        <v>0</v>
      </c>
      <c r="CQ115" s="15">
        <v>0</v>
      </c>
      <c r="CR115" s="15">
        <v>0</v>
      </c>
      <c r="CS115" s="15">
        <v>0</v>
      </c>
      <c r="CT115" s="15">
        <v>0</v>
      </c>
      <c r="CU115" s="15">
        <v>0</v>
      </c>
      <c r="CV115" s="15">
        <v>1</v>
      </c>
      <c r="CW115" s="15">
        <v>326</v>
      </c>
      <c r="CX115" s="15"/>
      <c r="DA115" s="43"/>
      <c r="DG115" s="43"/>
      <c r="DH115" s="43"/>
      <c r="DJ115" s="60"/>
      <c r="DK115" s="43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</row>
    <row r="116" spans="1:209" x14ac:dyDescent="0.2">
      <c r="A116" s="43">
        <v>79</v>
      </c>
      <c r="B116" s="43">
        <v>271</v>
      </c>
      <c r="C116" s="100">
        <v>331</v>
      </c>
      <c r="D116" s="60">
        <f>'Revised Stratig. - April ''08'!$G$276</f>
        <v>6224</v>
      </c>
      <c r="E116" s="67">
        <v>30</v>
      </c>
      <c r="F116" s="15">
        <v>0</v>
      </c>
      <c r="G116" s="15">
        <v>1.6666666666666667</v>
      </c>
      <c r="H116" s="15">
        <v>0</v>
      </c>
      <c r="I116" s="15">
        <v>0</v>
      </c>
      <c r="J116" s="15">
        <v>1.6667000000000003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1.6667000000000003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1.6666666666666667</v>
      </c>
      <c r="W116" s="15">
        <v>1.6666666666666667</v>
      </c>
      <c r="X116" s="15">
        <v>0</v>
      </c>
      <c r="Y116" s="15">
        <v>1.6666666666666667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5</v>
      </c>
      <c r="AF116" s="15">
        <v>1.6666666666666667</v>
      </c>
      <c r="AG116" s="15">
        <v>6.666666666666667</v>
      </c>
      <c r="AH116" s="15">
        <v>0</v>
      </c>
      <c r="AI116" s="15">
        <v>498.33333333333337</v>
      </c>
      <c r="AJ116" s="15">
        <v>1.6666666666666667</v>
      </c>
      <c r="AK116" s="15">
        <v>1.6666666666666667</v>
      </c>
      <c r="AL116" s="15">
        <v>0</v>
      </c>
      <c r="AM116" s="15">
        <v>1.6666666666666667</v>
      </c>
      <c r="AN116" s="15">
        <v>0</v>
      </c>
      <c r="AO116" s="15">
        <v>0</v>
      </c>
      <c r="AP116" s="15">
        <v>0</v>
      </c>
      <c r="AQ116" s="15">
        <v>0</v>
      </c>
      <c r="AR116" s="15">
        <v>0</v>
      </c>
      <c r="AS116" s="15">
        <v>0</v>
      </c>
      <c r="AT116" s="15">
        <v>21.666666666666668</v>
      </c>
      <c r="AU116" s="15">
        <v>483.33333333333337</v>
      </c>
      <c r="AV116" s="15">
        <v>13.333333333333334</v>
      </c>
      <c r="AW116" s="15">
        <v>0</v>
      </c>
      <c r="AX116" s="15">
        <v>21.67</v>
      </c>
      <c r="AY116" s="15">
        <v>378.33333333333337</v>
      </c>
      <c r="AZ116" s="15">
        <v>0</v>
      </c>
      <c r="BA116" s="15">
        <v>8.3333333333333321</v>
      </c>
      <c r="BB116" s="15">
        <v>26.666666666666668</v>
      </c>
      <c r="BC116" s="15">
        <v>6.666666666666667</v>
      </c>
      <c r="BD116" s="15">
        <v>1.6666666666666667</v>
      </c>
      <c r="BE116" s="15">
        <v>10</v>
      </c>
      <c r="BF116" s="15">
        <v>0</v>
      </c>
      <c r="BG116" s="15">
        <v>445</v>
      </c>
      <c r="BH116" s="15">
        <v>0</v>
      </c>
      <c r="BI116" s="15">
        <v>0</v>
      </c>
      <c r="BJ116" s="15">
        <v>0</v>
      </c>
      <c r="BK116" s="15">
        <v>0</v>
      </c>
      <c r="BL116" s="15">
        <v>0</v>
      </c>
      <c r="BM116" s="15">
        <v>0</v>
      </c>
      <c r="BN116" s="15">
        <v>0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15">
        <v>0</v>
      </c>
      <c r="CI116" s="15">
        <v>0</v>
      </c>
      <c r="CJ116" s="15">
        <v>0</v>
      </c>
      <c r="CK116" s="15">
        <v>1.6666666666666667</v>
      </c>
      <c r="CL116" s="15">
        <v>2</v>
      </c>
      <c r="CM116" s="15">
        <v>0</v>
      </c>
      <c r="CN116" s="15">
        <v>0</v>
      </c>
      <c r="CO116" s="15">
        <v>0</v>
      </c>
      <c r="CP116" s="15">
        <v>0</v>
      </c>
      <c r="CQ116" s="15">
        <v>0</v>
      </c>
      <c r="CR116" s="15">
        <v>0</v>
      </c>
      <c r="CS116" s="15">
        <v>0</v>
      </c>
      <c r="CT116" s="15">
        <v>2</v>
      </c>
      <c r="CU116" s="15">
        <v>0</v>
      </c>
      <c r="CV116" s="15">
        <v>1</v>
      </c>
      <c r="CW116" s="15">
        <v>331</v>
      </c>
      <c r="CX116" s="15"/>
      <c r="DA116" s="43"/>
      <c r="DG116" s="43"/>
      <c r="DH116" s="43"/>
      <c r="DJ116" s="60"/>
      <c r="DK116" s="43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</row>
    <row r="117" spans="1:209" x14ac:dyDescent="0.2">
      <c r="A117" s="43">
        <v>84</v>
      </c>
      <c r="B117" s="43">
        <v>276</v>
      </c>
      <c r="C117" s="100">
        <v>336</v>
      </c>
      <c r="D117" s="60">
        <f>'Revised Stratig. - April ''08'!$G$281</f>
        <v>6352</v>
      </c>
      <c r="E117" s="67">
        <v>31</v>
      </c>
      <c r="F117" s="15">
        <v>0</v>
      </c>
      <c r="G117" s="15">
        <v>1.6129032258064515</v>
      </c>
      <c r="H117" s="15">
        <v>0</v>
      </c>
      <c r="I117" s="15">
        <v>0</v>
      </c>
      <c r="J117" s="15">
        <v>1.6129029999999998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1.6129029999999998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554.83870967741927</v>
      </c>
      <c r="AJ117" s="15">
        <v>0</v>
      </c>
      <c r="AK117" s="15">
        <v>0</v>
      </c>
      <c r="AL117" s="15">
        <v>0</v>
      </c>
      <c r="AM117" s="15">
        <v>1.6129032258064515</v>
      </c>
      <c r="AN117" s="15">
        <v>0</v>
      </c>
      <c r="AO117" s="15">
        <v>0</v>
      </c>
      <c r="AP117" s="15">
        <v>0</v>
      </c>
      <c r="AQ117" s="15">
        <v>1.6129032258064515</v>
      </c>
      <c r="AR117" s="15">
        <v>0</v>
      </c>
      <c r="AS117" s="15">
        <v>0</v>
      </c>
      <c r="AT117" s="15">
        <v>22.580645161290317</v>
      </c>
      <c r="AU117" s="15">
        <v>274.19354838709677</v>
      </c>
      <c r="AV117" s="15">
        <v>3.225806451612903</v>
      </c>
      <c r="AW117" s="15">
        <v>0</v>
      </c>
      <c r="AX117" s="15">
        <v>22.579999999999995</v>
      </c>
      <c r="AY117" s="15">
        <v>319.35483870967738</v>
      </c>
      <c r="AZ117" s="15">
        <v>0</v>
      </c>
      <c r="BA117" s="15">
        <v>9.6774193548387082</v>
      </c>
      <c r="BB117" s="15">
        <v>51.612903225806448</v>
      </c>
      <c r="BC117" s="15">
        <v>1.6129032258064515</v>
      </c>
      <c r="BD117" s="15">
        <v>1.6129032258064515</v>
      </c>
      <c r="BE117" s="15">
        <v>3.225806451612903</v>
      </c>
      <c r="BF117" s="15">
        <v>0</v>
      </c>
      <c r="BG117" s="15">
        <v>390.32258064516128</v>
      </c>
      <c r="BH117" s="15">
        <v>0</v>
      </c>
      <c r="BI117" s="15">
        <v>0</v>
      </c>
      <c r="BJ117" s="15">
        <v>0</v>
      </c>
      <c r="BK117" s="15">
        <v>0</v>
      </c>
      <c r="BL117" s="15">
        <v>0</v>
      </c>
      <c r="BM117" s="15">
        <v>0</v>
      </c>
      <c r="BN117" s="15">
        <v>0</v>
      </c>
      <c r="BO117" s="15">
        <v>0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v>1.6129032258064515</v>
      </c>
      <c r="CJ117" s="15">
        <v>0</v>
      </c>
      <c r="CK117" s="15">
        <v>8.064516129032258</v>
      </c>
      <c r="CL117" s="15">
        <v>7.9999999999999991</v>
      </c>
      <c r="CM117" s="15">
        <v>0</v>
      </c>
      <c r="CN117" s="15">
        <v>0</v>
      </c>
      <c r="CO117" s="15">
        <v>0</v>
      </c>
      <c r="CP117" s="15">
        <v>0</v>
      </c>
      <c r="CQ117" s="15">
        <v>0</v>
      </c>
      <c r="CR117" s="15">
        <v>0</v>
      </c>
      <c r="CS117" s="15">
        <v>0</v>
      </c>
      <c r="CT117" s="15">
        <v>7.9999999999999991</v>
      </c>
      <c r="CU117" s="15">
        <v>0</v>
      </c>
      <c r="CV117" s="15">
        <v>1</v>
      </c>
      <c r="CW117" s="15">
        <v>336</v>
      </c>
      <c r="CX117" s="15"/>
      <c r="DA117" s="43"/>
      <c r="DG117" s="43"/>
      <c r="DH117" s="43"/>
      <c r="DJ117" s="60"/>
      <c r="DK117" s="43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</row>
    <row r="118" spans="1:209" x14ac:dyDescent="0.2">
      <c r="A118" s="43">
        <v>89</v>
      </c>
      <c r="B118" s="43">
        <v>281</v>
      </c>
      <c r="C118" s="100">
        <v>341</v>
      </c>
      <c r="D118" s="60">
        <f>'Revised Stratig. - April ''08'!$G$286</f>
        <v>6492</v>
      </c>
      <c r="E118" s="67">
        <v>27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0</v>
      </c>
      <c r="Y118" s="15">
        <v>3.7037037037037033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11.111111111111111</v>
      </c>
      <c r="AF118" s="15">
        <v>1.8518518518518516</v>
      </c>
      <c r="AG118" s="15">
        <v>12.962962962962964</v>
      </c>
      <c r="AH118" s="15">
        <v>0</v>
      </c>
      <c r="AI118" s="15">
        <v>822.22222222222217</v>
      </c>
      <c r="AJ118" s="15">
        <v>0</v>
      </c>
      <c r="AK118" s="15">
        <v>0</v>
      </c>
      <c r="AL118" s="15">
        <v>0</v>
      </c>
      <c r="AM118" s="15">
        <v>3.7037037037037033</v>
      </c>
      <c r="AN118" s="15">
        <v>0</v>
      </c>
      <c r="AO118" s="15">
        <v>0</v>
      </c>
      <c r="AP118" s="15">
        <v>1.8518518518518516</v>
      </c>
      <c r="AQ118" s="15">
        <v>0</v>
      </c>
      <c r="AR118" s="15">
        <v>0</v>
      </c>
      <c r="AS118" s="15">
        <v>0</v>
      </c>
      <c r="AT118" s="15">
        <v>16.666666666666664</v>
      </c>
      <c r="AU118" s="15">
        <v>359.25925925925924</v>
      </c>
      <c r="AV118" s="15">
        <v>11.111111111111111</v>
      </c>
      <c r="AW118" s="15">
        <v>0</v>
      </c>
      <c r="AX118" s="15">
        <v>16.670000000000002</v>
      </c>
      <c r="AY118" s="15">
        <v>512.96296296296293</v>
      </c>
      <c r="AZ118" s="15">
        <v>1.8518518518518516</v>
      </c>
      <c r="BA118" s="15">
        <v>5.5555555555555554</v>
      </c>
      <c r="BB118" s="15">
        <v>35.185185185185183</v>
      </c>
      <c r="BC118" s="15">
        <v>16.666666666666664</v>
      </c>
      <c r="BD118" s="15">
        <v>9.2592592592592595</v>
      </c>
      <c r="BE118" s="15">
        <v>1.8518518518518516</v>
      </c>
      <c r="BF118" s="15">
        <v>0</v>
      </c>
      <c r="BG118" s="15">
        <v>594.44444444444446</v>
      </c>
      <c r="BH118" s="15">
        <v>0</v>
      </c>
      <c r="BI118" s="15">
        <v>1.8518518518518516</v>
      </c>
      <c r="BJ118" s="15">
        <v>0</v>
      </c>
      <c r="BK118" s="15">
        <v>1.8520000000000001</v>
      </c>
      <c r="BL118" s="15">
        <v>0</v>
      </c>
      <c r="BM118" s="15">
        <v>0</v>
      </c>
      <c r="BN118" s="15">
        <v>0</v>
      </c>
      <c r="BO118" s="15">
        <v>0</v>
      </c>
      <c r="BP118" s="15">
        <v>0</v>
      </c>
      <c r="BQ118" s="15">
        <v>1.8518518518518516</v>
      </c>
      <c r="BR118" s="15">
        <v>3.7037037037037033</v>
      </c>
      <c r="BS118" s="15">
        <v>0</v>
      </c>
      <c r="BT118" s="15">
        <v>0</v>
      </c>
      <c r="BU118" s="15">
        <v>0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15">
        <v>0</v>
      </c>
      <c r="CI118" s="15">
        <v>0</v>
      </c>
      <c r="CJ118" s="15">
        <v>0</v>
      </c>
      <c r="CK118" s="15">
        <v>0</v>
      </c>
      <c r="CL118" s="15">
        <v>0</v>
      </c>
      <c r="CM118" s="15">
        <v>0</v>
      </c>
      <c r="CN118" s="15">
        <v>0</v>
      </c>
      <c r="CO118" s="15">
        <v>0</v>
      </c>
      <c r="CP118" s="15">
        <v>0</v>
      </c>
      <c r="CQ118" s="15">
        <v>0</v>
      </c>
      <c r="CR118" s="15">
        <v>0</v>
      </c>
      <c r="CS118" s="15">
        <v>0</v>
      </c>
      <c r="CT118" s="15">
        <v>0</v>
      </c>
      <c r="CU118" s="15">
        <v>0</v>
      </c>
      <c r="CV118" s="15">
        <v>1</v>
      </c>
      <c r="CW118" s="15">
        <v>341</v>
      </c>
      <c r="CX118" s="15"/>
      <c r="DA118" s="43"/>
      <c r="DG118" s="43"/>
      <c r="DH118" s="43"/>
      <c r="DJ118" s="60"/>
      <c r="DK118" s="43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</row>
    <row r="119" spans="1:209" x14ac:dyDescent="0.2">
      <c r="A119" s="43">
        <v>94</v>
      </c>
      <c r="B119" s="43">
        <v>286</v>
      </c>
      <c r="C119" s="100">
        <v>346</v>
      </c>
      <c r="D119" s="60">
        <f>'Revised Stratig. - April ''08'!$G$291</f>
        <v>6565</v>
      </c>
      <c r="E119" s="67">
        <v>24</v>
      </c>
      <c r="F119" s="15">
        <v>0</v>
      </c>
      <c r="G119" s="15">
        <v>2.083333333333333</v>
      </c>
      <c r="H119" s="15">
        <v>4.1666666666666661</v>
      </c>
      <c r="I119" s="15">
        <v>0</v>
      </c>
      <c r="J119" s="15">
        <v>2.0833300000000001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2.0833300000000001</v>
      </c>
      <c r="Q119" s="15">
        <v>0</v>
      </c>
      <c r="R119" s="15">
        <v>2.083333333333333</v>
      </c>
      <c r="S119" s="15">
        <v>2.083333333333333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6.25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18.75</v>
      </c>
      <c r="AF119" s="15">
        <v>2.083333333333333</v>
      </c>
      <c r="AG119" s="15">
        <v>20.833333333333339</v>
      </c>
      <c r="AH119" s="15">
        <v>0</v>
      </c>
      <c r="AI119" s="15">
        <v>645.83333333333326</v>
      </c>
      <c r="AJ119" s="15">
        <v>0</v>
      </c>
      <c r="AK119" s="15">
        <v>0</v>
      </c>
      <c r="AL119" s="15">
        <v>4.1666666666666661</v>
      </c>
      <c r="AM119" s="15">
        <v>4.1666666666666661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16.666666666666664</v>
      </c>
      <c r="AU119" s="15">
        <v>277.08333333333343</v>
      </c>
      <c r="AV119" s="15">
        <v>6.25</v>
      </c>
      <c r="AW119" s="15">
        <v>0</v>
      </c>
      <c r="AX119" s="15">
        <v>16.670000000000005</v>
      </c>
      <c r="AY119" s="15">
        <v>331.25</v>
      </c>
      <c r="AZ119" s="15">
        <v>0</v>
      </c>
      <c r="BA119" s="15">
        <v>12.5</v>
      </c>
      <c r="BB119" s="15">
        <v>100</v>
      </c>
      <c r="BC119" s="15">
        <v>8.3333333333333321</v>
      </c>
      <c r="BD119" s="15">
        <v>2.083333333333333</v>
      </c>
      <c r="BE119" s="15">
        <v>6.25</v>
      </c>
      <c r="BF119" s="15">
        <v>0</v>
      </c>
      <c r="BG119" s="15">
        <v>466.66666666666669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v>0</v>
      </c>
      <c r="CN119" s="15">
        <v>0</v>
      </c>
      <c r="CO119" s="15">
        <v>0</v>
      </c>
      <c r="CP119" s="15">
        <v>2.083333333333333</v>
      </c>
      <c r="CQ119" s="15">
        <v>0</v>
      </c>
      <c r="CR119" s="15">
        <v>0</v>
      </c>
      <c r="CS119" s="15">
        <v>0</v>
      </c>
      <c r="CT119" s="15">
        <v>2.083333333333333</v>
      </c>
      <c r="CU119" s="15">
        <v>0</v>
      </c>
      <c r="CV119" s="15">
        <v>1</v>
      </c>
      <c r="CW119" s="15">
        <v>346</v>
      </c>
      <c r="CX119" s="15"/>
      <c r="DA119" s="43"/>
      <c r="DG119" s="43"/>
      <c r="DH119" s="43"/>
      <c r="DJ119" s="60"/>
      <c r="DK119" s="43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</row>
    <row r="120" spans="1:209" x14ac:dyDescent="0.2">
      <c r="A120" s="61" t="s">
        <v>200</v>
      </c>
      <c r="B120" s="43"/>
      <c r="D120" s="73"/>
      <c r="E120" s="69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DG120" s="61"/>
      <c r="DH120" s="43"/>
      <c r="DJ120" s="73"/>
      <c r="DK120" s="178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</row>
    <row r="121" spans="1:209" x14ac:dyDescent="0.2">
      <c r="A121" s="43">
        <v>4</v>
      </c>
      <c r="B121" s="43">
        <v>295</v>
      </c>
      <c r="C121" s="100">
        <v>355</v>
      </c>
      <c r="D121" s="60">
        <f>'Revised Stratig. - April ''08'!$G$300</f>
        <v>6643</v>
      </c>
      <c r="E121" s="67">
        <v>29</v>
      </c>
      <c r="F121" s="15">
        <v>1.7241379310344827</v>
      </c>
      <c r="G121" s="15">
        <v>1.7241379310344827</v>
      </c>
      <c r="H121" s="15">
        <v>0</v>
      </c>
      <c r="I121" s="15">
        <v>0</v>
      </c>
      <c r="J121" s="15">
        <v>3.45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3.45</v>
      </c>
      <c r="Q121" s="15">
        <v>1.7241379310344827</v>
      </c>
      <c r="R121" s="15">
        <v>0</v>
      </c>
      <c r="S121" s="15">
        <v>1.7241379310344827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8.6206896551724146</v>
      </c>
      <c r="AF121" s="15">
        <v>1.7241379310344827</v>
      </c>
      <c r="AG121" s="15">
        <v>10.344827586206897</v>
      </c>
      <c r="AH121" s="15">
        <v>0</v>
      </c>
      <c r="AI121" s="15">
        <v>693.10344827586198</v>
      </c>
      <c r="AJ121" s="15">
        <v>0</v>
      </c>
      <c r="AK121" s="15">
        <v>0</v>
      </c>
      <c r="AL121" s="15">
        <v>0</v>
      </c>
      <c r="AM121" s="15">
        <v>5.1724137931034484</v>
      </c>
      <c r="AN121" s="15">
        <v>0</v>
      </c>
      <c r="AO121" s="15">
        <v>0</v>
      </c>
      <c r="AP121" s="15">
        <v>5.1724137931034484</v>
      </c>
      <c r="AQ121" s="15">
        <v>1.7241379310344827</v>
      </c>
      <c r="AR121" s="15">
        <v>0</v>
      </c>
      <c r="AS121" s="15">
        <v>0</v>
      </c>
      <c r="AT121" s="15">
        <v>17.241379310344829</v>
      </c>
      <c r="AU121" s="15">
        <v>281.0344827586207</v>
      </c>
      <c r="AV121" s="15">
        <v>10.344827586206897</v>
      </c>
      <c r="AW121" s="15">
        <v>0</v>
      </c>
      <c r="AX121" s="15">
        <v>17.239999999999998</v>
      </c>
      <c r="AY121" s="15">
        <v>491.37931034482756</v>
      </c>
      <c r="AZ121" s="15">
        <v>1.7241379310344827</v>
      </c>
      <c r="BA121" s="15">
        <v>5.1724137931034484</v>
      </c>
      <c r="BB121" s="15">
        <v>12.068965517241379</v>
      </c>
      <c r="BC121" s="15">
        <v>0</v>
      </c>
      <c r="BD121" s="15">
        <v>8.6206896551724146</v>
      </c>
      <c r="BE121" s="15">
        <v>6.8965517241379306</v>
      </c>
      <c r="BF121" s="15">
        <v>0</v>
      </c>
      <c r="BG121" s="15">
        <v>536.20689655172396</v>
      </c>
      <c r="BH121" s="15">
        <v>0</v>
      </c>
      <c r="BI121" s="15">
        <v>6.8965517241379306</v>
      </c>
      <c r="BJ121" s="15">
        <v>0</v>
      </c>
      <c r="BK121" s="15">
        <v>1.724</v>
      </c>
      <c r="BL121" s="15">
        <v>0</v>
      </c>
      <c r="BM121" s="15">
        <v>0</v>
      </c>
      <c r="BN121" s="15">
        <v>0</v>
      </c>
      <c r="BO121" s="15">
        <v>0</v>
      </c>
      <c r="BP121" s="15">
        <v>0</v>
      </c>
      <c r="BQ121" s="15">
        <v>0</v>
      </c>
      <c r="BR121" s="15">
        <v>6.8965517241379306</v>
      </c>
      <c r="BS121" s="15">
        <v>0</v>
      </c>
      <c r="BT121" s="15">
        <v>0</v>
      </c>
      <c r="BU121" s="15">
        <v>0</v>
      </c>
      <c r="BV121" s="15">
        <v>0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v>0</v>
      </c>
      <c r="CH121" s="15">
        <v>0</v>
      </c>
      <c r="CI121" s="15">
        <v>0</v>
      </c>
      <c r="CJ121" s="15">
        <v>0</v>
      </c>
      <c r="CK121" s="15">
        <v>0</v>
      </c>
      <c r="CL121" s="15">
        <v>0</v>
      </c>
      <c r="CM121" s="15">
        <v>0</v>
      </c>
      <c r="CN121" s="15">
        <v>0</v>
      </c>
      <c r="CO121" s="15">
        <v>0</v>
      </c>
      <c r="CP121" s="15">
        <v>0</v>
      </c>
      <c r="CQ121" s="15">
        <v>0</v>
      </c>
      <c r="CR121" s="15">
        <v>0</v>
      </c>
      <c r="CS121" s="15">
        <v>0</v>
      </c>
      <c r="CT121" s="15">
        <v>0</v>
      </c>
      <c r="CU121" s="15">
        <v>0</v>
      </c>
      <c r="CV121" s="15">
        <v>1</v>
      </c>
      <c r="CW121" s="15">
        <v>355</v>
      </c>
      <c r="CX121" s="15"/>
      <c r="DA121" s="43"/>
      <c r="DG121" s="43"/>
      <c r="DH121" s="43"/>
      <c r="DJ121" s="60"/>
      <c r="DK121" s="43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</row>
    <row r="122" spans="1:209" x14ac:dyDescent="0.2">
      <c r="A122" s="43">
        <v>9</v>
      </c>
      <c r="B122" s="43">
        <v>300</v>
      </c>
      <c r="C122" s="100">
        <v>360</v>
      </c>
      <c r="D122" s="60">
        <f>'Revised Stratig. - April ''08'!$G$305</f>
        <v>6701</v>
      </c>
      <c r="E122" s="67">
        <v>29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10.344827586206897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3.4482758620689653</v>
      </c>
      <c r="AF122" s="15">
        <v>0</v>
      </c>
      <c r="AG122" s="15">
        <v>3.4482758620689653</v>
      </c>
      <c r="AH122" s="15">
        <v>0</v>
      </c>
      <c r="AI122" s="15">
        <v>1389.655172413793</v>
      </c>
      <c r="AJ122" s="15">
        <v>0</v>
      </c>
      <c r="AK122" s="15">
        <v>0</v>
      </c>
      <c r="AL122" s="15">
        <v>0</v>
      </c>
      <c r="AM122" s="15">
        <v>3.4482758620689653</v>
      </c>
      <c r="AN122" s="15">
        <v>0</v>
      </c>
      <c r="AO122" s="15">
        <v>0</v>
      </c>
      <c r="AP122" s="15">
        <v>1.7241379310344827</v>
      </c>
      <c r="AQ122" s="15">
        <v>0</v>
      </c>
      <c r="AR122" s="15">
        <v>1.7241379310344827</v>
      </c>
      <c r="AS122" s="15">
        <v>0</v>
      </c>
      <c r="AT122" s="15">
        <v>31.034482758620687</v>
      </c>
      <c r="AU122" s="15">
        <v>417.24137931034483</v>
      </c>
      <c r="AV122" s="15">
        <v>6.8965517241379306</v>
      </c>
      <c r="AW122" s="15">
        <v>0</v>
      </c>
      <c r="AX122" s="15">
        <v>31.029999999999998</v>
      </c>
      <c r="AY122" s="15">
        <v>370.68965517241378</v>
      </c>
      <c r="AZ122" s="15">
        <v>0</v>
      </c>
      <c r="BA122" s="15">
        <v>17.241379310344829</v>
      </c>
      <c r="BB122" s="15">
        <v>118.9655172413793</v>
      </c>
      <c r="BC122" s="15">
        <v>0</v>
      </c>
      <c r="BD122" s="15">
        <v>1.7241379310344827</v>
      </c>
      <c r="BE122" s="15">
        <v>5.1724137931034484</v>
      </c>
      <c r="BF122" s="15">
        <v>0</v>
      </c>
      <c r="BG122" s="15">
        <v>520.68965517241384</v>
      </c>
      <c r="BH122" s="15">
        <v>0</v>
      </c>
      <c r="BI122" s="15">
        <v>3.4482758620689653</v>
      </c>
      <c r="BJ122" s="15">
        <v>0</v>
      </c>
      <c r="BK122" s="15">
        <v>1.724</v>
      </c>
      <c r="BL122" s="15">
        <v>0</v>
      </c>
      <c r="BM122" s="15">
        <v>0</v>
      </c>
      <c r="BN122" s="15">
        <v>0</v>
      </c>
      <c r="BO122" s="15">
        <v>0</v>
      </c>
      <c r="BP122" s="15">
        <v>0</v>
      </c>
      <c r="BQ122" s="15">
        <v>3.4482758620689653</v>
      </c>
      <c r="BR122" s="15">
        <v>6.8965517241379306</v>
      </c>
      <c r="BS122" s="15">
        <v>0</v>
      </c>
      <c r="BT122" s="15">
        <v>0</v>
      </c>
      <c r="BU122" s="15">
        <v>0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v>0</v>
      </c>
      <c r="CJ122" s="15">
        <v>0</v>
      </c>
      <c r="CK122" s="15">
        <v>0</v>
      </c>
      <c r="CL122" s="15">
        <v>0</v>
      </c>
      <c r="CM122" s="15">
        <v>0</v>
      </c>
      <c r="CN122" s="15">
        <v>0</v>
      </c>
      <c r="CO122" s="15">
        <v>0</v>
      </c>
      <c r="CP122" s="15">
        <v>0</v>
      </c>
      <c r="CQ122" s="15">
        <v>0</v>
      </c>
      <c r="CR122" s="15">
        <v>0</v>
      </c>
      <c r="CS122" s="15">
        <v>0</v>
      </c>
      <c r="CT122" s="15">
        <v>0</v>
      </c>
      <c r="CU122" s="15">
        <v>0</v>
      </c>
      <c r="CV122" s="15">
        <v>1</v>
      </c>
      <c r="CW122" s="15">
        <v>360</v>
      </c>
      <c r="CX122" s="15"/>
      <c r="DA122" s="43"/>
      <c r="DG122" s="43"/>
      <c r="DH122" s="43"/>
      <c r="DJ122" s="60"/>
      <c r="DK122" s="43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</row>
    <row r="123" spans="1:209" x14ac:dyDescent="0.2">
      <c r="A123" s="43">
        <v>14</v>
      </c>
      <c r="B123" s="43">
        <v>305</v>
      </c>
      <c r="C123" s="100">
        <v>365</v>
      </c>
      <c r="D123" s="60">
        <f>'Revised Stratig. - April ''08'!$G$310</f>
        <v>6884</v>
      </c>
      <c r="E123" s="67">
        <v>29</v>
      </c>
      <c r="F123" s="15">
        <v>0</v>
      </c>
      <c r="G123" s="15">
        <v>1.7241379310344827</v>
      </c>
      <c r="H123" s="15">
        <v>1.7241379310344827</v>
      </c>
      <c r="I123" s="15">
        <v>0</v>
      </c>
      <c r="J123" s="15">
        <v>1.724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1.724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10.344827586206897</v>
      </c>
      <c r="AF123" s="15">
        <v>6.8965517241379306</v>
      </c>
      <c r="AG123" s="15">
        <v>17.241379310344829</v>
      </c>
      <c r="AH123" s="15">
        <v>0</v>
      </c>
      <c r="AI123" s="15">
        <v>831.03448275862058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12.068965517241379</v>
      </c>
      <c r="AU123" s="15">
        <v>427.58620689655163</v>
      </c>
      <c r="AV123" s="15">
        <v>6.8965517241379306</v>
      </c>
      <c r="AW123" s="15">
        <v>0</v>
      </c>
      <c r="AX123" s="15">
        <v>12.07</v>
      </c>
      <c r="AY123" s="15">
        <v>420.68965517241378</v>
      </c>
      <c r="AZ123" s="15">
        <v>0</v>
      </c>
      <c r="BA123" s="15">
        <v>5.1724137931034484</v>
      </c>
      <c r="BB123" s="15">
        <v>62.068965517241374</v>
      </c>
      <c r="BC123" s="15">
        <v>0</v>
      </c>
      <c r="BD123" s="15">
        <v>6.8965517241379306</v>
      </c>
      <c r="BE123" s="15">
        <v>12.068965517241379</v>
      </c>
      <c r="BF123" s="15">
        <v>0</v>
      </c>
      <c r="BG123" s="15">
        <v>513.79310344827593</v>
      </c>
      <c r="BH123" s="15">
        <v>0</v>
      </c>
      <c r="BI123" s="15">
        <v>1.7241379310344827</v>
      </c>
      <c r="BJ123" s="15">
        <v>0</v>
      </c>
      <c r="BK123" s="15">
        <v>1.724</v>
      </c>
      <c r="BL123" s="15">
        <v>0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15">
        <v>1.7241379310344827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0</v>
      </c>
      <c r="CL123" s="15">
        <v>0</v>
      </c>
      <c r="CM123" s="15">
        <v>0</v>
      </c>
      <c r="CN123" s="15">
        <v>0</v>
      </c>
      <c r="CO123" s="15">
        <v>0</v>
      </c>
      <c r="CP123" s="15">
        <v>0</v>
      </c>
      <c r="CQ123" s="15">
        <v>0</v>
      </c>
      <c r="CR123" s="15">
        <v>0</v>
      </c>
      <c r="CS123" s="15">
        <v>0</v>
      </c>
      <c r="CT123" s="15">
        <v>0</v>
      </c>
      <c r="CU123" s="15">
        <v>0</v>
      </c>
      <c r="CV123" s="15">
        <v>1</v>
      </c>
      <c r="CW123" s="15">
        <v>365</v>
      </c>
      <c r="CX123" s="15"/>
      <c r="DA123" s="43"/>
      <c r="DG123" s="43"/>
      <c r="DH123" s="43"/>
      <c r="DJ123" s="60"/>
      <c r="DK123" s="43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</row>
    <row r="124" spans="1:209" x14ac:dyDescent="0.2">
      <c r="A124" s="43">
        <v>19</v>
      </c>
      <c r="B124" s="43">
        <v>310</v>
      </c>
      <c r="C124" s="100">
        <v>370</v>
      </c>
      <c r="D124" s="60">
        <f>'Revised Stratig. - April ''08'!$G$315</f>
        <v>7078</v>
      </c>
      <c r="E124" s="170">
        <v>30</v>
      </c>
      <c r="F124" s="15">
        <v>1.7241379310344827</v>
      </c>
      <c r="G124" s="15">
        <v>0</v>
      </c>
      <c r="H124" s="15">
        <v>1.7241379310344827</v>
      </c>
      <c r="I124" s="15">
        <v>1.7241379310344827</v>
      </c>
      <c r="J124" s="15">
        <v>3.448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3.448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3.4482758620689653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1.7241379310344827</v>
      </c>
      <c r="AF124" s="15">
        <v>0</v>
      </c>
      <c r="AG124" s="15">
        <v>1.7241379310344827</v>
      </c>
      <c r="AH124" s="15">
        <v>0</v>
      </c>
      <c r="AI124" s="15">
        <v>1286.2068965517242</v>
      </c>
      <c r="AJ124" s="15">
        <v>0</v>
      </c>
      <c r="AK124" s="15">
        <v>1.7241379310344827</v>
      </c>
      <c r="AL124" s="15">
        <v>0</v>
      </c>
      <c r="AM124" s="15">
        <v>0</v>
      </c>
      <c r="AN124" s="15">
        <v>0</v>
      </c>
      <c r="AO124" s="15">
        <v>0</v>
      </c>
      <c r="AP124" s="15">
        <v>0</v>
      </c>
      <c r="AQ124" s="15">
        <v>0</v>
      </c>
      <c r="AR124" s="15">
        <v>0</v>
      </c>
      <c r="AS124" s="15">
        <v>0</v>
      </c>
      <c r="AT124" s="15">
        <v>0</v>
      </c>
      <c r="AU124" s="15">
        <v>3.4482758620689653</v>
      </c>
      <c r="AV124" s="15">
        <v>1.7241379310344827</v>
      </c>
      <c r="AW124" s="15">
        <v>0</v>
      </c>
      <c r="AX124" s="15">
        <v>1.7241379310344827</v>
      </c>
      <c r="AY124" s="15">
        <v>612.06896551724151</v>
      </c>
      <c r="AZ124" s="15">
        <v>3.4482758620689653</v>
      </c>
      <c r="BA124" s="15">
        <v>10.344827586206899</v>
      </c>
      <c r="BB124" s="15">
        <v>62.068965517241381</v>
      </c>
      <c r="BC124" s="15">
        <v>0</v>
      </c>
      <c r="BD124" s="15">
        <v>8.6206896551724146</v>
      </c>
      <c r="BE124" s="15">
        <v>13.793103448275861</v>
      </c>
      <c r="BF124" s="15">
        <v>0</v>
      </c>
      <c r="BG124" s="15">
        <v>712.06896551724151</v>
      </c>
      <c r="BH124" s="15">
        <v>0</v>
      </c>
      <c r="BI124" s="15">
        <v>0</v>
      </c>
      <c r="BJ124" s="15">
        <v>0</v>
      </c>
      <c r="BK124" s="15">
        <v>0</v>
      </c>
      <c r="BL124" s="15">
        <v>0</v>
      </c>
      <c r="BM124" s="15">
        <v>0</v>
      </c>
      <c r="BN124" s="15">
        <v>0</v>
      </c>
      <c r="BO124" s="15">
        <v>0</v>
      </c>
      <c r="BP124" s="15">
        <v>0</v>
      </c>
      <c r="BQ124" s="15">
        <v>13.793103448275861</v>
      </c>
      <c r="BR124" s="15">
        <v>13.793103448275861</v>
      </c>
      <c r="BS124" s="15">
        <v>0</v>
      </c>
      <c r="BT124" s="15">
        <v>0</v>
      </c>
      <c r="BU124" s="15">
        <v>0</v>
      </c>
      <c r="BV124" s="15">
        <v>0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v>0</v>
      </c>
      <c r="CH124" s="15">
        <v>0</v>
      </c>
      <c r="CI124" s="15">
        <v>0</v>
      </c>
      <c r="CJ124" s="15">
        <v>0</v>
      </c>
      <c r="CK124" s="15">
        <v>0</v>
      </c>
      <c r="CL124" s="15">
        <v>0</v>
      </c>
      <c r="CM124" s="15">
        <v>0</v>
      </c>
      <c r="CN124" s="15">
        <v>0</v>
      </c>
      <c r="CO124" s="15">
        <v>0</v>
      </c>
      <c r="CP124" s="15">
        <v>0</v>
      </c>
      <c r="CQ124" s="15">
        <v>0</v>
      </c>
      <c r="CR124" s="15">
        <v>0</v>
      </c>
      <c r="CS124" s="15">
        <v>0</v>
      </c>
      <c r="CT124" s="15">
        <v>0</v>
      </c>
      <c r="CU124" s="15">
        <v>0</v>
      </c>
      <c r="CV124" s="15">
        <v>1</v>
      </c>
      <c r="CW124" s="15">
        <v>370</v>
      </c>
      <c r="CX124" s="15"/>
      <c r="DA124" s="43"/>
      <c r="DG124" s="43"/>
      <c r="DH124" s="43"/>
      <c r="DJ124" s="60"/>
      <c r="DK124" s="43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</row>
    <row r="125" spans="1:209" x14ac:dyDescent="0.2">
      <c r="A125" s="43">
        <v>24</v>
      </c>
      <c r="B125" s="43">
        <v>315</v>
      </c>
      <c r="C125" s="100">
        <v>375</v>
      </c>
      <c r="D125" s="60">
        <f>'Revised Stratig. - April ''08'!$G$320</f>
        <v>7243</v>
      </c>
      <c r="E125" s="67">
        <v>26</v>
      </c>
      <c r="F125" s="15">
        <v>0</v>
      </c>
      <c r="G125" s="15">
        <v>1.9230769230769231</v>
      </c>
      <c r="H125" s="15">
        <v>1.9230769230769231</v>
      </c>
      <c r="I125" s="15">
        <v>0</v>
      </c>
      <c r="J125" s="15">
        <v>1.9230769999999999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1.9230769999999999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1.9230769230769231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17.307692307692307</v>
      </c>
      <c r="AF125" s="15">
        <v>1.9230769230769231</v>
      </c>
      <c r="AG125" s="15">
        <v>19.230769230769234</v>
      </c>
      <c r="AH125" s="15">
        <v>0</v>
      </c>
      <c r="AI125" s="15">
        <v>1032.6923076923076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5.7692307692307692</v>
      </c>
      <c r="AU125" s="15">
        <v>226.92307692307693</v>
      </c>
      <c r="AV125" s="15">
        <v>3.8461538461538463</v>
      </c>
      <c r="AW125" s="15">
        <v>0</v>
      </c>
      <c r="AX125" s="15">
        <v>5.76</v>
      </c>
      <c r="AY125" s="15">
        <v>511.53846153846143</v>
      </c>
      <c r="AZ125" s="15">
        <v>0</v>
      </c>
      <c r="BA125" s="15">
        <v>0</v>
      </c>
      <c r="BB125" s="15">
        <v>15.384615384615385</v>
      </c>
      <c r="BC125" s="15">
        <v>0</v>
      </c>
      <c r="BD125" s="15">
        <v>9.6153846153846168</v>
      </c>
      <c r="BE125" s="15">
        <v>3.8461538461538463</v>
      </c>
      <c r="BF125" s="15">
        <v>0</v>
      </c>
      <c r="BG125" s="15">
        <v>544.2307692307694</v>
      </c>
      <c r="BH125" s="15">
        <v>0</v>
      </c>
      <c r="BI125" s="15">
        <v>1.9230769230769231</v>
      </c>
      <c r="BJ125" s="15">
        <v>0</v>
      </c>
      <c r="BK125" s="15">
        <v>1.9230000000000003</v>
      </c>
      <c r="BL125" s="15">
        <v>0</v>
      </c>
      <c r="BM125" s="15">
        <v>0</v>
      </c>
      <c r="BN125" s="15">
        <v>0</v>
      </c>
      <c r="BO125" s="15">
        <v>0</v>
      </c>
      <c r="BP125" s="15">
        <v>0</v>
      </c>
      <c r="BQ125" s="15">
        <v>9.6153846153846168</v>
      </c>
      <c r="BR125" s="15">
        <v>11.538461538461538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v>0</v>
      </c>
      <c r="CN125" s="15">
        <v>0</v>
      </c>
      <c r="CO125" s="15">
        <v>0</v>
      </c>
      <c r="CP125" s="15">
        <v>0</v>
      </c>
      <c r="CQ125" s="15">
        <v>0</v>
      </c>
      <c r="CR125" s="15">
        <v>0</v>
      </c>
      <c r="CS125" s="15">
        <v>0</v>
      </c>
      <c r="CT125" s="15">
        <v>0</v>
      </c>
      <c r="CU125" s="15">
        <v>0</v>
      </c>
      <c r="CV125" s="15">
        <v>1</v>
      </c>
      <c r="CW125" s="15">
        <v>375</v>
      </c>
      <c r="CX125" s="15"/>
      <c r="DA125" s="43"/>
      <c r="DG125" s="43"/>
      <c r="DH125" s="43"/>
      <c r="DJ125" s="60"/>
      <c r="DK125" s="43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</row>
    <row r="126" spans="1:209" x14ac:dyDescent="0.2">
      <c r="A126" s="43">
        <v>29</v>
      </c>
      <c r="B126" s="43">
        <v>320</v>
      </c>
      <c r="C126" s="100">
        <v>380</v>
      </c>
      <c r="D126" s="60">
        <f>'Revised Stratig. - April ''08'!$G$325</f>
        <v>7351</v>
      </c>
      <c r="E126" s="68">
        <v>32</v>
      </c>
      <c r="F126" s="15">
        <v>0</v>
      </c>
      <c r="G126" s="15">
        <v>0</v>
      </c>
      <c r="H126" s="15">
        <v>1.5625</v>
      </c>
      <c r="I126" s="15">
        <v>0</v>
      </c>
      <c r="J126" s="15">
        <v>1.56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1.56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10.9375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10.9375</v>
      </c>
      <c r="AF126" s="15">
        <v>0</v>
      </c>
      <c r="AG126" s="15">
        <v>10.9375</v>
      </c>
      <c r="AH126" s="15">
        <v>0</v>
      </c>
      <c r="AI126" s="15">
        <v>592.1875</v>
      </c>
      <c r="AJ126" s="15">
        <v>0</v>
      </c>
      <c r="AK126" s="15">
        <v>3.125</v>
      </c>
      <c r="AL126" s="15">
        <v>0</v>
      </c>
      <c r="AM126" s="15">
        <v>0</v>
      </c>
      <c r="AN126" s="15">
        <v>0</v>
      </c>
      <c r="AO126" s="15">
        <v>0</v>
      </c>
      <c r="AP126" s="15">
        <v>0</v>
      </c>
      <c r="AQ126" s="15">
        <v>0</v>
      </c>
      <c r="AR126" s="15">
        <v>0</v>
      </c>
      <c r="AS126" s="15">
        <v>0</v>
      </c>
      <c r="AT126" s="15">
        <v>0</v>
      </c>
      <c r="AU126" s="15">
        <v>6.25</v>
      </c>
      <c r="AV126" s="15">
        <v>0</v>
      </c>
      <c r="AW126" s="15">
        <v>0</v>
      </c>
      <c r="AX126" s="15">
        <v>1.5625</v>
      </c>
      <c r="AY126" s="15">
        <v>342.1875</v>
      </c>
      <c r="AZ126" s="15">
        <v>0</v>
      </c>
      <c r="BA126" s="15">
        <v>0</v>
      </c>
      <c r="BB126" s="15">
        <v>60.9375</v>
      </c>
      <c r="BC126" s="15">
        <v>0</v>
      </c>
      <c r="BD126" s="15">
        <v>0</v>
      </c>
      <c r="BE126" s="15">
        <v>7.8125</v>
      </c>
      <c r="BF126" s="15">
        <v>0</v>
      </c>
      <c r="BG126" s="15">
        <v>412.5</v>
      </c>
      <c r="BH126" s="15">
        <v>0</v>
      </c>
      <c r="BI126" s="15">
        <v>0</v>
      </c>
      <c r="BJ126" s="15">
        <v>0</v>
      </c>
      <c r="BK126" s="15">
        <v>0</v>
      </c>
      <c r="BL126" s="15">
        <v>0</v>
      </c>
      <c r="BM126" s="15">
        <v>0</v>
      </c>
      <c r="BN126" s="15">
        <v>0</v>
      </c>
      <c r="BO126" s="15">
        <v>0</v>
      </c>
      <c r="BP126" s="15">
        <v>0</v>
      </c>
      <c r="BQ126" s="15">
        <v>1.5625</v>
      </c>
      <c r="BR126" s="15">
        <v>1.5625</v>
      </c>
      <c r="BS126" s="15">
        <v>0</v>
      </c>
      <c r="BT126" s="15">
        <v>0</v>
      </c>
      <c r="BU126" s="15">
        <v>0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v>0</v>
      </c>
      <c r="CH126" s="15">
        <v>0</v>
      </c>
      <c r="CI126" s="15">
        <v>0</v>
      </c>
      <c r="CJ126" s="15">
        <v>0</v>
      </c>
      <c r="CK126" s="15">
        <v>0</v>
      </c>
      <c r="CL126" s="15">
        <v>0</v>
      </c>
      <c r="CM126" s="15">
        <v>0</v>
      </c>
      <c r="CN126" s="15">
        <v>0</v>
      </c>
      <c r="CO126" s="15">
        <v>0</v>
      </c>
      <c r="CP126" s="15">
        <v>0</v>
      </c>
      <c r="CQ126" s="15">
        <v>0</v>
      </c>
      <c r="CR126" s="15">
        <v>0</v>
      </c>
      <c r="CS126" s="15">
        <v>0</v>
      </c>
      <c r="CT126" s="15">
        <v>0</v>
      </c>
      <c r="CU126" s="15">
        <v>0</v>
      </c>
      <c r="CV126" s="15">
        <v>1</v>
      </c>
      <c r="CW126" s="15">
        <v>380</v>
      </c>
      <c r="CX126" s="15"/>
      <c r="DA126" s="43"/>
      <c r="DG126" s="43"/>
      <c r="DH126" s="43"/>
      <c r="DJ126" s="60"/>
      <c r="DK126" s="177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</row>
    <row r="127" spans="1:209" x14ac:dyDescent="0.2">
      <c r="A127" s="43">
        <v>34</v>
      </c>
      <c r="B127" s="43">
        <v>325</v>
      </c>
      <c r="C127" s="100">
        <v>385</v>
      </c>
      <c r="D127" s="60">
        <f>'Revised Stratig. - April ''08'!$G$330</f>
        <v>7422</v>
      </c>
      <c r="E127" s="68">
        <v>33</v>
      </c>
      <c r="F127" s="15">
        <v>0</v>
      </c>
      <c r="G127" s="15">
        <v>3.0303030303030303</v>
      </c>
      <c r="H127" s="15">
        <v>0</v>
      </c>
      <c r="I127" s="15">
        <v>0</v>
      </c>
      <c r="J127" s="15">
        <v>3.0303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3.0303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15.151515151515152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19.696969696969695</v>
      </c>
      <c r="AF127" s="15">
        <v>1.5151515151515151</v>
      </c>
      <c r="AG127" s="15">
        <v>21.212121212121211</v>
      </c>
      <c r="AH127" s="15">
        <v>0</v>
      </c>
      <c r="AI127" s="15">
        <v>1010.6060606060606</v>
      </c>
      <c r="AJ127" s="15">
        <v>0</v>
      </c>
      <c r="AK127" s="15">
        <v>1.5151515151515151</v>
      </c>
      <c r="AL127" s="15">
        <v>0</v>
      </c>
      <c r="AM127" s="15">
        <v>0</v>
      </c>
      <c r="AN127" s="15">
        <v>0</v>
      </c>
      <c r="AO127" s="15">
        <v>0</v>
      </c>
      <c r="AP127" s="15">
        <v>0</v>
      </c>
      <c r="AQ127" s="15">
        <v>0</v>
      </c>
      <c r="AR127" s="15">
        <v>0</v>
      </c>
      <c r="AS127" s="15">
        <v>0</v>
      </c>
      <c r="AT127" s="15">
        <v>12.121212121212121</v>
      </c>
      <c r="AU127" s="15">
        <v>415.15151515151513</v>
      </c>
      <c r="AV127" s="15">
        <v>10.606060606060606</v>
      </c>
      <c r="AW127" s="15">
        <v>0</v>
      </c>
      <c r="AX127" s="15">
        <v>12.12</v>
      </c>
      <c r="AY127" s="15">
        <v>327.27272727272731</v>
      </c>
      <c r="AZ127" s="15">
        <v>0</v>
      </c>
      <c r="BA127" s="15">
        <v>4.545454545454545</v>
      </c>
      <c r="BB127" s="15">
        <v>166.66666666666669</v>
      </c>
      <c r="BC127" s="15">
        <v>0</v>
      </c>
      <c r="BD127" s="15">
        <v>9.0909090909090899</v>
      </c>
      <c r="BE127" s="15">
        <v>6.0606060606060606</v>
      </c>
      <c r="BF127" s="15">
        <v>0</v>
      </c>
      <c r="BG127" s="15">
        <v>524.24242424242425</v>
      </c>
      <c r="BH127" s="15">
        <v>0</v>
      </c>
      <c r="BI127" s="15">
        <v>0</v>
      </c>
      <c r="BJ127" s="15">
        <v>0</v>
      </c>
      <c r="BK127" s="15">
        <v>0</v>
      </c>
      <c r="BL127" s="15">
        <v>0</v>
      </c>
      <c r="BM127" s="15">
        <v>0</v>
      </c>
      <c r="BN127" s="15">
        <v>0</v>
      </c>
      <c r="BO127" s="15">
        <v>0</v>
      </c>
      <c r="BP127" s="15">
        <v>0</v>
      </c>
      <c r="BQ127" s="15">
        <v>19.696969696969695</v>
      </c>
      <c r="BR127" s="15">
        <v>19.696969696969695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v>0</v>
      </c>
      <c r="CH127" s="15">
        <v>0</v>
      </c>
      <c r="CI127" s="15">
        <v>0</v>
      </c>
      <c r="CJ127" s="15">
        <v>0</v>
      </c>
      <c r="CK127" s="15">
        <v>0</v>
      </c>
      <c r="CL127" s="15">
        <v>0</v>
      </c>
      <c r="CM127" s="15">
        <v>1.5151515151515151</v>
      </c>
      <c r="CN127" s="15">
        <v>0</v>
      </c>
      <c r="CO127" s="15">
        <v>0</v>
      </c>
      <c r="CP127" s="15">
        <v>0</v>
      </c>
      <c r="CQ127" s="15">
        <v>0</v>
      </c>
      <c r="CR127" s="15">
        <v>0</v>
      </c>
      <c r="CS127" s="15">
        <v>0</v>
      </c>
      <c r="CT127" s="15">
        <v>1.5151515151515151</v>
      </c>
      <c r="CU127" s="15">
        <v>0</v>
      </c>
      <c r="CV127" s="15">
        <v>1</v>
      </c>
      <c r="CW127" s="15">
        <v>385</v>
      </c>
      <c r="CX127" s="15"/>
      <c r="DA127" s="43"/>
      <c r="DG127" s="43"/>
      <c r="DH127" s="43"/>
      <c r="DJ127" s="60"/>
      <c r="DK127" s="177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</row>
    <row r="128" spans="1:209" x14ac:dyDescent="0.2">
      <c r="A128" s="43">
        <v>39</v>
      </c>
      <c r="B128" s="43">
        <v>330</v>
      </c>
      <c r="C128" s="100">
        <v>390</v>
      </c>
      <c r="D128" s="60">
        <f>'Revised Stratig. - April ''08'!$G$335</f>
        <v>7534</v>
      </c>
      <c r="E128" s="68">
        <v>28</v>
      </c>
      <c r="F128" s="15">
        <v>0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12.5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5.3571428571428577</v>
      </c>
      <c r="AF128" s="15">
        <v>1.7857142857142858</v>
      </c>
      <c r="AG128" s="15">
        <v>7.1428571428571432</v>
      </c>
      <c r="AH128" s="15">
        <v>0</v>
      </c>
      <c r="AI128" s="15">
        <v>730.35714285714289</v>
      </c>
      <c r="AJ128" s="15">
        <v>0</v>
      </c>
      <c r="AK128" s="15">
        <v>1.7857142857142858</v>
      </c>
      <c r="AL128" s="15">
        <v>0</v>
      </c>
      <c r="AM128" s="15">
        <v>0</v>
      </c>
      <c r="AN128" s="15">
        <v>0</v>
      </c>
      <c r="AO128" s="15">
        <v>0</v>
      </c>
      <c r="AP128" s="15">
        <v>0</v>
      </c>
      <c r="AQ128" s="15">
        <v>0</v>
      </c>
      <c r="AR128" s="15">
        <v>0</v>
      </c>
      <c r="AS128" s="15">
        <v>0</v>
      </c>
      <c r="AT128" s="15">
        <v>0</v>
      </c>
      <c r="AU128" s="15">
        <v>0</v>
      </c>
      <c r="AV128" s="15">
        <v>0</v>
      </c>
      <c r="AW128" s="15">
        <v>0</v>
      </c>
      <c r="AX128" s="15">
        <v>0</v>
      </c>
      <c r="AY128" s="15">
        <v>192.85714285714286</v>
      </c>
      <c r="AZ128" s="15">
        <v>0</v>
      </c>
      <c r="BA128" s="15">
        <v>1.7857142857142858</v>
      </c>
      <c r="BB128" s="15">
        <v>7.1428571428571432</v>
      </c>
      <c r="BC128" s="15">
        <v>0</v>
      </c>
      <c r="BD128" s="15">
        <v>0</v>
      </c>
      <c r="BE128" s="15">
        <v>0</v>
      </c>
      <c r="BF128" s="15">
        <v>0</v>
      </c>
      <c r="BG128" s="15">
        <v>201.78571428571431</v>
      </c>
      <c r="BH128" s="15">
        <v>0</v>
      </c>
      <c r="BI128" s="15">
        <v>0</v>
      </c>
      <c r="BJ128" s="15">
        <v>0</v>
      </c>
      <c r="BK128" s="15">
        <v>0</v>
      </c>
      <c r="BL128" s="15">
        <v>0</v>
      </c>
      <c r="BM128" s="15">
        <v>0</v>
      </c>
      <c r="BN128" s="15">
        <v>0</v>
      </c>
      <c r="BO128" s="15">
        <v>0</v>
      </c>
      <c r="BP128" s="15">
        <v>0</v>
      </c>
      <c r="BQ128" s="15">
        <v>0</v>
      </c>
      <c r="BR128" s="15">
        <v>0</v>
      </c>
      <c r="BS128" s="15">
        <v>0</v>
      </c>
      <c r="BT128" s="15">
        <v>0</v>
      </c>
      <c r="BU128" s="15">
        <v>0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v>0</v>
      </c>
      <c r="CJ128" s="15">
        <v>0</v>
      </c>
      <c r="CK128" s="15">
        <v>1.7857142857142858</v>
      </c>
      <c r="CL128" s="15">
        <v>1.7857142857142858</v>
      </c>
      <c r="CM128" s="15">
        <v>0</v>
      </c>
      <c r="CN128" s="15">
        <v>0</v>
      </c>
      <c r="CO128" s="15">
        <v>0</v>
      </c>
      <c r="CP128" s="15">
        <v>0</v>
      </c>
      <c r="CQ128" s="15">
        <v>0</v>
      </c>
      <c r="CR128" s="15">
        <v>0</v>
      </c>
      <c r="CS128" s="15">
        <v>0</v>
      </c>
      <c r="CT128" s="15">
        <v>1.7857142857142858</v>
      </c>
      <c r="CU128" s="15">
        <v>0</v>
      </c>
      <c r="CV128" s="15">
        <v>1</v>
      </c>
      <c r="CW128" s="15">
        <v>390</v>
      </c>
      <c r="CX128" s="15"/>
      <c r="DA128" s="43"/>
      <c r="DG128" s="43"/>
      <c r="DH128" s="43"/>
      <c r="DJ128" s="60"/>
      <c r="DK128" s="177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</row>
    <row r="129" spans="1:211" x14ac:dyDescent="0.2">
      <c r="A129" s="43">
        <v>44</v>
      </c>
      <c r="B129" s="43">
        <v>335</v>
      </c>
      <c r="C129" s="100">
        <v>395</v>
      </c>
      <c r="D129" s="60">
        <f>'Revised Stratig. - April ''08'!$G$340</f>
        <v>7682</v>
      </c>
      <c r="E129" s="68">
        <v>30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13.23529411764706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11.764705882352942</v>
      </c>
      <c r="AF129" s="15">
        <v>1.4705882352941178</v>
      </c>
      <c r="AG129" s="15">
        <v>13.23529411764706</v>
      </c>
      <c r="AH129" s="15">
        <v>0</v>
      </c>
      <c r="AI129" s="15">
        <v>313.23529411764713</v>
      </c>
      <c r="AJ129" s="15">
        <v>0</v>
      </c>
      <c r="AK129" s="15">
        <v>1.4705882352941178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1.4705882352941178</v>
      </c>
      <c r="AU129" s="15">
        <v>33.82352941176471</v>
      </c>
      <c r="AV129" s="15">
        <v>0</v>
      </c>
      <c r="AW129" s="15">
        <v>0</v>
      </c>
      <c r="AX129" s="15">
        <v>1.4705882352941178</v>
      </c>
      <c r="AY129" s="15">
        <v>111.76470588235296</v>
      </c>
      <c r="AZ129" s="15">
        <v>0</v>
      </c>
      <c r="BA129" s="15">
        <v>1.4705882352941178</v>
      </c>
      <c r="BB129" s="15">
        <v>13.23529411764706</v>
      </c>
      <c r="BC129" s="15">
        <v>0</v>
      </c>
      <c r="BD129" s="15">
        <v>0</v>
      </c>
      <c r="BE129" s="15">
        <v>2.9411764705882355</v>
      </c>
      <c r="BF129" s="15">
        <v>0</v>
      </c>
      <c r="BG129" s="15">
        <v>130.88235294117646</v>
      </c>
      <c r="BH129" s="15">
        <v>0</v>
      </c>
      <c r="BI129" s="15">
        <v>0</v>
      </c>
      <c r="BJ129" s="15">
        <v>0</v>
      </c>
      <c r="BK129" s="15">
        <v>0</v>
      </c>
      <c r="BL129" s="15">
        <v>0</v>
      </c>
      <c r="BM129" s="15">
        <v>0</v>
      </c>
      <c r="BN129" s="15">
        <v>0</v>
      </c>
      <c r="BO129" s="15">
        <v>0</v>
      </c>
      <c r="BP129" s="15">
        <v>0</v>
      </c>
      <c r="BQ129" s="15">
        <v>0</v>
      </c>
      <c r="BR129" s="15">
        <v>0</v>
      </c>
      <c r="BS129" s="15">
        <v>0</v>
      </c>
      <c r="BT129" s="15">
        <v>0</v>
      </c>
      <c r="BU129" s="15">
        <v>0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v>0</v>
      </c>
      <c r="CH129" s="15">
        <v>0</v>
      </c>
      <c r="CI129" s="15">
        <v>0</v>
      </c>
      <c r="CJ129" s="15">
        <v>0</v>
      </c>
      <c r="CK129" s="15">
        <v>0</v>
      </c>
      <c r="CL129" s="15">
        <v>0</v>
      </c>
      <c r="CM129" s="15">
        <v>0</v>
      </c>
      <c r="CN129" s="15">
        <v>0</v>
      </c>
      <c r="CO129" s="15">
        <v>0</v>
      </c>
      <c r="CP129" s="15">
        <v>0</v>
      </c>
      <c r="CQ129" s="15">
        <v>0</v>
      </c>
      <c r="CR129" s="15">
        <v>0</v>
      </c>
      <c r="CS129" s="15">
        <v>0</v>
      </c>
      <c r="CT129" s="15">
        <v>0</v>
      </c>
      <c r="CU129" s="15">
        <v>0</v>
      </c>
      <c r="CV129" s="15">
        <v>1</v>
      </c>
      <c r="CW129" s="15">
        <v>395</v>
      </c>
      <c r="CX129" s="15"/>
      <c r="DA129" s="43"/>
      <c r="DG129" s="43"/>
      <c r="DH129" s="43"/>
      <c r="DJ129" s="60"/>
      <c r="DK129" s="177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</row>
    <row r="130" spans="1:211" x14ac:dyDescent="0.2">
      <c r="A130" s="43">
        <v>49</v>
      </c>
      <c r="B130" s="43">
        <v>340</v>
      </c>
      <c r="C130" s="100">
        <v>400</v>
      </c>
      <c r="D130" s="60">
        <f>'Revised Stratig. - April ''08'!$G$345</f>
        <v>7730</v>
      </c>
      <c r="E130" s="68">
        <v>30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6.666666666666667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10</v>
      </c>
      <c r="AF130" s="15">
        <v>0</v>
      </c>
      <c r="AG130" s="15">
        <v>10</v>
      </c>
      <c r="AH130" s="15">
        <v>0</v>
      </c>
      <c r="AI130" s="15">
        <v>626.66666666666674</v>
      </c>
      <c r="AJ130" s="15">
        <v>0</v>
      </c>
      <c r="AK130" s="15">
        <v>6.666666666666667</v>
      </c>
      <c r="AL130" s="15">
        <v>0</v>
      </c>
      <c r="AM130" s="15">
        <v>0</v>
      </c>
      <c r="AN130" s="15">
        <v>0</v>
      </c>
      <c r="AO130" s="15">
        <v>0</v>
      </c>
      <c r="AP130" s="15">
        <v>0</v>
      </c>
      <c r="AQ130" s="15">
        <v>1.6666666666666667</v>
      </c>
      <c r="AR130" s="15">
        <v>0</v>
      </c>
      <c r="AS130" s="15">
        <v>0</v>
      </c>
      <c r="AT130" s="15">
        <v>1.6666666666666667</v>
      </c>
      <c r="AU130" s="15">
        <v>38.333333333333336</v>
      </c>
      <c r="AV130" s="15">
        <v>1.6666666666666667</v>
      </c>
      <c r="AW130" s="15">
        <v>0</v>
      </c>
      <c r="AX130" s="15">
        <v>1.6666666666666667</v>
      </c>
      <c r="AY130" s="15">
        <v>160</v>
      </c>
      <c r="AZ130" s="15">
        <v>0</v>
      </c>
      <c r="BA130" s="15">
        <v>1.6666666666666667</v>
      </c>
      <c r="BB130" s="15">
        <v>0</v>
      </c>
      <c r="BC130" s="15">
        <v>0</v>
      </c>
      <c r="BD130" s="15">
        <v>3.3333333333333335</v>
      </c>
      <c r="BE130" s="15">
        <v>5</v>
      </c>
      <c r="BF130" s="15">
        <v>0</v>
      </c>
      <c r="BG130" s="15">
        <v>171.66666666666669</v>
      </c>
      <c r="BH130" s="15">
        <v>0</v>
      </c>
      <c r="BI130" s="15">
        <v>0</v>
      </c>
      <c r="BJ130" s="15">
        <v>0</v>
      </c>
      <c r="BK130" s="15">
        <v>0</v>
      </c>
      <c r="BL130" s="15">
        <v>0</v>
      </c>
      <c r="BM130" s="15">
        <v>0</v>
      </c>
      <c r="BN130" s="15">
        <v>0</v>
      </c>
      <c r="BO130" s="15">
        <v>0</v>
      </c>
      <c r="BP130" s="15">
        <v>0</v>
      </c>
      <c r="BQ130" s="15">
        <v>0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v>0</v>
      </c>
      <c r="CJ130" s="15">
        <v>0</v>
      </c>
      <c r="CK130" s="15">
        <v>0</v>
      </c>
      <c r="CL130" s="15">
        <v>0</v>
      </c>
      <c r="CM130" s="15">
        <v>0</v>
      </c>
      <c r="CN130" s="15">
        <v>0</v>
      </c>
      <c r="CO130" s="15">
        <v>0</v>
      </c>
      <c r="CP130" s="15">
        <v>0</v>
      </c>
      <c r="CQ130" s="15">
        <v>0</v>
      </c>
      <c r="CR130" s="15">
        <v>0</v>
      </c>
      <c r="CS130" s="15">
        <v>0</v>
      </c>
      <c r="CT130" s="15">
        <v>0</v>
      </c>
      <c r="CU130" s="15">
        <v>0</v>
      </c>
      <c r="CV130" s="15">
        <v>1</v>
      </c>
      <c r="CW130" s="15">
        <v>400</v>
      </c>
      <c r="CX130" s="15"/>
      <c r="DA130" s="43"/>
      <c r="DG130" s="43"/>
      <c r="DH130" s="43"/>
      <c r="DJ130" s="60"/>
      <c r="DK130" s="177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</row>
    <row r="131" spans="1:211" x14ac:dyDescent="0.2">
      <c r="A131" s="43">
        <v>54</v>
      </c>
      <c r="B131" s="43">
        <v>345</v>
      </c>
      <c r="C131" s="100">
        <v>405</v>
      </c>
      <c r="D131" s="60">
        <f>'Revised Stratig. - April ''08'!$G$350</f>
        <v>7833</v>
      </c>
      <c r="E131" s="68">
        <v>34</v>
      </c>
      <c r="F131" s="15">
        <v>0</v>
      </c>
      <c r="G131" s="15">
        <v>1.666666666666667</v>
      </c>
      <c r="H131" s="15">
        <v>0</v>
      </c>
      <c r="I131" s="15">
        <v>0</v>
      </c>
      <c r="J131" s="15">
        <v>1.6670000000000003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1.6670000000000003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38.333333333333343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23.333333333333332</v>
      </c>
      <c r="AF131" s="15">
        <v>5</v>
      </c>
      <c r="AG131" s="15">
        <v>28.333333333333336</v>
      </c>
      <c r="AH131" s="15">
        <v>0</v>
      </c>
      <c r="AI131" s="15">
        <v>785</v>
      </c>
      <c r="AJ131" s="15">
        <v>0</v>
      </c>
      <c r="AK131" s="15">
        <v>6.6666666666666679</v>
      </c>
      <c r="AL131" s="15">
        <v>0</v>
      </c>
      <c r="AM131" s="15">
        <v>0</v>
      </c>
      <c r="AN131" s="15">
        <v>0</v>
      </c>
      <c r="AO131" s="15">
        <v>0</v>
      </c>
      <c r="AP131" s="15">
        <v>0</v>
      </c>
      <c r="AQ131" s="15">
        <v>0</v>
      </c>
      <c r="AR131" s="15">
        <v>0</v>
      </c>
      <c r="AS131" s="15">
        <v>0</v>
      </c>
      <c r="AT131" s="15">
        <v>3.3333333333333339</v>
      </c>
      <c r="AU131" s="15">
        <v>33.333333333333336</v>
      </c>
      <c r="AV131" s="15">
        <v>0</v>
      </c>
      <c r="AW131" s="15">
        <v>0</v>
      </c>
      <c r="AX131" s="15">
        <v>3.3300000000000005</v>
      </c>
      <c r="AY131" s="15">
        <v>300</v>
      </c>
      <c r="AZ131" s="15">
        <v>0</v>
      </c>
      <c r="BA131" s="15">
        <v>0</v>
      </c>
      <c r="BB131" s="15">
        <v>0</v>
      </c>
      <c r="BC131" s="15">
        <v>0</v>
      </c>
      <c r="BD131" s="15">
        <v>5</v>
      </c>
      <c r="BE131" s="15">
        <v>0</v>
      </c>
      <c r="BF131" s="15">
        <v>0</v>
      </c>
      <c r="BG131" s="15">
        <v>305.00000000000006</v>
      </c>
      <c r="BH131" s="15">
        <v>0</v>
      </c>
      <c r="BI131" s="15">
        <v>6.6666666666666679</v>
      </c>
      <c r="BJ131" s="15">
        <v>0</v>
      </c>
      <c r="BK131" s="15">
        <v>1.4710000000000001</v>
      </c>
      <c r="BL131" s="15">
        <v>0</v>
      </c>
      <c r="BM131" s="15">
        <v>0</v>
      </c>
      <c r="BN131" s="15">
        <v>0</v>
      </c>
      <c r="BO131" s="15">
        <v>0</v>
      </c>
      <c r="BP131" s="15">
        <v>0</v>
      </c>
      <c r="BQ131" s="15">
        <v>6.6666666666666679</v>
      </c>
      <c r="BR131" s="15">
        <v>13.333333333333336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v>0</v>
      </c>
      <c r="CJ131" s="15">
        <v>0</v>
      </c>
      <c r="CK131" s="15">
        <v>0</v>
      </c>
      <c r="CL131" s="15">
        <v>0</v>
      </c>
      <c r="CM131" s="15">
        <v>0</v>
      </c>
      <c r="CN131" s="15">
        <v>0</v>
      </c>
      <c r="CO131" s="15">
        <v>0</v>
      </c>
      <c r="CP131" s="15">
        <v>0</v>
      </c>
      <c r="CQ131" s="15">
        <v>0</v>
      </c>
      <c r="CR131" s="15">
        <v>0</v>
      </c>
      <c r="CS131" s="15">
        <v>0</v>
      </c>
      <c r="CT131" s="15">
        <v>0</v>
      </c>
      <c r="CU131" s="15">
        <v>0</v>
      </c>
      <c r="CV131" s="15">
        <v>1</v>
      </c>
      <c r="CW131" s="15">
        <v>405</v>
      </c>
      <c r="CX131" s="15"/>
      <c r="DA131" s="43"/>
      <c r="DG131" s="43"/>
      <c r="DH131" s="43"/>
      <c r="DJ131" s="60"/>
      <c r="DK131" s="177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</row>
    <row r="132" spans="1:211" x14ac:dyDescent="0.2">
      <c r="A132" s="43">
        <v>59</v>
      </c>
      <c r="B132" s="43">
        <v>350</v>
      </c>
      <c r="C132" s="100">
        <v>410</v>
      </c>
      <c r="D132" s="60">
        <f>'Revised Stratig. - April ''08'!$G$355</f>
        <v>7945</v>
      </c>
      <c r="E132" s="68">
        <v>40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2.5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2.5</v>
      </c>
      <c r="AF132" s="15">
        <v>0</v>
      </c>
      <c r="AG132" s="15">
        <v>2.5</v>
      </c>
      <c r="AH132" s="15">
        <v>0</v>
      </c>
      <c r="AI132" s="15">
        <v>238.75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15">
        <v>0</v>
      </c>
      <c r="AQ132" s="15">
        <v>0</v>
      </c>
      <c r="AR132" s="15">
        <v>0</v>
      </c>
      <c r="AS132" s="15">
        <v>0</v>
      </c>
      <c r="AT132" s="15">
        <v>0</v>
      </c>
      <c r="AU132" s="15">
        <v>0</v>
      </c>
      <c r="AV132" s="15">
        <v>0</v>
      </c>
      <c r="AW132" s="15">
        <v>0</v>
      </c>
      <c r="AX132" s="15">
        <v>0</v>
      </c>
      <c r="AY132" s="15">
        <v>76.25</v>
      </c>
      <c r="AZ132" s="15">
        <v>0</v>
      </c>
      <c r="BA132" s="15">
        <v>3.75</v>
      </c>
      <c r="BB132" s="15">
        <v>2.5</v>
      </c>
      <c r="BC132" s="15">
        <v>0</v>
      </c>
      <c r="BD132" s="15">
        <v>0</v>
      </c>
      <c r="BE132" s="15">
        <v>2.5</v>
      </c>
      <c r="BF132" s="15">
        <v>0</v>
      </c>
      <c r="BG132" s="15">
        <v>85</v>
      </c>
      <c r="BH132" s="15">
        <v>0</v>
      </c>
      <c r="BI132" s="15">
        <v>1.25</v>
      </c>
      <c r="BJ132" s="15">
        <v>0</v>
      </c>
      <c r="BK132" s="15">
        <v>1.25</v>
      </c>
      <c r="BL132" s="15">
        <v>0</v>
      </c>
      <c r="BM132" s="15">
        <v>1.25</v>
      </c>
      <c r="BN132" s="15">
        <v>0</v>
      </c>
      <c r="BO132" s="15">
        <v>0</v>
      </c>
      <c r="BP132" s="15">
        <v>0</v>
      </c>
      <c r="BQ132" s="15">
        <v>11.25</v>
      </c>
      <c r="BR132" s="15">
        <v>13.75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v>0</v>
      </c>
      <c r="CJ132" s="15">
        <v>0</v>
      </c>
      <c r="CK132" s="15">
        <v>0</v>
      </c>
      <c r="CL132" s="15">
        <v>0</v>
      </c>
      <c r="CM132" s="15">
        <v>0</v>
      </c>
      <c r="CN132" s="15">
        <v>0</v>
      </c>
      <c r="CO132" s="15">
        <v>0</v>
      </c>
      <c r="CP132" s="15">
        <v>0</v>
      </c>
      <c r="CQ132" s="15">
        <v>0</v>
      </c>
      <c r="CR132" s="15">
        <v>0</v>
      </c>
      <c r="CS132" s="15">
        <v>0</v>
      </c>
      <c r="CT132" s="15">
        <v>0</v>
      </c>
      <c r="CU132" s="15">
        <v>0</v>
      </c>
      <c r="CV132" s="15">
        <v>1</v>
      </c>
      <c r="CW132" s="15">
        <v>410</v>
      </c>
      <c r="CX132" s="15"/>
      <c r="DA132" s="43"/>
      <c r="DG132" s="43"/>
      <c r="DH132" s="43"/>
      <c r="DJ132" s="60"/>
      <c r="DK132" s="177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</row>
    <row r="133" spans="1:211" x14ac:dyDescent="0.2">
      <c r="A133" s="43">
        <v>64</v>
      </c>
      <c r="B133" s="43">
        <v>355</v>
      </c>
      <c r="C133" s="100">
        <v>415</v>
      </c>
      <c r="D133" s="60">
        <f>'Revised Stratig. - April ''08'!$G$360</f>
        <v>8141</v>
      </c>
      <c r="E133" s="68">
        <v>32</v>
      </c>
      <c r="F133" s="15">
        <v>0</v>
      </c>
      <c r="G133" s="15">
        <v>0</v>
      </c>
      <c r="H133" s="15">
        <v>4.6875</v>
      </c>
      <c r="I133" s="15">
        <v>0</v>
      </c>
      <c r="J133" s="15">
        <v>1.5629999999999997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1.5629999999999997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73.4375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17.1875</v>
      </c>
      <c r="AF133" s="15">
        <v>23.4375</v>
      </c>
      <c r="AG133" s="15">
        <v>40.625</v>
      </c>
      <c r="AH133" s="15">
        <v>0</v>
      </c>
      <c r="AI133" s="15">
        <v>40.625</v>
      </c>
      <c r="AJ133" s="15">
        <v>0</v>
      </c>
      <c r="AK133" s="15">
        <v>0</v>
      </c>
      <c r="AL133" s="15">
        <v>4.6875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  <c r="AT133" s="15">
        <v>0</v>
      </c>
      <c r="AU133" s="15">
        <v>0</v>
      </c>
      <c r="AV133" s="15">
        <v>0</v>
      </c>
      <c r="AW133" s="15">
        <v>0</v>
      </c>
      <c r="AX133" s="15">
        <v>0</v>
      </c>
      <c r="AY133" s="15">
        <v>31.25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1.5625</v>
      </c>
      <c r="BF133" s="15">
        <v>0</v>
      </c>
      <c r="BG133" s="15">
        <v>32.8125</v>
      </c>
      <c r="BH133" s="15">
        <v>0</v>
      </c>
      <c r="BI133" s="15">
        <v>48.4375</v>
      </c>
      <c r="BJ133" s="15">
        <v>0</v>
      </c>
      <c r="BK133" s="15">
        <v>1.5629999999999997</v>
      </c>
      <c r="BL133" s="15">
        <v>6.25</v>
      </c>
      <c r="BM133" s="15">
        <v>3.125</v>
      </c>
      <c r="BN133" s="15">
        <v>6.25</v>
      </c>
      <c r="BO133" s="15">
        <v>68.75</v>
      </c>
      <c r="BP133" s="15">
        <v>0</v>
      </c>
      <c r="BQ133" s="15">
        <v>121.875</v>
      </c>
      <c r="BR133" s="15">
        <v>254.6875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v>0</v>
      </c>
      <c r="CH133" s="15">
        <v>0</v>
      </c>
      <c r="CI133" s="15">
        <v>0</v>
      </c>
      <c r="CJ133" s="15">
        <v>0</v>
      </c>
      <c r="CK133" s="15">
        <v>0</v>
      </c>
      <c r="CL133" s="15">
        <v>0</v>
      </c>
      <c r="CM133" s="15">
        <v>0</v>
      </c>
      <c r="CN133" s="15">
        <v>0</v>
      </c>
      <c r="CO133" s="15">
        <v>0</v>
      </c>
      <c r="CP133" s="15">
        <v>0</v>
      </c>
      <c r="CQ133" s="15">
        <v>0</v>
      </c>
      <c r="CR133" s="15">
        <v>0</v>
      </c>
      <c r="CS133" s="15">
        <v>0</v>
      </c>
      <c r="CT133" s="15">
        <v>0</v>
      </c>
      <c r="CU133" s="15">
        <v>0</v>
      </c>
      <c r="CV133" s="15">
        <v>1</v>
      </c>
      <c r="CW133" s="15">
        <v>415</v>
      </c>
      <c r="CX133" s="15"/>
      <c r="DA133" s="43"/>
      <c r="DG133" s="43"/>
      <c r="DH133" s="43"/>
      <c r="DJ133" s="60"/>
      <c r="DK133" s="177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</row>
    <row r="134" spans="1:211" x14ac:dyDescent="0.2">
      <c r="A134" s="43">
        <v>69</v>
      </c>
      <c r="B134" s="43">
        <v>360</v>
      </c>
      <c r="C134" s="100">
        <v>420</v>
      </c>
      <c r="D134" s="60">
        <f>'Revised Stratig. - April ''08'!$G$365</f>
        <v>8233</v>
      </c>
      <c r="E134" s="68">
        <v>39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1.2820512820512819</v>
      </c>
      <c r="O134" s="15">
        <v>0</v>
      </c>
      <c r="P134" s="15">
        <v>1.2820512820512819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20.512820512820511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32.051282051282051</v>
      </c>
      <c r="AF134" s="15">
        <v>29.487179487179489</v>
      </c>
      <c r="AG134" s="15">
        <v>61.538461538461547</v>
      </c>
      <c r="AH134" s="15">
        <v>0</v>
      </c>
      <c r="AI134" s="15">
        <v>79.487179487179489</v>
      </c>
      <c r="AJ134" s="15">
        <v>0</v>
      </c>
      <c r="AK134" s="15">
        <v>0</v>
      </c>
      <c r="AL134" s="15">
        <v>0</v>
      </c>
      <c r="AM134" s="15">
        <v>0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0</v>
      </c>
      <c r="AV134" s="15">
        <v>0</v>
      </c>
      <c r="AW134" s="15">
        <v>0</v>
      </c>
      <c r="AX134" s="15">
        <v>0</v>
      </c>
      <c r="AY134" s="15">
        <v>2.5641025641025639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2.5641025641025639</v>
      </c>
      <c r="BH134" s="15">
        <v>0</v>
      </c>
      <c r="BI134" s="15">
        <v>12.820512820512819</v>
      </c>
      <c r="BJ134" s="15">
        <v>0</v>
      </c>
      <c r="BK134" s="15">
        <v>1.2820000000000003</v>
      </c>
      <c r="BL134" s="15">
        <v>1.2820512820512819</v>
      </c>
      <c r="BM134" s="15">
        <v>0</v>
      </c>
      <c r="BN134" s="15">
        <v>3.8461538461538467</v>
      </c>
      <c r="BO134" s="15">
        <v>7.6923076923076934</v>
      </c>
      <c r="BP134" s="15">
        <v>0</v>
      </c>
      <c r="BQ134" s="15">
        <v>69.230769230769241</v>
      </c>
      <c r="BR134" s="15">
        <v>94.871794871794862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v>0</v>
      </c>
      <c r="CJ134" s="15">
        <v>0</v>
      </c>
      <c r="CK134" s="15">
        <v>0</v>
      </c>
      <c r="CL134" s="15">
        <v>0</v>
      </c>
      <c r="CM134" s="15">
        <v>0</v>
      </c>
      <c r="CN134" s="15">
        <v>0</v>
      </c>
      <c r="CO134" s="15">
        <v>0</v>
      </c>
      <c r="CP134" s="15">
        <v>0</v>
      </c>
      <c r="CQ134" s="15">
        <v>0</v>
      </c>
      <c r="CR134" s="15">
        <v>0</v>
      </c>
      <c r="CS134" s="15">
        <v>0</v>
      </c>
      <c r="CT134" s="15">
        <v>0</v>
      </c>
      <c r="CU134" s="15">
        <v>0</v>
      </c>
      <c r="CV134" s="15">
        <v>1</v>
      </c>
      <c r="CW134" s="15">
        <v>420</v>
      </c>
      <c r="CX134" s="15"/>
      <c r="DA134" s="43"/>
      <c r="DG134" s="43"/>
      <c r="DH134" s="43"/>
      <c r="DJ134" s="60"/>
      <c r="DK134" s="177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</row>
    <row r="135" spans="1:211" x14ac:dyDescent="0.2">
      <c r="A135" s="43">
        <v>74</v>
      </c>
      <c r="B135" s="43">
        <v>365</v>
      </c>
      <c r="C135" s="100">
        <v>425</v>
      </c>
      <c r="D135" s="60">
        <f>'Revised Stratig. - April ''08'!$G$370</f>
        <v>8282</v>
      </c>
      <c r="E135" s="68">
        <v>27</v>
      </c>
      <c r="F135" s="15">
        <v>0</v>
      </c>
      <c r="G135" s="15">
        <v>18.518518518518519</v>
      </c>
      <c r="H135" s="15">
        <v>25.925925925925927</v>
      </c>
      <c r="I135" s="15">
        <v>1.8518518518518516</v>
      </c>
      <c r="J135" s="15">
        <v>18.52</v>
      </c>
      <c r="K135" s="15">
        <v>0</v>
      </c>
      <c r="L135" s="15">
        <v>0</v>
      </c>
      <c r="M135" s="15">
        <v>1.8518518518518516</v>
      </c>
      <c r="N135" s="15">
        <v>1.8518518518518516</v>
      </c>
      <c r="O135" s="15">
        <v>0</v>
      </c>
      <c r="P135" s="15">
        <v>3.7037037037037033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68.518518518518519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98.148148148148152</v>
      </c>
      <c r="AF135" s="15">
        <v>85.18518518518519</v>
      </c>
      <c r="AG135" s="15">
        <v>183.33333333333331</v>
      </c>
      <c r="AH135" s="15">
        <v>0</v>
      </c>
      <c r="AI135" s="15">
        <v>25.925925925925927</v>
      </c>
      <c r="AJ135" s="15">
        <v>0</v>
      </c>
      <c r="AK135" s="15">
        <v>1.8518518518518516</v>
      </c>
      <c r="AL135" s="15">
        <v>16.666666666666664</v>
      </c>
      <c r="AM135" s="15">
        <v>0</v>
      </c>
      <c r="AN135" s="15">
        <v>0</v>
      </c>
      <c r="AO135" s="15">
        <v>0</v>
      </c>
      <c r="AP135" s="15">
        <v>0</v>
      </c>
      <c r="AQ135" s="15">
        <v>0</v>
      </c>
      <c r="AR135" s="15">
        <v>0</v>
      </c>
      <c r="AS135" s="15">
        <v>0</v>
      </c>
      <c r="AT135" s="15">
        <v>0</v>
      </c>
      <c r="AU135" s="15">
        <v>0</v>
      </c>
      <c r="AV135" s="15">
        <v>0</v>
      </c>
      <c r="AW135" s="15">
        <v>0</v>
      </c>
      <c r="AX135" s="15">
        <v>0</v>
      </c>
      <c r="AY135" s="15">
        <v>1.8518518518518516</v>
      </c>
      <c r="AZ135" s="15">
        <v>0</v>
      </c>
      <c r="BA135" s="15">
        <v>0</v>
      </c>
      <c r="BB135" s="15">
        <v>0</v>
      </c>
      <c r="BC135" s="15">
        <v>0</v>
      </c>
      <c r="BD135" s="15">
        <v>0</v>
      </c>
      <c r="BE135" s="15">
        <v>0</v>
      </c>
      <c r="BF135" s="15">
        <v>0</v>
      </c>
      <c r="BG135" s="15">
        <v>1.8518518518518516</v>
      </c>
      <c r="BH135" s="15">
        <v>0</v>
      </c>
      <c r="BI135" s="15">
        <v>144.44444444444443</v>
      </c>
      <c r="BJ135" s="15">
        <v>0</v>
      </c>
      <c r="BK135" s="15">
        <v>1.8520000000000001</v>
      </c>
      <c r="BL135" s="15">
        <v>1.8518518518518516</v>
      </c>
      <c r="BM135" s="15">
        <v>9.2592592592592595</v>
      </c>
      <c r="BN135" s="15">
        <v>3.7037037037037033</v>
      </c>
      <c r="BO135" s="15">
        <v>0</v>
      </c>
      <c r="BP135" s="15">
        <v>0</v>
      </c>
      <c r="BQ135" s="15">
        <v>120.37037037037037</v>
      </c>
      <c r="BR135" s="15">
        <v>279.62962962962962</v>
      </c>
      <c r="BS135" s="15">
        <v>0</v>
      </c>
      <c r="BT135" s="15">
        <v>0</v>
      </c>
      <c r="BU135" s="15">
        <v>0</v>
      </c>
      <c r="BV135" s="15">
        <v>1.8518518518518516</v>
      </c>
      <c r="BW135" s="15">
        <v>1.8518518518518516</v>
      </c>
      <c r="BX135" s="15">
        <v>0</v>
      </c>
      <c r="BY135" s="15">
        <v>0</v>
      </c>
      <c r="BZ135" s="15">
        <v>3.7181999999999999</v>
      </c>
      <c r="CA135" s="15">
        <v>0</v>
      </c>
      <c r="CB135" s="15">
        <v>1.8518518518518516</v>
      </c>
      <c r="CC135" s="15">
        <v>5.5701000000000001</v>
      </c>
      <c r="CD135" s="15"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v>0</v>
      </c>
      <c r="CJ135" s="15">
        <v>0</v>
      </c>
      <c r="CK135" s="15">
        <v>0</v>
      </c>
      <c r="CL135" s="15">
        <v>0</v>
      </c>
      <c r="CM135" s="15">
        <v>0</v>
      </c>
      <c r="CN135" s="15">
        <v>0</v>
      </c>
      <c r="CO135" s="15">
        <v>0</v>
      </c>
      <c r="CP135" s="15">
        <v>0</v>
      </c>
      <c r="CQ135" s="15">
        <v>0</v>
      </c>
      <c r="CR135" s="15">
        <v>0</v>
      </c>
      <c r="CS135" s="15">
        <v>0</v>
      </c>
      <c r="CT135" s="15">
        <v>0</v>
      </c>
      <c r="CU135" s="15">
        <v>0</v>
      </c>
      <c r="CV135" s="15">
        <v>1</v>
      </c>
      <c r="CW135" s="15">
        <v>425</v>
      </c>
      <c r="CX135" s="15"/>
      <c r="DA135" s="43"/>
      <c r="DG135" s="43"/>
      <c r="DH135" s="43"/>
      <c r="DJ135" s="60"/>
      <c r="DK135" s="177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  <c r="EG135" s="15"/>
      <c r="EH135" s="15"/>
      <c r="EI135" s="15"/>
      <c r="EJ135" s="15"/>
      <c r="EK135" s="15"/>
      <c r="EL135" s="15"/>
      <c r="EM135" s="15"/>
      <c r="EN135" s="15"/>
      <c r="EO135" s="15"/>
      <c r="EP135" s="15"/>
      <c r="EQ135" s="15"/>
      <c r="ER135" s="15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/>
      <c r="GW135" s="15"/>
      <c r="GX135" s="15"/>
      <c r="GY135" s="15"/>
      <c r="GZ135" s="15"/>
      <c r="HA135" s="15"/>
    </row>
    <row r="136" spans="1:211" x14ac:dyDescent="0.2">
      <c r="A136" s="43">
        <v>79</v>
      </c>
      <c r="B136" s="43">
        <v>370</v>
      </c>
      <c r="C136" s="100">
        <v>430</v>
      </c>
      <c r="D136" s="60">
        <f>'Revised Stratig. - April ''08'!$G$375</f>
        <v>8314</v>
      </c>
      <c r="E136" s="68">
        <v>42</v>
      </c>
      <c r="F136" s="15">
        <v>0</v>
      </c>
      <c r="G136" s="15">
        <v>1.1904761904761905</v>
      </c>
      <c r="H136" s="15">
        <v>1.1904761904761905</v>
      </c>
      <c r="I136" s="15">
        <v>0</v>
      </c>
      <c r="J136" s="15">
        <v>1.19</v>
      </c>
      <c r="K136" s="15">
        <v>0</v>
      </c>
      <c r="L136" s="15">
        <v>0</v>
      </c>
      <c r="M136" s="15">
        <v>2.3809523809523809</v>
      </c>
      <c r="N136" s="15">
        <v>2.3809523809523809</v>
      </c>
      <c r="O136" s="15">
        <v>0</v>
      </c>
      <c r="P136" s="15">
        <v>5.9519047619047623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15">
        <v>28.571428571428569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25</v>
      </c>
      <c r="AF136" s="15">
        <v>13.095238095238097</v>
      </c>
      <c r="AG136" s="15">
        <v>38.095238095238095</v>
      </c>
      <c r="AH136" s="15">
        <v>0</v>
      </c>
      <c r="AI136" s="15">
        <v>8.3333333333333321</v>
      </c>
      <c r="AJ136" s="15">
        <v>0</v>
      </c>
      <c r="AK136" s="15">
        <v>3.5714285714285712</v>
      </c>
      <c r="AL136" s="15">
        <v>0</v>
      </c>
      <c r="AM136" s="15">
        <v>0</v>
      </c>
      <c r="AN136" s="15">
        <v>0</v>
      </c>
      <c r="AO136" s="15">
        <v>0</v>
      </c>
      <c r="AP136" s="15">
        <v>0</v>
      </c>
      <c r="AQ136" s="15">
        <v>0</v>
      </c>
      <c r="AR136" s="15">
        <v>0</v>
      </c>
      <c r="AS136" s="15">
        <v>0</v>
      </c>
      <c r="AT136" s="15">
        <v>0</v>
      </c>
      <c r="AU136" s="15">
        <v>0</v>
      </c>
      <c r="AV136" s="15">
        <v>0</v>
      </c>
      <c r="AW136" s="15">
        <v>0</v>
      </c>
      <c r="AX136" s="15">
        <v>0</v>
      </c>
      <c r="AY136" s="15">
        <v>0</v>
      </c>
      <c r="AZ136" s="15">
        <v>0</v>
      </c>
      <c r="BA136" s="15">
        <v>0</v>
      </c>
      <c r="BB136" s="15">
        <v>0</v>
      </c>
      <c r="BC136" s="15">
        <v>0</v>
      </c>
      <c r="BD136" s="15">
        <v>0</v>
      </c>
      <c r="BE136" s="15">
        <v>0</v>
      </c>
      <c r="BF136" s="15">
        <v>0</v>
      </c>
      <c r="BG136" s="15">
        <v>0</v>
      </c>
      <c r="BH136" s="15">
        <v>0</v>
      </c>
      <c r="BI136" s="15">
        <v>13.095238095238097</v>
      </c>
      <c r="BJ136" s="15">
        <v>0</v>
      </c>
      <c r="BK136" s="15">
        <v>1.19</v>
      </c>
      <c r="BL136" s="15">
        <v>0</v>
      </c>
      <c r="BM136" s="15">
        <v>0</v>
      </c>
      <c r="BN136" s="15">
        <v>1.1904761904761905</v>
      </c>
      <c r="BO136" s="15">
        <v>0</v>
      </c>
      <c r="BP136" s="15">
        <v>1.1904761904761905</v>
      </c>
      <c r="BQ136" s="15">
        <v>4.7619047619047619</v>
      </c>
      <c r="BR136" s="15">
        <v>20.238095238095237</v>
      </c>
      <c r="BS136" s="15">
        <v>1.1904761904761905</v>
      </c>
      <c r="BT136" s="15">
        <v>0</v>
      </c>
      <c r="BU136" s="15">
        <v>1.19</v>
      </c>
      <c r="BV136" s="15">
        <v>0</v>
      </c>
      <c r="BW136" s="15">
        <v>1.1904761904761905</v>
      </c>
      <c r="BX136" s="15">
        <v>1.1904761904761905</v>
      </c>
      <c r="BY136" s="15">
        <v>0</v>
      </c>
      <c r="BZ136" s="15">
        <v>1.1904760000000001</v>
      </c>
      <c r="CA136" s="15">
        <v>0</v>
      </c>
      <c r="CB136" s="15">
        <v>0</v>
      </c>
      <c r="CC136" s="15">
        <v>1.1904760000000001</v>
      </c>
      <c r="CD136" s="15"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v>0</v>
      </c>
      <c r="CJ136" s="15">
        <v>0</v>
      </c>
      <c r="CK136" s="15">
        <v>0</v>
      </c>
      <c r="CL136" s="15">
        <v>0</v>
      </c>
      <c r="CM136" s="15">
        <v>0</v>
      </c>
      <c r="CN136" s="15">
        <v>0</v>
      </c>
      <c r="CO136" s="15">
        <v>0</v>
      </c>
      <c r="CP136" s="15">
        <v>0</v>
      </c>
      <c r="CQ136" s="15">
        <v>0</v>
      </c>
      <c r="CR136" s="15">
        <v>0</v>
      </c>
      <c r="CS136" s="15">
        <v>0</v>
      </c>
      <c r="CT136" s="15">
        <v>0</v>
      </c>
      <c r="CU136" s="15">
        <v>0</v>
      </c>
      <c r="CV136" s="15">
        <v>1</v>
      </c>
      <c r="CW136" s="15">
        <v>430</v>
      </c>
      <c r="CX136" s="15"/>
      <c r="DA136" s="43"/>
      <c r="DG136" s="43"/>
      <c r="DH136" s="43"/>
      <c r="DJ136" s="60"/>
      <c r="DK136" s="177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</row>
    <row r="137" spans="1:211" x14ac:dyDescent="0.2">
      <c r="A137" s="43">
        <v>84</v>
      </c>
      <c r="B137" s="43">
        <v>375</v>
      </c>
      <c r="C137" s="100">
        <v>435</v>
      </c>
      <c r="D137" s="60">
        <f>'Revised Stratig. - April ''08'!$G$380</f>
        <v>8454</v>
      </c>
      <c r="E137" s="68">
        <v>26</v>
      </c>
      <c r="F137" s="15">
        <v>0</v>
      </c>
      <c r="G137" s="15">
        <v>1.9230769230769231</v>
      </c>
      <c r="H137" s="15">
        <v>3.8461538461538463</v>
      </c>
      <c r="I137" s="15">
        <v>0</v>
      </c>
      <c r="J137" s="15">
        <v>1.9200000000000002</v>
      </c>
      <c r="K137" s="15">
        <v>0</v>
      </c>
      <c r="L137" s="15">
        <v>0</v>
      </c>
      <c r="M137" s="15">
        <v>1.9230769230769231</v>
      </c>
      <c r="N137" s="15">
        <v>1.9230769230769231</v>
      </c>
      <c r="O137" s="15">
        <v>0</v>
      </c>
      <c r="P137" s="15">
        <v>5.7661538461538466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126.92307692307692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163.46153846153845</v>
      </c>
      <c r="AF137" s="15">
        <v>67.307692307692307</v>
      </c>
      <c r="AG137" s="15">
        <v>230.76923076923075</v>
      </c>
      <c r="AH137" s="15">
        <v>7.6923076923076925</v>
      </c>
      <c r="AI137" s="15">
        <v>0</v>
      </c>
      <c r="AJ137" s="15">
        <v>0</v>
      </c>
      <c r="AK137" s="15">
        <v>0</v>
      </c>
      <c r="AL137" s="15">
        <v>1.9230769230769231</v>
      </c>
      <c r="AM137" s="15">
        <v>0</v>
      </c>
      <c r="AN137" s="15">
        <v>0</v>
      </c>
      <c r="AO137" s="15">
        <v>0</v>
      </c>
      <c r="AP137" s="15">
        <v>0</v>
      </c>
      <c r="AQ137" s="15">
        <v>0</v>
      </c>
      <c r="AR137" s="15">
        <v>0</v>
      </c>
      <c r="AS137" s="15">
        <v>0</v>
      </c>
      <c r="AT137" s="15">
        <v>0</v>
      </c>
      <c r="AU137" s="15">
        <v>0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0</v>
      </c>
      <c r="BG137" s="15">
        <v>0</v>
      </c>
      <c r="BH137" s="15">
        <v>0</v>
      </c>
      <c r="BI137" s="15">
        <v>1.9230769230769231</v>
      </c>
      <c r="BJ137" s="15">
        <v>0</v>
      </c>
      <c r="BK137" s="15">
        <v>1.9230000000000003</v>
      </c>
      <c r="BL137" s="15">
        <v>0</v>
      </c>
      <c r="BM137" s="15">
        <v>0</v>
      </c>
      <c r="BN137" s="15">
        <v>0</v>
      </c>
      <c r="BO137" s="15">
        <v>0</v>
      </c>
      <c r="BP137" s="15">
        <v>0</v>
      </c>
      <c r="BQ137" s="15">
        <v>0</v>
      </c>
      <c r="BR137" s="15">
        <v>1.9230769230769231</v>
      </c>
      <c r="BS137" s="15">
        <v>0</v>
      </c>
      <c r="BT137" s="15">
        <v>0</v>
      </c>
      <c r="BU137" s="15">
        <v>0</v>
      </c>
      <c r="BV137" s="15">
        <v>0</v>
      </c>
      <c r="BW137" s="15">
        <v>3.8461538461538463</v>
      </c>
      <c r="BX137" s="15">
        <v>21.153846153846153</v>
      </c>
      <c r="BY137" s="15">
        <v>0</v>
      </c>
      <c r="BZ137" s="15">
        <v>3.8461539999999999</v>
      </c>
      <c r="CA137" s="15">
        <v>0</v>
      </c>
      <c r="CB137" s="15">
        <v>0</v>
      </c>
      <c r="CC137" s="15">
        <v>3.8461539999999999</v>
      </c>
      <c r="CD137" s="15"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v>0</v>
      </c>
      <c r="CJ137" s="15">
        <v>0</v>
      </c>
      <c r="CK137" s="15">
        <v>0</v>
      </c>
      <c r="CL137" s="15">
        <v>0</v>
      </c>
      <c r="CM137" s="15">
        <v>0</v>
      </c>
      <c r="CN137" s="15">
        <v>0</v>
      </c>
      <c r="CO137" s="15">
        <v>0</v>
      </c>
      <c r="CP137" s="15">
        <v>0</v>
      </c>
      <c r="CQ137" s="15">
        <v>0</v>
      </c>
      <c r="CR137" s="15">
        <v>0</v>
      </c>
      <c r="CS137" s="15">
        <v>0</v>
      </c>
      <c r="CT137" s="15">
        <v>0</v>
      </c>
      <c r="CU137" s="15">
        <v>0</v>
      </c>
      <c r="CV137" s="15">
        <v>1</v>
      </c>
      <c r="CW137" s="15">
        <v>435</v>
      </c>
      <c r="CX137" s="15"/>
      <c r="DA137" s="43"/>
      <c r="DG137" s="43"/>
      <c r="DH137" s="43"/>
      <c r="DJ137" s="60"/>
      <c r="DK137" s="177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</row>
    <row r="138" spans="1:211" x14ac:dyDescent="0.2">
      <c r="A138" s="43">
        <v>89</v>
      </c>
      <c r="B138" s="43">
        <v>380</v>
      </c>
      <c r="C138" s="100">
        <v>440</v>
      </c>
      <c r="D138" s="60">
        <f>'Revised Stratig. - April ''08'!$G$385</f>
        <v>8486</v>
      </c>
      <c r="E138" s="68">
        <v>44</v>
      </c>
      <c r="F138" s="15">
        <v>0</v>
      </c>
      <c r="G138" s="15">
        <v>6.8181818181818175</v>
      </c>
      <c r="H138" s="15">
        <v>6.8181818181818175</v>
      </c>
      <c r="I138" s="15">
        <v>0</v>
      </c>
      <c r="J138" s="15">
        <v>6.8179999999999996</v>
      </c>
      <c r="K138" s="15">
        <v>0</v>
      </c>
      <c r="L138" s="15">
        <v>0</v>
      </c>
      <c r="M138" s="15">
        <v>5.6818181818181825</v>
      </c>
      <c r="N138" s="15">
        <v>1.1363636363636367</v>
      </c>
      <c r="O138" s="15">
        <v>1.1363636363636367</v>
      </c>
      <c r="P138" s="15">
        <v>14.772545454545455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25.000000000000004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21.590909090909093</v>
      </c>
      <c r="AF138" s="15">
        <v>6.8181818181818175</v>
      </c>
      <c r="AG138" s="15">
        <v>28.40909090909091</v>
      </c>
      <c r="AH138" s="15">
        <v>0</v>
      </c>
      <c r="AI138" s="15">
        <v>1.1363636363636367</v>
      </c>
      <c r="AJ138" s="15">
        <v>0</v>
      </c>
      <c r="AK138" s="15">
        <v>1.1363636363636367</v>
      </c>
      <c r="AL138" s="15">
        <v>0</v>
      </c>
      <c r="AM138" s="15">
        <v>0</v>
      </c>
      <c r="AN138" s="15">
        <v>0</v>
      </c>
      <c r="AO138" s="15">
        <v>0</v>
      </c>
      <c r="AP138" s="15">
        <v>0</v>
      </c>
      <c r="AQ138" s="15">
        <v>0</v>
      </c>
      <c r="AR138" s="15">
        <v>0</v>
      </c>
      <c r="AS138" s="15">
        <v>0</v>
      </c>
      <c r="AT138" s="15">
        <v>0</v>
      </c>
      <c r="AU138" s="15">
        <v>0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0</v>
      </c>
      <c r="BH138" s="15">
        <v>0</v>
      </c>
      <c r="BI138" s="15">
        <v>0</v>
      </c>
      <c r="BJ138" s="15">
        <v>0</v>
      </c>
      <c r="BK138" s="15">
        <v>0</v>
      </c>
      <c r="BL138" s="15">
        <v>0</v>
      </c>
      <c r="BM138" s="15">
        <v>0</v>
      </c>
      <c r="BN138" s="15">
        <v>0</v>
      </c>
      <c r="BO138" s="15">
        <v>0</v>
      </c>
      <c r="BP138" s="15">
        <v>0</v>
      </c>
      <c r="BQ138" s="15">
        <v>1.1363636363636367</v>
      </c>
      <c r="BR138" s="15">
        <v>1.1363636363636367</v>
      </c>
      <c r="BS138" s="15">
        <v>2.2727272727272734</v>
      </c>
      <c r="BT138" s="15">
        <v>0</v>
      </c>
      <c r="BU138" s="15">
        <v>1.1359999999999999</v>
      </c>
      <c r="BV138" s="15">
        <v>4.5454545454545467</v>
      </c>
      <c r="BW138" s="15">
        <v>9.0909090909090935</v>
      </c>
      <c r="BX138" s="15">
        <v>10.22727272727273</v>
      </c>
      <c r="BY138" s="15">
        <v>1.1363636363636367</v>
      </c>
      <c r="BZ138" s="15">
        <v>13.6365</v>
      </c>
      <c r="CA138" s="15">
        <v>1.1363636363636367</v>
      </c>
      <c r="CB138" s="15">
        <v>2.2727272727272734</v>
      </c>
      <c r="CC138" s="15">
        <v>15.909000000000001</v>
      </c>
      <c r="CD138" s="15">
        <v>4.5454545454545467</v>
      </c>
      <c r="CE138" s="15">
        <v>9.0909090909090935</v>
      </c>
      <c r="CF138" s="15">
        <v>1.1363636363636367</v>
      </c>
      <c r="CG138" s="15">
        <v>4.54</v>
      </c>
      <c r="CH138" s="15">
        <v>0</v>
      </c>
      <c r="CI138" s="15">
        <v>0</v>
      </c>
      <c r="CJ138" s="15">
        <v>0</v>
      </c>
      <c r="CK138" s="15">
        <v>0</v>
      </c>
      <c r="CL138" s="15">
        <v>0</v>
      </c>
      <c r="CM138" s="15">
        <v>0</v>
      </c>
      <c r="CN138" s="15">
        <v>0</v>
      </c>
      <c r="CO138" s="15">
        <v>0</v>
      </c>
      <c r="CP138" s="15">
        <v>0</v>
      </c>
      <c r="CQ138" s="15">
        <v>0</v>
      </c>
      <c r="CR138" s="15">
        <v>0</v>
      </c>
      <c r="CS138" s="15">
        <v>0</v>
      </c>
      <c r="CT138" s="15">
        <v>0</v>
      </c>
      <c r="CU138" s="15">
        <v>0</v>
      </c>
      <c r="CV138" s="15">
        <v>1</v>
      </c>
      <c r="CW138" s="15">
        <v>440</v>
      </c>
      <c r="CX138" s="15"/>
      <c r="DA138" s="43"/>
      <c r="DG138" s="43"/>
      <c r="DH138" s="43"/>
      <c r="DJ138" s="60"/>
      <c r="DK138" s="177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</row>
    <row r="139" spans="1:211" x14ac:dyDescent="0.2">
      <c r="A139" s="43">
        <v>94</v>
      </c>
      <c r="B139" s="43">
        <v>385</v>
      </c>
      <c r="C139" s="100">
        <v>445</v>
      </c>
      <c r="D139" s="60">
        <f>'Revised Stratig. - April ''08'!$G$390</f>
        <v>8516</v>
      </c>
      <c r="E139" s="68">
        <v>39</v>
      </c>
      <c r="F139" s="15">
        <v>0</v>
      </c>
      <c r="G139" s="15">
        <v>5.1282051282051277</v>
      </c>
      <c r="H139" s="15">
        <v>1.2820512820512819</v>
      </c>
      <c r="I139" s="15">
        <v>0</v>
      </c>
      <c r="J139" s="15">
        <v>5.128000000000001</v>
      </c>
      <c r="K139" s="15">
        <v>0</v>
      </c>
      <c r="L139" s="15">
        <v>0</v>
      </c>
      <c r="M139" s="15">
        <v>2.5641025641025639</v>
      </c>
      <c r="N139" s="15">
        <v>1.2820512820512819</v>
      </c>
      <c r="O139" s="15">
        <v>0</v>
      </c>
      <c r="P139" s="15">
        <v>8.9741538461538486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244.87179487179489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193.58974358974362</v>
      </c>
      <c r="AF139" s="15">
        <v>92.307692307692321</v>
      </c>
      <c r="AG139" s="15">
        <v>285.89743589743591</v>
      </c>
      <c r="AH139" s="15">
        <v>0</v>
      </c>
      <c r="AI139" s="15">
        <v>3.8461538461538467</v>
      </c>
      <c r="AJ139" s="15">
        <v>0</v>
      </c>
      <c r="AK139" s="15">
        <v>3.8461538461538467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>
        <v>0</v>
      </c>
      <c r="AW139" s="15">
        <v>0</v>
      </c>
      <c r="AX139" s="15">
        <v>0</v>
      </c>
      <c r="AY139" s="15">
        <v>1.2820512820512819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1.2820512820512819</v>
      </c>
      <c r="BH139" s="15">
        <v>0</v>
      </c>
      <c r="BI139" s="15">
        <v>0</v>
      </c>
      <c r="BJ139" s="15">
        <v>0</v>
      </c>
      <c r="BK139" s="15">
        <v>0</v>
      </c>
      <c r="BL139" s="15">
        <v>0</v>
      </c>
      <c r="BM139" s="15">
        <v>0</v>
      </c>
      <c r="BN139" s="15">
        <v>0</v>
      </c>
      <c r="BO139" s="15">
        <v>0</v>
      </c>
      <c r="BP139" s="15">
        <v>0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1.2820512820512819</v>
      </c>
      <c r="BX139" s="15">
        <v>1.2820512820512819</v>
      </c>
      <c r="BY139" s="15">
        <v>0</v>
      </c>
      <c r="BZ139" s="15">
        <v>1.2821</v>
      </c>
      <c r="CA139" s="15">
        <v>0</v>
      </c>
      <c r="CB139" s="15">
        <v>19.230769230769234</v>
      </c>
      <c r="CC139" s="15">
        <v>20.513000000000005</v>
      </c>
      <c r="CD139" s="15"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v>0</v>
      </c>
      <c r="CJ139" s="15">
        <v>0</v>
      </c>
      <c r="CK139" s="15">
        <v>0</v>
      </c>
      <c r="CL139" s="15">
        <v>0</v>
      </c>
      <c r="CM139" s="15">
        <v>0</v>
      </c>
      <c r="CN139" s="15">
        <v>0</v>
      </c>
      <c r="CO139" s="15">
        <v>0</v>
      </c>
      <c r="CP139" s="15">
        <v>0</v>
      </c>
      <c r="CQ139" s="15">
        <v>0</v>
      </c>
      <c r="CR139" s="15">
        <v>0</v>
      </c>
      <c r="CS139" s="15">
        <v>0</v>
      </c>
      <c r="CT139" s="15">
        <v>0</v>
      </c>
      <c r="CU139" s="15">
        <v>0</v>
      </c>
      <c r="CV139" s="15">
        <v>1</v>
      </c>
      <c r="CW139" s="15">
        <v>445</v>
      </c>
      <c r="CX139" s="15"/>
      <c r="DA139" s="43"/>
      <c r="DG139" s="43"/>
      <c r="DH139" s="43"/>
      <c r="DJ139" s="60"/>
      <c r="DK139" s="177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</row>
    <row r="140" spans="1:211" x14ac:dyDescent="0.2">
      <c r="A140" s="43"/>
      <c r="B140" s="43"/>
      <c r="C140" s="43"/>
      <c r="E140" s="68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DG140" s="43"/>
      <c r="DH140" s="43"/>
      <c r="DI140" s="43"/>
      <c r="DJ140" s="71"/>
      <c r="DK140" s="177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C140" s="43"/>
    </row>
    <row r="141" spans="1:211" x14ac:dyDescent="0.2">
      <c r="A141" s="43"/>
      <c r="B141" s="43"/>
      <c r="C141" s="43"/>
      <c r="E141" s="68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DG141" s="43"/>
      <c r="DH141" s="43"/>
      <c r="DI141" s="43"/>
      <c r="DJ141" s="71"/>
      <c r="DK141" s="177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C141" s="43"/>
    </row>
    <row r="142" spans="1:211" ht="102" x14ac:dyDescent="0.2">
      <c r="A142" s="175" t="s">
        <v>382</v>
      </c>
      <c r="B142" s="96"/>
      <c r="C142" s="96"/>
      <c r="D142" s="96"/>
      <c r="E142" s="96"/>
      <c r="F142" s="205"/>
      <c r="G142" s="205"/>
      <c r="H142" s="20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DG142" s="179"/>
      <c r="DH142" s="180"/>
      <c r="DI142" s="180"/>
      <c r="DJ142" s="180"/>
      <c r="DK142" s="180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C142" s="180"/>
    </row>
    <row r="143" spans="1:211" x14ac:dyDescent="0.2">
      <c r="A143" s="96"/>
      <c r="B143" s="96"/>
      <c r="C143" s="96"/>
      <c r="D143" s="96"/>
      <c r="E143" s="96"/>
      <c r="F143" s="205"/>
      <c r="G143" s="205"/>
      <c r="H143" s="20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DG143" s="180"/>
      <c r="DH143" s="180"/>
      <c r="DI143" s="180"/>
      <c r="DJ143" s="180"/>
      <c r="DK143" s="180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C143" s="180"/>
    </row>
    <row r="144" spans="1:211" x14ac:dyDescent="0.2">
      <c r="A144" s="30" t="s">
        <v>345</v>
      </c>
      <c r="E144" s="62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DJ144" s="71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</row>
    <row r="145" spans="1:211" x14ac:dyDescent="0.2">
      <c r="A145" s="61" t="s">
        <v>2</v>
      </c>
      <c r="D145" s="43" t="s">
        <v>440</v>
      </c>
      <c r="E145" s="62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DG145" s="61"/>
      <c r="DJ145" s="43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</row>
    <row r="146" spans="1:211" x14ac:dyDescent="0.2">
      <c r="A146" s="30">
        <v>4</v>
      </c>
      <c r="B146" s="3">
        <v>4</v>
      </c>
      <c r="C146" s="98">
        <v>4</v>
      </c>
      <c r="D146" s="89">
        <f>'Revised Stratig. - April ''08'!$S$51</f>
        <v>-3.4828841812687101</v>
      </c>
      <c r="E146" s="70">
        <v>12</v>
      </c>
      <c r="F146" s="15">
        <v>0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4.1666666666666661</v>
      </c>
      <c r="W146" s="15">
        <v>4.1666666666666661</v>
      </c>
      <c r="X146" s="15">
        <v>0</v>
      </c>
      <c r="Y146" s="15">
        <v>0</v>
      </c>
      <c r="Z146" s="15">
        <v>0</v>
      </c>
      <c r="AA146" s="15">
        <v>8.3333333333333321</v>
      </c>
      <c r="AB146" s="15">
        <v>4.1666666666666661</v>
      </c>
      <c r="AC146" s="15">
        <v>12.5</v>
      </c>
      <c r="AD146" s="15">
        <v>4.1666666666666661</v>
      </c>
      <c r="AE146" s="15">
        <v>0</v>
      </c>
      <c r="AF146" s="15">
        <v>0</v>
      </c>
      <c r="AG146" s="15">
        <v>0</v>
      </c>
      <c r="AH146" s="15">
        <v>0</v>
      </c>
      <c r="AI146" s="15">
        <v>16.666666666666664</v>
      </c>
      <c r="AJ146" s="15">
        <v>0</v>
      </c>
      <c r="AK146" s="15">
        <v>0</v>
      </c>
      <c r="AL146" s="15">
        <v>4.1666666666666661</v>
      </c>
      <c r="AM146" s="15">
        <v>0</v>
      </c>
      <c r="AN146" s="15">
        <v>8.3333333333333321</v>
      </c>
      <c r="AO146" s="15">
        <v>0</v>
      </c>
      <c r="AP146" s="15">
        <v>0</v>
      </c>
      <c r="AQ146" s="15">
        <v>0</v>
      </c>
      <c r="AR146" s="15">
        <v>0</v>
      </c>
      <c r="AS146" s="15">
        <v>0</v>
      </c>
      <c r="AT146" s="15">
        <v>0</v>
      </c>
      <c r="AU146" s="15">
        <v>0</v>
      </c>
      <c r="AV146" s="15">
        <v>0</v>
      </c>
      <c r="AW146" s="15">
        <v>0</v>
      </c>
      <c r="AX146" s="15">
        <v>0</v>
      </c>
      <c r="AY146" s="15">
        <v>16.666666666666664</v>
      </c>
      <c r="AZ146" s="15">
        <v>0</v>
      </c>
      <c r="BA146" s="15">
        <v>0</v>
      </c>
      <c r="BB146" s="15">
        <v>0</v>
      </c>
      <c r="BC146" s="15">
        <v>0</v>
      </c>
      <c r="BD146" s="15">
        <v>0</v>
      </c>
      <c r="BE146" s="15">
        <v>0</v>
      </c>
      <c r="BF146" s="15">
        <v>0</v>
      </c>
      <c r="BG146" s="15">
        <v>16.666666666666664</v>
      </c>
      <c r="BH146" s="15">
        <v>0</v>
      </c>
      <c r="BI146" s="15">
        <v>0</v>
      </c>
      <c r="BJ146" s="15">
        <v>0</v>
      </c>
      <c r="BK146" s="15">
        <v>0</v>
      </c>
      <c r="BL146" s="15">
        <v>0</v>
      </c>
      <c r="BM146" s="15">
        <v>0</v>
      </c>
      <c r="BN146" s="15">
        <v>0</v>
      </c>
      <c r="BO146" s="15">
        <v>0</v>
      </c>
      <c r="BP146" s="15">
        <v>0</v>
      </c>
      <c r="BQ146" s="15">
        <v>0</v>
      </c>
      <c r="BR146" s="15">
        <v>0</v>
      </c>
      <c r="BS146" s="15">
        <v>0</v>
      </c>
      <c r="BT146" s="15">
        <v>0</v>
      </c>
      <c r="BU146" s="15">
        <v>0</v>
      </c>
      <c r="BV146" s="15">
        <v>0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v>0</v>
      </c>
      <c r="CH146" s="15">
        <v>29.166666666666668</v>
      </c>
      <c r="CI146" s="15">
        <v>0</v>
      </c>
      <c r="CJ146" s="15">
        <v>0</v>
      </c>
      <c r="CK146" s="15">
        <v>0</v>
      </c>
      <c r="CL146" s="15">
        <v>29.166666666666668</v>
      </c>
      <c r="CM146" s="15">
        <v>0</v>
      </c>
      <c r="CN146" s="15">
        <v>0</v>
      </c>
      <c r="CO146" s="15">
        <v>12.5</v>
      </c>
      <c r="CP146" s="15">
        <v>41.666666666666679</v>
      </c>
      <c r="CQ146" s="15">
        <v>0</v>
      </c>
      <c r="CR146" s="15">
        <v>0</v>
      </c>
      <c r="CS146" s="15">
        <v>0</v>
      </c>
      <c r="CT146" s="15">
        <v>112.50000000000003</v>
      </c>
      <c r="CU146" s="15">
        <v>0</v>
      </c>
      <c r="CV146" s="15">
        <v>1</v>
      </c>
      <c r="CW146" s="15">
        <v>4</v>
      </c>
      <c r="CX146" s="15"/>
      <c r="DA146" s="3"/>
      <c r="DH146" s="3"/>
      <c r="DJ146" s="89"/>
      <c r="DK146" s="3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/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</row>
    <row r="147" spans="1:211" x14ac:dyDescent="0.2">
      <c r="A147" s="30">
        <v>9</v>
      </c>
      <c r="B147" s="3">
        <v>9</v>
      </c>
      <c r="C147" s="98">
        <v>9</v>
      </c>
      <c r="D147" s="89">
        <f>'Revised Stratig. - April ''08'!$S$56</f>
        <v>59.764658696446503</v>
      </c>
      <c r="E147" s="70">
        <v>12</v>
      </c>
      <c r="F147" s="15">
        <v>0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25</v>
      </c>
      <c r="AB147" s="15">
        <v>0</v>
      </c>
      <c r="AC147" s="15">
        <v>25</v>
      </c>
      <c r="AD147" s="15">
        <v>4.1666666666666661</v>
      </c>
      <c r="AE147" s="15">
        <v>0</v>
      </c>
      <c r="AF147" s="15">
        <v>0</v>
      </c>
      <c r="AG147" s="15">
        <v>0</v>
      </c>
      <c r="AH147" s="15">
        <v>0</v>
      </c>
      <c r="AI147" s="15">
        <v>8.3333333333333321</v>
      </c>
      <c r="AJ147" s="15">
        <v>0</v>
      </c>
      <c r="AK147" s="15">
        <v>0</v>
      </c>
      <c r="AL147" s="15">
        <v>0</v>
      </c>
      <c r="AM147" s="15">
        <v>0</v>
      </c>
      <c r="AN147" s="15">
        <v>16.666666666666664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0</v>
      </c>
      <c r="AU147" s="15">
        <v>0</v>
      </c>
      <c r="AV147" s="15">
        <v>0</v>
      </c>
      <c r="AW147" s="15">
        <v>0</v>
      </c>
      <c r="AX147" s="15">
        <v>0</v>
      </c>
      <c r="AY147" s="15">
        <v>16.666666666666664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16.666666666666664</v>
      </c>
      <c r="BH147" s="15">
        <v>0</v>
      </c>
      <c r="BI147" s="15">
        <v>0</v>
      </c>
      <c r="BJ147" s="15">
        <v>0</v>
      </c>
      <c r="BK147" s="15">
        <v>0</v>
      </c>
      <c r="BL147" s="15">
        <v>0</v>
      </c>
      <c r="BM147" s="15">
        <v>0</v>
      </c>
      <c r="BN147" s="15">
        <v>0</v>
      </c>
      <c r="BO147" s="15">
        <v>0</v>
      </c>
      <c r="BP147" s="15">
        <v>0</v>
      </c>
      <c r="BQ147" s="15">
        <v>0</v>
      </c>
      <c r="BR147" s="15">
        <v>0</v>
      </c>
      <c r="BS147" s="15">
        <v>0</v>
      </c>
      <c r="BT147" s="15">
        <v>0</v>
      </c>
      <c r="BU147" s="15">
        <v>0</v>
      </c>
      <c r="BV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v>0</v>
      </c>
      <c r="CH147" s="15">
        <v>29.166666666666668</v>
      </c>
      <c r="CI147" s="15">
        <v>0</v>
      </c>
      <c r="CJ147" s="15">
        <v>0</v>
      </c>
      <c r="CK147" s="15">
        <v>0</v>
      </c>
      <c r="CL147" s="15">
        <v>29.166666666666668</v>
      </c>
      <c r="CM147" s="15">
        <v>0</v>
      </c>
      <c r="CN147" s="15">
        <v>0</v>
      </c>
      <c r="CO147" s="15">
        <v>8.3333333333333321</v>
      </c>
      <c r="CP147" s="15">
        <v>0</v>
      </c>
      <c r="CQ147" s="15">
        <v>0</v>
      </c>
      <c r="CR147" s="15">
        <v>0</v>
      </c>
      <c r="CS147" s="15">
        <v>4.1666666666666661</v>
      </c>
      <c r="CT147" s="15">
        <v>70.833333333333357</v>
      </c>
      <c r="CU147" s="15">
        <v>0</v>
      </c>
      <c r="CV147" s="15">
        <v>1</v>
      </c>
      <c r="CW147" s="15">
        <v>9</v>
      </c>
      <c r="CX147" s="15"/>
      <c r="DA147" s="3"/>
      <c r="DH147" s="3"/>
      <c r="DJ147" s="89"/>
      <c r="DK147" s="3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</row>
    <row r="148" spans="1:211" x14ac:dyDescent="0.2">
      <c r="A148" s="30">
        <v>14</v>
      </c>
      <c r="B148" s="3">
        <v>14</v>
      </c>
      <c r="C148" s="98">
        <v>14</v>
      </c>
      <c r="D148" s="89">
        <f>'Revised Stratig. - April ''08'!$S$61</f>
        <v>121.120219344407</v>
      </c>
      <c r="E148" s="70">
        <v>12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12.5</v>
      </c>
      <c r="W148" s="15">
        <v>12.5</v>
      </c>
      <c r="X148" s="15">
        <v>0</v>
      </c>
      <c r="Y148" s="15">
        <v>0</v>
      </c>
      <c r="Z148" s="15">
        <v>0</v>
      </c>
      <c r="AA148" s="15">
        <v>8.3333333333333321</v>
      </c>
      <c r="AB148" s="15">
        <v>4.1666666666666661</v>
      </c>
      <c r="AC148" s="15">
        <v>12.5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8.3333333333333321</v>
      </c>
      <c r="AJ148" s="15">
        <v>0</v>
      </c>
      <c r="AK148" s="15">
        <v>0</v>
      </c>
      <c r="AL148" s="15">
        <v>0</v>
      </c>
      <c r="AM148" s="15">
        <v>0</v>
      </c>
      <c r="AN148" s="15">
        <v>8.3333333333333321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8.3333333333333321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8.3333333333333321</v>
      </c>
      <c r="BH148" s="15">
        <v>0</v>
      </c>
      <c r="BI148" s="15">
        <v>0</v>
      </c>
      <c r="BJ148" s="15">
        <v>0</v>
      </c>
      <c r="BK148" s="15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15">
        <v>8.3333333333333321</v>
      </c>
      <c r="CI148" s="15">
        <v>0</v>
      </c>
      <c r="CJ148" s="15">
        <v>0</v>
      </c>
      <c r="CK148" s="15">
        <v>0</v>
      </c>
      <c r="CL148" s="15">
        <v>8.3333333333333321</v>
      </c>
      <c r="CM148" s="15">
        <v>8.3333333333333321</v>
      </c>
      <c r="CN148" s="15">
        <v>0</v>
      </c>
      <c r="CO148" s="15">
        <v>0</v>
      </c>
      <c r="CP148" s="15">
        <v>4.1666666666666661</v>
      </c>
      <c r="CQ148" s="15">
        <v>0</v>
      </c>
      <c r="CR148" s="15">
        <v>0</v>
      </c>
      <c r="CS148" s="15">
        <v>0</v>
      </c>
      <c r="CT148" s="15">
        <v>29.166666666666668</v>
      </c>
      <c r="CU148" s="15">
        <v>0</v>
      </c>
      <c r="CV148" s="15">
        <v>1</v>
      </c>
      <c r="CW148" s="15">
        <v>14</v>
      </c>
      <c r="CX148" s="15"/>
      <c r="DA148" s="3"/>
      <c r="DH148" s="3"/>
      <c r="DJ148" s="89"/>
      <c r="DK148" s="3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</row>
    <row r="149" spans="1:211" x14ac:dyDescent="0.2">
      <c r="A149" s="30">
        <v>19</v>
      </c>
      <c r="B149" s="30">
        <v>19</v>
      </c>
      <c r="C149" s="98">
        <v>19</v>
      </c>
      <c r="D149" s="89">
        <f>'Revised Stratig. - April ''08'!$S$66</f>
        <v>181.45403321976499</v>
      </c>
      <c r="E149" s="70">
        <v>12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8.3333333333333321</v>
      </c>
      <c r="W149" s="15">
        <v>8.3333333333333321</v>
      </c>
      <c r="X149" s="15">
        <v>0</v>
      </c>
      <c r="Y149" s="15">
        <v>0</v>
      </c>
      <c r="Z149" s="15">
        <v>0</v>
      </c>
      <c r="AA149" s="15">
        <v>4.1666666666666661</v>
      </c>
      <c r="AB149" s="15">
        <v>4.1666666666666661</v>
      </c>
      <c r="AC149" s="15">
        <v>8.3333333333333321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91.666666666666671</v>
      </c>
      <c r="AJ149" s="15">
        <v>0</v>
      </c>
      <c r="AK149" s="15">
        <v>0</v>
      </c>
      <c r="AL149" s="15">
        <v>0</v>
      </c>
      <c r="AM149" s="15">
        <v>0</v>
      </c>
      <c r="AN149" s="15">
        <v>0</v>
      </c>
      <c r="AO149" s="15">
        <v>0</v>
      </c>
      <c r="AP149" s="15">
        <v>0</v>
      </c>
      <c r="AQ149" s="15">
        <v>0</v>
      </c>
      <c r="AR149" s="15">
        <v>0</v>
      </c>
      <c r="AS149" s="15">
        <v>0</v>
      </c>
      <c r="AT149" s="15">
        <v>4.1666666666666661</v>
      </c>
      <c r="AU149" s="15">
        <v>150</v>
      </c>
      <c r="AV149" s="15">
        <v>0</v>
      </c>
      <c r="AW149" s="15">
        <v>0</v>
      </c>
      <c r="AX149" s="15">
        <v>4.1666666666666661</v>
      </c>
      <c r="AY149" s="15">
        <v>112.50000000000001</v>
      </c>
      <c r="AZ149" s="15">
        <v>0</v>
      </c>
      <c r="BA149" s="15">
        <v>4.1666666666666661</v>
      </c>
      <c r="BB149" s="15">
        <v>45.833333333333336</v>
      </c>
      <c r="BC149" s="15">
        <v>0</v>
      </c>
      <c r="BD149" s="15">
        <v>0</v>
      </c>
      <c r="BE149" s="15">
        <v>0</v>
      </c>
      <c r="BF149" s="15">
        <v>0</v>
      </c>
      <c r="BG149" s="15">
        <v>166.66666666666671</v>
      </c>
      <c r="BH149" s="15">
        <v>0</v>
      </c>
      <c r="BI149" s="15">
        <v>0</v>
      </c>
      <c r="BJ149" s="15">
        <v>0</v>
      </c>
      <c r="BK149" s="15">
        <v>0</v>
      </c>
      <c r="BL149" s="15">
        <v>0</v>
      </c>
      <c r="BM149" s="15">
        <v>0</v>
      </c>
      <c r="BN149" s="15">
        <v>0</v>
      </c>
      <c r="BO149" s="15">
        <v>0</v>
      </c>
      <c r="BP149" s="15">
        <v>0</v>
      </c>
      <c r="BQ149" s="15">
        <v>0</v>
      </c>
      <c r="BR149" s="15">
        <v>0</v>
      </c>
      <c r="BS149" s="15">
        <v>0</v>
      </c>
      <c r="BT149" s="15">
        <v>0</v>
      </c>
      <c r="BU149" s="15">
        <v>0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15">
        <v>16.666666666666664</v>
      </c>
      <c r="CI149" s="15">
        <v>12.5</v>
      </c>
      <c r="CJ149" s="15">
        <v>0</v>
      </c>
      <c r="CK149" s="15">
        <v>0</v>
      </c>
      <c r="CL149" s="15">
        <v>29.000000000000004</v>
      </c>
      <c r="CM149" s="15">
        <v>0</v>
      </c>
      <c r="CN149" s="15">
        <v>4.1666666666666661</v>
      </c>
      <c r="CO149" s="15">
        <v>4.1666666666666661</v>
      </c>
      <c r="CP149" s="15">
        <v>12.5</v>
      </c>
      <c r="CQ149" s="15">
        <v>4.1666666666666661</v>
      </c>
      <c r="CR149" s="15">
        <v>0</v>
      </c>
      <c r="CS149" s="15">
        <v>0</v>
      </c>
      <c r="CT149" s="15">
        <v>83.000000000000014</v>
      </c>
      <c r="CU149" s="15">
        <v>0</v>
      </c>
      <c r="CV149" s="15">
        <v>1</v>
      </c>
      <c r="CW149" s="15">
        <v>19</v>
      </c>
      <c r="CX149" s="15"/>
      <c r="DJ149" s="89"/>
      <c r="DK149" s="3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</row>
    <row r="150" spans="1:211" x14ac:dyDescent="0.2">
      <c r="A150" s="30">
        <v>24</v>
      </c>
      <c r="B150" s="30">
        <v>24</v>
      </c>
      <c r="C150" s="98">
        <v>24</v>
      </c>
      <c r="D150" s="89">
        <f>'Revised Stratig. - April ''08'!$S$71</f>
        <v>243.049199544495</v>
      </c>
      <c r="E150" s="70">
        <v>12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4.1666666666666661</v>
      </c>
      <c r="U150" s="15">
        <v>12.5</v>
      </c>
      <c r="V150" s="15">
        <v>0</v>
      </c>
      <c r="W150" s="15">
        <v>16.666666666666664</v>
      </c>
      <c r="X150" s="15">
        <v>0</v>
      </c>
      <c r="Y150" s="15">
        <v>4.1666666666666661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166.66666666666671</v>
      </c>
      <c r="AJ150" s="15">
        <v>0</v>
      </c>
      <c r="AK150" s="15">
        <v>0</v>
      </c>
      <c r="AL150" s="15">
        <v>8.3333333333333321</v>
      </c>
      <c r="AM150" s="15">
        <v>0</v>
      </c>
      <c r="AN150" s="15">
        <v>12.5</v>
      </c>
      <c r="AO150" s="15">
        <v>0</v>
      </c>
      <c r="AP150" s="15">
        <v>0</v>
      </c>
      <c r="AQ150" s="15">
        <v>0</v>
      </c>
      <c r="AR150" s="15">
        <v>0</v>
      </c>
      <c r="AS150" s="15">
        <v>0</v>
      </c>
      <c r="AT150" s="15">
        <v>0</v>
      </c>
      <c r="AU150" s="15">
        <v>50</v>
      </c>
      <c r="AV150" s="15">
        <v>4.1666666666666661</v>
      </c>
      <c r="AW150" s="15">
        <v>4.1666666666666661</v>
      </c>
      <c r="AX150" s="15">
        <v>4.1666666666666661</v>
      </c>
      <c r="AY150" s="15">
        <v>145.83333333333331</v>
      </c>
      <c r="AZ150" s="15">
        <v>0</v>
      </c>
      <c r="BA150" s="15">
        <v>0</v>
      </c>
      <c r="BB150" s="15">
        <v>8.3333333333333321</v>
      </c>
      <c r="BC150" s="15">
        <v>0</v>
      </c>
      <c r="BD150" s="15">
        <v>0</v>
      </c>
      <c r="BE150" s="15">
        <v>0</v>
      </c>
      <c r="BF150" s="15">
        <v>0</v>
      </c>
      <c r="BG150" s="15">
        <v>158.33333333333331</v>
      </c>
      <c r="BH150" s="15">
        <v>0</v>
      </c>
      <c r="BI150" s="15">
        <v>0</v>
      </c>
      <c r="BJ150" s="15">
        <v>0</v>
      </c>
      <c r="BK150" s="15">
        <v>0</v>
      </c>
      <c r="BL150" s="15">
        <v>0</v>
      </c>
      <c r="BM150" s="15">
        <v>0</v>
      </c>
      <c r="BN150" s="15">
        <v>0</v>
      </c>
      <c r="BO150" s="15">
        <v>0</v>
      </c>
      <c r="BP150" s="15">
        <v>0</v>
      </c>
      <c r="BQ150" s="15">
        <v>0</v>
      </c>
      <c r="BR150" s="15">
        <v>0</v>
      </c>
      <c r="BS150" s="15">
        <v>0</v>
      </c>
      <c r="BT150" s="15">
        <v>0</v>
      </c>
      <c r="BU150" s="15">
        <v>0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v>0</v>
      </c>
      <c r="CH150" s="15">
        <v>16.666666666666664</v>
      </c>
      <c r="CI150" s="15">
        <v>0</v>
      </c>
      <c r="CJ150" s="15">
        <v>0</v>
      </c>
      <c r="CK150" s="15">
        <v>8.3333333333333321</v>
      </c>
      <c r="CL150" s="15">
        <v>25</v>
      </c>
      <c r="CM150" s="15">
        <v>0</v>
      </c>
      <c r="CN150" s="15">
        <v>0</v>
      </c>
      <c r="CO150" s="15">
        <v>0</v>
      </c>
      <c r="CP150" s="15">
        <v>0</v>
      </c>
      <c r="CQ150" s="15">
        <v>0</v>
      </c>
      <c r="CR150" s="15">
        <v>0</v>
      </c>
      <c r="CS150" s="15">
        <v>0</v>
      </c>
      <c r="CT150" s="15">
        <v>50</v>
      </c>
      <c r="CU150" s="15">
        <v>0</v>
      </c>
      <c r="CV150" s="15">
        <v>1</v>
      </c>
      <c r="CW150" s="15">
        <v>24</v>
      </c>
      <c r="CX150" s="15"/>
      <c r="DJ150" s="89"/>
      <c r="DK150" s="3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</row>
    <row r="151" spans="1:211" x14ac:dyDescent="0.2">
      <c r="A151" s="30">
        <v>29</v>
      </c>
      <c r="B151" s="30">
        <v>29</v>
      </c>
      <c r="C151" s="98">
        <v>29</v>
      </c>
      <c r="D151" s="89">
        <f>'Revised Stratig. - April ''08'!$S$76</f>
        <v>305.49116074755199</v>
      </c>
      <c r="E151" s="70">
        <v>12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4.1666666666666661</v>
      </c>
      <c r="U151" s="15">
        <v>4.1666666666666661</v>
      </c>
      <c r="V151" s="15">
        <v>0</v>
      </c>
      <c r="W151" s="15">
        <v>8.3333333333333321</v>
      </c>
      <c r="X151" s="15">
        <v>0</v>
      </c>
      <c r="Y151" s="15">
        <v>0</v>
      </c>
      <c r="Z151" s="15">
        <v>0</v>
      </c>
      <c r="AA151" s="15">
        <v>4.1666666666666661</v>
      </c>
      <c r="AB151" s="15">
        <v>0</v>
      </c>
      <c r="AC151" s="15">
        <v>4.1666666666666661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312.5</v>
      </c>
      <c r="AJ151" s="15">
        <v>0</v>
      </c>
      <c r="AK151" s="15">
        <v>0</v>
      </c>
      <c r="AL151" s="15">
        <v>0</v>
      </c>
      <c r="AM151" s="15">
        <v>0</v>
      </c>
      <c r="AN151" s="15">
        <v>16.666666666666664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58.333333333333336</v>
      </c>
      <c r="AV151" s="15">
        <v>12.5</v>
      </c>
      <c r="AW151" s="15">
        <v>0</v>
      </c>
      <c r="AX151" s="15">
        <v>4.1666666666666661</v>
      </c>
      <c r="AY151" s="15">
        <v>262.5</v>
      </c>
      <c r="AZ151" s="15">
        <v>0</v>
      </c>
      <c r="BA151" s="15">
        <v>0</v>
      </c>
      <c r="BB151" s="15">
        <v>12.5</v>
      </c>
      <c r="BC151" s="15">
        <v>0</v>
      </c>
      <c r="BD151" s="15">
        <v>0</v>
      </c>
      <c r="BE151" s="15">
        <v>0</v>
      </c>
      <c r="BF151" s="15">
        <v>0</v>
      </c>
      <c r="BG151" s="15">
        <v>279.16666666666663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20.833333333333339</v>
      </c>
      <c r="CI151" s="15">
        <v>4.1666666666666661</v>
      </c>
      <c r="CJ151" s="15">
        <v>0</v>
      </c>
      <c r="CK151" s="15">
        <v>0</v>
      </c>
      <c r="CL151" s="15">
        <v>25</v>
      </c>
      <c r="CM151" s="15">
        <v>4.1666666666666661</v>
      </c>
      <c r="CN151" s="15">
        <v>0</v>
      </c>
      <c r="CO151" s="15">
        <v>0</v>
      </c>
      <c r="CP151" s="15">
        <v>0</v>
      </c>
      <c r="CQ151" s="15">
        <v>0</v>
      </c>
      <c r="CR151" s="15">
        <v>0</v>
      </c>
      <c r="CS151" s="15">
        <v>0</v>
      </c>
      <c r="CT151" s="15">
        <v>54.166666666666671</v>
      </c>
      <c r="CU151" s="15">
        <v>0</v>
      </c>
      <c r="CV151" s="15">
        <v>1</v>
      </c>
      <c r="CW151" s="15">
        <v>29</v>
      </c>
      <c r="CX151" s="15"/>
      <c r="DJ151" s="89"/>
      <c r="DK151" s="3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</row>
    <row r="152" spans="1:211" x14ac:dyDescent="0.2">
      <c r="A152" s="30">
        <v>34</v>
      </c>
      <c r="B152" s="30">
        <v>34</v>
      </c>
      <c r="C152" s="98">
        <v>34</v>
      </c>
      <c r="D152" s="89">
        <f>'Revised Stratig. - April ''08'!$S$81</f>
        <v>365.62521505042201</v>
      </c>
      <c r="E152" s="70">
        <v>12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4.1666666666666661</v>
      </c>
      <c r="U152" s="15">
        <v>0</v>
      </c>
      <c r="V152" s="15">
        <v>0</v>
      </c>
      <c r="W152" s="15">
        <v>4.1666666666666661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212.50000000000003</v>
      </c>
      <c r="AJ152" s="15">
        <v>0</v>
      </c>
      <c r="AK152" s="15">
        <v>0</v>
      </c>
      <c r="AL152" s="15">
        <v>0</v>
      </c>
      <c r="AM152" s="15">
        <v>0</v>
      </c>
      <c r="AN152" s="15">
        <v>8.3333333333333321</v>
      </c>
      <c r="AO152" s="15">
        <v>0</v>
      </c>
      <c r="AP152" s="15">
        <v>0</v>
      </c>
      <c r="AQ152" s="15">
        <v>0</v>
      </c>
      <c r="AR152" s="15">
        <v>0</v>
      </c>
      <c r="AS152" s="15">
        <v>0</v>
      </c>
      <c r="AT152" s="15">
        <v>12.5</v>
      </c>
      <c r="AU152" s="15">
        <v>137.5</v>
      </c>
      <c r="AV152" s="15">
        <v>12.5</v>
      </c>
      <c r="AW152" s="15">
        <v>0</v>
      </c>
      <c r="AX152" s="15">
        <v>12.5</v>
      </c>
      <c r="AY152" s="15">
        <v>333.33333333333343</v>
      </c>
      <c r="AZ152" s="15">
        <v>0</v>
      </c>
      <c r="BA152" s="15">
        <v>0</v>
      </c>
      <c r="BB152" s="15">
        <v>16.666666666666664</v>
      </c>
      <c r="BC152" s="15">
        <v>4.1666666666666661</v>
      </c>
      <c r="BD152" s="15">
        <v>0</v>
      </c>
      <c r="BE152" s="15">
        <v>12.5</v>
      </c>
      <c r="BF152" s="15">
        <v>0</v>
      </c>
      <c r="BG152" s="15">
        <v>379.16666666666669</v>
      </c>
      <c r="BH152" s="15">
        <v>0</v>
      </c>
      <c r="BI152" s="15">
        <v>0</v>
      </c>
      <c r="BJ152" s="15">
        <v>0</v>
      </c>
      <c r="BK152" s="15">
        <v>0</v>
      </c>
      <c r="BL152" s="15">
        <v>0</v>
      </c>
      <c r="BM152" s="15">
        <v>0</v>
      </c>
      <c r="BN152" s="15">
        <v>0</v>
      </c>
      <c r="BO152" s="15">
        <v>0</v>
      </c>
      <c r="BP152" s="15">
        <v>0</v>
      </c>
      <c r="BQ152" s="15">
        <v>0</v>
      </c>
      <c r="BR152" s="15">
        <v>0</v>
      </c>
      <c r="BS152" s="15">
        <v>0</v>
      </c>
      <c r="BT152" s="15">
        <v>0</v>
      </c>
      <c r="BU152" s="15">
        <v>0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v>0</v>
      </c>
      <c r="CH152" s="15">
        <v>33.333333333333329</v>
      </c>
      <c r="CI152" s="15">
        <v>12.5</v>
      </c>
      <c r="CJ152" s="15">
        <v>0</v>
      </c>
      <c r="CK152" s="15">
        <v>12.5</v>
      </c>
      <c r="CL152" s="15">
        <v>45.833333333333336</v>
      </c>
      <c r="CM152" s="15">
        <v>4.1666666666666661</v>
      </c>
      <c r="CN152" s="15">
        <v>12.5</v>
      </c>
      <c r="CO152" s="15">
        <v>0</v>
      </c>
      <c r="CP152" s="15">
        <v>4.1666666666666661</v>
      </c>
      <c r="CQ152" s="15">
        <v>0</v>
      </c>
      <c r="CR152" s="15">
        <v>0</v>
      </c>
      <c r="CS152" s="15">
        <v>4.1666666666666661</v>
      </c>
      <c r="CT152" s="15">
        <v>116.66666666666667</v>
      </c>
      <c r="CU152" s="15">
        <v>0</v>
      </c>
      <c r="CV152" s="15">
        <v>1</v>
      </c>
      <c r="CW152" s="15">
        <v>34</v>
      </c>
      <c r="CX152" s="15"/>
      <c r="DJ152" s="89"/>
      <c r="DK152" s="3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</row>
    <row r="153" spans="1:211" x14ac:dyDescent="0.2">
      <c r="A153" s="30">
        <v>39</v>
      </c>
      <c r="B153" s="30">
        <v>39</v>
      </c>
      <c r="C153" s="98">
        <v>39</v>
      </c>
      <c r="D153" s="43">
        <f>'Revised Stratig. - April ''08'!$S$86</f>
        <v>425.85871624427</v>
      </c>
      <c r="E153" s="70">
        <v>12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4.1666666666666661</v>
      </c>
      <c r="U153" s="15">
        <v>0</v>
      </c>
      <c r="V153" s="15">
        <v>4.1666666666666661</v>
      </c>
      <c r="W153" s="15">
        <v>8.3333333333333321</v>
      </c>
      <c r="X153" s="15">
        <v>0</v>
      </c>
      <c r="Y153" s="15">
        <v>0</v>
      </c>
      <c r="Z153" s="15">
        <v>0</v>
      </c>
      <c r="AA153" s="15">
        <v>8.3333333333333321</v>
      </c>
      <c r="AB153" s="15">
        <v>0</v>
      </c>
      <c r="AC153" s="15">
        <v>8.3333333333333321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225.00000000000003</v>
      </c>
      <c r="AJ153" s="15">
        <v>0</v>
      </c>
      <c r="AK153" s="15">
        <v>0</v>
      </c>
      <c r="AL153" s="15">
        <v>0</v>
      </c>
      <c r="AM153" s="15">
        <v>0</v>
      </c>
      <c r="AN153" s="15">
        <v>4.1666666666666661</v>
      </c>
      <c r="AO153" s="15">
        <v>0</v>
      </c>
      <c r="AP153" s="15">
        <v>0</v>
      </c>
      <c r="AQ153" s="15">
        <v>0</v>
      </c>
      <c r="AR153" s="15">
        <v>0</v>
      </c>
      <c r="AS153" s="15">
        <v>4.1666666666666661</v>
      </c>
      <c r="AT153" s="15">
        <v>4.1666666666666661</v>
      </c>
      <c r="AU153" s="15">
        <v>62.500000000000007</v>
      </c>
      <c r="AV153" s="15">
        <v>0</v>
      </c>
      <c r="AW153" s="15">
        <v>0</v>
      </c>
      <c r="AX153" s="15">
        <v>4.1666666666666661</v>
      </c>
      <c r="AY153" s="15">
        <v>183.33333333333334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187.5</v>
      </c>
      <c r="BH153" s="15">
        <v>0</v>
      </c>
      <c r="BI153" s="15">
        <v>0</v>
      </c>
      <c r="BJ153" s="15">
        <v>0</v>
      </c>
      <c r="BK153" s="15">
        <v>0</v>
      </c>
      <c r="BL153" s="15">
        <v>0</v>
      </c>
      <c r="BM153" s="15">
        <v>0</v>
      </c>
      <c r="BN153" s="15">
        <v>0</v>
      </c>
      <c r="BO153" s="15">
        <v>0</v>
      </c>
      <c r="BP153" s="15">
        <v>0</v>
      </c>
      <c r="BQ153" s="15">
        <v>0</v>
      </c>
      <c r="BR153" s="15">
        <v>0</v>
      </c>
      <c r="BS153" s="15">
        <v>0</v>
      </c>
      <c r="BT153" s="15">
        <v>0</v>
      </c>
      <c r="BU153" s="15">
        <v>0</v>
      </c>
      <c r="BV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v>0</v>
      </c>
      <c r="CH153" s="15">
        <v>33.333333333333329</v>
      </c>
      <c r="CI153" s="15">
        <v>4.1666666666666661</v>
      </c>
      <c r="CJ153" s="15">
        <v>0</v>
      </c>
      <c r="CK153" s="15">
        <v>16.666666666666664</v>
      </c>
      <c r="CL153" s="15">
        <v>37.5</v>
      </c>
      <c r="CM153" s="15">
        <v>12.5</v>
      </c>
      <c r="CN153" s="15">
        <v>0</v>
      </c>
      <c r="CO153" s="15">
        <v>0</v>
      </c>
      <c r="CP153" s="15">
        <v>12.5</v>
      </c>
      <c r="CQ153" s="15">
        <v>0</v>
      </c>
      <c r="CR153" s="15">
        <v>0</v>
      </c>
      <c r="CS153" s="15">
        <v>4.1666666666666661</v>
      </c>
      <c r="CT153" s="15">
        <v>104.16666666666667</v>
      </c>
      <c r="CU153" s="15">
        <v>0</v>
      </c>
      <c r="CV153" s="15">
        <v>1</v>
      </c>
      <c r="CW153" s="15">
        <v>39</v>
      </c>
      <c r="CX153" s="15"/>
      <c r="DJ153" s="43"/>
      <c r="DK153" s="3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</row>
    <row r="154" spans="1:211" x14ac:dyDescent="0.2">
      <c r="A154" s="30">
        <v>44</v>
      </c>
      <c r="B154" s="30">
        <v>44</v>
      </c>
      <c r="C154" s="98">
        <v>44</v>
      </c>
      <c r="D154" s="43">
        <f>'Revised Stratig. - April ''08'!$S$91</f>
        <v>486.79087291022</v>
      </c>
      <c r="E154" s="70">
        <v>12</v>
      </c>
      <c r="F154" s="15">
        <v>0</v>
      </c>
      <c r="G154" s="15">
        <v>4.1666666666666661</v>
      </c>
      <c r="H154" s="15">
        <v>0</v>
      </c>
      <c r="I154" s="15">
        <v>0</v>
      </c>
      <c r="J154" s="15">
        <v>4.1667000000000005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4.1667000000000005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8.3333333333333321</v>
      </c>
      <c r="W154" s="15">
        <v>8.3333333333333321</v>
      </c>
      <c r="X154" s="15">
        <v>0</v>
      </c>
      <c r="Y154" s="15">
        <v>0</v>
      </c>
      <c r="Z154" s="15">
        <v>0</v>
      </c>
      <c r="AA154" s="15">
        <v>4.1666666666666661</v>
      </c>
      <c r="AB154" s="15">
        <v>0</v>
      </c>
      <c r="AC154" s="15">
        <v>4.1666666666666661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129.16666666666669</v>
      </c>
      <c r="AJ154" s="15">
        <v>0</v>
      </c>
      <c r="AK154" s="15">
        <v>0</v>
      </c>
      <c r="AL154" s="15">
        <v>0</v>
      </c>
      <c r="AM154" s="15">
        <v>4.1666666666666661</v>
      </c>
      <c r="AN154" s="15">
        <v>16.666666666666664</v>
      </c>
      <c r="AO154" s="15">
        <v>0</v>
      </c>
      <c r="AP154" s="15">
        <v>0</v>
      </c>
      <c r="AQ154" s="15">
        <v>0</v>
      </c>
      <c r="AR154" s="15">
        <v>0</v>
      </c>
      <c r="AS154" s="15">
        <v>0</v>
      </c>
      <c r="AT154" s="15">
        <v>0</v>
      </c>
      <c r="AU154" s="15">
        <v>83.333333333333357</v>
      </c>
      <c r="AV154" s="15">
        <v>4.1666666666666661</v>
      </c>
      <c r="AW154" s="15">
        <v>0</v>
      </c>
      <c r="AX154" s="15">
        <v>4.1666666666666661</v>
      </c>
      <c r="AY154" s="15">
        <v>254.16666666666669</v>
      </c>
      <c r="AZ154" s="15">
        <v>4.1666666666666661</v>
      </c>
      <c r="BA154" s="15">
        <v>0</v>
      </c>
      <c r="BB154" s="15">
        <v>4.1666666666666661</v>
      </c>
      <c r="BC154" s="15">
        <v>0</v>
      </c>
      <c r="BD154" s="15">
        <v>0</v>
      </c>
      <c r="BE154" s="15">
        <v>0</v>
      </c>
      <c r="BF154" s="15">
        <v>0</v>
      </c>
      <c r="BG154" s="15">
        <v>266.66666666666663</v>
      </c>
      <c r="BH154" s="15">
        <v>0</v>
      </c>
      <c r="BI154" s="15">
        <v>0</v>
      </c>
      <c r="BJ154" s="15">
        <v>0</v>
      </c>
      <c r="BK154" s="15">
        <v>0</v>
      </c>
      <c r="BL154" s="15">
        <v>0</v>
      </c>
      <c r="BM154" s="15">
        <v>0</v>
      </c>
      <c r="BN154" s="15">
        <v>0</v>
      </c>
      <c r="BO154" s="15">
        <v>0</v>
      </c>
      <c r="BP154" s="15">
        <v>0</v>
      </c>
      <c r="BQ154" s="15">
        <v>0</v>
      </c>
      <c r="BR154" s="15">
        <v>0</v>
      </c>
      <c r="BS154" s="15">
        <v>0</v>
      </c>
      <c r="BT154" s="15">
        <v>0</v>
      </c>
      <c r="BU154" s="15">
        <v>0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15">
        <v>104.16666666666667</v>
      </c>
      <c r="CI154" s="15">
        <v>20.833333333333339</v>
      </c>
      <c r="CJ154" s="15">
        <v>0</v>
      </c>
      <c r="CK154" s="15">
        <v>41.666666666666679</v>
      </c>
      <c r="CL154" s="15">
        <v>125.00000000000001</v>
      </c>
      <c r="CM154" s="15">
        <v>8.3333333333333321</v>
      </c>
      <c r="CN154" s="15">
        <v>0</v>
      </c>
      <c r="CO154" s="15">
        <v>12.5</v>
      </c>
      <c r="CP154" s="15">
        <v>0</v>
      </c>
      <c r="CQ154" s="15">
        <v>4.1666666666666661</v>
      </c>
      <c r="CR154" s="15">
        <v>0</v>
      </c>
      <c r="CS154" s="15">
        <v>0</v>
      </c>
      <c r="CT154" s="15">
        <v>275</v>
      </c>
      <c r="CU154" s="15">
        <v>0</v>
      </c>
      <c r="CV154" s="15">
        <v>1</v>
      </c>
      <c r="CW154" s="15">
        <v>44</v>
      </c>
      <c r="CX154" s="15"/>
      <c r="DJ154" s="43"/>
      <c r="DK154" s="3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  <c r="ED154" s="15"/>
      <c r="EE154" s="15"/>
      <c r="EF154" s="15"/>
      <c r="EG154" s="15"/>
      <c r="EH154" s="15"/>
      <c r="EI154" s="15"/>
      <c r="EJ154" s="15"/>
      <c r="EK154" s="15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</row>
    <row r="155" spans="1:211" x14ac:dyDescent="0.2">
      <c r="A155" s="30">
        <v>49</v>
      </c>
      <c r="B155" s="30">
        <v>49</v>
      </c>
      <c r="C155" s="98">
        <v>49</v>
      </c>
      <c r="D155" s="43">
        <f>'Revised Stratig. - April ''08'!$S$96</f>
        <v>548.22619104840999</v>
      </c>
      <c r="E155" s="70">
        <v>12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66.666666666666657</v>
      </c>
      <c r="AJ155" s="15">
        <v>0</v>
      </c>
      <c r="AK155" s="15">
        <v>0</v>
      </c>
      <c r="AL155" s="15">
        <v>4.1666666666666661</v>
      </c>
      <c r="AM155" s="15">
        <v>0</v>
      </c>
      <c r="AN155" s="15">
        <v>8.3333333333333321</v>
      </c>
      <c r="AO155" s="15">
        <v>0</v>
      </c>
      <c r="AP155" s="15">
        <v>0</v>
      </c>
      <c r="AQ155" s="15">
        <v>0</v>
      </c>
      <c r="AR155" s="15">
        <v>0</v>
      </c>
      <c r="AS155" s="15">
        <v>0</v>
      </c>
      <c r="AT155" s="15">
        <v>0</v>
      </c>
      <c r="AU155" s="15">
        <v>16.666666666666664</v>
      </c>
      <c r="AV155" s="15">
        <v>4.1666666666666661</v>
      </c>
      <c r="AW155" s="15">
        <v>0</v>
      </c>
      <c r="AX155" s="15">
        <v>4.1666666666666661</v>
      </c>
      <c r="AY155" s="15">
        <v>120.83333333333334</v>
      </c>
      <c r="AZ155" s="15">
        <v>0</v>
      </c>
      <c r="BA155" s="15">
        <v>0</v>
      </c>
      <c r="BB155" s="15">
        <v>4.1666666666666661</v>
      </c>
      <c r="BC155" s="15">
        <v>0</v>
      </c>
      <c r="BD155" s="15">
        <v>0</v>
      </c>
      <c r="BE155" s="15">
        <v>0</v>
      </c>
      <c r="BF155" s="15">
        <v>0</v>
      </c>
      <c r="BG155" s="15">
        <v>129.16666666666669</v>
      </c>
      <c r="BH155" s="15">
        <v>0</v>
      </c>
      <c r="BI155" s="15">
        <v>0</v>
      </c>
      <c r="BJ155" s="15">
        <v>0</v>
      </c>
      <c r="BK155" s="15">
        <v>0</v>
      </c>
      <c r="BL155" s="15">
        <v>0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v>0</v>
      </c>
      <c r="CH155" s="15">
        <v>54.166666666666671</v>
      </c>
      <c r="CI155" s="15">
        <v>25</v>
      </c>
      <c r="CJ155" s="15">
        <v>0</v>
      </c>
      <c r="CK155" s="15">
        <v>25</v>
      </c>
      <c r="CL155" s="15">
        <v>79.166666666666657</v>
      </c>
      <c r="CM155" s="15">
        <v>0</v>
      </c>
      <c r="CN155" s="15">
        <v>0</v>
      </c>
      <c r="CO155" s="15">
        <v>0</v>
      </c>
      <c r="CP155" s="15">
        <v>0</v>
      </c>
      <c r="CQ155" s="15">
        <v>0</v>
      </c>
      <c r="CR155" s="15">
        <v>0</v>
      </c>
      <c r="CS155" s="15">
        <v>0</v>
      </c>
      <c r="CT155" s="15">
        <v>158.33333333333331</v>
      </c>
      <c r="CU155" s="15">
        <v>0</v>
      </c>
      <c r="CV155" s="15">
        <v>1</v>
      </c>
      <c r="CW155" s="15">
        <v>49</v>
      </c>
      <c r="CX155" s="15"/>
      <c r="DJ155" s="43"/>
      <c r="DK155" s="3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  <c r="EG155" s="15"/>
      <c r="EH155" s="15"/>
      <c r="EI155" s="15"/>
      <c r="EJ155" s="15"/>
      <c r="EK155" s="15"/>
      <c r="EL155" s="15"/>
      <c r="EM155" s="15"/>
      <c r="EN155" s="15"/>
      <c r="EO155" s="15"/>
      <c r="EP155" s="15"/>
      <c r="EQ155" s="15"/>
      <c r="ER155" s="15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</row>
    <row r="156" spans="1:211" x14ac:dyDescent="0.2">
      <c r="A156" s="30">
        <v>54</v>
      </c>
      <c r="B156" s="30">
        <v>54</v>
      </c>
      <c r="C156" s="98">
        <v>54</v>
      </c>
      <c r="D156" s="43">
        <f>'Revised Stratig. - April ''08'!$S$101</f>
        <v>611.03110282505099</v>
      </c>
      <c r="E156" s="70">
        <v>12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16.666666666666664</v>
      </c>
      <c r="W156" s="15">
        <v>16.666666666666664</v>
      </c>
      <c r="X156" s="15">
        <v>0</v>
      </c>
      <c r="Y156" s="15">
        <v>0</v>
      </c>
      <c r="Z156" s="15">
        <v>0</v>
      </c>
      <c r="AA156" s="15">
        <v>12.5</v>
      </c>
      <c r="AB156" s="15">
        <v>4.1666666666666661</v>
      </c>
      <c r="AC156" s="15">
        <v>16.666666666666664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216.66666666666669</v>
      </c>
      <c r="AJ156" s="15">
        <v>0</v>
      </c>
      <c r="AK156" s="15">
        <v>0</v>
      </c>
      <c r="AL156" s="15">
        <v>0</v>
      </c>
      <c r="AM156" s="15">
        <v>0</v>
      </c>
      <c r="AN156" s="15">
        <v>8.3333333333333321</v>
      </c>
      <c r="AO156" s="15">
        <v>0</v>
      </c>
      <c r="AP156" s="15">
        <v>0</v>
      </c>
      <c r="AQ156" s="15">
        <v>0</v>
      </c>
      <c r="AR156" s="15">
        <v>0</v>
      </c>
      <c r="AS156" s="15">
        <v>0</v>
      </c>
      <c r="AT156" s="15">
        <v>4.1666666666666661</v>
      </c>
      <c r="AU156" s="15">
        <v>58.333333333333336</v>
      </c>
      <c r="AV156" s="15">
        <v>0</v>
      </c>
      <c r="AW156" s="15">
        <v>0</v>
      </c>
      <c r="AX156" s="15">
        <v>4.1666666666666661</v>
      </c>
      <c r="AY156" s="15">
        <v>262.5</v>
      </c>
      <c r="AZ156" s="15">
        <v>0</v>
      </c>
      <c r="BA156" s="15">
        <v>0</v>
      </c>
      <c r="BB156" s="15">
        <v>16.666666666666664</v>
      </c>
      <c r="BC156" s="15">
        <v>4.1666666666666661</v>
      </c>
      <c r="BD156" s="15">
        <v>0</v>
      </c>
      <c r="BE156" s="15">
        <v>4.1666666666666661</v>
      </c>
      <c r="BF156" s="15">
        <v>0</v>
      </c>
      <c r="BG156" s="15">
        <v>291.66666666666663</v>
      </c>
      <c r="BH156" s="15">
        <v>0</v>
      </c>
      <c r="BI156" s="15">
        <v>0</v>
      </c>
      <c r="BJ156" s="15">
        <v>0</v>
      </c>
      <c r="BK156" s="15">
        <v>0</v>
      </c>
      <c r="BL156" s="15">
        <v>0</v>
      </c>
      <c r="BM156" s="15">
        <v>0</v>
      </c>
      <c r="BN156" s="15">
        <v>0</v>
      </c>
      <c r="BO156" s="15">
        <v>0</v>
      </c>
      <c r="BP156" s="15">
        <v>0</v>
      </c>
      <c r="BQ156" s="15">
        <v>0</v>
      </c>
      <c r="BR156" s="15">
        <v>0</v>
      </c>
      <c r="BS156" s="15">
        <v>0</v>
      </c>
      <c r="BT156" s="15">
        <v>0</v>
      </c>
      <c r="BU156" s="15">
        <v>0</v>
      </c>
      <c r="BV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v>0</v>
      </c>
      <c r="CH156" s="15">
        <v>83.333333333333357</v>
      </c>
      <c r="CI156" s="15">
        <v>12.5</v>
      </c>
      <c r="CJ156" s="15">
        <v>4.1666666666666661</v>
      </c>
      <c r="CK156" s="15">
        <v>20.833333333333339</v>
      </c>
      <c r="CL156" s="15">
        <v>104.00000000000001</v>
      </c>
      <c r="CM156" s="15">
        <v>8.3333333333333321</v>
      </c>
      <c r="CN156" s="15">
        <v>0</v>
      </c>
      <c r="CO156" s="15">
        <v>4.1666666666666661</v>
      </c>
      <c r="CP156" s="15">
        <v>20.833333333333339</v>
      </c>
      <c r="CQ156" s="15">
        <v>0</v>
      </c>
      <c r="CR156" s="15">
        <v>0</v>
      </c>
      <c r="CS156" s="15">
        <v>0</v>
      </c>
      <c r="CT156" s="15">
        <v>241.33333333333337</v>
      </c>
      <c r="CU156" s="15">
        <v>0</v>
      </c>
      <c r="CV156" s="15">
        <v>1</v>
      </c>
      <c r="CW156" s="15">
        <v>54</v>
      </c>
      <c r="CX156" s="15"/>
      <c r="DJ156" s="43"/>
      <c r="DK156" s="3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  <c r="ED156" s="15"/>
      <c r="EE156" s="15"/>
      <c r="EF156" s="15"/>
      <c r="EG156" s="15"/>
      <c r="EH156" s="15"/>
      <c r="EI156" s="15"/>
      <c r="EJ156" s="15"/>
      <c r="EK156" s="15"/>
      <c r="EL156" s="15"/>
      <c r="EM156" s="15"/>
      <c r="EN156" s="15"/>
      <c r="EO156" s="15"/>
      <c r="EP156" s="15"/>
      <c r="EQ156" s="15"/>
      <c r="ER156" s="15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  <c r="GS156" s="15"/>
      <c r="GT156" s="15"/>
      <c r="GU156" s="15"/>
      <c r="GV156" s="15"/>
      <c r="GW156" s="15"/>
      <c r="GX156" s="15"/>
      <c r="GY156" s="15"/>
      <c r="GZ156" s="15"/>
      <c r="HA156" s="15"/>
    </row>
    <row r="157" spans="1:211" x14ac:dyDescent="0.2">
      <c r="A157" s="30">
        <v>59</v>
      </c>
      <c r="B157" s="30">
        <v>59</v>
      </c>
      <c r="C157" s="98">
        <v>59</v>
      </c>
      <c r="D157" s="43">
        <f>'Revised Stratig. - April ''08'!$S$106</f>
        <v>672.44092004990205</v>
      </c>
      <c r="E157" s="70">
        <v>12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4.1666666666666661</v>
      </c>
      <c r="W157" s="15">
        <v>4.1666666666666661</v>
      </c>
      <c r="X157" s="15">
        <v>0</v>
      </c>
      <c r="Y157" s="15">
        <v>0</v>
      </c>
      <c r="Z157" s="15">
        <v>0</v>
      </c>
      <c r="AA157" s="15">
        <v>8.3333333333333321</v>
      </c>
      <c r="AB157" s="15">
        <v>0</v>
      </c>
      <c r="AC157" s="15">
        <v>8.3333333333333321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175</v>
      </c>
      <c r="AJ157" s="15">
        <v>0</v>
      </c>
      <c r="AK157" s="15">
        <v>0</v>
      </c>
      <c r="AL157" s="15">
        <v>0</v>
      </c>
      <c r="AM157" s="15">
        <v>0</v>
      </c>
      <c r="AN157" s="15">
        <v>12.5</v>
      </c>
      <c r="AO157" s="15">
        <v>0</v>
      </c>
      <c r="AP157" s="15">
        <v>0</v>
      </c>
      <c r="AQ157" s="15">
        <v>0</v>
      </c>
      <c r="AR157" s="15">
        <v>0</v>
      </c>
      <c r="AS157" s="15">
        <v>0</v>
      </c>
      <c r="AT157" s="15">
        <v>8.3333333333333321</v>
      </c>
      <c r="AU157" s="15">
        <v>100</v>
      </c>
      <c r="AV157" s="15">
        <v>4.1666666666666661</v>
      </c>
      <c r="AW157" s="15">
        <v>0</v>
      </c>
      <c r="AX157" s="15">
        <v>4.1666666666666661</v>
      </c>
      <c r="AY157" s="15">
        <v>112.50000000000001</v>
      </c>
      <c r="AZ157" s="15">
        <v>0</v>
      </c>
      <c r="BA157" s="15">
        <v>0</v>
      </c>
      <c r="BB157" s="15">
        <v>45.833333333333336</v>
      </c>
      <c r="BC157" s="15">
        <v>4.1666666666666661</v>
      </c>
      <c r="BD157" s="15">
        <v>0</v>
      </c>
      <c r="BE157" s="15">
        <v>0</v>
      </c>
      <c r="BF157" s="15">
        <v>0</v>
      </c>
      <c r="BG157" s="15">
        <v>166.66666666666671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v>0</v>
      </c>
      <c r="CH157" s="15">
        <v>33.333333333333329</v>
      </c>
      <c r="CI157" s="15">
        <v>20.833333333333339</v>
      </c>
      <c r="CJ157" s="15">
        <v>4.1666666666666661</v>
      </c>
      <c r="CK157" s="15">
        <v>16.666666666666664</v>
      </c>
      <c r="CL157" s="15">
        <v>50</v>
      </c>
      <c r="CM157" s="15">
        <v>4.1666666666666661</v>
      </c>
      <c r="CN157" s="15">
        <v>4.1666666666666661</v>
      </c>
      <c r="CO157" s="15">
        <v>4.1666666666666661</v>
      </c>
      <c r="CP157" s="15">
        <v>4.1666666666666661</v>
      </c>
      <c r="CQ157" s="15">
        <v>4.1666666666666661</v>
      </c>
      <c r="CR157" s="15">
        <v>0</v>
      </c>
      <c r="CS157" s="15">
        <v>0</v>
      </c>
      <c r="CT157" s="15">
        <v>120.83333333333336</v>
      </c>
      <c r="CU157" s="15">
        <v>0</v>
      </c>
      <c r="CV157" s="15">
        <v>1</v>
      </c>
      <c r="CW157" s="15">
        <v>59</v>
      </c>
      <c r="CX157" s="15"/>
      <c r="DJ157" s="43"/>
      <c r="DK157" s="3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/>
    </row>
    <row r="158" spans="1:211" x14ac:dyDescent="0.2">
      <c r="A158" s="61" t="s">
        <v>4</v>
      </c>
      <c r="D158" s="43"/>
      <c r="E158" s="62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DG158" s="61"/>
      <c r="DJ158" s="43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</row>
    <row r="159" spans="1:211" x14ac:dyDescent="0.2">
      <c r="A159" s="30">
        <v>58</v>
      </c>
      <c r="B159" s="30" t="s">
        <v>108</v>
      </c>
      <c r="C159" s="102">
        <v>58</v>
      </c>
      <c r="D159" s="43">
        <f>'Revised Stratig. - April ''08'!$X$57</f>
        <v>517.33914732412995</v>
      </c>
      <c r="E159" s="70">
        <v>20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7.5</v>
      </c>
      <c r="W159" s="15">
        <v>7.5</v>
      </c>
      <c r="X159" s="15">
        <v>0</v>
      </c>
      <c r="Y159" s="15">
        <v>0</v>
      </c>
      <c r="Z159" s="15">
        <v>0</v>
      </c>
      <c r="AA159" s="15">
        <v>10</v>
      </c>
      <c r="AB159" s="15">
        <v>2.5</v>
      </c>
      <c r="AC159" s="15">
        <v>12.5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200</v>
      </c>
      <c r="AJ159" s="15">
        <v>0</v>
      </c>
      <c r="AK159" s="15">
        <v>0</v>
      </c>
      <c r="AL159" s="15" t="e">
        <v>#VALUE!</v>
      </c>
      <c r="AM159" s="15">
        <v>0</v>
      </c>
      <c r="AN159" s="15">
        <v>5</v>
      </c>
      <c r="AO159" s="15">
        <v>0</v>
      </c>
      <c r="AP159" s="15">
        <v>0</v>
      </c>
      <c r="AQ159" s="15">
        <v>0</v>
      </c>
      <c r="AR159" s="15">
        <v>0</v>
      </c>
      <c r="AS159" s="15">
        <v>0</v>
      </c>
      <c r="AT159" s="15">
        <v>2.5</v>
      </c>
      <c r="AU159" s="15">
        <v>12.5</v>
      </c>
      <c r="AV159" s="15">
        <v>2.5</v>
      </c>
      <c r="AW159" s="15">
        <v>0</v>
      </c>
      <c r="AX159" s="15">
        <v>2.5</v>
      </c>
      <c r="AY159" s="15">
        <v>95</v>
      </c>
      <c r="AZ159" s="15">
        <v>0</v>
      </c>
      <c r="BA159" s="15">
        <v>2.5</v>
      </c>
      <c r="BB159" s="15">
        <v>5</v>
      </c>
      <c r="BC159" s="15">
        <v>5</v>
      </c>
      <c r="BD159" s="15">
        <v>0</v>
      </c>
      <c r="BE159" s="15">
        <v>0</v>
      </c>
      <c r="BF159" s="15">
        <v>5</v>
      </c>
      <c r="BG159" s="15">
        <v>115</v>
      </c>
      <c r="BH159" s="15">
        <v>0</v>
      </c>
      <c r="BI159" s="15">
        <v>0</v>
      </c>
      <c r="BJ159" s="15">
        <v>0</v>
      </c>
      <c r="BK159" s="15">
        <v>0</v>
      </c>
      <c r="BL159" s="15">
        <v>0</v>
      </c>
      <c r="BM159" s="15">
        <v>0</v>
      </c>
      <c r="BN159" s="15">
        <v>0</v>
      </c>
      <c r="BO159" s="15">
        <v>0</v>
      </c>
      <c r="BP159" s="15">
        <v>0</v>
      </c>
      <c r="BQ159" s="15">
        <v>0</v>
      </c>
      <c r="BR159" s="15">
        <v>0</v>
      </c>
      <c r="BS159" s="15">
        <v>0</v>
      </c>
      <c r="BT159" s="15">
        <v>0</v>
      </c>
      <c r="BU159" s="15">
        <v>0</v>
      </c>
      <c r="BV159" s="15">
        <v>0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v>0</v>
      </c>
      <c r="CH159" s="15">
        <v>0</v>
      </c>
      <c r="CI159" s="15">
        <v>7.5</v>
      </c>
      <c r="CJ159" s="15">
        <v>5</v>
      </c>
      <c r="CK159" s="15">
        <v>0</v>
      </c>
      <c r="CL159" s="15">
        <v>7.5</v>
      </c>
      <c r="CM159" s="15">
        <v>7.5</v>
      </c>
      <c r="CN159" s="15">
        <v>5</v>
      </c>
      <c r="CO159" s="15">
        <v>0</v>
      </c>
      <c r="CP159" s="15">
        <v>0</v>
      </c>
      <c r="CQ159" s="15">
        <v>2.5</v>
      </c>
      <c r="CR159" s="15">
        <v>0</v>
      </c>
      <c r="CS159" s="15">
        <v>0</v>
      </c>
      <c r="CT159" s="15">
        <v>30</v>
      </c>
      <c r="CU159" s="15">
        <v>5</v>
      </c>
      <c r="CV159" s="15">
        <v>1</v>
      </c>
      <c r="CW159" s="15">
        <v>58</v>
      </c>
      <c r="CX159" s="15"/>
      <c r="DJ159" s="43"/>
      <c r="DK159" s="3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</row>
    <row r="160" spans="1:211" x14ac:dyDescent="0.2">
      <c r="A160" s="30">
        <v>63</v>
      </c>
      <c r="B160" s="30">
        <v>15</v>
      </c>
      <c r="C160" s="102">
        <v>63</v>
      </c>
      <c r="D160" s="43">
        <f>'Revised Stratig. - April ''08'!$X$62</f>
        <v>587.56585212478797</v>
      </c>
      <c r="E160" s="70">
        <v>20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2.5</v>
      </c>
      <c r="U160" s="15">
        <v>0</v>
      </c>
      <c r="V160" s="15">
        <v>5</v>
      </c>
      <c r="W160" s="15">
        <v>7.5</v>
      </c>
      <c r="X160" s="15">
        <v>0</v>
      </c>
      <c r="Y160" s="15">
        <v>7.5</v>
      </c>
      <c r="Z160" s="15">
        <v>0</v>
      </c>
      <c r="AA160" s="15">
        <v>7.5</v>
      </c>
      <c r="AB160" s="15">
        <v>5</v>
      </c>
      <c r="AC160" s="15">
        <v>12.5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172.5</v>
      </c>
      <c r="AJ160" s="15">
        <v>0</v>
      </c>
      <c r="AK160" s="15">
        <v>0</v>
      </c>
      <c r="AL160" s="15" t="e">
        <v>#VALUE!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5</v>
      </c>
      <c r="AU160" s="15">
        <v>130</v>
      </c>
      <c r="AV160" s="15">
        <v>5</v>
      </c>
      <c r="AW160" s="15">
        <v>0</v>
      </c>
      <c r="AX160" s="15">
        <v>5</v>
      </c>
      <c r="AY160" s="15">
        <v>210</v>
      </c>
      <c r="AZ160" s="15">
        <v>0</v>
      </c>
      <c r="BA160" s="15">
        <v>2.5</v>
      </c>
      <c r="BB160" s="15">
        <v>7.5</v>
      </c>
      <c r="BC160" s="15">
        <v>0</v>
      </c>
      <c r="BD160" s="15">
        <v>0</v>
      </c>
      <c r="BE160" s="15">
        <v>0</v>
      </c>
      <c r="BF160" s="15">
        <v>0</v>
      </c>
      <c r="BG160" s="15">
        <v>225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v>0</v>
      </c>
      <c r="CH160" s="15">
        <v>37.5</v>
      </c>
      <c r="CI160" s="15">
        <v>15</v>
      </c>
      <c r="CJ160" s="15">
        <v>5</v>
      </c>
      <c r="CK160" s="15">
        <v>2.5</v>
      </c>
      <c r="CL160" s="15">
        <v>52.5</v>
      </c>
      <c r="CM160" s="15">
        <v>2.5</v>
      </c>
      <c r="CN160" s="15">
        <v>0</v>
      </c>
      <c r="CO160" s="15">
        <v>0</v>
      </c>
      <c r="CP160" s="15">
        <v>40</v>
      </c>
      <c r="CQ160" s="15">
        <v>0</v>
      </c>
      <c r="CR160" s="15">
        <v>0</v>
      </c>
      <c r="CS160" s="15">
        <v>0</v>
      </c>
      <c r="CT160" s="15">
        <v>147.5</v>
      </c>
      <c r="CU160" s="15">
        <v>0</v>
      </c>
      <c r="CV160" s="15">
        <v>1</v>
      </c>
      <c r="CW160" s="15">
        <v>63</v>
      </c>
      <c r="CX160" s="15"/>
      <c r="DJ160" s="43"/>
      <c r="DK160" s="3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</row>
    <row r="161" spans="1:209" x14ac:dyDescent="0.2">
      <c r="A161" s="30">
        <v>68</v>
      </c>
      <c r="B161" s="30">
        <v>20</v>
      </c>
      <c r="C161" s="102">
        <v>68</v>
      </c>
      <c r="D161" s="43">
        <f>'Revised Stratig. - April ''08'!$X$67</f>
        <v>661.68945497867696</v>
      </c>
      <c r="E161" s="70">
        <v>20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2.5</v>
      </c>
      <c r="W161" s="15">
        <v>2.5</v>
      </c>
      <c r="X161" s="15">
        <v>0</v>
      </c>
      <c r="Y161" s="15">
        <v>0</v>
      </c>
      <c r="Z161" s="15">
        <v>0</v>
      </c>
      <c r="AA161" s="15">
        <v>10</v>
      </c>
      <c r="AB161" s="15">
        <v>0</v>
      </c>
      <c r="AC161" s="15">
        <v>10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145</v>
      </c>
      <c r="AJ161" s="15">
        <v>0</v>
      </c>
      <c r="AK161" s="15">
        <v>0</v>
      </c>
      <c r="AL161" s="15">
        <v>0</v>
      </c>
      <c r="AM161" s="15">
        <v>0</v>
      </c>
      <c r="AN161" s="15">
        <v>10</v>
      </c>
      <c r="AO161" s="15">
        <v>0</v>
      </c>
      <c r="AP161" s="15">
        <v>0</v>
      </c>
      <c r="AQ161" s="15">
        <v>0</v>
      </c>
      <c r="AR161" s="15">
        <v>0</v>
      </c>
      <c r="AS161" s="15">
        <v>0</v>
      </c>
      <c r="AT161" s="15">
        <v>0</v>
      </c>
      <c r="AU161" s="15">
        <v>20</v>
      </c>
      <c r="AV161" s="15">
        <v>0</v>
      </c>
      <c r="AW161" s="15">
        <v>0</v>
      </c>
      <c r="AX161" s="15">
        <v>2.5</v>
      </c>
      <c r="AY161" s="15">
        <v>147.5</v>
      </c>
      <c r="AZ161" s="15">
        <v>0</v>
      </c>
      <c r="BA161" s="15">
        <v>0</v>
      </c>
      <c r="BB161" s="15">
        <v>5</v>
      </c>
      <c r="BC161" s="15">
        <v>0</v>
      </c>
      <c r="BD161" s="15">
        <v>0</v>
      </c>
      <c r="BE161" s="15">
        <v>0</v>
      </c>
      <c r="BF161" s="15">
        <v>0</v>
      </c>
      <c r="BG161" s="15">
        <v>155</v>
      </c>
      <c r="BH161" s="15">
        <v>0</v>
      </c>
      <c r="BI161" s="15">
        <v>0</v>
      </c>
      <c r="BJ161" s="15">
        <v>0</v>
      </c>
      <c r="BK161" s="15">
        <v>0</v>
      </c>
      <c r="BL161" s="15">
        <v>0</v>
      </c>
      <c r="BM161" s="15">
        <v>0</v>
      </c>
      <c r="BN161" s="15">
        <v>0</v>
      </c>
      <c r="BO161" s="15">
        <v>0</v>
      </c>
      <c r="BP161" s="15">
        <v>0</v>
      </c>
      <c r="BQ161" s="15">
        <v>0</v>
      </c>
      <c r="BR161" s="15">
        <v>0</v>
      </c>
      <c r="BS161" s="15">
        <v>0</v>
      </c>
      <c r="BT161" s="15">
        <v>0</v>
      </c>
      <c r="BU161" s="15">
        <v>0</v>
      </c>
      <c r="BV161" s="15">
        <v>0</v>
      </c>
      <c r="BW161" s="15">
        <v>0</v>
      </c>
      <c r="BX161" s="15">
        <v>0</v>
      </c>
      <c r="BY161" s="15">
        <v>0</v>
      </c>
      <c r="BZ161" s="15">
        <v>0</v>
      </c>
      <c r="CA161" s="15">
        <v>0</v>
      </c>
      <c r="CB161" s="15">
        <v>0</v>
      </c>
      <c r="CC161" s="15">
        <v>0</v>
      </c>
      <c r="CD161" s="15">
        <v>0</v>
      </c>
      <c r="CE161" s="15">
        <v>0</v>
      </c>
      <c r="CF161" s="15">
        <v>0</v>
      </c>
      <c r="CG161" s="15">
        <v>0</v>
      </c>
      <c r="CH161" s="15">
        <v>32.5</v>
      </c>
      <c r="CI161" s="15">
        <v>2.5</v>
      </c>
      <c r="CJ161" s="15">
        <v>0</v>
      </c>
      <c r="CK161" s="15">
        <v>5</v>
      </c>
      <c r="CL161" s="15">
        <v>37.5</v>
      </c>
      <c r="CM161" s="15">
        <v>2.5</v>
      </c>
      <c r="CN161" s="15">
        <v>5</v>
      </c>
      <c r="CO161" s="15">
        <v>0</v>
      </c>
      <c r="CP161" s="15">
        <v>10</v>
      </c>
      <c r="CQ161" s="15">
        <v>0</v>
      </c>
      <c r="CR161" s="15">
        <v>0</v>
      </c>
      <c r="CS161" s="15">
        <v>0</v>
      </c>
      <c r="CT161" s="15">
        <v>92.5</v>
      </c>
      <c r="CU161" s="15">
        <v>0</v>
      </c>
      <c r="CV161" s="15">
        <v>1</v>
      </c>
      <c r="CW161" s="15">
        <v>68</v>
      </c>
      <c r="CX161" s="15"/>
      <c r="DJ161" s="43"/>
      <c r="DK161" s="3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</row>
    <row r="162" spans="1:209" x14ac:dyDescent="0.2">
      <c r="A162" s="30">
        <v>73</v>
      </c>
      <c r="B162" s="30">
        <v>25</v>
      </c>
      <c r="C162" s="102">
        <v>73</v>
      </c>
      <c r="D162" s="43">
        <f>'Revised Stratig. - April ''08'!$X$72</f>
        <v>735.86521550634905</v>
      </c>
      <c r="E162" s="70">
        <v>20</v>
      </c>
      <c r="F162" s="15">
        <v>5</v>
      </c>
      <c r="G162" s="15">
        <v>0</v>
      </c>
      <c r="H162" s="15">
        <v>0</v>
      </c>
      <c r="I162" s="15">
        <v>0</v>
      </c>
      <c r="J162" s="15">
        <v>5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5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2.5</v>
      </c>
      <c r="W162" s="15">
        <v>2.5</v>
      </c>
      <c r="X162" s="15">
        <v>0</v>
      </c>
      <c r="Y162" s="15">
        <v>2.5</v>
      </c>
      <c r="Z162" s="15">
        <v>0</v>
      </c>
      <c r="AA162" s="15">
        <v>5</v>
      </c>
      <c r="AB162" s="15">
        <v>0</v>
      </c>
      <c r="AC162" s="15">
        <v>5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65</v>
      </c>
      <c r="AJ162" s="15">
        <v>0</v>
      </c>
      <c r="AK162" s="15">
        <v>0</v>
      </c>
      <c r="AL162" s="15">
        <v>0</v>
      </c>
      <c r="AM162" s="15">
        <v>0</v>
      </c>
      <c r="AN162" s="15">
        <v>5</v>
      </c>
      <c r="AO162" s="15">
        <v>0</v>
      </c>
      <c r="AP162" s="15">
        <v>0</v>
      </c>
      <c r="AQ162" s="15">
        <v>0</v>
      </c>
      <c r="AR162" s="15">
        <v>0</v>
      </c>
      <c r="AS162" s="15">
        <v>0</v>
      </c>
      <c r="AT162" s="15">
        <v>2.5</v>
      </c>
      <c r="AU162" s="15">
        <v>45</v>
      </c>
      <c r="AV162" s="15">
        <v>0</v>
      </c>
      <c r="AW162" s="15">
        <v>0</v>
      </c>
      <c r="AX162" s="15">
        <v>2.5</v>
      </c>
      <c r="AY162" s="15">
        <v>112.5</v>
      </c>
      <c r="AZ162" s="15">
        <v>0</v>
      </c>
      <c r="BA162" s="15">
        <v>2.5</v>
      </c>
      <c r="BB162" s="15">
        <v>0</v>
      </c>
      <c r="BC162" s="15">
        <v>0</v>
      </c>
      <c r="BD162" s="15">
        <v>0</v>
      </c>
      <c r="BE162" s="15">
        <v>0</v>
      </c>
      <c r="BF162" s="15">
        <v>0</v>
      </c>
      <c r="BG162" s="15">
        <v>117.5</v>
      </c>
      <c r="BH162" s="15">
        <v>0</v>
      </c>
      <c r="BI162" s="15">
        <v>0</v>
      </c>
      <c r="BJ162" s="15">
        <v>0</v>
      </c>
      <c r="BK162" s="15">
        <v>0</v>
      </c>
      <c r="BL162" s="15">
        <v>0</v>
      </c>
      <c r="BM162" s="15">
        <v>0</v>
      </c>
      <c r="BN162" s="15">
        <v>0</v>
      </c>
      <c r="BO162" s="15">
        <v>0</v>
      </c>
      <c r="BP162" s="15">
        <v>0</v>
      </c>
      <c r="BQ162" s="15">
        <v>0</v>
      </c>
      <c r="BR162" s="15">
        <v>0</v>
      </c>
      <c r="BS162" s="15">
        <v>0</v>
      </c>
      <c r="BT162" s="15">
        <v>0</v>
      </c>
      <c r="BU162" s="15">
        <v>0</v>
      </c>
      <c r="BV162" s="15">
        <v>0</v>
      </c>
      <c r="BW162" s="15">
        <v>0</v>
      </c>
      <c r="BX162" s="15">
        <v>0</v>
      </c>
      <c r="BY162" s="15">
        <v>0</v>
      </c>
      <c r="BZ162" s="15">
        <v>0</v>
      </c>
      <c r="CA162" s="15">
        <v>0</v>
      </c>
      <c r="CB162" s="15">
        <v>0</v>
      </c>
      <c r="CC162" s="15">
        <v>0</v>
      </c>
      <c r="CD162" s="15">
        <v>0</v>
      </c>
      <c r="CE162" s="15">
        <v>0</v>
      </c>
      <c r="CF162" s="15">
        <v>0</v>
      </c>
      <c r="CG162" s="15">
        <v>0</v>
      </c>
      <c r="CH162" s="15">
        <v>50</v>
      </c>
      <c r="CI162" s="15">
        <v>10</v>
      </c>
      <c r="CJ162" s="15">
        <v>0</v>
      </c>
      <c r="CK162" s="15">
        <v>30</v>
      </c>
      <c r="CL162" s="15">
        <v>80</v>
      </c>
      <c r="CM162" s="15">
        <v>0</v>
      </c>
      <c r="CN162" s="15">
        <v>2.5</v>
      </c>
      <c r="CO162" s="15">
        <v>0</v>
      </c>
      <c r="CP162" s="15">
        <v>2.5</v>
      </c>
      <c r="CQ162" s="15">
        <v>0</v>
      </c>
      <c r="CR162" s="15">
        <v>0</v>
      </c>
      <c r="CS162" s="15">
        <v>0</v>
      </c>
      <c r="CT162" s="15">
        <v>165</v>
      </c>
      <c r="CU162" s="15">
        <v>0</v>
      </c>
      <c r="CV162" s="15">
        <v>1</v>
      </c>
      <c r="CW162" s="15">
        <v>73</v>
      </c>
      <c r="CX162" s="15"/>
      <c r="DJ162" s="43"/>
      <c r="DK162" s="3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</row>
    <row r="163" spans="1:209" x14ac:dyDescent="0.2">
      <c r="A163" s="30">
        <v>78</v>
      </c>
      <c r="B163" s="30">
        <v>30</v>
      </c>
      <c r="C163" s="102">
        <v>78</v>
      </c>
      <c r="D163" s="43">
        <f>'Revised Stratig. - April ''08'!$X$77</f>
        <v>810.99303854668699</v>
      </c>
      <c r="E163" s="70">
        <v>20</v>
      </c>
      <c r="F163" s="15">
        <v>2.5</v>
      </c>
      <c r="G163" s="15">
        <v>0</v>
      </c>
      <c r="H163" s="15">
        <v>0</v>
      </c>
      <c r="I163" s="15">
        <v>0</v>
      </c>
      <c r="J163" s="15">
        <v>2.5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2.5</v>
      </c>
      <c r="Q163" s="15">
        <v>0</v>
      </c>
      <c r="R163" s="15">
        <v>0</v>
      </c>
      <c r="S163" s="15">
        <v>0</v>
      </c>
      <c r="T163" s="15">
        <v>2.5</v>
      </c>
      <c r="U163" s="15">
        <v>0</v>
      </c>
      <c r="V163" s="15">
        <v>2.5</v>
      </c>
      <c r="W163" s="15">
        <v>5</v>
      </c>
      <c r="X163" s="15">
        <v>0</v>
      </c>
      <c r="Y163" s="15">
        <v>2.5</v>
      </c>
      <c r="Z163" s="15">
        <v>0</v>
      </c>
      <c r="AA163" s="15">
        <v>5</v>
      </c>
      <c r="AB163" s="15">
        <v>0</v>
      </c>
      <c r="AC163" s="15">
        <v>5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130</v>
      </c>
      <c r="AJ163" s="15">
        <v>0</v>
      </c>
      <c r="AK163" s="15">
        <v>0</v>
      </c>
      <c r="AL163" s="15">
        <v>0</v>
      </c>
      <c r="AM163" s="15">
        <v>0</v>
      </c>
      <c r="AN163" s="15">
        <v>20</v>
      </c>
      <c r="AO163" s="15">
        <v>0</v>
      </c>
      <c r="AP163" s="15">
        <v>0</v>
      </c>
      <c r="AQ163" s="15">
        <v>0</v>
      </c>
      <c r="AR163" s="15">
        <v>0</v>
      </c>
      <c r="AS163" s="15">
        <v>0</v>
      </c>
      <c r="AT163" s="15">
        <v>2.5</v>
      </c>
      <c r="AU163" s="15">
        <v>155</v>
      </c>
      <c r="AV163" s="15">
        <v>0</v>
      </c>
      <c r="AW163" s="15">
        <v>0</v>
      </c>
      <c r="AX163" s="15">
        <v>2.5</v>
      </c>
      <c r="AY163" s="15">
        <v>202.5</v>
      </c>
      <c r="AZ163" s="15">
        <v>0</v>
      </c>
      <c r="BA163" s="15">
        <v>0</v>
      </c>
      <c r="BB163" s="15">
        <v>2.5</v>
      </c>
      <c r="BC163" s="15">
        <v>0</v>
      </c>
      <c r="BD163" s="15">
        <v>0</v>
      </c>
      <c r="BE163" s="15">
        <v>0</v>
      </c>
      <c r="BF163" s="15">
        <v>0</v>
      </c>
      <c r="BG163" s="15">
        <v>207.5</v>
      </c>
      <c r="BH163" s="15">
        <v>0</v>
      </c>
      <c r="BI163" s="15">
        <v>0</v>
      </c>
      <c r="BJ163" s="15">
        <v>0</v>
      </c>
      <c r="BK163" s="15">
        <v>0</v>
      </c>
      <c r="BL163" s="15">
        <v>0</v>
      </c>
      <c r="BM163" s="15">
        <v>0</v>
      </c>
      <c r="BN163" s="15">
        <v>0</v>
      </c>
      <c r="BO163" s="15">
        <v>0</v>
      </c>
      <c r="BP163" s="15">
        <v>0</v>
      </c>
      <c r="BQ163" s="15">
        <v>0</v>
      </c>
      <c r="BR163" s="15">
        <v>0</v>
      </c>
      <c r="BS163" s="15">
        <v>0</v>
      </c>
      <c r="BT163" s="15">
        <v>0</v>
      </c>
      <c r="BU163" s="15">
        <v>0</v>
      </c>
      <c r="BV163" s="15">
        <v>0</v>
      </c>
      <c r="BW163" s="15">
        <v>0</v>
      </c>
      <c r="BX163" s="15">
        <v>0</v>
      </c>
      <c r="BY163" s="15">
        <v>0</v>
      </c>
      <c r="BZ163" s="15">
        <v>0</v>
      </c>
      <c r="CA163" s="15">
        <v>0</v>
      </c>
      <c r="CB163" s="15">
        <v>0</v>
      </c>
      <c r="CC163" s="15">
        <v>0</v>
      </c>
      <c r="CD163" s="15">
        <v>0</v>
      </c>
      <c r="CE163" s="15">
        <v>0</v>
      </c>
      <c r="CF163" s="15">
        <v>0</v>
      </c>
      <c r="CG163" s="15">
        <v>0</v>
      </c>
      <c r="CH163" s="15">
        <v>37.5</v>
      </c>
      <c r="CI163" s="15">
        <v>5</v>
      </c>
      <c r="CJ163" s="15">
        <v>0</v>
      </c>
      <c r="CK163" s="15">
        <v>27.5</v>
      </c>
      <c r="CL163" s="15">
        <v>65</v>
      </c>
      <c r="CM163" s="15">
        <v>0</v>
      </c>
      <c r="CN163" s="15">
        <v>0</v>
      </c>
      <c r="CO163" s="15">
        <v>0</v>
      </c>
      <c r="CP163" s="15">
        <v>5</v>
      </c>
      <c r="CQ163" s="15">
        <v>2.5</v>
      </c>
      <c r="CR163" s="15">
        <v>0</v>
      </c>
      <c r="CS163" s="15">
        <v>0</v>
      </c>
      <c r="CT163" s="15">
        <v>137.5</v>
      </c>
      <c r="CU163" s="15">
        <v>0</v>
      </c>
      <c r="CV163" s="15">
        <v>1</v>
      </c>
      <c r="CW163" s="15">
        <v>78</v>
      </c>
      <c r="CX163" s="15"/>
      <c r="DJ163" s="43"/>
      <c r="DK163" s="3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5"/>
      <c r="GN163" s="15"/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</row>
    <row r="164" spans="1:209" x14ac:dyDescent="0.2">
      <c r="A164" s="30">
        <v>83</v>
      </c>
      <c r="B164" s="30">
        <v>35</v>
      </c>
      <c r="C164" s="102">
        <v>83</v>
      </c>
      <c r="D164" s="43">
        <f>'Revised Stratig. - April ''08'!$X$82</f>
        <v>886.718820331031</v>
      </c>
      <c r="E164" s="70">
        <v>22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2.2727272727272734</v>
      </c>
      <c r="V164" s="15">
        <v>6.8181818181818175</v>
      </c>
      <c r="W164" s="15">
        <v>9.0909090909090935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81.818181818181841</v>
      </c>
      <c r="AJ164" s="15">
        <v>0</v>
      </c>
      <c r="AK164" s="15">
        <v>0</v>
      </c>
      <c r="AL164" s="15">
        <v>0</v>
      </c>
      <c r="AM164" s="15">
        <v>0</v>
      </c>
      <c r="AN164" s="15">
        <v>2.2727272727272734</v>
      </c>
      <c r="AO164" s="15">
        <v>0</v>
      </c>
      <c r="AP164" s="15">
        <v>0</v>
      </c>
      <c r="AQ164" s="15">
        <v>0</v>
      </c>
      <c r="AR164" s="15">
        <v>0</v>
      </c>
      <c r="AS164" s="15">
        <v>0</v>
      </c>
      <c r="AT164" s="15">
        <v>4.5454545454545467</v>
      </c>
      <c r="AU164" s="15">
        <v>40.909090909090921</v>
      </c>
      <c r="AV164" s="15">
        <v>2.2727272727272734</v>
      </c>
      <c r="AW164" s="15">
        <v>0</v>
      </c>
      <c r="AX164" s="15">
        <v>2.2727272727272734</v>
      </c>
      <c r="AY164" s="15">
        <v>138.63636363636365</v>
      </c>
      <c r="AZ164" s="15">
        <v>0</v>
      </c>
      <c r="BA164" s="15">
        <v>2.2727272727272734</v>
      </c>
      <c r="BB164" s="15">
        <v>2.2727272727272734</v>
      </c>
      <c r="BC164" s="15">
        <v>0</v>
      </c>
      <c r="BD164" s="15">
        <v>0</v>
      </c>
      <c r="BE164" s="15">
        <v>0</v>
      </c>
      <c r="BF164" s="15">
        <v>0</v>
      </c>
      <c r="BG164" s="15">
        <v>145.4545454545455</v>
      </c>
      <c r="BH164" s="15">
        <v>0</v>
      </c>
      <c r="BI164" s="15">
        <v>0</v>
      </c>
      <c r="BJ164" s="15">
        <v>0</v>
      </c>
      <c r="BK164" s="15">
        <v>0</v>
      </c>
      <c r="BL164" s="15">
        <v>0</v>
      </c>
      <c r="BM164" s="15">
        <v>0</v>
      </c>
      <c r="BN164" s="15">
        <v>0</v>
      </c>
      <c r="BO164" s="15">
        <v>0</v>
      </c>
      <c r="BP164" s="15">
        <v>0</v>
      </c>
      <c r="BQ164" s="15">
        <v>0</v>
      </c>
      <c r="BR164" s="15">
        <v>0</v>
      </c>
      <c r="BS164" s="15">
        <v>0</v>
      </c>
      <c r="BT164" s="15">
        <v>0</v>
      </c>
      <c r="BU164" s="15">
        <v>0</v>
      </c>
      <c r="BV164" s="15">
        <v>0</v>
      </c>
      <c r="BW164" s="15">
        <v>0</v>
      </c>
      <c r="BX164" s="15">
        <v>0</v>
      </c>
      <c r="BY164" s="15">
        <v>0</v>
      </c>
      <c r="BZ164" s="15">
        <v>0</v>
      </c>
      <c r="CA164" s="15">
        <v>0</v>
      </c>
      <c r="CB164" s="15">
        <v>0</v>
      </c>
      <c r="CC164" s="15">
        <v>0</v>
      </c>
      <c r="CD164" s="15">
        <v>0</v>
      </c>
      <c r="CE164" s="15">
        <v>0</v>
      </c>
      <c r="CF164" s="15">
        <v>0</v>
      </c>
      <c r="CG164" s="15">
        <v>0</v>
      </c>
      <c r="CH164" s="15">
        <v>77.272727272727266</v>
      </c>
      <c r="CI164" s="15">
        <v>9.0909090909090935</v>
      </c>
      <c r="CJ164" s="15">
        <v>15.90909090909091</v>
      </c>
      <c r="CK164" s="15">
        <v>15.90909090909091</v>
      </c>
      <c r="CL164" s="15">
        <v>93.000000000000014</v>
      </c>
      <c r="CM164" s="15">
        <v>0</v>
      </c>
      <c r="CN164" s="15">
        <v>0</v>
      </c>
      <c r="CO164" s="15">
        <v>0</v>
      </c>
      <c r="CP164" s="15">
        <v>4.5454545454545467</v>
      </c>
      <c r="CQ164" s="15">
        <v>0</v>
      </c>
      <c r="CR164" s="15">
        <v>0</v>
      </c>
      <c r="CS164" s="15">
        <v>0</v>
      </c>
      <c r="CT164" s="15">
        <v>190.54545454545456</v>
      </c>
      <c r="CU164" s="15">
        <v>0</v>
      </c>
      <c r="CV164" s="15">
        <v>1</v>
      </c>
      <c r="CW164" s="15">
        <v>83</v>
      </c>
      <c r="CX164" s="15"/>
      <c r="DJ164" s="43"/>
      <c r="DK164" s="3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</row>
    <row r="165" spans="1:209" x14ac:dyDescent="0.2">
      <c r="A165" s="30">
        <v>88</v>
      </c>
      <c r="B165" s="30">
        <v>40</v>
      </c>
      <c r="C165" s="102">
        <v>88</v>
      </c>
      <c r="D165" s="43">
        <f>'Revised Stratig. - April ''08'!$X$87</f>
        <v>963.91560861409801</v>
      </c>
      <c r="E165" s="70">
        <v>20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2.5</v>
      </c>
      <c r="W165" s="15">
        <v>2.5</v>
      </c>
      <c r="X165" s="15">
        <v>0</v>
      </c>
      <c r="Y165" s="15">
        <v>0</v>
      </c>
      <c r="Z165" s="15">
        <v>0</v>
      </c>
      <c r="AA165" s="15">
        <v>2.5</v>
      </c>
      <c r="AB165" s="15">
        <v>0</v>
      </c>
      <c r="AC165" s="15">
        <v>2.5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27.5</v>
      </c>
      <c r="AJ165" s="15">
        <v>0</v>
      </c>
      <c r="AK165" s="15">
        <v>0</v>
      </c>
      <c r="AL165" s="15">
        <v>0</v>
      </c>
      <c r="AM165" s="15">
        <v>0</v>
      </c>
      <c r="AN165" s="15">
        <v>2.5</v>
      </c>
      <c r="AO165" s="15">
        <v>0</v>
      </c>
      <c r="AP165" s="15">
        <v>0</v>
      </c>
      <c r="AQ165" s="15">
        <v>0</v>
      </c>
      <c r="AR165" s="15">
        <v>0</v>
      </c>
      <c r="AS165" s="15">
        <v>0</v>
      </c>
      <c r="AT165" s="15">
        <v>0</v>
      </c>
      <c r="AU165" s="15">
        <v>15</v>
      </c>
      <c r="AV165" s="15">
        <v>0</v>
      </c>
      <c r="AW165" s="15">
        <v>0</v>
      </c>
      <c r="AX165" s="15">
        <v>2.5</v>
      </c>
      <c r="AY165" s="15">
        <v>72.5</v>
      </c>
      <c r="AZ165" s="15">
        <v>0</v>
      </c>
      <c r="BA165" s="15">
        <v>0</v>
      </c>
      <c r="BB165" s="15">
        <v>0</v>
      </c>
      <c r="BC165" s="15">
        <v>0</v>
      </c>
      <c r="BD165" s="15">
        <v>2.5</v>
      </c>
      <c r="BE165" s="15">
        <v>0</v>
      </c>
      <c r="BF165" s="15">
        <v>0</v>
      </c>
      <c r="BG165" s="15">
        <v>77.5</v>
      </c>
      <c r="BH165" s="15">
        <v>0</v>
      </c>
      <c r="BI165" s="15">
        <v>0</v>
      </c>
      <c r="BJ165" s="15">
        <v>0</v>
      </c>
      <c r="BK165" s="15">
        <v>0</v>
      </c>
      <c r="BL165" s="15">
        <v>0</v>
      </c>
      <c r="BM165" s="15">
        <v>0</v>
      </c>
      <c r="BN165" s="15">
        <v>0</v>
      </c>
      <c r="BO165" s="15">
        <v>0</v>
      </c>
      <c r="BP165" s="15">
        <v>0</v>
      </c>
      <c r="BQ165" s="15"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v>0</v>
      </c>
      <c r="CH165" s="15">
        <v>10</v>
      </c>
      <c r="CI165" s="15">
        <v>10</v>
      </c>
      <c r="CJ165" s="15">
        <v>0</v>
      </c>
      <c r="CK165" s="15">
        <v>20</v>
      </c>
      <c r="CL165" s="15">
        <v>30</v>
      </c>
      <c r="CM165" s="15">
        <v>5</v>
      </c>
      <c r="CN165" s="15">
        <v>0</v>
      </c>
      <c r="CO165" s="15">
        <v>0</v>
      </c>
      <c r="CP165" s="15">
        <v>0</v>
      </c>
      <c r="CQ165" s="15">
        <v>0</v>
      </c>
      <c r="CR165" s="15">
        <v>0</v>
      </c>
      <c r="CS165" s="15">
        <v>0</v>
      </c>
      <c r="CT165" s="15">
        <v>65</v>
      </c>
      <c r="CU165" s="15">
        <v>0</v>
      </c>
      <c r="CV165" s="15">
        <v>1</v>
      </c>
      <c r="CW165" s="15">
        <v>88</v>
      </c>
      <c r="CX165" s="15"/>
      <c r="DJ165" s="43"/>
      <c r="DK165" s="3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/>
    </row>
    <row r="166" spans="1:209" x14ac:dyDescent="0.2">
      <c r="A166" s="30">
        <v>93</v>
      </c>
      <c r="B166" s="30">
        <v>45</v>
      </c>
      <c r="C166" s="102">
        <v>93</v>
      </c>
      <c r="D166" s="43">
        <f>'Revised Stratig. - April ''08'!$X$92</f>
        <v>1039.1607677125701</v>
      </c>
      <c r="E166" s="70">
        <v>22</v>
      </c>
      <c r="F166" s="15">
        <v>4.5454545454545467</v>
      </c>
      <c r="G166" s="15">
        <v>0</v>
      </c>
      <c r="H166" s="15">
        <v>0</v>
      </c>
      <c r="I166" s="15">
        <v>0</v>
      </c>
      <c r="J166" s="15">
        <v>4.5454545454545467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4.5454545454545467</v>
      </c>
      <c r="Q166" s="15">
        <v>0</v>
      </c>
      <c r="R166" s="15">
        <v>0</v>
      </c>
      <c r="S166" s="15">
        <v>0</v>
      </c>
      <c r="T166" s="15">
        <v>2.2727272727272734</v>
      </c>
      <c r="U166" s="15">
        <v>0</v>
      </c>
      <c r="V166" s="15">
        <v>0</v>
      </c>
      <c r="W166" s="15">
        <v>2.2727272727272734</v>
      </c>
      <c r="X166" s="15">
        <v>0</v>
      </c>
      <c r="Y166" s="15">
        <v>0</v>
      </c>
      <c r="Z166" s="15">
        <v>0</v>
      </c>
      <c r="AA166" s="15">
        <v>2.2727272727272734</v>
      </c>
      <c r="AB166" s="15">
        <v>0</v>
      </c>
      <c r="AC166" s="15">
        <v>2.2727272727272734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102.27272727272728</v>
      </c>
      <c r="AJ166" s="15">
        <v>0</v>
      </c>
      <c r="AK166" s="15">
        <v>0</v>
      </c>
      <c r="AL166" s="15">
        <v>0</v>
      </c>
      <c r="AM166" s="15">
        <v>0</v>
      </c>
      <c r="AN166" s="15">
        <v>11.363636363636365</v>
      </c>
      <c r="AO166" s="15">
        <v>0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9.0909090909090935</v>
      </c>
      <c r="AV166" s="15">
        <v>0</v>
      </c>
      <c r="AW166" s="15">
        <v>0</v>
      </c>
      <c r="AX166" s="15">
        <v>2.2727272727272734</v>
      </c>
      <c r="AY166" s="15">
        <v>165.90909090909093</v>
      </c>
      <c r="AZ166" s="15">
        <v>0</v>
      </c>
      <c r="BA166" s="15">
        <v>0</v>
      </c>
      <c r="BB166" s="15">
        <v>2.2727272727272734</v>
      </c>
      <c r="BC166" s="15">
        <v>0</v>
      </c>
      <c r="BD166" s="15">
        <v>0</v>
      </c>
      <c r="BE166" s="15">
        <v>0</v>
      </c>
      <c r="BF166" s="15">
        <v>0</v>
      </c>
      <c r="BG166" s="15">
        <v>170.4545454545455</v>
      </c>
      <c r="BH166" s="15">
        <v>0</v>
      </c>
      <c r="BI166" s="15">
        <v>0</v>
      </c>
      <c r="BJ166" s="15">
        <v>0</v>
      </c>
      <c r="BK166" s="15">
        <v>0</v>
      </c>
      <c r="BL166" s="15">
        <v>0</v>
      </c>
      <c r="BM166" s="15">
        <v>0</v>
      </c>
      <c r="BN166" s="15">
        <v>0</v>
      </c>
      <c r="BO166" s="15">
        <v>0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v>0</v>
      </c>
      <c r="CH166" s="15">
        <v>20.45454545454546</v>
      </c>
      <c r="CI166" s="15">
        <v>2.2727272727272734</v>
      </c>
      <c r="CJ166" s="15">
        <v>0</v>
      </c>
      <c r="CK166" s="15">
        <v>20.45454545454546</v>
      </c>
      <c r="CL166" s="15">
        <v>41</v>
      </c>
      <c r="CM166" s="15">
        <v>2.2727272727272734</v>
      </c>
      <c r="CN166" s="15">
        <v>0</v>
      </c>
      <c r="CO166" s="15">
        <v>0</v>
      </c>
      <c r="CP166" s="15">
        <v>2.2727272727272734</v>
      </c>
      <c r="CQ166" s="15">
        <v>0</v>
      </c>
      <c r="CR166" s="15">
        <v>0</v>
      </c>
      <c r="CS166" s="15">
        <v>2.2727272727272734</v>
      </c>
      <c r="CT166" s="15">
        <v>88.818181818181813</v>
      </c>
      <c r="CU166" s="15">
        <v>0</v>
      </c>
      <c r="CV166" s="15">
        <v>1</v>
      </c>
      <c r="CW166" s="15">
        <v>93</v>
      </c>
      <c r="CX166" s="15"/>
      <c r="DJ166" s="43"/>
      <c r="DK166" s="3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</row>
    <row r="167" spans="1:209" x14ac:dyDescent="0.2">
      <c r="A167" s="30">
        <v>98</v>
      </c>
      <c r="B167" s="30">
        <v>50</v>
      </c>
      <c r="C167" s="102">
        <v>98</v>
      </c>
      <c r="D167" s="43">
        <f>'Revised Stratig. - April ''08'!$X$97</f>
        <v>1114.25921940073</v>
      </c>
      <c r="E167" s="70">
        <v>20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7.5</v>
      </c>
      <c r="W167" s="15">
        <v>7.5</v>
      </c>
      <c r="X167" s="15">
        <v>0</v>
      </c>
      <c r="Y167" s="15">
        <v>0</v>
      </c>
      <c r="Z167" s="15">
        <v>0</v>
      </c>
      <c r="AA167" s="15">
        <v>2.5</v>
      </c>
      <c r="AB167" s="15">
        <v>0</v>
      </c>
      <c r="AC167" s="15">
        <v>2.5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60</v>
      </c>
      <c r="AJ167" s="15">
        <v>2.5</v>
      </c>
      <c r="AK167" s="15">
        <v>0</v>
      </c>
      <c r="AL167" s="15">
        <v>0</v>
      </c>
      <c r="AM167" s="15">
        <v>0</v>
      </c>
      <c r="AN167" s="15">
        <v>5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0</v>
      </c>
      <c r="AU167" s="15">
        <v>0</v>
      </c>
      <c r="AV167" s="15">
        <v>2.5</v>
      </c>
      <c r="AW167" s="15">
        <v>0</v>
      </c>
      <c r="AX167" s="15">
        <v>2.5</v>
      </c>
      <c r="AY167" s="15">
        <v>52.5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55</v>
      </c>
      <c r="BH167" s="15">
        <v>0</v>
      </c>
      <c r="BI167" s="15">
        <v>0</v>
      </c>
      <c r="BJ167" s="15">
        <v>0</v>
      </c>
      <c r="BK167" s="15">
        <v>0</v>
      </c>
      <c r="BL167" s="15">
        <v>0</v>
      </c>
      <c r="BM167" s="15">
        <v>0</v>
      </c>
      <c r="BN167" s="15">
        <v>0</v>
      </c>
      <c r="BO167" s="15">
        <v>0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v>0</v>
      </c>
      <c r="CH167" s="15">
        <v>5</v>
      </c>
      <c r="CI167" s="15">
        <v>5</v>
      </c>
      <c r="CJ167" s="15">
        <v>7.5</v>
      </c>
      <c r="CK167" s="15">
        <v>10</v>
      </c>
      <c r="CL167" s="15">
        <v>15</v>
      </c>
      <c r="CM167" s="15">
        <v>2.5</v>
      </c>
      <c r="CN167" s="15">
        <v>0</v>
      </c>
      <c r="CO167" s="15">
        <v>0</v>
      </c>
      <c r="CP167" s="15">
        <v>10</v>
      </c>
      <c r="CQ167" s="15">
        <v>0</v>
      </c>
      <c r="CR167" s="15">
        <v>0</v>
      </c>
      <c r="CS167" s="15">
        <v>0</v>
      </c>
      <c r="CT167" s="15">
        <v>42.5</v>
      </c>
      <c r="CU167" s="15">
        <v>0</v>
      </c>
      <c r="CV167" s="15">
        <v>1</v>
      </c>
      <c r="CW167" s="15">
        <v>98</v>
      </c>
      <c r="CX167" s="15"/>
      <c r="DJ167" s="43"/>
      <c r="DK167" s="3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</row>
    <row r="168" spans="1:209" x14ac:dyDescent="0.2">
      <c r="A168" s="30">
        <v>103</v>
      </c>
      <c r="B168" s="30">
        <v>55</v>
      </c>
      <c r="C168" s="102">
        <v>103</v>
      </c>
      <c r="D168" s="43">
        <f>'Revised Stratig. - April ''08'!$X$102</f>
        <v>1188.8273664140099</v>
      </c>
      <c r="E168" s="70">
        <v>30</v>
      </c>
      <c r="F168" s="15">
        <v>1.6666666666666667</v>
      </c>
      <c r="G168" s="15">
        <v>0</v>
      </c>
      <c r="H168" s="15">
        <v>0</v>
      </c>
      <c r="I168" s="15">
        <v>0</v>
      </c>
      <c r="J168" s="15">
        <v>1.6666666666666667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1.6666666666666667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5</v>
      </c>
      <c r="W168" s="15">
        <v>5</v>
      </c>
      <c r="X168" s="15">
        <v>0</v>
      </c>
      <c r="Y168" s="15">
        <v>0</v>
      </c>
      <c r="Z168" s="15">
        <v>0</v>
      </c>
      <c r="AA168" s="15">
        <v>3.3333333333333335</v>
      </c>
      <c r="AB168" s="15">
        <v>0</v>
      </c>
      <c r="AC168" s="15">
        <v>3.3333333333333335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153.33333333333334</v>
      </c>
      <c r="AJ168" s="15">
        <v>0</v>
      </c>
      <c r="AK168" s="15">
        <v>0</v>
      </c>
      <c r="AL168" s="15">
        <v>0</v>
      </c>
      <c r="AM168" s="15">
        <v>0</v>
      </c>
      <c r="AN168" s="15">
        <v>3.3333333333333335</v>
      </c>
      <c r="AO168" s="15">
        <v>0</v>
      </c>
      <c r="AP168" s="15">
        <v>0</v>
      </c>
      <c r="AQ168" s="15">
        <v>0</v>
      </c>
      <c r="AR168" s="15">
        <v>0</v>
      </c>
      <c r="AS168" s="15">
        <v>0</v>
      </c>
      <c r="AT168" s="15">
        <v>15</v>
      </c>
      <c r="AU168" s="15">
        <v>90</v>
      </c>
      <c r="AV168" s="15">
        <v>0</v>
      </c>
      <c r="AW168" s="15">
        <v>0</v>
      </c>
      <c r="AX168" s="15">
        <v>1.6666666666666667</v>
      </c>
      <c r="AY168" s="15">
        <v>213.33333333333334</v>
      </c>
      <c r="AZ168" s="15">
        <v>0</v>
      </c>
      <c r="BA168" s="15">
        <v>3.3333333333333335</v>
      </c>
      <c r="BB168" s="15">
        <v>6.666666666666667</v>
      </c>
      <c r="BC168" s="15">
        <v>0</v>
      </c>
      <c r="BD168" s="15">
        <v>0</v>
      </c>
      <c r="BE168" s="15">
        <v>6.666666666666667</v>
      </c>
      <c r="BF168" s="15">
        <v>0</v>
      </c>
      <c r="BG168" s="15">
        <v>231.66666666666671</v>
      </c>
      <c r="BH168" s="15">
        <v>0</v>
      </c>
      <c r="BI168" s="15">
        <v>0</v>
      </c>
      <c r="BJ168" s="15">
        <v>0</v>
      </c>
      <c r="BK168" s="15">
        <v>0</v>
      </c>
      <c r="BL168" s="15">
        <v>0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0</v>
      </c>
      <c r="CE168" s="15">
        <v>0</v>
      </c>
      <c r="CF168" s="15">
        <v>0</v>
      </c>
      <c r="CG168" s="15">
        <v>1.667</v>
      </c>
      <c r="CH168" s="15">
        <v>25</v>
      </c>
      <c r="CI168" s="15">
        <v>8.3333333333333321</v>
      </c>
      <c r="CJ168" s="15">
        <v>0</v>
      </c>
      <c r="CK168" s="15">
        <v>15</v>
      </c>
      <c r="CL168" s="15">
        <v>40</v>
      </c>
      <c r="CM168" s="15">
        <v>0</v>
      </c>
      <c r="CN168" s="15">
        <v>13.333333333333334</v>
      </c>
      <c r="CO168" s="15">
        <v>0</v>
      </c>
      <c r="CP168" s="15">
        <v>6.666666666666667</v>
      </c>
      <c r="CQ168" s="15">
        <v>3.3333333333333335</v>
      </c>
      <c r="CR168" s="15">
        <v>0</v>
      </c>
      <c r="CS168" s="15">
        <v>0</v>
      </c>
      <c r="CT168" s="15">
        <v>103.33333333333334</v>
      </c>
      <c r="CU168" s="15">
        <v>0</v>
      </c>
      <c r="CV168" s="15">
        <v>1</v>
      </c>
      <c r="CW168" s="15">
        <v>103</v>
      </c>
      <c r="CX168" s="15"/>
      <c r="DJ168" s="43"/>
      <c r="DK168" s="3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</row>
    <row r="169" spans="1:209" x14ac:dyDescent="0.2">
      <c r="A169" s="30">
        <v>108</v>
      </c>
      <c r="B169" s="30">
        <v>60</v>
      </c>
      <c r="C169" s="102">
        <v>108</v>
      </c>
      <c r="D169" s="43">
        <f>'Revised Stratig. - April ''08'!$X$107</f>
        <v>1264.12998629918</v>
      </c>
      <c r="E169" s="70">
        <v>25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2</v>
      </c>
      <c r="V169" s="15">
        <v>0</v>
      </c>
      <c r="W169" s="15">
        <v>2</v>
      </c>
      <c r="X169" s="15">
        <v>0</v>
      </c>
      <c r="Y169" s="15">
        <v>4</v>
      </c>
      <c r="Z169" s="15">
        <v>0</v>
      </c>
      <c r="AA169" s="15">
        <v>12</v>
      </c>
      <c r="AB169" s="15">
        <v>8</v>
      </c>
      <c r="AC169" s="15">
        <v>20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  <c r="AN169" s="15">
        <v>24</v>
      </c>
      <c r="AO169" s="15">
        <v>4</v>
      </c>
      <c r="AP169" s="15">
        <v>0</v>
      </c>
      <c r="AQ169" s="15">
        <v>0</v>
      </c>
      <c r="AR169" s="15">
        <v>0</v>
      </c>
      <c r="AS169" s="15">
        <v>0</v>
      </c>
      <c r="AT169" s="15">
        <v>0</v>
      </c>
      <c r="AU169" s="15">
        <v>30</v>
      </c>
      <c r="AV169" s="15">
        <v>2</v>
      </c>
      <c r="AW169" s="15">
        <v>0</v>
      </c>
      <c r="AX169" s="15">
        <v>2</v>
      </c>
      <c r="AY169" s="15">
        <v>166</v>
      </c>
      <c r="AZ169" s="15">
        <v>0</v>
      </c>
      <c r="BA169" s="15">
        <v>4</v>
      </c>
      <c r="BB169" s="15">
        <v>52</v>
      </c>
      <c r="BC169" s="15">
        <v>0</v>
      </c>
      <c r="BD169" s="15">
        <v>0</v>
      </c>
      <c r="BE169" s="15">
        <v>0</v>
      </c>
      <c r="BF169" s="15">
        <v>0</v>
      </c>
      <c r="BG169" s="15">
        <v>224</v>
      </c>
      <c r="BH169" s="15">
        <v>0</v>
      </c>
      <c r="BI169" s="15">
        <v>0</v>
      </c>
      <c r="BJ169" s="15">
        <v>0</v>
      </c>
      <c r="BK169" s="15">
        <v>0</v>
      </c>
      <c r="BL169" s="15">
        <v>0</v>
      </c>
      <c r="BM169" s="15">
        <v>0</v>
      </c>
      <c r="BN169" s="15">
        <v>0</v>
      </c>
      <c r="BO169" s="15">
        <v>0</v>
      </c>
      <c r="BP169" s="15">
        <v>0</v>
      </c>
      <c r="BQ169" s="15">
        <v>0</v>
      </c>
      <c r="BR169" s="15">
        <v>0</v>
      </c>
      <c r="BS169" s="15">
        <v>0</v>
      </c>
      <c r="BT169" s="15">
        <v>0</v>
      </c>
      <c r="BU169" s="15">
        <v>0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v>0</v>
      </c>
      <c r="CH169" s="15">
        <v>14</v>
      </c>
      <c r="CI169" s="15">
        <v>12</v>
      </c>
      <c r="CJ169" s="15">
        <v>0</v>
      </c>
      <c r="CK169" s="15">
        <v>10</v>
      </c>
      <c r="CL169" s="15">
        <v>26</v>
      </c>
      <c r="CM169" s="15">
        <v>0</v>
      </c>
      <c r="CN169" s="15">
        <v>0</v>
      </c>
      <c r="CO169" s="15">
        <v>0</v>
      </c>
      <c r="CP169" s="15">
        <v>0</v>
      </c>
      <c r="CQ169" s="15">
        <v>0</v>
      </c>
      <c r="CR169" s="15">
        <v>0</v>
      </c>
      <c r="CS169" s="15">
        <v>0</v>
      </c>
      <c r="CT169" s="15">
        <v>52</v>
      </c>
      <c r="CU169" s="15">
        <v>2</v>
      </c>
      <c r="CV169" s="15">
        <v>1</v>
      </c>
      <c r="CW169" s="15">
        <v>108</v>
      </c>
      <c r="CX169" s="15"/>
      <c r="DJ169" s="43"/>
      <c r="DK169" s="3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</row>
    <row r="170" spans="1:209" x14ac:dyDescent="0.2">
      <c r="A170" s="30">
        <v>113</v>
      </c>
      <c r="B170" s="30">
        <v>65</v>
      </c>
      <c r="C170" s="102">
        <v>113</v>
      </c>
      <c r="D170" s="43">
        <f>'Revised Stratig. - April ''08'!$X$112</f>
        <v>1340.0047078789701</v>
      </c>
      <c r="E170" s="70">
        <v>25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2</v>
      </c>
      <c r="W170" s="15">
        <v>2</v>
      </c>
      <c r="X170" s="15">
        <v>0</v>
      </c>
      <c r="Y170" s="15">
        <v>0</v>
      </c>
      <c r="Z170" s="15">
        <v>0</v>
      </c>
      <c r="AA170" s="15">
        <v>14</v>
      </c>
      <c r="AB170" s="15">
        <v>0</v>
      </c>
      <c r="AC170" s="15">
        <v>14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70</v>
      </c>
      <c r="AJ170" s="15">
        <v>2</v>
      </c>
      <c r="AK170" s="15">
        <v>0</v>
      </c>
      <c r="AL170" s="15">
        <v>0</v>
      </c>
      <c r="AM170" s="15">
        <v>0</v>
      </c>
      <c r="AN170" s="15">
        <v>4</v>
      </c>
      <c r="AO170" s="15">
        <v>0</v>
      </c>
      <c r="AP170" s="15">
        <v>0</v>
      </c>
      <c r="AQ170" s="15">
        <v>0</v>
      </c>
      <c r="AR170" s="15">
        <v>0</v>
      </c>
      <c r="AS170" s="15">
        <v>0</v>
      </c>
      <c r="AT170" s="15">
        <v>0</v>
      </c>
      <c r="AU170" s="15">
        <v>28</v>
      </c>
      <c r="AV170" s="15">
        <v>0</v>
      </c>
      <c r="AW170" s="15">
        <v>0</v>
      </c>
      <c r="AX170" s="15">
        <v>2</v>
      </c>
      <c r="AY170" s="15">
        <v>106</v>
      </c>
      <c r="AZ170" s="15">
        <v>0</v>
      </c>
      <c r="BA170" s="15">
        <v>4</v>
      </c>
      <c r="BB170" s="15">
        <v>0</v>
      </c>
      <c r="BC170" s="15">
        <v>0</v>
      </c>
      <c r="BD170" s="15">
        <v>0</v>
      </c>
      <c r="BE170" s="15">
        <v>0</v>
      </c>
      <c r="BF170" s="15">
        <v>0</v>
      </c>
      <c r="BG170" s="15">
        <v>112</v>
      </c>
      <c r="BH170" s="15">
        <v>0</v>
      </c>
      <c r="BI170" s="15">
        <v>0</v>
      </c>
      <c r="BJ170" s="15">
        <v>0</v>
      </c>
      <c r="BK170" s="15">
        <v>0</v>
      </c>
      <c r="BL170" s="15">
        <v>0</v>
      </c>
      <c r="BM170" s="15">
        <v>0</v>
      </c>
      <c r="BN170" s="15">
        <v>0</v>
      </c>
      <c r="BO170" s="15">
        <v>0</v>
      </c>
      <c r="BP170" s="15">
        <v>0</v>
      </c>
      <c r="BQ170" s="15">
        <v>0</v>
      </c>
      <c r="BR170" s="15">
        <v>0</v>
      </c>
      <c r="BS170" s="15">
        <v>0</v>
      </c>
      <c r="BT170" s="15">
        <v>0</v>
      </c>
      <c r="BU170" s="15">
        <v>0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0</v>
      </c>
      <c r="CF170" s="15">
        <v>0</v>
      </c>
      <c r="CG170" s="15">
        <v>0</v>
      </c>
      <c r="CH170" s="15">
        <v>14</v>
      </c>
      <c r="CI170" s="15">
        <v>8</v>
      </c>
      <c r="CJ170" s="15">
        <v>0</v>
      </c>
      <c r="CK170" s="15">
        <v>6</v>
      </c>
      <c r="CL170" s="15">
        <v>22</v>
      </c>
      <c r="CM170" s="15">
        <v>2</v>
      </c>
      <c r="CN170" s="15">
        <v>0</v>
      </c>
      <c r="CO170" s="15">
        <v>2</v>
      </c>
      <c r="CP170" s="15">
        <v>0</v>
      </c>
      <c r="CQ170" s="15">
        <v>0</v>
      </c>
      <c r="CR170" s="15">
        <v>0</v>
      </c>
      <c r="CS170" s="15">
        <v>2</v>
      </c>
      <c r="CT170" s="15">
        <v>50</v>
      </c>
      <c r="CU170" s="15">
        <v>0</v>
      </c>
      <c r="CV170" s="15">
        <v>1</v>
      </c>
      <c r="CW170" s="15">
        <v>113</v>
      </c>
      <c r="CX170" s="15"/>
      <c r="DJ170" s="43"/>
      <c r="DK170" s="3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5"/>
      <c r="GN170" s="15"/>
      <c r="GO170" s="15"/>
      <c r="GP170" s="15"/>
      <c r="GQ170" s="15"/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</row>
    <row r="171" spans="1:209" x14ac:dyDescent="0.2">
      <c r="A171" s="30">
        <v>118</v>
      </c>
      <c r="B171" s="30">
        <v>70</v>
      </c>
      <c r="C171" s="102">
        <v>118</v>
      </c>
      <c r="D171" s="43">
        <f>'Revised Stratig. - April ''08'!$X$117</f>
        <v>1415.6256144055901</v>
      </c>
      <c r="E171" s="70">
        <v>20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2.5</v>
      </c>
      <c r="W171" s="15">
        <v>2.5</v>
      </c>
      <c r="X171" s="15">
        <v>0</v>
      </c>
      <c r="Y171" s="15">
        <v>10</v>
      </c>
      <c r="Z171" s="15">
        <v>0</v>
      </c>
      <c r="AA171" s="15">
        <v>22.5</v>
      </c>
      <c r="AB171" s="15">
        <v>0</v>
      </c>
      <c r="AC171" s="15">
        <v>22.5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72.5</v>
      </c>
      <c r="AJ171" s="15">
        <v>0</v>
      </c>
      <c r="AK171" s="15">
        <v>0</v>
      </c>
      <c r="AL171" s="15">
        <v>0</v>
      </c>
      <c r="AM171" s="15">
        <v>0</v>
      </c>
      <c r="AN171" s="15">
        <v>5</v>
      </c>
      <c r="AO171" s="15">
        <v>0</v>
      </c>
      <c r="AP171" s="15">
        <v>0</v>
      </c>
      <c r="AQ171" s="15">
        <v>0</v>
      </c>
      <c r="AR171" s="15">
        <v>0</v>
      </c>
      <c r="AS171" s="15">
        <v>0</v>
      </c>
      <c r="AT171" s="15">
        <v>2.5</v>
      </c>
      <c r="AU171" s="15">
        <v>45</v>
      </c>
      <c r="AV171" s="15">
        <v>0</v>
      </c>
      <c r="AW171" s="15">
        <v>0</v>
      </c>
      <c r="AX171" s="15">
        <v>2.5</v>
      </c>
      <c r="AY171" s="15">
        <v>45</v>
      </c>
      <c r="AZ171" s="15">
        <v>0</v>
      </c>
      <c r="BA171" s="15">
        <v>0</v>
      </c>
      <c r="BB171" s="15">
        <v>2.5</v>
      </c>
      <c r="BC171" s="15">
        <v>0</v>
      </c>
      <c r="BD171" s="15">
        <v>0</v>
      </c>
      <c r="BE171" s="15">
        <v>0</v>
      </c>
      <c r="BF171" s="15">
        <v>0</v>
      </c>
      <c r="BG171" s="15">
        <v>50</v>
      </c>
      <c r="BH171" s="15">
        <v>0</v>
      </c>
      <c r="BI171" s="15">
        <v>0</v>
      </c>
      <c r="BJ171" s="15">
        <v>0</v>
      </c>
      <c r="BK171" s="15">
        <v>0</v>
      </c>
      <c r="BL171" s="15">
        <v>0</v>
      </c>
      <c r="BM171" s="15">
        <v>0</v>
      </c>
      <c r="BN171" s="15">
        <v>0</v>
      </c>
      <c r="BO171" s="15">
        <v>0</v>
      </c>
      <c r="BP171" s="15">
        <v>0</v>
      </c>
      <c r="BQ171" s="15">
        <v>0</v>
      </c>
      <c r="BR171" s="15">
        <v>0</v>
      </c>
      <c r="BS171" s="15">
        <v>0</v>
      </c>
      <c r="BT171" s="15">
        <v>0</v>
      </c>
      <c r="BU171" s="15">
        <v>0</v>
      </c>
      <c r="BV171" s="15">
        <v>0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v>0</v>
      </c>
      <c r="CH171" s="15">
        <v>17.5</v>
      </c>
      <c r="CI171" s="15">
        <v>15</v>
      </c>
      <c r="CJ171" s="15">
        <v>0</v>
      </c>
      <c r="CK171" s="15">
        <v>20</v>
      </c>
      <c r="CL171" s="15">
        <v>37.5</v>
      </c>
      <c r="CM171" s="15">
        <v>0</v>
      </c>
      <c r="CN171" s="15">
        <v>2.5</v>
      </c>
      <c r="CO171" s="15">
        <v>0</v>
      </c>
      <c r="CP171" s="15">
        <v>0</v>
      </c>
      <c r="CQ171" s="15">
        <v>0</v>
      </c>
      <c r="CR171" s="15">
        <v>0</v>
      </c>
      <c r="CS171" s="15">
        <v>0</v>
      </c>
      <c r="CT171" s="15">
        <v>77.5</v>
      </c>
      <c r="CU171" s="15">
        <v>0</v>
      </c>
      <c r="CV171" s="15">
        <v>1</v>
      </c>
      <c r="CW171" s="15">
        <v>118</v>
      </c>
      <c r="CX171" s="15"/>
      <c r="DJ171" s="43"/>
      <c r="DK171" s="3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/>
      <c r="GZ171" s="15"/>
      <c r="HA171" s="15"/>
    </row>
    <row r="172" spans="1:209" x14ac:dyDescent="0.2">
      <c r="A172" s="30">
        <v>123</v>
      </c>
      <c r="B172" s="30">
        <v>75</v>
      </c>
      <c r="C172" s="102">
        <v>123</v>
      </c>
      <c r="D172" s="43">
        <f>'Revised Stratig. - April ''08'!$X$122</f>
        <v>1490.88569154896</v>
      </c>
      <c r="E172" s="70">
        <v>20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5</v>
      </c>
      <c r="V172" s="15">
        <v>5</v>
      </c>
      <c r="W172" s="15">
        <v>10</v>
      </c>
      <c r="X172" s="15">
        <v>0</v>
      </c>
      <c r="Y172" s="15">
        <v>0</v>
      </c>
      <c r="Z172" s="15">
        <v>0</v>
      </c>
      <c r="AA172" s="15">
        <v>32.5</v>
      </c>
      <c r="AB172" s="15">
        <v>7.5</v>
      </c>
      <c r="AC172" s="15">
        <v>40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77.5</v>
      </c>
      <c r="AJ172" s="15">
        <v>0</v>
      </c>
      <c r="AK172" s="15">
        <v>0</v>
      </c>
      <c r="AL172" s="15">
        <v>0</v>
      </c>
      <c r="AM172" s="15">
        <v>0</v>
      </c>
      <c r="AN172" s="15">
        <v>10</v>
      </c>
      <c r="AO172" s="15">
        <v>0</v>
      </c>
      <c r="AP172" s="15">
        <v>0</v>
      </c>
      <c r="AQ172" s="15">
        <v>0</v>
      </c>
      <c r="AR172" s="15">
        <v>0</v>
      </c>
      <c r="AS172" s="15">
        <v>0</v>
      </c>
      <c r="AT172" s="15">
        <v>5</v>
      </c>
      <c r="AU172" s="15">
        <v>27.5</v>
      </c>
      <c r="AV172" s="15">
        <v>0</v>
      </c>
      <c r="AW172" s="15">
        <v>0</v>
      </c>
      <c r="AX172" s="15">
        <v>2.5</v>
      </c>
      <c r="AY172" s="15">
        <v>117.5</v>
      </c>
      <c r="AZ172" s="15">
        <v>0</v>
      </c>
      <c r="BA172" s="15">
        <v>2.5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122.5</v>
      </c>
      <c r="BH172" s="15">
        <v>0</v>
      </c>
      <c r="BI172" s="15">
        <v>0</v>
      </c>
      <c r="BJ172" s="15">
        <v>0</v>
      </c>
      <c r="BK172" s="15">
        <v>0</v>
      </c>
      <c r="BL172" s="15">
        <v>0</v>
      </c>
      <c r="BM172" s="15">
        <v>0</v>
      </c>
      <c r="BN172" s="15">
        <v>0</v>
      </c>
      <c r="BO172" s="15">
        <v>0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v>2.5</v>
      </c>
      <c r="CH172" s="15">
        <v>10</v>
      </c>
      <c r="CI172" s="15">
        <v>5</v>
      </c>
      <c r="CJ172" s="15">
        <v>0</v>
      </c>
      <c r="CK172" s="15">
        <v>17.5</v>
      </c>
      <c r="CL172" s="15">
        <v>27.5</v>
      </c>
      <c r="CM172" s="15">
        <v>2.5</v>
      </c>
      <c r="CN172" s="15">
        <v>2.5</v>
      </c>
      <c r="CO172" s="15">
        <v>0</v>
      </c>
      <c r="CP172" s="15">
        <v>7.5</v>
      </c>
      <c r="CQ172" s="15">
        <v>0</v>
      </c>
      <c r="CR172" s="15">
        <v>0</v>
      </c>
      <c r="CS172" s="15">
        <v>0</v>
      </c>
      <c r="CT172" s="15">
        <v>67.5</v>
      </c>
      <c r="CU172" s="15">
        <v>0</v>
      </c>
      <c r="CV172" s="15">
        <v>1</v>
      </c>
      <c r="CW172" s="15">
        <v>123</v>
      </c>
      <c r="CX172" s="15"/>
      <c r="DJ172" s="43"/>
      <c r="DK172" s="3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</row>
    <row r="173" spans="1:209" x14ac:dyDescent="0.2">
      <c r="A173" s="30">
        <v>128</v>
      </c>
      <c r="B173" s="30">
        <v>80</v>
      </c>
      <c r="C173" s="102">
        <v>128</v>
      </c>
      <c r="D173" s="43">
        <f>'Revised Stratig. - April ''08'!$X$127</f>
        <v>1565.4782904655999</v>
      </c>
      <c r="E173" s="70">
        <v>20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5</v>
      </c>
      <c r="W173" s="15">
        <v>5</v>
      </c>
      <c r="X173" s="15">
        <v>0</v>
      </c>
      <c r="Y173" s="15">
        <v>0</v>
      </c>
      <c r="Z173" s="15">
        <v>0</v>
      </c>
      <c r="AA173" s="15">
        <v>15</v>
      </c>
      <c r="AB173" s="15">
        <v>0</v>
      </c>
      <c r="AC173" s="15">
        <v>15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102.5</v>
      </c>
      <c r="AJ173" s="15">
        <v>0</v>
      </c>
      <c r="AK173" s="15">
        <v>0</v>
      </c>
      <c r="AL173" s="15">
        <v>0</v>
      </c>
      <c r="AM173" s="15">
        <v>0</v>
      </c>
      <c r="AN173" s="15">
        <v>0</v>
      </c>
      <c r="AO173" s="15">
        <v>0</v>
      </c>
      <c r="AP173" s="15">
        <v>0</v>
      </c>
      <c r="AQ173" s="15">
        <v>0</v>
      </c>
      <c r="AR173" s="15">
        <v>0</v>
      </c>
      <c r="AS173" s="15">
        <v>0</v>
      </c>
      <c r="AT173" s="15">
        <v>2.5</v>
      </c>
      <c r="AU173" s="15">
        <v>60</v>
      </c>
      <c r="AV173" s="15">
        <v>0</v>
      </c>
      <c r="AW173" s="15">
        <v>0</v>
      </c>
      <c r="AX173" s="15">
        <v>2.5</v>
      </c>
      <c r="AY173" s="15">
        <v>25</v>
      </c>
      <c r="AZ173" s="15">
        <v>0</v>
      </c>
      <c r="BA173" s="15">
        <v>2.5</v>
      </c>
      <c r="BB173" s="15">
        <v>0</v>
      </c>
      <c r="BC173" s="15">
        <v>0</v>
      </c>
      <c r="BD173" s="15">
        <v>0</v>
      </c>
      <c r="BE173" s="15">
        <v>0</v>
      </c>
      <c r="BF173" s="15">
        <v>0</v>
      </c>
      <c r="BG173" s="15">
        <v>30</v>
      </c>
      <c r="BH173" s="15">
        <v>0</v>
      </c>
      <c r="BI173" s="15">
        <v>0</v>
      </c>
      <c r="BJ173" s="15">
        <v>0</v>
      </c>
      <c r="BK173" s="15">
        <v>0</v>
      </c>
      <c r="BL173" s="15">
        <v>0</v>
      </c>
      <c r="BM173" s="15">
        <v>0</v>
      </c>
      <c r="BN173" s="15">
        <v>0</v>
      </c>
      <c r="BO173" s="15">
        <v>0</v>
      </c>
      <c r="BP173" s="15">
        <v>0</v>
      </c>
      <c r="BQ173" s="15">
        <v>0</v>
      </c>
      <c r="BR173" s="15">
        <v>0</v>
      </c>
      <c r="BS173" s="15">
        <v>0</v>
      </c>
      <c r="BT173" s="15">
        <v>0</v>
      </c>
      <c r="BU173" s="15">
        <v>0</v>
      </c>
      <c r="BV173" s="15">
        <v>0</v>
      </c>
      <c r="BW173" s="15">
        <v>0</v>
      </c>
      <c r="BX173" s="15">
        <v>0</v>
      </c>
      <c r="BY173" s="15">
        <v>0</v>
      </c>
      <c r="BZ173" s="15">
        <v>0</v>
      </c>
      <c r="CA173" s="15">
        <v>0</v>
      </c>
      <c r="CB173" s="15">
        <v>0</v>
      </c>
      <c r="CC173" s="15">
        <v>0</v>
      </c>
      <c r="CD173" s="15">
        <v>0</v>
      </c>
      <c r="CE173" s="15">
        <v>0</v>
      </c>
      <c r="CF173" s="15">
        <v>0</v>
      </c>
      <c r="CG173" s="15">
        <v>0</v>
      </c>
      <c r="CH173" s="15">
        <v>17.5</v>
      </c>
      <c r="CI173" s="15">
        <v>7.5</v>
      </c>
      <c r="CJ173" s="15">
        <v>0</v>
      </c>
      <c r="CK173" s="15">
        <v>12.5</v>
      </c>
      <c r="CL173" s="15">
        <v>30</v>
      </c>
      <c r="CM173" s="15">
        <v>0</v>
      </c>
      <c r="CN173" s="15">
        <v>0</v>
      </c>
      <c r="CO173" s="15">
        <v>0</v>
      </c>
      <c r="CP173" s="15">
        <v>0</v>
      </c>
      <c r="CQ173" s="15">
        <v>0</v>
      </c>
      <c r="CR173" s="15">
        <v>0</v>
      </c>
      <c r="CS173" s="15">
        <v>0</v>
      </c>
      <c r="CT173" s="15">
        <v>60</v>
      </c>
      <c r="CU173" s="15">
        <v>0</v>
      </c>
      <c r="CV173" s="15">
        <v>1</v>
      </c>
      <c r="CW173" s="15">
        <v>128</v>
      </c>
      <c r="CX173" s="15"/>
      <c r="DJ173" s="43"/>
      <c r="DK173" s="3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</row>
    <row r="174" spans="1:209" x14ac:dyDescent="0.2">
      <c r="A174" s="30">
        <v>133</v>
      </c>
      <c r="B174" s="30">
        <v>85</v>
      </c>
      <c r="C174" s="102">
        <v>133</v>
      </c>
      <c r="D174" s="43">
        <f>'Revised Stratig. - April ''08'!$X$132</f>
        <v>1639.8956830581801</v>
      </c>
      <c r="E174" s="70">
        <v>15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3.3333333333333335</v>
      </c>
      <c r="W174" s="15">
        <v>3.3333333333333335</v>
      </c>
      <c r="X174" s="15">
        <v>0</v>
      </c>
      <c r="Y174" s="15">
        <v>3.3333333333333335</v>
      </c>
      <c r="Z174" s="15">
        <v>0</v>
      </c>
      <c r="AA174" s="15">
        <v>6.666666666666667</v>
      </c>
      <c r="AB174" s="15">
        <v>3.3333333333333335</v>
      </c>
      <c r="AC174" s="15">
        <v>10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46.666666666666671</v>
      </c>
      <c r="AJ174" s="15">
        <v>0</v>
      </c>
      <c r="AK174" s="15">
        <v>0</v>
      </c>
      <c r="AL174" s="15">
        <v>0</v>
      </c>
      <c r="AM174" s="15">
        <v>0</v>
      </c>
      <c r="AN174" s="15">
        <v>0</v>
      </c>
      <c r="AO174" s="15">
        <v>0</v>
      </c>
      <c r="AP174" s="15">
        <v>0</v>
      </c>
      <c r="AQ174" s="15">
        <v>0</v>
      </c>
      <c r="AR174" s="15">
        <v>0</v>
      </c>
      <c r="AS174" s="15">
        <v>0</v>
      </c>
      <c r="AT174" s="15">
        <v>6.666666666666667</v>
      </c>
      <c r="AU174" s="15">
        <v>63.333333333333321</v>
      </c>
      <c r="AV174" s="15">
        <v>0</v>
      </c>
      <c r="AW174" s="15">
        <v>0</v>
      </c>
      <c r="AX174" s="15">
        <v>3.3333333333333335</v>
      </c>
      <c r="AY174" s="15">
        <v>93.333333333333343</v>
      </c>
      <c r="AZ174" s="15">
        <v>0</v>
      </c>
      <c r="BA174" s="15">
        <v>6.666666666666667</v>
      </c>
      <c r="BB174" s="15">
        <v>36.666666666666671</v>
      </c>
      <c r="BC174" s="15">
        <v>0</v>
      </c>
      <c r="BD174" s="15">
        <v>0</v>
      </c>
      <c r="BE174" s="15">
        <v>3.3333333333333335</v>
      </c>
      <c r="BF174" s="15">
        <v>0</v>
      </c>
      <c r="BG174" s="15">
        <v>143.33333333333334</v>
      </c>
      <c r="BH174" s="15">
        <v>0</v>
      </c>
      <c r="BI174" s="15">
        <v>0</v>
      </c>
      <c r="BJ174" s="15">
        <v>0</v>
      </c>
      <c r="BK174" s="15">
        <v>0</v>
      </c>
      <c r="BL174" s="15">
        <v>0</v>
      </c>
      <c r="BM174" s="15">
        <v>0</v>
      </c>
      <c r="BN174" s="15">
        <v>0</v>
      </c>
      <c r="BO174" s="15">
        <v>0</v>
      </c>
      <c r="BP174" s="15">
        <v>0</v>
      </c>
      <c r="BQ174" s="15">
        <v>0</v>
      </c>
      <c r="BR174" s="15">
        <v>0</v>
      </c>
      <c r="BS174" s="15">
        <v>0</v>
      </c>
      <c r="BT174" s="15">
        <v>0</v>
      </c>
      <c r="BU174" s="15">
        <v>0</v>
      </c>
      <c r="BV174" s="15">
        <v>0</v>
      </c>
      <c r="BW174" s="15">
        <v>0</v>
      </c>
      <c r="BX174" s="15">
        <v>0</v>
      </c>
      <c r="BY174" s="15">
        <v>0</v>
      </c>
      <c r="BZ174" s="15">
        <v>0</v>
      </c>
      <c r="CA174" s="15">
        <v>0</v>
      </c>
      <c r="CB174" s="15">
        <v>0</v>
      </c>
      <c r="CC174" s="15">
        <v>0</v>
      </c>
      <c r="CD174" s="15">
        <v>0</v>
      </c>
      <c r="CE174" s="15">
        <v>0</v>
      </c>
      <c r="CF174" s="15">
        <v>0</v>
      </c>
      <c r="CG174" s="15">
        <v>0</v>
      </c>
      <c r="CH174" s="15">
        <v>13.333333333333334</v>
      </c>
      <c r="CI174" s="15">
        <v>6.666666666666667</v>
      </c>
      <c r="CJ174" s="15">
        <v>0</v>
      </c>
      <c r="CK174" s="15">
        <v>10</v>
      </c>
      <c r="CL174" s="15">
        <v>23.33</v>
      </c>
      <c r="CM174" s="15">
        <v>0</v>
      </c>
      <c r="CN174" s="15">
        <v>0</v>
      </c>
      <c r="CO174" s="15">
        <v>0</v>
      </c>
      <c r="CP174" s="15">
        <v>53.333333333333336</v>
      </c>
      <c r="CQ174" s="15">
        <v>0</v>
      </c>
      <c r="CR174" s="15">
        <v>0</v>
      </c>
      <c r="CS174" s="15">
        <v>0</v>
      </c>
      <c r="CT174" s="15">
        <v>99.993333333333339</v>
      </c>
      <c r="CU174" s="15">
        <v>0</v>
      </c>
      <c r="CV174" s="15">
        <v>1</v>
      </c>
      <c r="CW174" s="15">
        <v>133</v>
      </c>
      <c r="CX174" s="15"/>
      <c r="DJ174" s="43"/>
      <c r="DK174" s="3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</row>
    <row r="175" spans="1:209" x14ac:dyDescent="0.2">
      <c r="A175" s="30">
        <v>138</v>
      </c>
      <c r="B175" s="30">
        <v>90</v>
      </c>
      <c r="C175" s="102">
        <v>138</v>
      </c>
      <c r="D175" s="43">
        <f>'Revised Stratig. - April ''08'!$X$137</f>
        <v>1713.9161338394299</v>
      </c>
      <c r="E175" s="70">
        <v>10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5</v>
      </c>
      <c r="U175" s="15">
        <v>35</v>
      </c>
      <c r="V175" s="15">
        <v>10</v>
      </c>
      <c r="W175" s="15">
        <v>50</v>
      </c>
      <c r="X175" s="15">
        <v>0</v>
      </c>
      <c r="Y175" s="15">
        <v>0</v>
      </c>
      <c r="Z175" s="15">
        <v>0</v>
      </c>
      <c r="AA175" s="15">
        <v>45</v>
      </c>
      <c r="AB175" s="15">
        <v>5</v>
      </c>
      <c r="AC175" s="15">
        <v>50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740</v>
      </c>
      <c r="AJ175" s="15">
        <v>0</v>
      </c>
      <c r="AK175" s="15">
        <v>0</v>
      </c>
      <c r="AL175" s="15">
        <v>0</v>
      </c>
      <c r="AM175" s="15">
        <v>0</v>
      </c>
      <c r="AN175" s="15">
        <v>0</v>
      </c>
      <c r="AO175" s="15">
        <v>0</v>
      </c>
      <c r="AP175" s="15">
        <v>5</v>
      </c>
      <c r="AQ175" s="15">
        <v>0</v>
      </c>
      <c r="AR175" s="15">
        <v>0</v>
      </c>
      <c r="AS175" s="15">
        <v>0</v>
      </c>
      <c r="AT175" s="15">
        <v>30</v>
      </c>
      <c r="AU175" s="15">
        <v>80</v>
      </c>
      <c r="AV175" s="15">
        <v>5</v>
      </c>
      <c r="AW175" s="15">
        <v>0</v>
      </c>
      <c r="AX175" s="15">
        <v>5</v>
      </c>
      <c r="AY175" s="15">
        <v>410</v>
      </c>
      <c r="AZ175" s="15">
        <v>0</v>
      </c>
      <c r="BA175" s="15">
        <v>0</v>
      </c>
      <c r="BB175" s="15">
        <v>175</v>
      </c>
      <c r="BC175" s="15">
        <v>5</v>
      </c>
      <c r="BD175" s="15">
        <v>0</v>
      </c>
      <c r="BE175" s="15">
        <v>5</v>
      </c>
      <c r="BF175" s="15">
        <v>0</v>
      </c>
      <c r="BG175" s="15">
        <v>600</v>
      </c>
      <c r="BH175" s="15">
        <v>0</v>
      </c>
      <c r="BI175" s="15">
        <v>0</v>
      </c>
      <c r="BJ175" s="15">
        <v>0</v>
      </c>
      <c r="BK175" s="15">
        <v>0</v>
      </c>
      <c r="BL175" s="15">
        <v>0</v>
      </c>
      <c r="BM175" s="15">
        <v>0</v>
      </c>
      <c r="BN175" s="15">
        <v>0</v>
      </c>
      <c r="BO175" s="15">
        <v>0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0</v>
      </c>
      <c r="CG175" s="15">
        <v>0</v>
      </c>
      <c r="CH175" s="15">
        <v>60</v>
      </c>
      <c r="CI175" s="15">
        <v>5</v>
      </c>
      <c r="CJ175" s="15">
        <v>0</v>
      </c>
      <c r="CK175" s="15">
        <v>5</v>
      </c>
      <c r="CL175" s="15">
        <v>65</v>
      </c>
      <c r="CM175" s="15">
        <v>15</v>
      </c>
      <c r="CN175" s="15">
        <v>0</v>
      </c>
      <c r="CO175" s="15">
        <v>5</v>
      </c>
      <c r="CP175" s="15">
        <v>5</v>
      </c>
      <c r="CQ175" s="15">
        <v>0</v>
      </c>
      <c r="CR175" s="15">
        <v>0</v>
      </c>
      <c r="CS175" s="15">
        <v>0</v>
      </c>
      <c r="CT175" s="15">
        <v>155</v>
      </c>
      <c r="CU175" s="15">
        <v>5</v>
      </c>
      <c r="CV175" s="15">
        <v>1</v>
      </c>
      <c r="CW175" s="15">
        <v>138</v>
      </c>
      <c r="CX175" s="15"/>
      <c r="DJ175" s="43"/>
      <c r="DK175" s="3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/>
      <c r="FD175" s="15"/>
      <c r="FE175" s="15"/>
      <c r="FF175" s="15"/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</row>
    <row r="176" spans="1:209" x14ac:dyDescent="0.2">
      <c r="A176" s="30">
        <v>143</v>
      </c>
      <c r="B176" s="30">
        <v>95</v>
      </c>
      <c r="C176" s="102">
        <v>143</v>
      </c>
      <c r="D176" s="43">
        <f>'Revised Stratig. - April ''08'!$X$142</f>
        <v>1788.5544908570801</v>
      </c>
      <c r="E176" s="70">
        <v>20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5</v>
      </c>
      <c r="W176" s="15">
        <v>5</v>
      </c>
      <c r="X176" s="15">
        <v>0</v>
      </c>
      <c r="Y176" s="15">
        <v>2.5</v>
      </c>
      <c r="Z176" s="15">
        <v>0</v>
      </c>
      <c r="AA176" s="15">
        <v>20</v>
      </c>
      <c r="AB176" s="15">
        <v>0</v>
      </c>
      <c r="AC176" s="15">
        <v>20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150</v>
      </c>
      <c r="AJ176" s="15">
        <v>7.5</v>
      </c>
      <c r="AK176" s="15">
        <v>0</v>
      </c>
      <c r="AL176" s="15">
        <v>0</v>
      </c>
      <c r="AM176" s="15">
        <v>0</v>
      </c>
      <c r="AN176" s="15">
        <v>0</v>
      </c>
      <c r="AO176" s="15">
        <v>0</v>
      </c>
      <c r="AP176" s="15">
        <v>0</v>
      </c>
      <c r="AQ176" s="15">
        <v>0</v>
      </c>
      <c r="AR176" s="15">
        <v>0</v>
      </c>
      <c r="AS176" s="15">
        <v>0</v>
      </c>
      <c r="AT176" s="15">
        <v>12.5</v>
      </c>
      <c r="AU176" s="15">
        <v>180</v>
      </c>
      <c r="AV176" s="15">
        <v>7.5</v>
      </c>
      <c r="AW176" s="15">
        <v>0</v>
      </c>
      <c r="AX176" s="15">
        <v>7.5</v>
      </c>
      <c r="AY176" s="15">
        <v>310</v>
      </c>
      <c r="AZ176" s="15">
        <v>0</v>
      </c>
      <c r="BA176" s="15">
        <v>5</v>
      </c>
      <c r="BB176" s="15">
        <v>225</v>
      </c>
      <c r="BC176" s="15">
        <v>0</v>
      </c>
      <c r="BD176" s="15">
        <v>0</v>
      </c>
      <c r="BE176" s="15">
        <v>0</v>
      </c>
      <c r="BF176" s="15">
        <v>0</v>
      </c>
      <c r="BG176" s="15">
        <v>547.5</v>
      </c>
      <c r="BH176" s="15">
        <v>0</v>
      </c>
      <c r="BI176" s="15">
        <v>0</v>
      </c>
      <c r="BJ176" s="15">
        <v>0</v>
      </c>
      <c r="BK176" s="15">
        <v>0</v>
      </c>
      <c r="BL176" s="15">
        <v>0</v>
      </c>
      <c r="BM176" s="15">
        <v>0</v>
      </c>
      <c r="BN176" s="15">
        <v>0</v>
      </c>
      <c r="BO176" s="15">
        <v>0</v>
      </c>
      <c r="BP176" s="15">
        <v>0</v>
      </c>
      <c r="BQ176" s="15">
        <v>0</v>
      </c>
      <c r="BR176" s="15">
        <v>0</v>
      </c>
      <c r="BS176" s="15">
        <v>0</v>
      </c>
      <c r="BT176" s="15">
        <v>0</v>
      </c>
      <c r="BU176" s="15">
        <v>0</v>
      </c>
      <c r="BV176" s="15">
        <v>0</v>
      </c>
      <c r="BW176" s="15">
        <v>0</v>
      </c>
      <c r="BX176" s="15">
        <v>0</v>
      </c>
      <c r="BY176" s="15">
        <v>0</v>
      </c>
      <c r="BZ176" s="15">
        <v>0</v>
      </c>
      <c r="CA176" s="15">
        <v>0</v>
      </c>
      <c r="CB176" s="15">
        <v>0</v>
      </c>
      <c r="CC176" s="15">
        <v>0</v>
      </c>
      <c r="CD176" s="15">
        <v>0</v>
      </c>
      <c r="CE176" s="15">
        <v>0</v>
      </c>
      <c r="CF176" s="15">
        <v>0</v>
      </c>
      <c r="CG176" s="15">
        <v>0</v>
      </c>
      <c r="CH176" s="15">
        <v>30</v>
      </c>
      <c r="CI176" s="15">
        <v>20</v>
      </c>
      <c r="CJ176" s="15">
        <v>2.5</v>
      </c>
      <c r="CK176" s="15">
        <v>7.5</v>
      </c>
      <c r="CL176" s="15">
        <v>50</v>
      </c>
      <c r="CM176" s="15">
        <v>0</v>
      </c>
      <c r="CN176" s="15">
        <v>2.5</v>
      </c>
      <c r="CO176" s="15">
        <v>0</v>
      </c>
      <c r="CP176" s="15">
        <v>0</v>
      </c>
      <c r="CQ176" s="15">
        <v>0</v>
      </c>
      <c r="CR176" s="15">
        <v>0</v>
      </c>
      <c r="CS176" s="15">
        <v>0</v>
      </c>
      <c r="CT176" s="15">
        <v>102.5</v>
      </c>
      <c r="CU176" s="15">
        <v>0</v>
      </c>
      <c r="CV176" s="15">
        <v>1</v>
      </c>
      <c r="CW176" s="15">
        <v>143</v>
      </c>
      <c r="CX176" s="15"/>
      <c r="DJ176" s="43"/>
      <c r="DK176" s="3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</row>
    <row r="177" spans="1:209" x14ac:dyDescent="0.2">
      <c r="A177" s="30">
        <v>147</v>
      </c>
      <c r="B177" s="30">
        <v>99</v>
      </c>
      <c r="C177" s="102">
        <v>147</v>
      </c>
      <c r="D177" s="43">
        <f>'Revised Stratig. - April ''08'!$X$146</f>
        <v>1856.1755633129801</v>
      </c>
      <c r="E177" s="70">
        <v>12</v>
      </c>
      <c r="F177" s="15">
        <v>4.1666666666666661</v>
      </c>
      <c r="G177" s="15">
        <v>0</v>
      </c>
      <c r="H177" s="15">
        <v>0</v>
      </c>
      <c r="I177" s="15">
        <v>0</v>
      </c>
      <c r="J177" s="15">
        <v>4.1666666666666661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4.1666666666666661</v>
      </c>
      <c r="Q177" s="15">
        <v>0</v>
      </c>
      <c r="R177" s="15">
        <v>0</v>
      </c>
      <c r="S177" s="15">
        <v>0</v>
      </c>
      <c r="T177" s="15">
        <v>0</v>
      </c>
      <c r="U177" s="15">
        <v>8.3333333333333321</v>
      </c>
      <c r="V177" s="15">
        <v>8.3333333333333321</v>
      </c>
      <c r="W177" s="15">
        <v>16.666666666666664</v>
      </c>
      <c r="X177" s="15">
        <v>0</v>
      </c>
      <c r="Y177" s="15">
        <v>0</v>
      </c>
      <c r="Z177" s="15">
        <v>0</v>
      </c>
      <c r="AA177" s="15">
        <v>20.833333333333339</v>
      </c>
      <c r="AB177" s="15">
        <v>4.1666666666666661</v>
      </c>
      <c r="AC177" s="15">
        <v>25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741.66666666666674</v>
      </c>
      <c r="AJ177" s="15">
        <v>4.1666666666666661</v>
      </c>
      <c r="AK177" s="15">
        <v>0</v>
      </c>
      <c r="AL177" s="15">
        <v>0</v>
      </c>
      <c r="AM177" s="15">
        <v>0</v>
      </c>
      <c r="AN177" s="15">
        <v>0</v>
      </c>
      <c r="AO177" s="15">
        <v>0</v>
      </c>
      <c r="AP177" s="15">
        <v>0</v>
      </c>
      <c r="AQ177" s="15">
        <v>0</v>
      </c>
      <c r="AR177" s="15">
        <v>0</v>
      </c>
      <c r="AS177" s="15">
        <v>0</v>
      </c>
      <c r="AT177" s="15">
        <v>37.5</v>
      </c>
      <c r="AU177" s="15">
        <v>320.83333333333343</v>
      </c>
      <c r="AV177" s="15">
        <v>16.666666666666664</v>
      </c>
      <c r="AW177" s="15">
        <v>0</v>
      </c>
      <c r="AX177" s="15">
        <v>16.666666666666664</v>
      </c>
      <c r="AY177" s="15">
        <v>870.83333333333337</v>
      </c>
      <c r="AZ177" s="15">
        <v>0</v>
      </c>
      <c r="BA177" s="15">
        <v>0</v>
      </c>
      <c r="BB177" s="15">
        <v>25</v>
      </c>
      <c r="BC177" s="15">
        <v>8.3333333333333321</v>
      </c>
      <c r="BD177" s="15">
        <v>0</v>
      </c>
      <c r="BE177" s="15">
        <v>12.5</v>
      </c>
      <c r="BF177" s="15">
        <v>0</v>
      </c>
      <c r="BG177" s="15">
        <v>933.33333333333337</v>
      </c>
      <c r="BH177" s="15">
        <v>0</v>
      </c>
      <c r="BI177" s="15">
        <v>0</v>
      </c>
      <c r="BJ177" s="15">
        <v>0</v>
      </c>
      <c r="BK177" s="15">
        <v>0</v>
      </c>
      <c r="BL177" s="15">
        <v>0</v>
      </c>
      <c r="BM177" s="15">
        <v>0</v>
      </c>
      <c r="BN177" s="15">
        <v>0</v>
      </c>
      <c r="BO177" s="15">
        <v>0</v>
      </c>
      <c r="BP177" s="15">
        <v>0</v>
      </c>
      <c r="BQ177" s="15">
        <v>0</v>
      </c>
      <c r="BR177" s="15">
        <v>0</v>
      </c>
      <c r="BS177" s="15">
        <v>0</v>
      </c>
      <c r="BT177" s="15">
        <v>0</v>
      </c>
      <c r="BU177" s="15">
        <v>0</v>
      </c>
      <c r="BV177" s="15">
        <v>0</v>
      </c>
      <c r="BW177" s="15">
        <v>0</v>
      </c>
      <c r="BX177" s="15">
        <v>0</v>
      </c>
      <c r="BY177" s="15">
        <v>0</v>
      </c>
      <c r="BZ177" s="15">
        <v>0</v>
      </c>
      <c r="CA177" s="15">
        <v>0</v>
      </c>
      <c r="CB177" s="15">
        <v>0</v>
      </c>
      <c r="CC177" s="15">
        <v>0</v>
      </c>
      <c r="CD177" s="15">
        <v>0</v>
      </c>
      <c r="CE177" s="15">
        <v>0</v>
      </c>
      <c r="CF177" s="15">
        <v>0</v>
      </c>
      <c r="CG177" s="15">
        <v>0</v>
      </c>
      <c r="CH177" s="15">
        <v>37.5</v>
      </c>
      <c r="CI177" s="15">
        <v>4.1666666666666661</v>
      </c>
      <c r="CJ177" s="15">
        <v>4.1666666666666661</v>
      </c>
      <c r="CK177" s="15">
        <v>20.833333333333339</v>
      </c>
      <c r="CL177" s="15">
        <v>58.29999999999999</v>
      </c>
      <c r="CM177" s="15">
        <v>8.3333333333333321</v>
      </c>
      <c r="CN177" s="15">
        <v>0</v>
      </c>
      <c r="CO177" s="15">
        <v>4.1666666666666661</v>
      </c>
      <c r="CP177" s="15">
        <v>41.666666666666679</v>
      </c>
      <c r="CQ177" s="15">
        <v>0</v>
      </c>
      <c r="CR177" s="15">
        <v>0</v>
      </c>
      <c r="CS177" s="15">
        <v>0</v>
      </c>
      <c r="CT177" s="15">
        <v>170.76666666666665</v>
      </c>
      <c r="CU177" s="15">
        <v>0</v>
      </c>
      <c r="CV177" s="15">
        <v>1</v>
      </c>
      <c r="CW177" s="15">
        <v>147</v>
      </c>
      <c r="CX177" s="15"/>
      <c r="DJ177" s="43"/>
      <c r="DK177" s="3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/>
      <c r="ES177" s="15"/>
      <c r="ET177" s="15"/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</row>
    <row r="178" spans="1:209" x14ac:dyDescent="0.2">
      <c r="A178" s="30">
        <v>153</v>
      </c>
      <c r="B178" s="30">
        <v>105</v>
      </c>
      <c r="C178" s="102">
        <v>153</v>
      </c>
      <c r="D178" s="43">
        <f>'Revised Stratig. - April ''08'!$X$152</f>
        <v>2005.21845532725</v>
      </c>
      <c r="E178" s="70">
        <v>20</v>
      </c>
      <c r="F178" s="15">
        <v>2.5</v>
      </c>
      <c r="G178" s="15">
        <v>0</v>
      </c>
      <c r="H178" s="15">
        <v>0</v>
      </c>
      <c r="I178" s="15">
        <v>5</v>
      </c>
      <c r="J178" s="15">
        <v>5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5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7.5</v>
      </c>
      <c r="W178" s="15">
        <v>7.5</v>
      </c>
      <c r="X178" s="15">
        <v>0</v>
      </c>
      <c r="Y178" s="15">
        <v>0</v>
      </c>
      <c r="Z178" s="15">
        <v>0</v>
      </c>
      <c r="AA178" s="15">
        <v>27.5</v>
      </c>
      <c r="AB178" s="15">
        <v>2.5</v>
      </c>
      <c r="AC178" s="15">
        <v>30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245</v>
      </c>
      <c r="AJ178" s="15">
        <v>0</v>
      </c>
      <c r="AK178" s="15">
        <v>0</v>
      </c>
      <c r="AL178" s="15">
        <v>0</v>
      </c>
      <c r="AM178" s="15">
        <v>0</v>
      </c>
      <c r="AN178" s="15">
        <v>0</v>
      </c>
      <c r="AO178" s="15">
        <v>0</v>
      </c>
      <c r="AP178" s="15">
        <v>0</v>
      </c>
      <c r="AQ178" s="15">
        <v>0</v>
      </c>
      <c r="AR178" s="15">
        <v>0</v>
      </c>
      <c r="AS178" s="15">
        <v>0</v>
      </c>
      <c r="AT178" s="15">
        <v>15</v>
      </c>
      <c r="AU178" s="15">
        <v>287.5</v>
      </c>
      <c r="AV178" s="15">
        <v>7.5</v>
      </c>
      <c r="AW178" s="15">
        <v>0</v>
      </c>
      <c r="AX178" s="15">
        <v>7.5</v>
      </c>
      <c r="AY178" s="15">
        <v>415</v>
      </c>
      <c r="AZ178" s="15">
        <v>0</v>
      </c>
      <c r="BA178" s="15">
        <v>0</v>
      </c>
      <c r="BB178" s="15">
        <v>2.5</v>
      </c>
      <c r="BC178" s="15">
        <v>0</v>
      </c>
      <c r="BD178" s="15">
        <v>0</v>
      </c>
      <c r="BE178" s="15">
        <v>0</v>
      </c>
      <c r="BF178" s="15">
        <v>0</v>
      </c>
      <c r="BG178" s="15">
        <v>425</v>
      </c>
      <c r="BH178" s="15">
        <v>0</v>
      </c>
      <c r="BI178" s="15">
        <v>0</v>
      </c>
      <c r="BJ178" s="15">
        <v>0</v>
      </c>
      <c r="BK178" s="15">
        <v>0</v>
      </c>
      <c r="BL178" s="15">
        <v>0</v>
      </c>
      <c r="BM178" s="15">
        <v>0</v>
      </c>
      <c r="BN178" s="15">
        <v>0</v>
      </c>
      <c r="BO178" s="15">
        <v>0</v>
      </c>
      <c r="BP178" s="15">
        <v>0</v>
      </c>
      <c r="BQ178" s="15">
        <v>0</v>
      </c>
      <c r="BR178" s="15">
        <v>0</v>
      </c>
      <c r="BS178" s="15">
        <v>0</v>
      </c>
      <c r="BT178" s="15">
        <v>0</v>
      </c>
      <c r="BU178" s="15">
        <v>0</v>
      </c>
      <c r="BV178" s="15">
        <v>0</v>
      </c>
      <c r="BW178" s="15">
        <v>0</v>
      </c>
      <c r="BX178" s="15">
        <v>0</v>
      </c>
      <c r="BY178" s="15">
        <v>0</v>
      </c>
      <c r="BZ178" s="15">
        <v>0</v>
      </c>
      <c r="CA178" s="15">
        <v>0</v>
      </c>
      <c r="CB178" s="15">
        <v>0</v>
      </c>
      <c r="CC178" s="15">
        <v>0</v>
      </c>
      <c r="CD178" s="15">
        <v>0</v>
      </c>
      <c r="CE178" s="15">
        <v>0</v>
      </c>
      <c r="CF178" s="15">
        <v>0</v>
      </c>
      <c r="CG178" s="15">
        <v>0</v>
      </c>
      <c r="CH178" s="15">
        <v>25</v>
      </c>
      <c r="CI178" s="15">
        <v>17.5</v>
      </c>
      <c r="CJ178" s="15">
        <v>0</v>
      </c>
      <c r="CK178" s="15">
        <v>17.5</v>
      </c>
      <c r="CL178" s="15">
        <v>42.5</v>
      </c>
      <c r="CM178" s="15">
        <v>0</v>
      </c>
      <c r="CN178" s="15">
        <v>0</v>
      </c>
      <c r="CO178" s="15">
        <v>0</v>
      </c>
      <c r="CP178" s="15">
        <v>75</v>
      </c>
      <c r="CQ178" s="15">
        <v>0</v>
      </c>
      <c r="CR178" s="15">
        <v>0</v>
      </c>
      <c r="CS178" s="15">
        <v>0</v>
      </c>
      <c r="CT178" s="15">
        <v>160</v>
      </c>
      <c r="CU178" s="15">
        <v>0</v>
      </c>
      <c r="CV178" s="15">
        <v>1</v>
      </c>
      <c r="CW178" s="15">
        <v>153</v>
      </c>
      <c r="CX178" s="15"/>
      <c r="DJ178" s="43"/>
      <c r="DK178" s="3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</row>
    <row r="179" spans="1:209" x14ac:dyDescent="0.2">
      <c r="A179" s="61" t="s">
        <v>5</v>
      </c>
      <c r="D179" s="43"/>
      <c r="E179" s="70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DG179" s="61"/>
      <c r="DJ179" s="43"/>
      <c r="DK179" s="3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</row>
    <row r="180" spans="1:209" x14ac:dyDescent="0.2">
      <c r="A180" s="30">
        <v>86</v>
      </c>
      <c r="B180" s="30" t="s">
        <v>109</v>
      </c>
      <c r="C180" s="103">
        <v>86</v>
      </c>
      <c r="D180" s="43">
        <f>'Revised Stratig. - April ''08'!$AC$57</f>
        <v>909.36301544238302</v>
      </c>
      <c r="E180" s="70">
        <v>30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1.6666666666666667</v>
      </c>
      <c r="W180" s="15">
        <v>1.6666666666666667</v>
      </c>
      <c r="X180" s="15">
        <v>0</v>
      </c>
      <c r="Y180" s="15">
        <v>1.6666666666666667</v>
      </c>
      <c r="Z180" s="15">
        <v>0</v>
      </c>
      <c r="AA180" s="15">
        <v>1.6666666666666667</v>
      </c>
      <c r="AB180" s="15">
        <v>1.6666666666666667</v>
      </c>
      <c r="AC180" s="15">
        <v>3.3333333333333335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46.666666666666671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15">
        <v>0</v>
      </c>
      <c r="AS180" s="15">
        <v>0</v>
      </c>
      <c r="AT180" s="15">
        <v>1.6666666666666667</v>
      </c>
      <c r="AU180" s="15">
        <v>5</v>
      </c>
      <c r="AV180" s="15">
        <v>3.3333333333333335</v>
      </c>
      <c r="AW180" s="15">
        <v>0</v>
      </c>
      <c r="AX180" s="15">
        <v>1.6666666666666667</v>
      </c>
      <c r="AY180" s="15">
        <v>16.666666666666664</v>
      </c>
      <c r="AZ180" s="15">
        <v>0</v>
      </c>
      <c r="BA180" s="15">
        <v>3.3333333333333335</v>
      </c>
      <c r="BB180" s="15">
        <v>15</v>
      </c>
      <c r="BC180" s="15">
        <v>0</v>
      </c>
      <c r="BD180" s="15">
        <v>0</v>
      </c>
      <c r="BE180" s="15">
        <v>0</v>
      </c>
      <c r="BF180" s="15">
        <v>0</v>
      </c>
      <c r="BG180" s="15">
        <v>36.666666666666671</v>
      </c>
      <c r="BH180" s="15">
        <v>0</v>
      </c>
      <c r="BI180" s="15">
        <v>0</v>
      </c>
      <c r="BJ180" s="15">
        <v>0</v>
      </c>
      <c r="BK180" s="15">
        <v>0</v>
      </c>
      <c r="BL180" s="15">
        <v>0</v>
      </c>
      <c r="BM180" s="15">
        <v>0</v>
      </c>
      <c r="BN180" s="15">
        <v>0</v>
      </c>
      <c r="BO180" s="15">
        <v>0</v>
      </c>
      <c r="BP180" s="15">
        <v>0</v>
      </c>
      <c r="BQ180" s="15">
        <v>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15">
        <v>0</v>
      </c>
      <c r="CC180" s="15">
        <v>0</v>
      </c>
      <c r="CD180" s="15">
        <v>0</v>
      </c>
      <c r="CE180" s="15">
        <v>0</v>
      </c>
      <c r="CF180" s="15">
        <v>0</v>
      </c>
      <c r="CG180" s="15">
        <v>0</v>
      </c>
      <c r="CH180" s="15">
        <v>15</v>
      </c>
      <c r="CI180" s="15">
        <v>3.3333333333333335</v>
      </c>
      <c r="CJ180" s="15">
        <v>0</v>
      </c>
      <c r="CK180" s="15">
        <v>3.3333333333333335</v>
      </c>
      <c r="CL180" s="15">
        <v>18.333333333333336</v>
      </c>
      <c r="CM180" s="15">
        <v>0</v>
      </c>
      <c r="CN180" s="15">
        <v>0</v>
      </c>
      <c r="CO180" s="15">
        <v>1.6666666666666667</v>
      </c>
      <c r="CP180" s="15">
        <v>0</v>
      </c>
      <c r="CQ180" s="15">
        <v>0</v>
      </c>
      <c r="CR180" s="15">
        <v>0</v>
      </c>
      <c r="CS180" s="15">
        <v>0</v>
      </c>
      <c r="CT180" s="15">
        <v>38.333333333333329</v>
      </c>
      <c r="CU180" s="15">
        <v>0</v>
      </c>
      <c r="CV180" s="15">
        <v>1</v>
      </c>
      <c r="CW180" s="15">
        <v>86</v>
      </c>
      <c r="CX180" s="15"/>
      <c r="DJ180" s="43"/>
      <c r="DK180" s="3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</row>
    <row r="181" spans="1:209" x14ac:dyDescent="0.2">
      <c r="A181" s="30">
        <v>91</v>
      </c>
      <c r="B181" s="30" t="s">
        <v>110</v>
      </c>
      <c r="C181" s="103">
        <v>91</v>
      </c>
      <c r="D181" s="43">
        <f>'Revised Stratig. - April ''08'!$AC$62</f>
        <v>971.07079610288304</v>
      </c>
      <c r="E181" s="70">
        <v>20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5</v>
      </c>
      <c r="U181" s="15">
        <v>0</v>
      </c>
      <c r="V181" s="15">
        <v>0</v>
      </c>
      <c r="W181" s="15">
        <v>5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67.5</v>
      </c>
      <c r="AJ181" s="15">
        <v>0</v>
      </c>
      <c r="AK181" s="15">
        <v>0</v>
      </c>
      <c r="AL181" s="15">
        <v>0</v>
      </c>
      <c r="AM181" s="15">
        <v>0</v>
      </c>
      <c r="AN181" s="15">
        <v>5</v>
      </c>
      <c r="AO181" s="15">
        <v>0</v>
      </c>
      <c r="AP181" s="15">
        <v>0</v>
      </c>
      <c r="AQ181" s="15">
        <v>0</v>
      </c>
      <c r="AR181" s="15">
        <v>0</v>
      </c>
      <c r="AS181" s="15">
        <v>0</v>
      </c>
      <c r="AT181" s="15">
        <v>0</v>
      </c>
      <c r="AU181" s="15">
        <v>12.5</v>
      </c>
      <c r="AV181" s="15">
        <v>0</v>
      </c>
      <c r="AW181" s="15">
        <v>0</v>
      </c>
      <c r="AX181" s="15">
        <v>2.5</v>
      </c>
      <c r="AY181" s="15">
        <v>20</v>
      </c>
      <c r="AZ181" s="15">
        <v>0</v>
      </c>
      <c r="BA181" s="15">
        <v>0</v>
      </c>
      <c r="BB181" s="15">
        <v>2.5</v>
      </c>
      <c r="BC181" s="15">
        <v>0</v>
      </c>
      <c r="BD181" s="15">
        <v>0</v>
      </c>
      <c r="BE181" s="15">
        <v>0</v>
      </c>
      <c r="BF181" s="15">
        <v>0</v>
      </c>
      <c r="BG181" s="15">
        <v>25</v>
      </c>
      <c r="BH181" s="15">
        <v>0</v>
      </c>
      <c r="BI181" s="15">
        <v>0</v>
      </c>
      <c r="BJ181" s="15">
        <v>0</v>
      </c>
      <c r="BK181" s="15">
        <v>0</v>
      </c>
      <c r="BL181" s="15">
        <v>0</v>
      </c>
      <c r="BM181" s="15">
        <v>0</v>
      </c>
      <c r="BN181" s="15">
        <v>0</v>
      </c>
      <c r="BO181" s="15">
        <v>0</v>
      </c>
      <c r="BP181" s="15">
        <v>0</v>
      </c>
      <c r="BQ181" s="15">
        <v>0</v>
      </c>
      <c r="BR181" s="15">
        <v>0</v>
      </c>
      <c r="BS181" s="15">
        <v>0</v>
      </c>
      <c r="BT181" s="15">
        <v>0</v>
      </c>
      <c r="BU181" s="15">
        <v>0</v>
      </c>
      <c r="BV181" s="15">
        <v>0</v>
      </c>
      <c r="BW181" s="15">
        <v>0</v>
      </c>
      <c r="BX181" s="15">
        <v>0</v>
      </c>
      <c r="BY181" s="15">
        <v>0</v>
      </c>
      <c r="BZ181" s="15">
        <v>0</v>
      </c>
      <c r="CA181" s="15">
        <v>0</v>
      </c>
      <c r="CB181" s="15">
        <v>0</v>
      </c>
      <c r="CC181" s="15">
        <v>0</v>
      </c>
      <c r="CD181" s="15">
        <v>0</v>
      </c>
      <c r="CE181" s="15">
        <v>0</v>
      </c>
      <c r="CF181" s="15">
        <v>0</v>
      </c>
      <c r="CG181" s="15">
        <v>0</v>
      </c>
      <c r="CH181" s="15">
        <v>7.5</v>
      </c>
      <c r="CI181" s="15">
        <v>0</v>
      </c>
      <c r="CJ181" s="15">
        <v>0</v>
      </c>
      <c r="CK181" s="15">
        <v>7.5</v>
      </c>
      <c r="CL181" s="15">
        <v>15</v>
      </c>
      <c r="CM181" s="15">
        <v>0</v>
      </c>
      <c r="CN181" s="15">
        <v>0</v>
      </c>
      <c r="CO181" s="15">
        <v>0</v>
      </c>
      <c r="CP181" s="15">
        <v>0</v>
      </c>
      <c r="CQ181" s="15">
        <v>0</v>
      </c>
      <c r="CR181" s="15">
        <v>0</v>
      </c>
      <c r="CS181" s="15">
        <v>2.5</v>
      </c>
      <c r="CT181" s="15">
        <v>32.5</v>
      </c>
      <c r="CU181" s="15">
        <v>0</v>
      </c>
      <c r="CV181" s="15">
        <v>1</v>
      </c>
      <c r="CW181" s="15">
        <v>91</v>
      </c>
      <c r="CX181" s="15"/>
      <c r="DJ181" s="43"/>
      <c r="DK181" s="3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</row>
    <row r="182" spans="1:209" x14ac:dyDescent="0.2">
      <c r="A182" s="30">
        <v>159</v>
      </c>
      <c r="B182" s="30" t="s">
        <v>111</v>
      </c>
      <c r="C182" s="103">
        <v>159</v>
      </c>
      <c r="D182" s="43">
        <f>'Revised Stratig. - April ''08'!$AC$130</f>
        <v>1957.52533339968</v>
      </c>
      <c r="E182" s="70">
        <v>20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2.5</v>
      </c>
      <c r="W182" s="15">
        <v>2.5</v>
      </c>
      <c r="X182" s="15">
        <v>0</v>
      </c>
      <c r="Y182" s="15">
        <v>2.5</v>
      </c>
      <c r="Z182" s="15">
        <v>0</v>
      </c>
      <c r="AA182" s="15">
        <v>22.5</v>
      </c>
      <c r="AB182" s="15">
        <v>2.5</v>
      </c>
      <c r="AC182" s="15">
        <v>25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182.5</v>
      </c>
      <c r="AJ182" s="15">
        <v>0</v>
      </c>
      <c r="AK182" s="15">
        <v>0</v>
      </c>
      <c r="AL182" s="15">
        <v>5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0</v>
      </c>
      <c r="AT182" s="15">
        <v>20</v>
      </c>
      <c r="AU182" s="15">
        <v>190</v>
      </c>
      <c r="AV182" s="15">
        <v>0</v>
      </c>
      <c r="AW182" s="15">
        <v>0</v>
      </c>
      <c r="AX182" s="15">
        <v>2.5</v>
      </c>
      <c r="AY182" s="15">
        <v>77.5</v>
      </c>
      <c r="AZ182" s="15">
        <v>0</v>
      </c>
      <c r="BA182" s="15">
        <v>0</v>
      </c>
      <c r="BB182" s="15">
        <v>2.5</v>
      </c>
      <c r="BC182" s="15">
        <v>2.5</v>
      </c>
      <c r="BD182" s="15">
        <v>0</v>
      </c>
      <c r="BE182" s="15">
        <v>0</v>
      </c>
      <c r="BF182" s="15">
        <v>0</v>
      </c>
      <c r="BG182" s="15">
        <v>85</v>
      </c>
      <c r="BH182" s="15">
        <v>0</v>
      </c>
      <c r="BI182" s="15">
        <v>0</v>
      </c>
      <c r="BJ182" s="15">
        <v>0</v>
      </c>
      <c r="BK182" s="15">
        <v>0</v>
      </c>
      <c r="BL182" s="15">
        <v>0</v>
      </c>
      <c r="BM182" s="15">
        <v>0</v>
      </c>
      <c r="BN182" s="15">
        <v>0</v>
      </c>
      <c r="BO182" s="15">
        <v>0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v>0</v>
      </c>
      <c r="CH182" s="15">
        <v>2.5</v>
      </c>
      <c r="CI182" s="15">
        <v>0</v>
      </c>
      <c r="CJ182" s="15">
        <v>0</v>
      </c>
      <c r="CK182" s="15">
        <v>0</v>
      </c>
      <c r="CL182" s="15">
        <v>2.5</v>
      </c>
      <c r="CM182" s="15">
        <v>0</v>
      </c>
      <c r="CN182" s="15">
        <v>0</v>
      </c>
      <c r="CO182" s="15">
        <v>0</v>
      </c>
      <c r="CP182" s="15">
        <v>0</v>
      </c>
      <c r="CQ182" s="15">
        <v>0</v>
      </c>
      <c r="CR182" s="15">
        <v>0</v>
      </c>
      <c r="CS182" s="15">
        <v>0</v>
      </c>
      <c r="CT182" s="15">
        <v>5</v>
      </c>
      <c r="CU182" s="15">
        <v>0</v>
      </c>
      <c r="CV182" s="15">
        <v>1</v>
      </c>
      <c r="CW182" s="15">
        <v>159</v>
      </c>
      <c r="CX182" s="15"/>
      <c r="DJ182" s="43"/>
      <c r="DK182" s="3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/>
      <c r="FH182" s="15"/>
      <c r="FI182" s="15"/>
      <c r="FJ182" s="15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5"/>
      <c r="GN182" s="15"/>
      <c r="GO182" s="15"/>
      <c r="GP182" s="15"/>
      <c r="GQ182" s="15"/>
      <c r="GR182" s="15"/>
      <c r="GS182" s="15"/>
      <c r="GT182" s="15"/>
      <c r="GU182" s="15"/>
      <c r="GV182" s="15"/>
      <c r="GW182" s="15"/>
      <c r="GX182" s="15"/>
      <c r="GY182" s="15"/>
      <c r="GZ182" s="15"/>
      <c r="HA182" s="15"/>
    </row>
    <row r="183" spans="1:209" x14ac:dyDescent="0.2">
      <c r="A183" s="30">
        <v>164</v>
      </c>
      <c r="B183" s="30" t="s">
        <v>112</v>
      </c>
      <c r="C183" s="103">
        <v>164</v>
      </c>
      <c r="D183" s="43">
        <f>'Revised Stratig. - April ''08'!$AC$135</f>
        <v>2035.68490921389</v>
      </c>
      <c r="E183" s="70">
        <v>20</v>
      </c>
      <c r="F183" s="15">
        <v>0</v>
      </c>
      <c r="G183" s="15">
        <v>5</v>
      </c>
      <c r="H183" s="15">
        <v>5</v>
      </c>
      <c r="I183" s="15">
        <v>0</v>
      </c>
      <c r="J183" s="15">
        <v>5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5</v>
      </c>
      <c r="Q183" s="15">
        <v>0</v>
      </c>
      <c r="R183" s="15">
        <v>0</v>
      </c>
      <c r="S183" s="15">
        <v>0</v>
      </c>
      <c r="T183" s="15">
        <v>2.5</v>
      </c>
      <c r="U183" s="15">
        <v>2.5</v>
      </c>
      <c r="V183" s="15">
        <v>5</v>
      </c>
      <c r="W183" s="15">
        <v>10</v>
      </c>
      <c r="X183" s="15">
        <v>0</v>
      </c>
      <c r="Y183" s="15">
        <v>5</v>
      </c>
      <c r="Z183" s="15">
        <v>0</v>
      </c>
      <c r="AA183" s="15">
        <v>35</v>
      </c>
      <c r="AB183" s="15">
        <v>7.5</v>
      </c>
      <c r="AC183" s="15">
        <v>42.5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95</v>
      </c>
      <c r="AJ183" s="15">
        <v>0</v>
      </c>
      <c r="AK183" s="15">
        <v>0</v>
      </c>
      <c r="AL183" s="15">
        <v>2.5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7.5</v>
      </c>
      <c r="AU183" s="15">
        <v>172.5</v>
      </c>
      <c r="AV183" s="15">
        <v>2.5</v>
      </c>
      <c r="AW183" s="15">
        <v>0</v>
      </c>
      <c r="AX183" s="15">
        <v>2.5</v>
      </c>
      <c r="AY183" s="15">
        <v>82.5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5</v>
      </c>
      <c r="BF183" s="15">
        <v>0</v>
      </c>
      <c r="BG183" s="15">
        <v>90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v>0</v>
      </c>
      <c r="CH183" s="15">
        <v>2.5</v>
      </c>
      <c r="CI183" s="15">
        <v>7.5</v>
      </c>
      <c r="CJ183" s="15">
        <v>5</v>
      </c>
      <c r="CK183" s="15">
        <v>27.5</v>
      </c>
      <c r="CL183" s="15">
        <v>30</v>
      </c>
      <c r="CM183" s="15">
        <v>0</v>
      </c>
      <c r="CN183" s="15">
        <v>5</v>
      </c>
      <c r="CO183" s="15">
        <v>2.5</v>
      </c>
      <c r="CP183" s="15">
        <v>0</v>
      </c>
      <c r="CQ183" s="15">
        <v>0</v>
      </c>
      <c r="CR183" s="15">
        <v>2.5</v>
      </c>
      <c r="CS183" s="15">
        <v>0</v>
      </c>
      <c r="CT183" s="15">
        <v>70</v>
      </c>
      <c r="CU183" s="15">
        <v>0</v>
      </c>
      <c r="CV183" s="15">
        <v>1</v>
      </c>
      <c r="CW183" s="15">
        <v>164</v>
      </c>
      <c r="CX183" s="15"/>
      <c r="DJ183" s="43"/>
      <c r="DK183" s="3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  <c r="EG183" s="15"/>
      <c r="EH183" s="15"/>
      <c r="EI183" s="15"/>
      <c r="EJ183" s="15"/>
      <c r="EK183" s="15"/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</row>
    <row r="184" spans="1:209" x14ac:dyDescent="0.2">
      <c r="A184" s="30">
        <v>169</v>
      </c>
      <c r="B184" s="30" t="s">
        <v>113</v>
      </c>
      <c r="C184" s="103">
        <v>169</v>
      </c>
      <c r="D184" s="43">
        <f>'Revised Stratig. - April ''08'!$AC$140</f>
        <v>2115.46314174703</v>
      </c>
      <c r="E184" s="70">
        <v>15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16.666666666666664</v>
      </c>
      <c r="AB184" s="15">
        <v>0</v>
      </c>
      <c r="AC184" s="15">
        <v>16.666666666666664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80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Q184" s="15">
        <v>0</v>
      </c>
      <c r="AR184" s="15">
        <v>0</v>
      </c>
      <c r="AS184" s="15">
        <v>0</v>
      </c>
      <c r="AT184" s="15">
        <v>3.3333333333333335</v>
      </c>
      <c r="AU184" s="15">
        <v>50</v>
      </c>
      <c r="AV184" s="15">
        <v>0</v>
      </c>
      <c r="AW184" s="15">
        <v>0</v>
      </c>
      <c r="AX184" s="15">
        <v>3.3333333333333335</v>
      </c>
      <c r="AY184" s="15">
        <v>153.33333333333334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156.66666666666669</v>
      </c>
      <c r="BH184" s="15">
        <v>0</v>
      </c>
      <c r="BI184" s="15">
        <v>0</v>
      </c>
      <c r="BJ184" s="15">
        <v>0</v>
      </c>
      <c r="BK184" s="15">
        <v>0</v>
      </c>
      <c r="BL184" s="15">
        <v>0</v>
      </c>
      <c r="BM184" s="15">
        <v>0</v>
      </c>
      <c r="BN184" s="15">
        <v>0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v>0</v>
      </c>
      <c r="CH184" s="15">
        <v>0</v>
      </c>
      <c r="CI184" s="15">
        <v>0</v>
      </c>
      <c r="CJ184" s="15">
        <v>0</v>
      </c>
      <c r="CK184" s="15">
        <v>103.33333333333334</v>
      </c>
      <c r="CL184" s="15">
        <v>103.33000000000001</v>
      </c>
      <c r="CM184" s="15">
        <v>0</v>
      </c>
      <c r="CN184" s="15">
        <v>0</v>
      </c>
      <c r="CO184" s="15">
        <v>0</v>
      </c>
      <c r="CP184" s="15">
        <v>23.333333333333336</v>
      </c>
      <c r="CQ184" s="15">
        <v>0</v>
      </c>
      <c r="CR184" s="15">
        <v>0</v>
      </c>
      <c r="CS184" s="15">
        <v>0</v>
      </c>
      <c r="CT184" s="15">
        <v>229.99333333333337</v>
      </c>
      <c r="CU184" s="15">
        <v>0</v>
      </c>
      <c r="CV184" s="15">
        <v>1</v>
      </c>
      <c r="CW184" s="15">
        <v>169</v>
      </c>
      <c r="CX184" s="15"/>
      <c r="DJ184" s="43"/>
      <c r="DK184" s="3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</row>
    <row r="185" spans="1:209" x14ac:dyDescent="0.2">
      <c r="A185" s="30">
        <v>173</v>
      </c>
      <c r="B185" s="30" t="s">
        <v>114</v>
      </c>
      <c r="C185" s="103">
        <v>173</v>
      </c>
      <c r="D185" s="43">
        <f>'Revised Stratig. - April ''08'!$AC$144</f>
        <v>2178.49198407838</v>
      </c>
      <c r="E185" s="70">
        <v>20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20</v>
      </c>
      <c r="AB185" s="15">
        <v>0</v>
      </c>
      <c r="AC185" s="15">
        <v>20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135</v>
      </c>
      <c r="AJ185" s="15">
        <v>0</v>
      </c>
      <c r="AK185" s="15">
        <v>0</v>
      </c>
      <c r="AL185" s="15">
        <v>0</v>
      </c>
      <c r="AM185" s="15">
        <v>0</v>
      </c>
      <c r="AN185" s="15">
        <v>0</v>
      </c>
      <c r="AO185" s="15">
        <v>0</v>
      </c>
      <c r="AP185" s="15">
        <v>0</v>
      </c>
      <c r="AQ185" s="15">
        <v>0</v>
      </c>
      <c r="AR185" s="15">
        <v>0</v>
      </c>
      <c r="AS185" s="15">
        <v>0</v>
      </c>
      <c r="AT185" s="15">
        <v>10</v>
      </c>
      <c r="AU185" s="15">
        <v>260</v>
      </c>
      <c r="AV185" s="15">
        <v>0</v>
      </c>
      <c r="AW185" s="15">
        <v>0</v>
      </c>
      <c r="AX185" s="15">
        <v>2.5</v>
      </c>
      <c r="AY185" s="15">
        <v>215</v>
      </c>
      <c r="AZ185" s="15">
        <v>0</v>
      </c>
      <c r="BA185" s="15">
        <v>45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262.5</v>
      </c>
      <c r="BH185" s="15">
        <v>0</v>
      </c>
      <c r="BI185" s="15">
        <v>0</v>
      </c>
      <c r="BJ185" s="15">
        <v>0</v>
      </c>
      <c r="BK185" s="15">
        <v>0</v>
      </c>
      <c r="BL185" s="15">
        <v>0</v>
      </c>
      <c r="BM185" s="15">
        <v>0</v>
      </c>
      <c r="BN185" s="15">
        <v>0</v>
      </c>
      <c r="BO185" s="15">
        <v>0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v>0</v>
      </c>
      <c r="CH185" s="15">
        <v>0</v>
      </c>
      <c r="CI185" s="15">
        <v>0</v>
      </c>
      <c r="CJ185" s="15">
        <v>0</v>
      </c>
      <c r="CK185" s="15">
        <v>72.5</v>
      </c>
      <c r="CL185" s="15">
        <v>72.5</v>
      </c>
      <c r="CM185" s="15">
        <v>17.5</v>
      </c>
      <c r="CN185" s="15">
        <v>0</v>
      </c>
      <c r="CO185" s="15">
        <v>0</v>
      </c>
      <c r="CP185" s="15">
        <v>7.5</v>
      </c>
      <c r="CQ185" s="15">
        <v>0</v>
      </c>
      <c r="CR185" s="15">
        <v>0</v>
      </c>
      <c r="CS185" s="15">
        <v>0</v>
      </c>
      <c r="CT185" s="15">
        <v>170</v>
      </c>
      <c r="CU185" s="15">
        <v>0</v>
      </c>
      <c r="CV185" s="15">
        <v>1</v>
      </c>
      <c r="CW185" s="15">
        <v>173</v>
      </c>
      <c r="CX185" s="15"/>
      <c r="DJ185" s="43"/>
      <c r="DK185" s="3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</row>
    <row r="186" spans="1:209" x14ac:dyDescent="0.2">
      <c r="A186" s="30">
        <v>179.5</v>
      </c>
      <c r="B186" s="30" t="s">
        <v>115</v>
      </c>
      <c r="C186" s="103">
        <v>179.5</v>
      </c>
      <c r="D186" s="43">
        <f>'Revised Stratig. - April ''08'!$AC$150</f>
        <v>2274.9679666874999</v>
      </c>
      <c r="E186" s="171">
        <v>20</v>
      </c>
      <c r="F186" s="15">
        <v>4</v>
      </c>
      <c r="G186" s="15">
        <v>4</v>
      </c>
      <c r="H186" s="15">
        <v>0</v>
      </c>
      <c r="I186" s="15">
        <v>12</v>
      </c>
      <c r="J186" s="15">
        <v>12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12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4</v>
      </c>
      <c r="W186" s="15">
        <v>4</v>
      </c>
      <c r="X186" s="15">
        <v>0</v>
      </c>
      <c r="Y186" s="15">
        <v>0</v>
      </c>
      <c r="Z186" s="15">
        <v>0</v>
      </c>
      <c r="AA186" s="15">
        <v>72</v>
      </c>
      <c r="AB186" s="15">
        <v>8</v>
      </c>
      <c r="AC186" s="15">
        <v>80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740</v>
      </c>
      <c r="AJ186" s="15">
        <v>4</v>
      </c>
      <c r="AK186" s="15">
        <v>0</v>
      </c>
      <c r="AL186" s="15">
        <v>0</v>
      </c>
      <c r="AM186" s="15">
        <v>0</v>
      </c>
      <c r="AN186" s="15">
        <v>0</v>
      </c>
      <c r="AO186" s="15">
        <v>0</v>
      </c>
      <c r="AP186" s="15">
        <v>0</v>
      </c>
      <c r="AQ186" s="15">
        <v>0</v>
      </c>
      <c r="AR186" s="15">
        <v>0</v>
      </c>
      <c r="AS186" s="15">
        <v>0</v>
      </c>
      <c r="AT186" s="15">
        <v>24</v>
      </c>
      <c r="AU186" s="15">
        <v>92</v>
      </c>
      <c r="AV186" s="15">
        <v>4</v>
      </c>
      <c r="AW186" s="15">
        <v>0</v>
      </c>
      <c r="AX186" s="15">
        <v>4</v>
      </c>
      <c r="AY186" s="15">
        <v>480</v>
      </c>
      <c r="AZ186" s="15">
        <v>0</v>
      </c>
      <c r="BA186" s="15">
        <v>0</v>
      </c>
      <c r="BB186" s="15">
        <v>20</v>
      </c>
      <c r="BC186" s="15">
        <v>0</v>
      </c>
      <c r="BD186" s="15">
        <v>4</v>
      </c>
      <c r="BE186" s="15">
        <v>0</v>
      </c>
      <c r="BF186" s="15">
        <v>0</v>
      </c>
      <c r="BG186" s="15">
        <v>508</v>
      </c>
      <c r="BH186" s="15">
        <v>0</v>
      </c>
      <c r="BI186" s="15">
        <v>0</v>
      </c>
      <c r="BJ186" s="15">
        <v>0</v>
      </c>
      <c r="BK186" s="15">
        <v>0</v>
      </c>
      <c r="BL186" s="15">
        <v>0</v>
      </c>
      <c r="BM186" s="15">
        <v>0</v>
      </c>
      <c r="BN186" s="15">
        <v>0</v>
      </c>
      <c r="BO186" s="15">
        <v>0</v>
      </c>
      <c r="BP186" s="15">
        <v>0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0</v>
      </c>
      <c r="CE186" s="15">
        <v>0</v>
      </c>
      <c r="CF186" s="15">
        <v>0</v>
      </c>
      <c r="CG186" s="15">
        <v>0</v>
      </c>
      <c r="CH186" s="15">
        <v>140</v>
      </c>
      <c r="CI186" s="15">
        <v>28</v>
      </c>
      <c r="CJ186" s="15">
        <v>4</v>
      </c>
      <c r="CK186" s="15">
        <v>84</v>
      </c>
      <c r="CL186" s="15">
        <v>224</v>
      </c>
      <c r="CM186" s="15">
        <v>12</v>
      </c>
      <c r="CN186" s="15">
        <v>0</v>
      </c>
      <c r="CO186" s="15">
        <v>4</v>
      </c>
      <c r="CP186" s="15">
        <v>4</v>
      </c>
      <c r="CQ186" s="15">
        <v>0</v>
      </c>
      <c r="CR186" s="15">
        <v>4</v>
      </c>
      <c r="CS186" s="15">
        <v>4</v>
      </c>
      <c r="CT186" s="15">
        <v>476</v>
      </c>
      <c r="CU186" s="15">
        <v>0</v>
      </c>
      <c r="CV186" s="15">
        <v>1</v>
      </c>
      <c r="CW186" s="15">
        <v>179.5</v>
      </c>
      <c r="CX186" s="15"/>
      <c r="DJ186" s="43"/>
      <c r="DK186" s="3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/>
      <c r="GQ186" s="15"/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25"/>
  <sheetViews>
    <sheetView tabSelected="1" topLeftCell="B178" zoomScale="68" zoomScaleNormal="68" workbookViewId="0">
      <selection activeCell="I2" sqref="I2:T193"/>
    </sheetView>
  </sheetViews>
  <sheetFormatPr defaultRowHeight="12.75" x14ac:dyDescent="0.2"/>
  <cols>
    <col min="1" max="1" width="15.28515625" style="30" bestFit="1" customWidth="1"/>
    <col min="2" max="2" width="13.140625" style="30" bestFit="1" customWidth="1"/>
    <col min="3" max="6" width="6.85546875" style="110" bestFit="1" customWidth="1"/>
    <col min="7" max="7" width="15.42578125" style="110" bestFit="1" customWidth="1"/>
    <col min="8" max="8" width="15.140625" style="110" bestFit="1" customWidth="1"/>
    <col min="9" max="20" width="15.140625" style="112" customWidth="1"/>
    <col min="21" max="21" width="15.140625" style="114" customWidth="1"/>
    <col min="22" max="89" width="9.140625" style="114"/>
    <col min="90" max="16384" width="9.140625" style="30"/>
  </cols>
  <sheetData>
    <row r="1" spans="1:89" s="61" customFormat="1" x14ac:dyDescent="0.2">
      <c r="A1" s="61" t="s">
        <v>464</v>
      </c>
      <c r="B1" s="61" t="s">
        <v>481</v>
      </c>
      <c r="C1" s="121" t="s">
        <v>1</v>
      </c>
      <c r="D1" s="121" t="s">
        <v>2</v>
      </c>
      <c r="E1" s="121" t="s">
        <v>4</v>
      </c>
      <c r="F1" s="121" t="s">
        <v>5</v>
      </c>
      <c r="G1" s="121" t="s">
        <v>447</v>
      </c>
      <c r="H1" s="121" t="s">
        <v>465</v>
      </c>
      <c r="I1" s="119" t="s">
        <v>28</v>
      </c>
      <c r="J1" s="119" t="s">
        <v>39</v>
      </c>
      <c r="K1" s="119" t="s">
        <v>46</v>
      </c>
      <c r="L1" s="119" t="s">
        <v>50</v>
      </c>
      <c r="M1" s="119" t="s">
        <v>57</v>
      </c>
      <c r="N1" s="119" t="s">
        <v>59</v>
      </c>
      <c r="O1" s="119" t="s">
        <v>444</v>
      </c>
      <c r="P1" s="119" t="s">
        <v>453</v>
      </c>
      <c r="Q1" s="119" t="s">
        <v>80</v>
      </c>
      <c r="R1" s="119" t="s">
        <v>452</v>
      </c>
      <c r="S1" s="119" t="s">
        <v>87</v>
      </c>
      <c r="T1" s="119" t="s">
        <v>446</v>
      </c>
      <c r="U1" s="120" t="s">
        <v>480</v>
      </c>
      <c r="V1" s="120" t="s">
        <v>6</v>
      </c>
      <c r="W1" s="120" t="s">
        <v>123</v>
      </c>
      <c r="X1" s="120" t="s">
        <v>8</v>
      </c>
      <c r="Y1" s="120" t="s">
        <v>416</v>
      </c>
      <c r="Z1" s="120" t="s">
        <v>386</v>
      </c>
      <c r="AA1" s="120" t="s">
        <v>136</v>
      </c>
      <c r="AB1" s="120" t="s">
        <v>119</v>
      </c>
      <c r="AC1" s="120" t="s">
        <v>124</v>
      </c>
      <c r="AD1" s="120" t="s">
        <v>125</v>
      </c>
      <c r="AE1" s="120" t="s">
        <v>138</v>
      </c>
      <c r="AF1" s="120" t="s">
        <v>132</v>
      </c>
      <c r="AG1" s="120" t="s">
        <v>134</v>
      </c>
      <c r="AH1" s="120" t="s">
        <v>118</v>
      </c>
      <c r="AI1" s="120" t="s">
        <v>126</v>
      </c>
      <c r="AJ1" s="120" t="s">
        <v>127</v>
      </c>
      <c r="AK1" s="120" t="s">
        <v>128</v>
      </c>
      <c r="AL1" s="120" t="s">
        <v>130</v>
      </c>
      <c r="AM1" s="120" t="s">
        <v>131</v>
      </c>
      <c r="AN1" s="120" t="s">
        <v>19</v>
      </c>
      <c r="AO1" s="120" t="s">
        <v>129</v>
      </c>
      <c r="AP1" s="120" t="s">
        <v>122</v>
      </c>
      <c r="AQ1" s="120" t="s">
        <v>18</v>
      </c>
      <c r="AR1" s="120" t="s">
        <v>418</v>
      </c>
      <c r="AS1" s="120" t="s">
        <v>417</v>
      </c>
      <c r="AT1" s="120" t="s">
        <v>135</v>
      </c>
      <c r="AU1" s="120" t="s">
        <v>470</v>
      </c>
      <c r="AV1" s="120" t="s">
        <v>14</v>
      </c>
      <c r="AW1" s="120" t="s">
        <v>13</v>
      </c>
      <c r="AX1" s="120" t="s">
        <v>121</v>
      </c>
      <c r="AY1" s="120" t="s">
        <v>120</v>
      </c>
      <c r="AZ1" s="120" t="s">
        <v>133</v>
      </c>
      <c r="BA1" s="120" t="s">
        <v>148</v>
      </c>
      <c r="BB1" s="120" t="s">
        <v>137</v>
      </c>
      <c r="BC1" s="120" t="s">
        <v>139</v>
      </c>
      <c r="BD1" s="120" t="s">
        <v>140</v>
      </c>
      <c r="BE1" s="120" t="s">
        <v>141</v>
      </c>
      <c r="BF1" s="120" t="s">
        <v>142</v>
      </c>
      <c r="BG1" s="120" t="s">
        <v>143</v>
      </c>
      <c r="BH1" s="120" t="s">
        <v>147</v>
      </c>
      <c r="BI1" s="120" t="s">
        <v>41</v>
      </c>
      <c r="BJ1" s="120" t="s">
        <v>149</v>
      </c>
      <c r="BK1" s="120" t="s">
        <v>150</v>
      </c>
      <c r="BL1" s="120" t="s">
        <v>385</v>
      </c>
      <c r="BM1" s="120" t="s">
        <v>152</v>
      </c>
      <c r="BN1" s="120" t="s">
        <v>151</v>
      </c>
      <c r="BO1" s="120" t="s">
        <v>146</v>
      </c>
      <c r="BP1" s="120" t="s">
        <v>144</v>
      </c>
      <c r="BQ1" s="120" t="s">
        <v>145</v>
      </c>
      <c r="BR1" s="120" t="s">
        <v>167</v>
      </c>
      <c r="BS1" s="120" t="s">
        <v>159</v>
      </c>
      <c r="BT1" s="120" t="s">
        <v>153</v>
      </c>
      <c r="BU1" s="120" t="s">
        <v>154</v>
      </c>
      <c r="BV1" s="120" t="s">
        <v>61</v>
      </c>
      <c r="BW1" s="120" t="s">
        <v>156</v>
      </c>
      <c r="BX1" s="120" t="s">
        <v>390</v>
      </c>
      <c r="BY1" s="120" t="s">
        <v>157</v>
      </c>
      <c r="BZ1" s="120" t="s">
        <v>158</v>
      </c>
      <c r="CA1" s="120" t="s">
        <v>388</v>
      </c>
      <c r="CB1" s="120" t="s">
        <v>391</v>
      </c>
      <c r="CC1" s="120" t="s">
        <v>155</v>
      </c>
      <c r="CD1" s="120" t="s">
        <v>160</v>
      </c>
      <c r="CE1" s="120" t="s">
        <v>161</v>
      </c>
      <c r="CF1" s="120" t="s">
        <v>164</v>
      </c>
      <c r="CG1" s="120" t="s">
        <v>387</v>
      </c>
      <c r="CH1" s="120" t="s">
        <v>162</v>
      </c>
      <c r="CI1" s="120" t="s">
        <v>163</v>
      </c>
      <c r="CJ1" s="120" t="s">
        <v>389</v>
      </c>
      <c r="CK1" s="120" t="s">
        <v>420</v>
      </c>
    </row>
    <row r="2" spans="1:89" x14ac:dyDescent="0.2">
      <c r="A2" s="104">
        <v>4</v>
      </c>
      <c r="B2" s="134">
        <f>'Revised Stratig. - April ''08'!$S$51</f>
        <v>-3.4828841812687101</v>
      </c>
      <c r="C2" s="122"/>
      <c r="D2" s="123">
        <v>1</v>
      </c>
      <c r="E2" s="123"/>
      <c r="F2" s="123"/>
      <c r="G2" s="123">
        <v>1</v>
      </c>
      <c r="H2" s="123">
        <v>1</v>
      </c>
      <c r="I2" s="213">
        <v>0</v>
      </c>
      <c r="J2" s="213">
        <v>2.083333333333333</v>
      </c>
      <c r="K2" s="213">
        <v>6.25</v>
      </c>
      <c r="L2" s="213">
        <v>0</v>
      </c>
      <c r="M2" s="213">
        <v>4.1666666666666661</v>
      </c>
      <c r="N2" s="213">
        <v>0</v>
      </c>
      <c r="O2" s="213">
        <v>8.3333333333333321</v>
      </c>
      <c r="P2" s="213">
        <v>0</v>
      </c>
      <c r="Q2" s="213">
        <v>0</v>
      </c>
      <c r="R2" s="213">
        <v>0</v>
      </c>
      <c r="S2" s="213">
        <v>0</v>
      </c>
      <c r="T2" s="213">
        <v>14.583333333333334</v>
      </c>
      <c r="U2" s="39">
        <v>33</v>
      </c>
      <c r="V2" s="113">
        <v>0</v>
      </c>
      <c r="W2" s="113">
        <v>2.34375</v>
      </c>
      <c r="X2" s="113">
        <v>7.8125</v>
      </c>
      <c r="Y2" s="113">
        <v>0.390625</v>
      </c>
      <c r="Z2" s="114">
        <v>0</v>
      </c>
      <c r="AA2" s="114">
        <v>2.34375</v>
      </c>
      <c r="AB2" s="113">
        <v>22.265625</v>
      </c>
      <c r="AC2" s="113">
        <v>0</v>
      </c>
      <c r="AD2" s="113">
        <v>0</v>
      </c>
      <c r="AE2" s="113">
        <v>0</v>
      </c>
      <c r="AF2" s="114">
        <v>0</v>
      </c>
      <c r="AG2" s="113">
        <v>0</v>
      </c>
      <c r="AH2" s="113">
        <v>18.359375</v>
      </c>
      <c r="AI2" s="113">
        <v>0.390625</v>
      </c>
      <c r="AJ2" s="113">
        <v>0.390625</v>
      </c>
      <c r="AK2" s="113">
        <v>0</v>
      </c>
      <c r="AL2" s="113">
        <v>0</v>
      </c>
      <c r="AM2" s="113">
        <v>0</v>
      </c>
      <c r="AN2" s="113">
        <v>0</v>
      </c>
      <c r="AO2" s="113">
        <v>0</v>
      </c>
      <c r="AP2" s="113">
        <v>0.390625</v>
      </c>
      <c r="AQ2" s="113">
        <v>0</v>
      </c>
      <c r="AR2" s="113">
        <v>3.7109375</v>
      </c>
      <c r="AS2" s="113">
        <v>1.171875</v>
      </c>
      <c r="AT2" s="114">
        <v>24.0234375</v>
      </c>
      <c r="AU2" s="114">
        <f>SUM(AR2:AT2)</f>
        <v>28.90625</v>
      </c>
      <c r="AV2" s="114">
        <v>0</v>
      </c>
      <c r="AW2" s="113">
        <v>4.296875</v>
      </c>
      <c r="AX2" s="113">
        <v>0</v>
      </c>
      <c r="AY2" s="114">
        <v>11.328125</v>
      </c>
      <c r="AZ2" s="113">
        <v>0.78125</v>
      </c>
      <c r="BA2" s="113">
        <v>2.4822695035460995</v>
      </c>
      <c r="BB2" s="113">
        <v>0.70921985815602839</v>
      </c>
      <c r="BC2" s="113">
        <v>0</v>
      </c>
      <c r="BD2" s="113">
        <v>0</v>
      </c>
      <c r="BE2" s="113">
        <v>0</v>
      </c>
      <c r="BF2" s="113">
        <v>0</v>
      </c>
      <c r="BG2" s="113">
        <v>0</v>
      </c>
      <c r="BH2" s="113">
        <v>0</v>
      </c>
      <c r="BI2" s="113">
        <v>1.4184397163120568</v>
      </c>
      <c r="BJ2" s="113">
        <v>0</v>
      </c>
      <c r="BK2" s="113">
        <v>0</v>
      </c>
      <c r="BL2" s="113">
        <v>2.4822695035460995</v>
      </c>
      <c r="BM2" s="113">
        <v>0</v>
      </c>
      <c r="BN2" s="113">
        <v>0</v>
      </c>
      <c r="BO2" s="113">
        <v>0</v>
      </c>
      <c r="BP2" s="113">
        <v>0</v>
      </c>
      <c r="BQ2" s="113">
        <v>0</v>
      </c>
      <c r="BR2" s="113">
        <v>1.4184397163120568</v>
      </c>
      <c r="BS2" s="113">
        <v>0</v>
      </c>
      <c r="BT2" s="113">
        <v>0</v>
      </c>
      <c r="BU2" s="113">
        <v>0</v>
      </c>
      <c r="BV2" s="113">
        <v>0</v>
      </c>
      <c r="BW2" s="113">
        <v>0</v>
      </c>
      <c r="BX2" s="113">
        <v>0</v>
      </c>
      <c r="BY2" s="113">
        <v>0.3546099290780142</v>
      </c>
      <c r="BZ2" s="113">
        <v>0.3546099290780142</v>
      </c>
      <c r="CA2" s="113">
        <v>0</v>
      </c>
      <c r="CB2" s="113">
        <v>0</v>
      </c>
      <c r="CC2" s="114">
        <v>0</v>
      </c>
      <c r="CD2" s="114">
        <v>0</v>
      </c>
      <c r="CE2" s="114">
        <v>0</v>
      </c>
      <c r="CF2" s="114">
        <v>0</v>
      </c>
      <c r="CG2" s="114">
        <v>0</v>
      </c>
      <c r="CH2" s="114">
        <v>0</v>
      </c>
      <c r="CI2" s="114">
        <v>0</v>
      </c>
      <c r="CJ2" s="114">
        <v>0</v>
      </c>
      <c r="CK2" s="114">
        <v>0</v>
      </c>
    </row>
    <row r="3" spans="1:89" x14ac:dyDescent="0.2">
      <c r="A3" s="98">
        <v>9</v>
      </c>
      <c r="B3" s="98">
        <f>'Revised Stratig. - April ''08'!$S$56</f>
        <v>59.764658696446503</v>
      </c>
      <c r="C3" s="122"/>
      <c r="D3" s="123">
        <v>1</v>
      </c>
      <c r="E3" s="123"/>
      <c r="F3" s="123"/>
      <c r="G3" s="123"/>
      <c r="H3" s="123">
        <v>1</v>
      </c>
      <c r="I3" s="213">
        <v>0</v>
      </c>
      <c r="J3" s="213">
        <v>0</v>
      </c>
      <c r="K3" s="213">
        <v>12.5</v>
      </c>
      <c r="L3" s="213">
        <v>0</v>
      </c>
      <c r="M3" s="213">
        <v>8.3333333333333321</v>
      </c>
      <c r="N3" s="213">
        <v>0</v>
      </c>
      <c r="O3" s="213">
        <v>8.3333333333333321</v>
      </c>
      <c r="P3" s="213">
        <v>0</v>
      </c>
      <c r="Q3" s="213">
        <v>0</v>
      </c>
      <c r="R3" s="213">
        <v>0</v>
      </c>
      <c r="S3" s="213">
        <v>0</v>
      </c>
      <c r="T3" s="213">
        <v>14.583333333333334</v>
      </c>
      <c r="V3" s="113"/>
      <c r="W3" s="113"/>
      <c r="X3" s="113"/>
      <c r="Y3" s="113"/>
      <c r="AB3" s="113"/>
      <c r="AC3" s="113"/>
      <c r="AD3" s="113"/>
      <c r="AE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3"/>
      <c r="AW3" s="113"/>
      <c r="AX3" s="113"/>
      <c r="AZ3" s="113"/>
      <c r="BA3" s="113"/>
      <c r="BB3" s="113"/>
      <c r="BC3" s="113"/>
      <c r="BD3" s="113"/>
      <c r="BE3" s="113"/>
      <c r="BF3" s="113"/>
      <c r="BG3" s="113"/>
      <c r="BH3" s="113"/>
      <c r="BI3" s="113"/>
      <c r="BJ3" s="113"/>
      <c r="BK3" s="113"/>
      <c r="BL3" s="113"/>
      <c r="BM3" s="113"/>
      <c r="BN3" s="113"/>
      <c r="BO3" s="113"/>
      <c r="BP3" s="113"/>
      <c r="BQ3" s="113"/>
      <c r="BR3" s="113"/>
      <c r="BS3" s="113"/>
      <c r="BT3" s="113"/>
      <c r="BU3" s="113"/>
      <c r="BV3" s="113"/>
      <c r="BW3" s="113"/>
      <c r="BX3" s="113"/>
      <c r="BY3" s="113"/>
      <c r="BZ3" s="113"/>
      <c r="CA3" s="113"/>
      <c r="CB3" s="113"/>
    </row>
    <row r="4" spans="1:89" x14ac:dyDescent="0.2">
      <c r="A4" s="104">
        <v>14</v>
      </c>
      <c r="B4" s="104">
        <f>'Revised Stratig. - April ''08'!$S$61</f>
        <v>121.120219344407</v>
      </c>
      <c r="C4" s="122"/>
      <c r="D4" s="123">
        <v>1</v>
      </c>
      <c r="E4" s="123"/>
      <c r="F4" s="123"/>
      <c r="G4" s="123">
        <v>1</v>
      </c>
      <c r="H4" s="123">
        <v>1</v>
      </c>
      <c r="I4" s="213">
        <v>0</v>
      </c>
      <c r="J4" s="213">
        <v>6.25</v>
      </c>
      <c r="K4" s="213">
        <v>6.25</v>
      </c>
      <c r="L4" s="213">
        <v>0</v>
      </c>
      <c r="M4" s="213">
        <v>4.1666666666666661</v>
      </c>
      <c r="N4" s="213">
        <v>0</v>
      </c>
      <c r="O4" s="213">
        <v>4.1666666666666661</v>
      </c>
      <c r="P4" s="213">
        <v>0</v>
      </c>
      <c r="Q4" s="213">
        <v>0</v>
      </c>
      <c r="R4" s="213">
        <v>0</v>
      </c>
      <c r="S4" s="213">
        <v>0</v>
      </c>
      <c r="T4" s="213">
        <v>4.1666666666666661</v>
      </c>
      <c r="U4" s="39">
        <v>30</v>
      </c>
      <c r="V4" s="113">
        <v>0.38535645472061658</v>
      </c>
      <c r="W4" s="113">
        <v>1.1560693641618496</v>
      </c>
      <c r="X4" s="113">
        <v>11.560693641618498</v>
      </c>
      <c r="Y4" s="113">
        <v>0</v>
      </c>
      <c r="Z4" s="114">
        <v>0</v>
      </c>
      <c r="AA4" s="114">
        <v>3.4682080924855487</v>
      </c>
      <c r="AB4" s="113">
        <v>27.360308285163775</v>
      </c>
      <c r="AC4" s="113">
        <v>0</v>
      </c>
      <c r="AD4" s="113">
        <v>0</v>
      </c>
      <c r="AE4" s="113">
        <v>0</v>
      </c>
      <c r="AF4" s="114">
        <v>0</v>
      </c>
      <c r="AG4" s="113">
        <v>0</v>
      </c>
      <c r="AH4" s="113">
        <v>21.579961464354529</v>
      </c>
      <c r="AI4" s="113">
        <v>0</v>
      </c>
      <c r="AJ4" s="113">
        <v>0</v>
      </c>
      <c r="AK4" s="113">
        <v>0</v>
      </c>
      <c r="AL4" s="113">
        <v>0.38535645472061658</v>
      </c>
      <c r="AM4" s="113">
        <v>0</v>
      </c>
      <c r="AN4" s="113">
        <v>0</v>
      </c>
      <c r="AO4" s="113">
        <v>0</v>
      </c>
      <c r="AP4" s="113">
        <v>1.5414258188824663</v>
      </c>
      <c r="AQ4" s="113">
        <v>0</v>
      </c>
      <c r="AR4" s="113">
        <v>2.6974951830443161</v>
      </c>
      <c r="AS4" s="113">
        <v>0.38535645472061658</v>
      </c>
      <c r="AT4" s="114">
        <v>15.606936416184972</v>
      </c>
      <c r="AU4" s="114">
        <f t="shared" ref="AU4:AU64" si="0">SUM(AR4:AT4)</f>
        <v>18.689788053949904</v>
      </c>
      <c r="AV4" s="114">
        <v>0</v>
      </c>
      <c r="AW4" s="113">
        <v>4.2389210019267818</v>
      </c>
      <c r="AX4" s="113">
        <v>0</v>
      </c>
      <c r="AY4" s="114">
        <v>8.0924855491329488</v>
      </c>
      <c r="AZ4" s="113">
        <v>1.5414258188824663</v>
      </c>
      <c r="BA4" s="113">
        <v>5.9900166389351082</v>
      </c>
      <c r="BB4" s="113">
        <v>0.66555740432612309</v>
      </c>
      <c r="BC4" s="113">
        <v>0.33277870216306155</v>
      </c>
      <c r="BD4" s="113">
        <v>0</v>
      </c>
      <c r="BE4" s="113">
        <v>0</v>
      </c>
      <c r="BF4" s="113">
        <v>0</v>
      </c>
      <c r="BG4" s="113">
        <v>0</v>
      </c>
      <c r="BH4" s="113">
        <v>0</v>
      </c>
      <c r="BI4" s="113">
        <v>0.99833610648918469</v>
      </c>
      <c r="BJ4" s="113">
        <v>0</v>
      </c>
      <c r="BK4" s="113">
        <v>0</v>
      </c>
      <c r="BL4" s="113">
        <v>0</v>
      </c>
      <c r="BM4" s="113">
        <v>0</v>
      </c>
      <c r="BN4" s="113">
        <v>0.33277870216306155</v>
      </c>
      <c r="BO4" s="113">
        <v>0</v>
      </c>
      <c r="BP4" s="113">
        <v>0</v>
      </c>
      <c r="BQ4" s="113">
        <v>0</v>
      </c>
      <c r="BR4" s="113">
        <v>2.9950083194675541</v>
      </c>
      <c r="BS4" s="113">
        <v>0</v>
      </c>
      <c r="BT4" s="113">
        <v>0</v>
      </c>
      <c r="BU4" s="113">
        <v>0.33277870216306155</v>
      </c>
      <c r="BV4" s="113">
        <v>0</v>
      </c>
      <c r="BW4" s="113">
        <v>0</v>
      </c>
      <c r="BX4" s="113">
        <v>0</v>
      </c>
      <c r="BY4" s="113">
        <v>0</v>
      </c>
      <c r="BZ4" s="113">
        <v>0.66555740432612309</v>
      </c>
      <c r="CA4" s="113">
        <v>0</v>
      </c>
      <c r="CB4" s="113">
        <v>0</v>
      </c>
      <c r="CC4" s="114">
        <v>0.33277870216306155</v>
      </c>
      <c r="CD4" s="114">
        <v>0</v>
      </c>
      <c r="CE4" s="114">
        <v>0</v>
      </c>
      <c r="CF4" s="114">
        <v>0</v>
      </c>
      <c r="CG4" s="114">
        <v>0</v>
      </c>
      <c r="CH4" s="114">
        <v>0.66555740432612309</v>
      </c>
      <c r="CI4" s="114">
        <v>0.33277870216306155</v>
      </c>
      <c r="CJ4" s="114">
        <v>0</v>
      </c>
      <c r="CK4" s="114">
        <v>0</v>
      </c>
    </row>
    <row r="5" spans="1:89" x14ac:dyDescent="0.2">
      <c r="A5" s="98">
        <v>19</v>
      </c>
      <c r="B5" s="98">
        <f>'Revised Stratig. - April ''08'!$S$66</f>
        <v>181.45403321976499</v>
      </c>
      <c r="C5" s="122"/>
      <c r="D5" s="123">
        <v>1</v>
      </c>
      <c r="E5" s="123"/>
      <c r="F5" s="123"/>
      <c r="G5" s="123"/>
      <c r="H5" s="123">
        <v>1</v>
      </c>
      <c r="I5" s="213">
        <v>0</v>
      </c>
      <c r="J5" s="213">
        <v>4.1666666666666661</v>
      </c>
      <c r="K5" s="213">
        <v>4.1666666666666661</v>
      </c>
      <c r="L5" s="213">
        <v>0</v>
      </c>
      <c r="M5" s="213">
        <v>0</v>
      </c>
      <c r="N5" s="213">
        <v>0</v>
      </c>
      <c r="O5" s="213">
        <v>56.250000000000007</v>
      </c>
      <c r="P5" s="213">
        <v>0</v>
      </c>
      <c r="Q5" s="213">
        <v>0</v>
      </c>
      <c r="R5" s="213">
        <v>0</v>
      </c>
      <c r="S5" s="213">
        <v>0</v>
      </c>
      <c r="T5" s="213">
        <v>14.500000000000002</v>
      </c>
      <c r="V5" s="113"/>
      <c r="W5" s="113"/>
      <c r="X5" s="113"/>
      <c r="Y5" s="113"/>
      <c r="AB5" s="113"/>
      <c r="AC5" s="113"/>
      <c r="AD5" s="113"/>
      <c r="AE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W5" s="113"/>
      <c r="AX5" s="113"/>
      <c r="AZ5" s="113"/>
      <c r="BA5" s="113"/>
      <c r="BB5" s="113"/>
      <c r="BC5" s="113"/>
      <c r="BD5" s="113"/>
      <c r="BE5" s="113"/>
      <c r="BF5" s="113"/>
      <c r="BG5" s="113"/>
      <c r="BH5" s="113"/>
      <c r="BI5" s="113"/>
      <c r="BJ5" s="113"/>
      <c r="BK5" s="113"/>
      <c r="BL5" s="113"/>
      <c r="BM5" s="113"/>
      <c r="BN5" s="113"/>
      <c r="BO5" s="113"/>
      <c r="BP5" s="113"/>
      <c r="BQ5" s="113"/>
      <c r="BR5" s="113"/>
      <c r="BS5" s="113"/>
      <c r="BT5" s="113"/>
      <c r="BU5" s="113"/>
      <c r="BV5" s="113"/>
      <c r="BW5" s="113"/>
      <c r="BX5" s="113"/>
      <c r="BY5" s="113"/>
      <c r="BZ5" s="113"/>
      <c r="CA5" s="113"/>
      <c r="CB5" s="113"/>
    </row>
    <row r="6" spans="1:89" x14ac:dyDescent="0.2">
      <c r="A6" s="104">
        <v>24</v>
      </c>
      <c r="B6" s="104">
        <f>'Revised Stratig. - April ''08'!$S$71</f>
        <v>243.049199544495</v>
      </c>
      <c r="C6" s="122"/>
      <c r="D6" s="123">
        <v>1</v>
      </c>
      <c r="E6" s="123"/>
      <c r="F6" s="123"/>
      <c r="G6" s="123">
        <v>1</v>
      </c>
      <c r="H6" s="123">
        <v>1</v>
      </c>
      <c r="I6" s="213">
        <v>0</v>
      </c>
      <c r="J6" s="213">
        <v>0</v>
      </c>
      <c r="K6" s="213">
        <v>0</v>
      </c>
      <c r="L6" s="213">
        <v>0</v>
      </c>
      <c r="M6" s="213">
        <v>6.25</v>
      </c>
      <c r="N6" s="213">
        <v>0</v>
      </c>
      <c r="O6" s="213">
        <v>72.916666666666657</v>
      </c>
      <c r="P6" s="213">
        <v>0</v>
      </c>
      <c r="Q6" s="213">
        <v>0</v>
      </c>
      <c r="R6" s="213">
        <v>0</v>
      </c>
      <c r="S6" s="213">
        <v>0</v>
      </c>
      <c r="T6" s="213">
        <v>12.5</v>
      </c>
      <c r="U6" s="39">
        <v>16</v>
      </c>
      <c r="V6" s="113">
        <v>0</v>
      </c>
      <c r="W6" s="113">
        <v>0.39138943248532287</v>
      </c>
      <c r="X6" s="113">
        <v>6.6536203522504884</v>
      </c>
      <c r="Y6" s="113">
        <v>0</v>
      </c>
      <c r="Z6" s="114">
        <v>0</v>
      </c>
      <c r="AA6" s="114">
        <v>1.9569471624266144</v>
      </c>
      <c r="AB6" s="113">
        <v>25.048923679060664</v>
      </c>
      <c r="AC6" s="113">
        <v>0</v>
      </c>
      <c r="AD6" s="113">
        <v>0</v>
      </c>
      <c r="AE6" s="113">
        <v>0</v>
      </c>
      <c r="AF6" s="114">
        <v>0</v>
      </c>
      <c r="AG6" s="113">
        <v>0.39138943248532287</v>
      </c>
      <c r="AH6" s="113">
        <v>18.395303326810176</v>
      </c>
      <c r="AI6" s="113">
        <v>1.5655577299412915</v>
      </c>
      <c r="AJ6" s="113">
        <v>0.78277886497064575</v>
      </c>
      <c r="AK6" s="113">
        <v>0</v>
      </c>
      <c r="AL6" s="113">
        <v>0</v>
      </c>
      <c r="AM6" s="113">
        <v>0</v>
      </c>
      <c r="AN6" s="113">
        <v>0</v>
      </c>
      <c r="AO6" s="113">
        <v>0</v>
      </c>
      <c r="AP6" s="113">
        <v>1.5655577299412915</v>
      </c>
      <c r="AQ6" s="113">
        <v>0</v>
      </c>
      <c r="AR6" s="113">
        <v>7.240704500978473</v>
      </c>
      <c r="AS6" s="113">
        <v>0.78277886497064575</v>
      </c>
      <c r="AT6" s="114">
        <v>21.135029354207436</v>
      </c>
      <c r="AU6" s="114">
        <f t="shared" si="0"/>
        <v>29.158512720156555</v>
      </c>
      <c r="AV6" s="114">
        <v>0</v>
      </c>
      <c r="AW6" s="113">
        <v>2.3483365949119372</v>
      </c>
      <c r="AX6" s="113">
        <v>0</v>
      </c>
      <c r="AY6" s="114">
        <v>10.567514677103718</v>
      </c>
      <c r="AZ6" s="113">
        <v>1.1741682974559686</v>
      </c>
      <c r="BA6" s="113">
        <v>1.7761989342806392</v>
      </c>
      <c r="BB6" s="113">
        <v>0.35523978685612789</v>
      </c>
      <c r="BC6" s="113">
        <v>0</v>
      </c>
      <c r="BD6" s="113">
        <v>0</v>
      </c>
      <c r="BE6" s="113">
        <v>0.35523978685612789</v>
      </c>
      <c r="BF6" s="113">
        <v>0</v>
      </c>
      <c r="BG6" s="113">
        <v>0</v>
      </c>
      <c r="BH6" s="113">
        <v>0</v>
      </c>
      <c r="BI6" s="113">
        <v>0.35523978685612789</v>
      </c>
      <c r="BJ6" s="113">
        <v>0</v>
      </c>
      <c r="BK6" s="113">
        <v>0</v>
      </c>
      <c r="BL6" s="113">
        <v>1.0657193605683837</v>
      </c>
      <c r="BM6" s="113">
        <v>0</v>
      </c>
      <c r="BN6" s="113">
        <v>0</v>
      </c>
      <c r="BO6" s="113">
        <v>0</v>
      </c>
      <c r="BP6" s="113">
        <v>0.35523978685612789</v>
      </c>
      <c r="BQ6" s="113">
        <v>0</v>
      </c>
      <c r="BR6" s="113">
        <v>3.197158081705151</v>
      </c>
      <c r="BS6" s="113">
        <v>0</v>
      </c>
      <c r="BT6" s="113">
        <v>0</v>
      </c>
      <c r="BU6" s="113">
        <v>0</v>
      </c>
      <c r="BV6" s="113">
        <v>0</v>
      </c>
      <c r="BW6" s="113">
        <v>0</v>
      </c>
      <c r="BX6" s="113">
        <v>0</v>
      </c>
      <c r="BY6" s="113">
        <v>0</v>
      </c>
      <c r="BZ6" s="113">
        <v>0</v>
      </c>
      <c r="CA6" s="113">
        <v>0</v>
      </c>
      <c r="CB6" s="113">
        <v>0</v>
      </c>
      <c r="CC6" s="114">
        <v>1.0657193605683837</v>
      </c>
      <c r="CD6" s="114">
        <v>0</v>
      </c>
      <c r="CE6" s="114">
        <v>0.35523978685612789</v>
      </c>
      <c r="CF6" s="114">
        <v>0.35523978685612789</v>
      </c>
      <c r="CG6" s="114">
        <v>0</v>
      </c>
      <c r="CH6" s="114">
        <v>0</v>
      </c>
      <c r="CI6" s="114">
        <v>0</v>
      </c>
      <c r="CJ6" s="114">
        <v>0</v>
      </c>
      <c r="CK6" s="114">
        <v>0</v>
      </c>
    </row>
    <row r="7" spans="1:89" x14ac:dyDescent="0.2">
      <c r="A7" s="98">
        <v>29</v>
      </c>
      <c r="B7" s="98">
        <f>'Revised Stratig. - April ''08'!$S$76</f>
        <v>305.49116074755199</v>
      </c>
      <c r="C7" s="122"/>
      <c r="D7" s="123">
        <v>1</v>
      </c>
      <c r="E7" s="123"/>
      <c r="F7" s="123"/>
      <c r="G7" s="123"/>
      <c r="H7" s="123">
        <v>1</v>
      </c>
      <c r="I7" s="213">
        <v>0</v>
      </c>
      <c r="J7" s="213">
        <v>0</v>
      </c>
      <c r="K7" s="213">
        <v>2.083333333333333</v>
      </c>
      <c r="L7" s="213">
        <v>0</v>
      </c>
      <c r="M7" s="213">
        <v>8.3333333333333321</v>
      </c>
      <c r="N7" s="213">
        <v>0</v>
      </c>
      <c r="O7" s="213">
        <v>131.25</v>
      </c>
      <c r="P7" s="213">
        <v>0</v>
      </c>
      <c r="Q7" s="213">
        <v>0</v>
      </c>
      <c r="R7" s="213">
        <v>0</v>
      </c>
      <c r="S7" s="213">
        <v>0</v>
      </c>
      <c r="T7" s="213">
        <v>12.5</v>
      </c>
      <c r="V7" s="113"/>
      <c r="W7" s="113"/>
      <c r="X7" s="113"/>
      <c r="Y7" s="113"/>
      <c r="AB7" s="113"/>
      <c r="AC7" s="113"/>
      <c r="AD7" s="113"/>
      <c r="AE7" s="113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W7" s="113"/>
      <c r="AX7" s="113"/>
      <c r="AZ7" s="113"/>
      <c r="BA7" s="113"/>
      <c r="BB7" s="113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3"/>
      <c r="BS7" s="113"/>
      <c r="BT7" s="113"/>
      <c r="BU7" s="113"/>
      <c r="BV7" s="113"/>
      <c r="BW7" s="113"/>
      <c r="BX7" s="113"/>
      <c r="BY7" s="113"/>
      <c r="BZ7" s="113"/>
      <c r="CA7" s="113"/>
      <c r="CB7" s="113"/>
    </row>
    <row r="8" spans="1:89" x14ac:dyDescent="0.2">
      <c r="A8" s="104">
        <v>34</v>
      </c>
      <c r="B8" s="132">
        <f>'Revised Stratig. - April ''08'!$S$81</f>
        <v>365.62521505042201</v>
      </c>
      <c r="C8" s="122"/>
      <c r="D8" s="123">
        <v>1</v>
      </c>
      <c r="E8" s="123"/>
      <c r="F8" s="123"/>
      <c r="G8" s="123">
        <v>1</v>
      </c>
      <c r="H8" s="123">
        <v>1</v>
      </c>
      <c r="I8" s="213">
        <v>0</v>
      </c>
      <c r="J8" s="213">
        <v>0</v>
      </c>
      <c r="K8" s="213">
        <v>0</v>
      </c>
      <c r="L8" s="213">
        <v>0</v>
      </c>
      <c r="M8" s="213">
        <v>4.1666666666666661</v>
      </c>
      <c r="N8" s="213">
        <v>0</v>
      </c>
      <c r="O8" s="213">
        <v>166.66666666666671</v>
      </c>
      <c r="P8" s="213">
        <v>0</v>
      </c>
      <c r="Q8" s="213">
        <v>0</v>
      </c>
      <c r="R8" s="213">
        <v>0</v>
      </c>
      <c r="S8" s="213">
        <v>0</v>
      </c>
      <c r="T8" s="213">
        <v>22.916666666666668</v>
      </c>
      <c r="U8" s="39">
        <v>21</v>
      </c>
      <c r="V8" s="113">
        <v>0.4</v>
      </c>
      <c r="W8" s="113">
        <v>2</v>
      </c>
      <c r="X8" s="113">
        <v>3.2</v>
      </c>
      <c r="Y8" s="113">
        <v>0</v>
      </c>
      <c r="Z8" s="114">
        <v>0</v>
      </c>
      <c r="AA8" s="114">
        <v>0.8</v>
      </c>
      <c r="AB8" s="113">
        <v>24.4</v>
      </c>
      <c r="AC8" s="113">
        <v>0</v>
      </c>
      <c r="AD8" s="113">
        <v>0</v>
      </c>
      <c r="AE8" s="113">
        <v>0</v>
      </c>
      <c r="AF8" s="114">
        <v>0</v>
      </c>
      <c r="AG8" s="113">
        <v>0.8</v>
      </c>
      <c r="AH8" s="113">
        <v>19.600000000000001</v>
      </c>
      <c r="AI8" s="113">
        <v>0</v>
      </c>
      <c r="AJ8" s="113">
        <v>0</v>
      </c>
      <c r="AK8" s="113">
        <v>0</v>
      </c>
      <c r="AL8" s="113">
        <v>0</v>
      </c>
      <c r="AM8" s="113">
        <v>0</v>
      </c>
      <c r="AN8" s="113">
        <v>0.8</v>
      </c>
      <c r="AO8" s="113">
        <v>0</v>
      </c>
      <c r="AP8" s="113">
        <v>0.4</v>
      </c>
      <c r="AQ8" s="113">
        <v>0</v>
      </c>
      <c r="AR8" s="113">
        <v>12.8</v>
      </c>
      <c r="AS8" s="113">
        <v>9.6</v>
      </c>
      <c r="AT8" s="114">
        <v>14.000000000000002</v>
      </c>
      <c r="AU8" s="114">
        <f t="shared" si="0"/>
        <v>36.4</v>
      </c>
      <c r="AV8" s="114">
        <v>0</v>
      </c>
      <c r="AW8" s="113">
        <v>1.6</v>
      </c>
      <c r="AX8" s="113">
        <v>0</v>
      </c>
      <c r="AY8" s="114">
        <v>8.4</v>
      </c>
      <c r="AZ8" s="113">
        <v>1.2</v>
      </c>
      <c r="BA8" s="113">
        <v>1.1111111111111112</v>
      </c>
      <c r="BB8" s="113">
        <v>0</v>
      </c>
      <c r="BC8" s="113">
        <v>0</v>
      </c>
      <c r="BD8" s="113">
        <v>0</v>
      </c>
      <c r="BE8" s="113">
        <v>0</v>
      </c>
      <c r="BF8" s="113">
        <v>0</v>
      </c>
      <c r="BG8" s="113">
        <v>0</v>
      </c>
      <c r="BH8" s="113">
        <v>0</v>
      </c>
      <c r="BI8" s="113">
        <v>0</v>
      </c>
      <c r="BJ8" s="113">
        <v>0.37037037037037041</v>
      </c>
      <c r="BK8" s="113">
        <v>0</v>
      </c>
      <c r="BL8" s="113">
        <v>0</v>
      </c>
      <c r="BM8" s="113">
        <v>0</v>
      </c>
      <c r="BN8" s="113">
        <v>0.74074074074074081</v>
      </c>
      <c r="BO8" s="113">
        <v>0</v>
      </c>
      <c r="BP8" s="113">
        <v>0</v>
      </c>
      <c r="BQ8" s="113">
        <v>0</v>
      </c>
      <c r="BR8" s="113">
        <v>1.4814814814814816</v>
      </c>
      <c r="BS8" s="113">
        <v>0</v>
      </c>
      <c r="BT8" s="113">
        <v>0</v>
      </c>
      <c r="BU8" s="113">
        <v>2.5925925925925926</v>
      </c>
      <c r="BV8" s="113">
        <v>0</v>
      </c>
      <c r="BW8" s="113">
        <v>0</v>
      </c>
      <c r="BX8" s="113">
        <v>0</v>
      </c>
      <c r="BY8" s="113">
        <v>0</v>
      </c>
      <c r="BZ8" s="113">
        <v>0.37037037037037041</v>
      </c>
      <c r="CA8" s="113">
        <v>0</v>
      </c>
      <c r="CB8" s="113">
        <v>0</v>
      </c>
      <c r="CC8" s="114">
        <v>0</v>
      </c>
      <c r="CD8" s="114">
        <v>0</v>
      </c>
      <c r="CE8" s="114">
        <v>0</v>
      </c>
      <c r="CF8" s="114">
        <v>0</v>
      </c>
      <c r="CG8" s="114">
        <v>0</v>
      </c>
      <c r="CH8" s="114">
        <v>0</v>
      </c>
      <c r="CI8" s="114">
        <v>0.74074074074074081</v>
      </c>
      <c r="CJ8" s="114">
        <v>0</v>
      </c>
      <c r="CK8" s="114">
        <v>0</v>
      </c>
    </row>
    <row r="9" spans="1:89" x14ac:dyDescent="0.2">
      <c r="A9" s="98">
        <v>39</v>
      </c>
      <c r="B9" s="98">
        <f>'Revised Stratig. - April ''08'!$S$86</f>
        <v>425.85871624427</v>
      </c>
      <c r="C9" s="122"/>
      <c r="D9" s="123">
        <v>1</v>
      </c>
      <c r="E9" s="123"/>
      <c r="F9" s="123"/>
      <c r="G9" s="123"/>
      <c r="H9" s="123">
        <v>1</v>
      </c>
      <c r="I9" s="213">
        <v>0</v>
      </c>
      <c r="J9" s="213">
        <v>2.083333333333333</v>
      </c>
      <c r="K9" s="213">
        <v>4.1666666666666661</v>
      </c>
      <c r="L9" s="213">
        <v>0</v>
      </c>
      <c r="M9" s="213">
        <v>2.083333333333333</v>
      </c>
      <c r="N9" s="213">
        <v>0</v>
      </c>
      <c r="O9" s="213">
        <v>91.666666666666671</v>
      </c>
      <c r="P9" s="213">
        <v>0</v>
      </c>
      <c r="Q9" s="213">
        <v>0</v>
      </c>
      <c r="R9" s="213">
        <v>0</v>
      </c>
      <c r="S9" s="213">
        <v>0</v>
      </c>
      <c r="T9" s="213">
        <v>18.75</v>
      </c>
      <c r="V9" s="113"/>
      <c r="W9" s="113"/>
      <c r="X9" s="113"/>
      <c r="Y9" s="113"/>
      <c r="AB9" s="113"/>
      <c r="AC9" s="113"/>
      <c r="AD9" s="113"/>
      <c r="AE9" s="113"/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W9" s="113"/>
      <c r="AX9" s="113"/>
      <c r="AZ9" s="113"/>
      <c r="BA9" s="113"/>
      <c r="BB9" s="113"/>
      <c r="BC9" s="113"/>
      <c r="BD9" s="113"/>
      <c r="BE9" s="113"/>
      <c r="BF9" s="113"/>
      <c r="BG9" s="113"/>
      <c r="BH9" s="113"/>
      <c r="BI9" s="113"/>
      <c r="BJ9" s="113"/>
      <c r="BK9" s="113"/>
      <c r="BL9" s="113"/>
      <c r="BM9" s="113"/>
      <c r="BN9" s="113"/>
      <c r="BO9" s="113"/>
      <c r="BP9" s="113"/>
      <c r="BQ9" s="113"/>
      <c r="BR9" s="113"/>
      <c r="BS9" s="113"/>
      <c r="BT9" s="113"/>
      <c r="BU9" s="113"/>
      <c r="BV9" s="113"/>
      <c r="BW9" s="113"/>
      <c r="BX9" s="113"/>
      <c r="BY9" s="113"/>
      <c r="BZ9" s="113"/>
      <c r="CA9" s="113"/>
      <c r="CB9" s="113"/>
    </row>
    <row r="10" spans="1:89" x14ac:dyDescent="0.2">
      <c r="A10" s="104">
        <v>44</v>
      </c>
      <c r="B10" s="104">
        <f>'Revised Stratig. - April ''08'!$S$91</f>
        <v>486.79087291022</v>
      </c>
      <c r="C10" s="122"/>
      <c r="D10" s="123">
        <v>1</v>
      </c>
      <c r="E10" s="123"/>
      <c r="F10" s="123"/>
      <c r="G10" s="123">
        <v>1</v>
      </c>
      <c r="H10" s="123">
        <v>1</v>
      </c>
      <c r="I10" s="213">
        <v>2.0833500000000003</v>
      </c>
      <c r="J10" s="213">
        <v>4.1666666666666661</v>
      </c>
      <c r="K10" s="213">
        <v>2.083333333333333</v>
      </c>
      <c r="L10" s="213">
        <v>0</v>
      </c>
      <c r="M10" s="213">
        <v>8.3333333333333321</v>
      </c>
      <c r="N10" s="213">
        <v>0</v>
      </c>
      <c r="O10" s="213">
        <v>127.08333333333334</v>
      </c>
      <c r="P10" s="213">
        <v>0</v>
      </c>
      <c r="Q10" s="213">
        <v>0</v>
      </c>
      <c r="R10" s="213">
        <v>0</v>
      </c>
      <c r="S10" s="213">
        <v>0</v>
      </c>
      <c r="T10" s="213">
        <v>62.500000000000007</v>
      </c>
      <c r="U10" s="39">
        <v>23</v>
      </c>
      <c r="V10" s="113">
        <v>0</v>
      </c>
      <c r="W10" s="113">
        <v>0.79051383399209485</v>
      </c>
      <c r="X10" s="113">
        <v>5.1383399209486171</v>
      </c>
      <c r="Y10" s="113">
        <v>0</v>
      </c>
      <c r="Z10" s="114">
        <v>0</v>
      </c>
      <c r="AA10" s="114">
        <v>1.1857707509881421</v>
      </c>
      <c r="AB10" s="113">
        <v>23.320158102766801</v>
      </c>
      <c r="AC10" s="113">
        <v>0</v>
      </c>
      <c r="AD10" s="113">
        <v>0</v>
      </c>
      <c r="AE10" s="113">
        <v>0</v>
      </c>
      <c r="AF10" s="114">
        <v>0</v>
      </c>
      <c r="AG10" s="113">
        <v>0</v>
      </c>
      <c r="AH10" s="113">
        <v>17.391304347826086</v>
      </c>
      <c r="AI10" s="113">
        <v>0</v>
      </c>
      <c r="AJ10" s="113">
        <v>0.79051383399209485</v>
      </c>
      <c r="AK10" s="113">
        <v>0</v>
      </c>
      <c r="AL10" s="113">
        <v>0</v>
      </c>
      <c r="AM10" s="113">
        <v>0</v>
      </c>
      <c r="AN10" s="113">
        <v>0</v>
      </c>
      <c r="AO10" s="113">
        <v>0</v>
      </c>
      <c r="AP10" s="113">
        <v>0.39525691699604742</v>
      </c>
      <c r="AQ10" s="113">
        <v>0</v>
      </c>
      <c r="AR10" s="113">
        <v>4.3478260869565215</v>
      </c>
      <c r="AS10" s="113">
        <v>0.79051383399209485</v>
      </c>
      <c r="AT10" s="114">
        <v>30.039525691699602</v>
      </c>
      <c r="AU10" s="114">
        <f t="shared" si="0"/>
        <v>35.177865612648219</v>
      </c>
      <c r="AV10" s="114">
        <v>0.39525691699604742</v>
      </c>
      <c r="AW10" s="113">
        <v>6.7193675889328066</v>
      </c>
      <c r="AX10" s="113">
        <v>0</v>
      </c>
      <c r="AY10" s="114">
        <v>8.3003952569169961</v>
      </c>
      <c r="AZ10" s="113">
        <v>0.39525691699604742</v>
      </c>
      <c r="BA10" s="113">
        <v>0.72463768115942029</v>
      </c>
      <c r="BB10" s="113">
        <v>1.0869565217391304</v>
      </c>
      <c r="BC10" s="113">
        <v>0</v>
      </c>
      <c r="BD10" s="113">
        <v>0</v>
      </c>
      <c r="BE10" s="113">
        <v>0</v>
      </c>
      <c r="BF10" s="113">
        <v>0</v>
      </c>
      <c r="BG10" s="113">
        <v>0</v>
      </c>
      <c r="BH10" s="113">
        <v>0.36231884057971014</v>
      </c>
      <c r="BI10" s="113">
        <v>0.36231884057971014</v>
      </c>
      <c r="BJ10" s="113">
        <v>0</v>
      </c>
      <c r="BK10" s="113">
        <v>0</v>
      </c>
      <c r="BL10" s="113">
        <v>0.36231884057971014</v>
      </c>
      <c r="BM10" s="113">
        <v>0</v>
      </c>
      <c r="BN10" s="113">
        <v>0</v>
      </c>
      <c r="BO10" s="113">
        <v>0</v>
      </c>
      <c r="BP10" s="113">
        <v>0</v>
      </c>
      <c r="BQ10" s="113">
        <v>0</v>
      </c>
      <c r="BR10" s="113">
        <v>3.9855072463768111</v>
      </c>
      <c r="BS10" s="113">
        <v>0</v>
      </c>
      <c r="BT10" s="113">
        <v>0</v>
      </c>
      <c r="BU10" s="113">
        <v>0</v>
      </c>
      <c r="BV10" s="113">
        <v>0</v>
      </c>
      <c r="BW10" s="113">
        <v>0</v>
      </c>
      <c r="BX10" s="113">
        <v>0</v>
      </c>
      <c r="BY10" s="113">
        <v>0</v>
      </c>
      <c r="BZ10" s="113">
        <v>0</v>
      </c>
      <c r="CA10" s="113">
        <v>0</v>
      </c>
      <c r="CB10" s="113">
        <v>0</v>
      </c>
      <c r="CC10" s="114">
        <v>0.36231884057971014</v>
      </c>
      <c r="CD10" s="114">
        <v>0</v>
      </c>
      <c r="CE10" s="114">
        <v>0</v>
      </c>
      <c r="CF10" s="114">
        <v>0</v>
      </c>
      <c r="CG10" s="114">
        <v>0</v>
      </c>
      <c r="CH10" s="114">
        <v>0</v>
      </c>
      <c r="CI10" s="114">
        <v>1.0869565217391304</v>
      </c>
      <c r="CJ10" s="114">
        <v>0</v>
      </c>
      <c r="CK10" s="114">
        <v>0</v>
      </c>
    </row>
    <row r="11" spans="1:89" x14ac:dyDescent="0.2">
      <c r="A11" s="102">
        <v>58</v>
      </c>
      <c r="B11" s="102">
        <f>'Revised Stratig. - April ''08'!$X$57</f>
        <v>517.33914732412995</v>
      </c>
      <c r="C11" s="122"/>
      <c r="D11" s="123"/>
      <c r="E11" s="123">
        <v>1</v>
      </c>
      <c r="F11" s="123"/>
      <c r="G11" s="123"/>
      <c r="H11" s="123">
        <v>1</v>
      </c>
      <c r="I11" s="213">
        <v>0</v>
      </c>
      <c r="J11" s="213">
        <v>3.75</v>
      </c>
      <c r="K11" s="213">
        <v>6.25</v>
      </c>
      <c r="L11" s="213">
        <v>0</v>
      </c>
      <c r="M11" s="213">
        <v>2.5</v>
      </c>
      <c r="N11" s="213">
        <v>0</v>
      </c>
      <c r="O11" s="213">
        <v>47.5</v>
      </c>
      <c r="P11" s="213">
        <v>0</v>
      </c>
      <c r="Q11" s="213">
        <v>0</v>
      </c>
      <c r="R11" s="213">
        <v>0</v>
      </c>
      <c r="S11" s="213">
        <v>0</v>
      </c>
      <c r="T11" s="213">
        <v>3.75</v>
      </c>
      <c r="V11" s="113"/>
      <c r="W11" s="113"/>
      <c r="X11" s="113"/>
      <c r="Y11" s="113"/>
      <c r="AB11" s="113"/>
      <c r="AC11" s="113"/>
      <c r="AD11" s="113"/>
      <c r="AE11" s="113"/>
      <c r="AG11" s="113"/>
      <c r="AH11" s="113"/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W11" s="113"/>
      <c r="AX11" s="113"/>
      <c r="AZ11" s="113"/>
      <c r="BA11" s="113"/>
      <c r="BB11" s="113"/>
      <c r="BC11" s="113"/>
      <c r="BD11" s="113"/>
      <c r="BE11" s="113"/>
      <c r="BF11" s="113"/>
      <c r="BG11" s="113"/>
      <c r="BH11" s="113"/>
      <c r="BI11" s="113"/>
      <c r="BJ11" s="113"/>
      <c r="BK11" s="113"/>
      <c r="BL11" s="113"/>
      <c r="BM11" s="113"/>
      <c r="BN11" s="113"/>
      <c r="BO11" s="113"/>
      <c r="BP11" s="113"/>
      <c r="BQ11" s="113"/>
      <c r="BR11" s="113"/>
      <c r="BS11" s="113"/>
      <c r="BT11" s="113"/>
      <c r="BU11" s="113"/>
      <c r="BV11" s="113"/>
      <c r="BW11" s="113"/>
      <c r="BX11" s="113"/>
      <c r="BY11" s="113"/>
      <c r="BZ11" s="113"/>
      <c r="CA11" s="113"/>
      <c r="CB11" s="113"/>
    </row>
    <row r="12" spans="1:89" x14ac:dyDescent="0.2">
      <c r="A12" s="98">
        <v>49</v>
      </c>
      <c r="B12" s="98">
        <f>'Revised Stratig. - April ''08'!$S$96</f>
        <v>548.22619104840999</v>
      </c>
      <c r="C12" s="122"/>
      <c r="D12" s="123">
        <v>1</v>
      </c>
      <c r="E12" s="123"/>
      <c r="F12" s="123"/>
      <c r="G12" s="123"/>
      <c r="H12" s="123">
        <v>1</v>
      </c>
      <c r="I12" s="213">
        <v>0</v>
      </c>
      <c r="J12" s="213">
        <v>0</v>
      </c>
      <c r="K12" s="213">
        <v>0</v>
      </c>
      <c r="L12" s="213">
        <v>0</v>
      </c>
      <c r="M12" s="213">
        <v>4.1666666666666661</v>
      </c>
      <c r="N12" s="213">
        <v>0</v>
      </c>
      <c r="O12" s="213">
        <v>60.416666666666671</v>
      </c>
      <c r="P12" s="213">
        <v>0</v>
      </c>
      <c r="Q12" s="213">
        <v>0</v>
      </c>
      <c r="R12" s="213">
        <v>0</v>
      </c>
      <c r="S12" s="213">
        <v>0</v>
      </c>
      <c r="T12" s="213">
        <v>39.583333333333329</v>
      </c>
      <c r="V12" s="113"/>
      <c r="W12" s="113"/>
      <c r="X12" s="113"/>
      <c r="Y12" s="113"/>
      <c r="AB12" s="113"/>
      <c r="AC12" s="113"/>
      <c r="AD12" s="113"/>
      <c r="AE12" s="113"/>
      <c r="AG12" s="113"/>
      <c r="AH12" s="113"/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W12" s="113"/>
      <c r="AX12" s="113"/>
      <c r="AZ12" s="113"/>
      <c r="BA12" s="113"/>
      <c r="BB12" s="113"/>
      <c r="BC12" s="113"/>
      <c r="BD12" s="113"/>
      <c r="BE12" s="113"/>
      <c r="BF12" s="113"/>
      <c r="BG12" s="113"/>
      <c r="BH12" s="113"/>
      <c r="BI12" s="113"/>
      <c r="BJ12" s="113"/>
      <c r="BK12" s="113"/>
      <c r="BL12" s="113"/>
      <c r="BM12" s="113"/>
      <c r="BN12" s="113"/>
      <c r="BO12" s="113"/>
      <c r="BP12" s="113"/>
      <c r="BQ12" s="113"/>
      <c r="BR12" s="113"/>
      <c r="BS12" s="113"/>
      <c r="BT12" s="113"/>
      <c r="BU12" s="113"/>
      <c r="BV12" s="113"/>
      <c r="BW12" s="113"/>
      <c r="BX12" s="113"/>
      <c r="BY12" s="113"/>
      <c r="BZ12" s="113"/>
      <c r="CA12" s="113"/>
      <c r="CB12" s="113"/>
    </row>
    <row r="13" spans="1:89" x14ac:dyDescent="0.2">
      <c r="A13" s="106">
        <v>63</v>
      </c>
      <c r="B13" s="106">
        <f>'Revised Stratig. - April ''08'!$X$62</f>
        <v>587.56585212478797</v>
      </c>
      <c r="C13" s="122"/>
      <c r="D13" s="123"/>
      <c r="E13" s="123">
        <v>1</v>
      </c>
      <c r="F13" s="123"/>
      <c r="G13" s="123">
        <v>1</v>
      </c>
      <c r="H13" s="123">
        <v>1</v>
      </c>
      <c r="I13" s="213">
        <v>0</v>
      </c>
      <c r="J13" s="213">
        <v>2.5</v>
      </c>
      <c r="K13" s="213">
        <v>6.25</v>
      </c>
      <c r="L13" s="213">
        <v>0</v>
      </c>
      <c r="M13" s="213">
        <v>0</v>
      </c>
      <c r="N13" s="213">
        <v>0</v>
      </c>
      <c r="O13" s="213">
        <v>105</v>
      </c>
      <c r="P13" s="213">
        <v>0</v>
      </c>
      <c r="Q13" s="213">
        <v>0</v>
      </c>
      <c r="R13" s="213">
        <v>0</v>
      </c>
      <c r="S13" s="213">
        <v>0</v>
      </c>
      <c r="T13" s="213">
        <v>26.25</v>
      </c>
      <c r="U13" s="39">
        <v>40</v>
      </c>
      <c r="V13" s="113">
        <v>0</v>
      </c>
      <c r="W13" s="113">
        <v>0.79522862823061624</v>
      </c>
      <c r="X13" s="113">
        <v>5.964214711729622</v>
      </c>
      <c r="Y13" s="113">
        <v>0</v>
      </c>
      <c r="Z13" s="114">
        <v>0</v>
      </c>
      <c r="AA13" s="114">
        <v>0.39761431411530812</v>
      </c>
      <c r="AB13" s="113">
        <v>25.844930417495032</v>
      </c>
      <c r="AC13" s="113">
        <v>0</v>
      </c>
      <c r="AD13" s="113">
        <v>0</v>
      </c>
      <c r="AE13" s="113">
        <v>0</v>
      </c>
      <c r="AF13" s="114">
        <v>0</v>
      </c>
      <c r="AG13" s="113">
        <v>0</v>
      </c>
      <c r="AH13" s="113">
        <v>22.266401590457257</v>
      </c>
      <c r="AI13" s="113">
        <v>0</v>
      </c>
      <c r="AJ13" s="113">
        <v>0.79522862823061624</v>
      </c>
      <c r="AK13" s="113">
        <v>0</v>
      </c>
      <c r="AL13" s="113">
        <v>0.39761431411530812</v>
      </c>
      <c r="AM13" s="113">
        <v>0</v>
      </c>
      <c r="AN13" s="113">
        <v>0</v>
      </c>
      <c r="AO13" s="113">
        <v>0</v>
      </c>
      <c r="AP13" s="113">
        <v>0</v>
      </c>
      <c r="AQ13" s="113">
        <v>0.39761431411530812</v>
      </c>
      <c r="AR13" s="113">
        <v>3.9761431411530817</v>
      </c>
      <c r="AS13" s="113">
        <v>0.39761431411530812</v>
      </c>
      <c r="AT13" s="114">
        <v>19.681908548707753</v>
      </c>
      <c r="AU13" s="114">
        <f>SUM(AR13:AT13)</f>
        <v>24.055666003976143</v>
      </c>
      <c r="AV13" s="114">
        <v>0</v>
      </c>
      <c r="AW13" s="113">
        <v>1.9880715705765408</v>
      </c>
      <c r="AX13" s="113">
        <v>0</v>
      </c>
      <c r="AY13" s="114">
        <v>16.699801192842941</v>
      </c>
      <c r="AZ13" s="113">
        <v>0.39761431411530812</v>
      </c>
      <c r="BA13" s="113">
        <v>0</v>
      </c>
      <c r="BB13" s="113">
        <v>0.39138943248532287</v>
      </c>
      <c r="BC13" s="113">
        <v>0</v>
      </c>
      <c r="BD13" s="113">
        <v>0</v>
      </c>
      <c r="BE13" s="113">
        <v>0</v>
      </c>
      <c r="BF13" s="113">
        <v>0</v>
      </c>
      <c r="BG13" s="113">
        <v>0</v>
      </c>
      <c r="BH13" s="113">
        <v>0</v>
      </c>
      <c r="BI13" s="113">
        <v>0.39138943248532287</v>
      </c>
      <c r="BJ13" s="113">
        <v>0</v>
      </c>
      <c r="BK13" s="113">
        <v>0</v>
      </c>
      <c r="BL13" s="113">
        <v>0</v>
      </c>
      <c r="BM13" s="113">
        <v>0</v>
      </c>
      <c r="BN13" s="113">
        <v>0</v>
      </c>
      <c r="BO13" s="113">
        <v>0</v>
      </c>
      <c r="BP13" s="113">
        <v>0</v>
      </c>
      <c r="BQ13" s="113">
        <v>0</v>
      </c>
      <c r="BR13" s="113">
        <v>0</v>
      </c>
      <c r="BS13" s="113">
        <v>0</v>
      </c>
      <c r="BT13" s="113">
        <v>0</v>
      </c>
      <c r="BU13" s="113">
        <v>0</v>
      </c>
      <c r="BV13" s="113">
        <v>0</v>
      </c>
      <c r="BW13" s="113">
        <v>0</v>
      </c>
      <c r="BX13" s="113">
        <v>0</v>
      </c>
      <c r="BY13" s="113">
        <v>0.39138943248532287</v>
      </c>
      <c r="BZ13" s="113">
        <v>0</v>
      </c>
      <c r="CA13" s="113">
        <v>0</v>
      </c>
      <c r="CB13" s="113">
        <v>0</v>
      </c>
      <c r="CC13" s="114">
        <v>0</v>
      </c>
      <c r="CD13" s="114">
        <v>0</v>
      </c>
      <c r="CE13" s="114">
        <v>0</v>
      </c>
      <c r="CF13" s="114">
        <v>0</v>
      </c>
      <c r="CG13" s="114">
        <v>0</v>
      </c>
      <c r="CH13" s="114">
        <v>0.39138943248532287</v>
      </c>
      <c r="CI13" s="114">
        <v>0</v>
      </c>
      <c r="CJ13" s="114">
        <v>0</v>
      </c>
      <c r="CK13" s="114">
        <v>0</v>
      </c>
    </row>
    <row r="14" spans="1:89" x14ac:dyDescent="0.2">
      <c r="A14" s="104">
        <v>54</v>
      </c>
      <c r="B14" s="104">
        <f>'Revised Stratig. - April ''08'!$S$101</f>
        <v>611.03110282505099</v>
      </c>
      <c r="C14" s="122"/>
      <c r="D14" s="123">
        <v>1</v>
      </c>
      <c r="E14" s="123"/>
      <c r="F14" s="123"/>
      <c r="G14" s="123">
        <v>1</v>
      </c>
      <c r="H14" s="123">
        <v>1</v>
      </c>
      <c r="I14" s="213">
        <v>0</v>
      </c>
      <c r="J14" s="213">
        <v>8.3333333333333321</v>
      </c>
      <c r="K14" s="213">
        <v>8.3333333333333321</v>
      </c>
      <c r="L14" s="213">
        <v>0</v>
      </c>
      <c r="M14" s="213">
        <v>4.1666666666666661</v>
      </c>
      <c r="N14" s="213">
        <v>0</v>
      </c>
      <c r="O14" s="213">
        <v>131.25</v>
      </c>
      <c r="P14" s="213">
        <v>0</v>
      </c>
      <c r="Q14" s="213">
        <v>0</v>
      </c>
      <c r="R14" s="213">
        <v>0</v>
      </c>
      <c r="S14" s="213">
        <v>0</v>
      </c>
      <c r="T14" s="213">
        <v>52.000000000000007</v>
      </c>
      <c r="U14" s="39">
        <v>9</v>
      </c>
      <c r="V14" s="113">
        <v>0</v>
      </c>
      <c r="W14" s="113">
        <v>1.9342359767891684</v>
      </c>
      <c r="X14" s="113">
        <v>4.2553191489361701</v>
      </c>
      <c r="Y14" s="113">
        <v>0</v>
      </c>
      <c r="Z14" s="114">
        <v>0</v>
      </c>
      <c r="AA14" s="114">
        <v>3.0947775628626695</v>
      </c>
      <c r="AB14" s="113">
        <v>25.145067698259187</v>
      </c>
      <c r="AC14" s="113">
        <v>0</v>
      </c>
      <c r="AD14" s="113">
        <v>0</v>
      </c>
      <c r="AE14" s="113">
        <v>0</v>
      </c>
      <c r="AF14" s="114">
        <v>0</v>
      </c>
      <c r="AG14" s="113">
        <v>0.38684719535783368</v>
      </c>
      <c r="AH14" s="113">
        <v>12.379110251450678</v>
      </c>
      <c r="AI14" s="113">
        <v>0</v>
      </c>
      <c r="AJ14" s="113">
        <v>0</v>
      </c>
      <c r="AK14" s="113">
        <v>0</v>
      </c>
      <c r="AL14" s="113">
        <v>0</v>
      </c>
      <c r="AM14" s="113">
        <v>0</v>
      </c>
      <c r="AN14" s="113">
        <v>0.38684719535783368</v>
      </c>
      <c r="AO14" s="113">
        <v>0</v>
      </c>
      <c r="AP14" s="113">
        <v>1.5473887814313347</v>
      </c>
      <c r="AQ14" s="113">
        <v>0</v>
      </c>
      <c r="AR14" s="113">
        <v>7.1566731141199229</v>
      </c>
      <c r="AS14" s="113">
        <v>1.1605415860735011</v>
      </c>
      <c r="AT14" s="114">
        <v>21.276595744680851</v>
      </c>
      <c r="AU14" s="114">
        <f t="shared" si="0"/>
        <v>29.593810444874276</v>
      </c>
      <c r="AV14" s="114">
        <v>0</v>
      </c>
      <c r="AW14" s="113">
        <v>7.7369439071566735</v>
      </c>
      <c r="AX14" s="113">
        <v>0</v>
      </c>
      <c r="AY14" s="114">
        <v>12.76595744680851</v>
      </c>
      <c r="AZ14" s="113">
        <v>0.77369439071566737</v>
      </c>
      <c r="BA14" s="113">
        <v>1.1131725417439702</v>
      </c>
      <c r="BB14" s="113">
        <v>0.3710575139146568</v>
      </c>
      <c r="BC14" s="113">
        <v>0</v>
      </c>
      <c r="BD14" s="113">
        <v>0</v>
      </c>
      <c r="BE14" s="113">
        <v>0</v>
      </c>
      <c r="BF14" s="113">
        <v>0.3710575139146568</v>
      </c>
      <c r="BG14" s="113">
        <v>0</v>
      </c>
      <c r="BH14" s="113">
        <v>0</v>
      </c>
      <c r="BI14" s="113">
        <v>0</v>
      </c>
      <c r="BJ14" s="113">
        <v>0</v>
      </c>
      <c r="BK14" s="113">
        <v>0</v>
      </c>
      <c r="BL14" s="113">
        <v>0</v>
      </c>
      <c r="BM14" s="113">
        <v>0</v>
      </c>
      <c r="BN14" s="113">
        <v>0</v>
      </c>
      <c r="BO14" s="113">
        <v>0</v>
      </c>
      <c r="BP14" s="113">
        <v>0</v>
      </c>
      <c r="BQ14" s="113">
        <v>0</v>
      </c>
      <c r="BR14" s="113">
        <v>0.7421150278293136</v>
      </c>
      <c r="BS14" s="113">
        <v>0</v>
      </c>
      <c r="BT14" s="113">
        <v>0</v>
      </c>
      <c r="BU14" s="113">
        <v>0.3710575139146568</v>
      </c>
      <c r="BV14" s="113">
        <v>0.3710575139146568</v>
      </c>
      <c r="BW14" s="113">
        <v>0</v>
      </c>
      <c r="BX14" s="113">
        <v>0</v>
      </c>
      <c r="BY14" s="113">
        <v>0.3710575139146568</v>
      </c>
      <c r="BZ14" s="113">
        <v>0.3710575139146568</v>
      </c>
      <c r="CA14" s="113">
        <v>0</v>
      </c>
      <c r="CB14" s="113">
        <v>0</v>
      </c>
      <c r="CC14" s="114">
        <v>0</v>
      </c>
      <c r="CD14" s="114">
        <v>0</v>
      </c>
      <c r="CE14" s="114">
        <v>0</v>
      </c>
      <c r="CF14" s="114">
        <v>0</v>
      </c>
      <c r="CG14" s="114">
        <v>0</v>
      </c>
      <c r="CH14" s="114">
        <v>0</v>
      </c>
      <c r="CI14" s="114">
        <v>0</v>
      </c>
      <c r="CJ14" s="114">
        <v>0</v>
      </c>
      <c r="CK14" s="114">
        <v>0</v>
      </c>
    </row>
    <row r="15" spans="1:89" x14ac:dyDescent="0.2">
      <c r="A15" s="102">
        <v>68</v>
      </c>
      <c r="B15" s="102">
        <f>'Revised Stratig. - April ''08'!$X$67</f>
        <v>661.68945497867696</v>
      </c>
      <c r="C15" s="122"/>
      <c r="D15" s="123"/>
      <c r="E15" s="123">
        <v>1</v>
      </c>
      <c r="F15" s="123"/>
      <c r="G15" s="123"/>
      <c r="H15" s="123">
        <v>1</v>
      </c>
      <c r="I15" s="213">
        <v>0</v>
      </c>
      <c r="J15" s="213">
        <v>1.25</v>
      </c>
      <c r="K15" s="213">
        <v>5</v>
      </c>
      <c r="L15" s="213">
        <v>0</v>
      </c>
      <c r="M15" s="213">
        <v>5</v>
      </c>
      <c r="N15" s="213">
        <v>0</v>
      </c>
      <c r="O15" s="213">
        <v>73.75</v>
      </c>
      <c r="P15" s="213">
        <v>0</v>
      </c>
      <c r="Q15" s="213">
        <v>0</v>
      </c>
      <c r="R15" s="213">
        <v>0</v>
      </c>
      <c r="S15" s="213">
        <v>0</v>
      </c>
      <c r="T15" s="213">
        <v>18.75</v>
      </c>
      <c r="V15" s="113"/>
      <c r="W15" s="113"/>
      <c r="X15" s="113"/>
      <c r="Y15" s="113"/>
      <c r="AB15" s="113"/>
      <c r="AC15" s="113"/>
      <c r="AD15" s="113"/>
      <c r="AE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W15" s="113"/>
      <c r="AX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</row>
    <row r="16" spans="1:89" x14ac:dyDescent="0.2">
      <c r="A16" s="98">
        <v>59</v>
      </c>
      <c r="B16" s="98">
        <f>'Revised Stratig. - April ''08'!$S$106</f>
        <v>672.44092004990205</v>
      </c>
      <c r="C16" s="122"/>
      <c r="D16" s="123">
        <v>1</v>
      </c>
      <c r="E16" s="123"/>
      <c r="F16" s="123"/>
      <c r="G16" s="123"/>
      <c r="H16" s="123">
        <v>1</v>
      </c>
      <c r="I16" s="213">
        <v>0</v>
      </c>
      <c r="J16" s="213">
        <v>2.083333333333333</v>
      </c>
      <c r="K16" s="213">
        <v>4.1666666666666661</v>
      </c>
      <c r="L16" s="213">
        <v>0</v>
      </c>
      <c r="M16" s="213">
        <v>6.25</v>
      </c>
      <c r="N16" s="213">
        <v>0</v>
      </c>
      <c r="O16" s="213">
        <v>56.250000000000007</v>
      </c>
      <c r="P16" s="213">
        <v>0</v>
      </c>
      <c r="Q16" s="213">
        <v>0</v>
      </c>
      <c r="R16" s="213">
        <v>0</v>
      </c>
      <c r="S16" s="213">
        <v>0</v>
      </c>
      <c r="T16" s="213">
        <v>25</v>
      </c>
      <c r="V16" s="113"/>
      <c r="W16" s="113"/>
      <c r="X16" s="113"/>
      <c r="Y16" s="113"/>
      <c r="AB16" s="113"/>
      <c r="AC16" s="113"/>
      <c r="AD16" s="113"/>
      <c r="AE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W16" s="113"/>
      <c r="AX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</row>
    <row r="17" spans="1:89" x14ac:dyDescent="0.2">
      <c r="A17" s="106">
        <v>73</v>
      </c>
      <c r="B17" s="106">
        <f>'Revised Stratig. - April ''08'!$X$72</f>
        <v>735.86521550634905</v>
      </c>
      <c r="C17" s="122"/>
      <c r="D17" s="123"/>
      <c r="E17" s="123">
        <v>1</v>
      </c>
      <c r="F17" s="123"/>
      <c r="G17" s="123">
        <v>1</v>
      </c>
      <c r="H17" s="123">
        <v>1</v>
      </c>
      <c r="I17" s="213">
        <v>2.5</v>
      </c>
      <c r="J17" s="213">
        <v>1.25</v>
      </c>
      <c r="K17" s="213">
        <v>2.5</v>
      </c>
      <c r="L17" s="213">
        <v>0</v>
      </c>
      <c r="M17" s="213">
        <v>2.5</v>
      </c>
      <c r="N17" s="213">
        <v>0</v>
      </c>
      <c r="O17" s="213">
        <v>56.25</v>
      </c>
      <c r="P17" s="213">
        <v>0</v>
      </c>
      <c r="Q17" s="213">
        <v>0</v>
      </c>
      <c r="R17" s="213">
        <v>0</v>
      </c>
      <c r="S17" s="213">
        <v>0</v>
      </c>
      <c r="T17" s="213">
        <v>40</v>
      </c>
      <c r="U17" s="39">
        <v>39</v>
      </c>
      <c r="V17" s="113">
        <v>0</v>
      </c>
      <c r="W17" s="113">
        <v>0</v>
      </c>
      <c r="X17" s="113">
        <v>7.1428571428571423</v>
      </c>
      <c r="Y17" s="113">
        <v>0.3968253968253968</v>
      </c>
      <c r="Z17" s="114">
        <v>0</v>
      </c>
      <c r="AA17" s="114">
        <v>1.1904761904761905</v>
      </c>
      <c r="AB17" s="113">
        <v>26.984126984126984</v>
      </c>
      <c r="AC17" s="113">
        <v>0.3968253968253968</v>
      </c>
      <c r="AD17" s="113">
        <v>0</v>
      </c>
      <c r="AE17" s="113">
        <v>0</v>
      </c>
      <c r="AF17" s="114">
        <v>0</v>
      </c>
      <c r="AG17" s="113">
        <v>0</v>
      </c>
      <c r="AH17" s="113">
        <v>19.841269841269842</v>
      </c>
      <c r="AI17" s="113">
        <v>0</v>
      </c>
      <c r="AJ17" s="113">
        <v>0</v>
      </c>
      <c r="AK17" s="113">
        <v>0</v>
      </c>
      <c r="AL17" s="113">
        <v>0</v>
      </c>
      <c r="AM17" s="113">
        <v>0</v>
      </c>
      <c r="AN17" s="113">
        <v>0</v>
      </c>
      <c r="AO17" s="113">
        <v>0</v>
      </c>
      <c r="AP17" s="114">
        <v>0.3968253968253968</v>
      </c>
      <c r="AQ17" s="113">
        <v>0</v>
      </c>
      <c r="AR17" s="113">
        <v>5.9523809523809517</v>
      </c>
      <c r="AS17" s="113">
        <v>0.79365079365079361</v>
      </c>
      <c r="AT17" s="114">
        <v>23.412698412698411</v>
      </c>
      <c r="AU17" s="114">
        <f t="shared" si="0"/>
        <v>30.158730158730158</v>
      </c>
      <c r="AV17" s="114">
        <v>0</v>
      </c>
      <c r="AW17" s="114">
        <v>4.7619047619047619</v>
      </c>
      <c r="AX17" s="113">
        <v>0</v>
      </c>
      <c r="AY17" s="114">
        <v>7.5396825396825395</v>
      </c>
      <c r="AZ17" s="113">
        <v>1.1904761904761905</v>
      </c>
      <c r="BA17" s="113">
        <v>0</v>
      </c>
      <c r="BB17" s="114">
        <v>1.520912547528517</v>
      </c>
      <c r="BC17" s="113">
        <v>0</v>
      </c>
      <c r="BD17" s="113">
        <v>0</v>
      </c>
      <c r="BE17" s="113">
        <v>0</v>
      </c>
      <c r="BF17" s="113">
        <v>0</v>
      </c>
      <c r="BG17" s="113">
        <v>0</v>
      </c>
      <c r="BH17" s="113">
        <v>0</v>
      </c>
      <c r="BI17" s="113">
        <v>1.520912547528517</v>
      </c>
      <c r="BJ17" s="113">
        <v>0</v>
      </c>
      <c r="BK17" s="113">
        <v>0</v>
      </c>
      <c r="BL17" s="113">
        <v>0.38022813688212925</v>
      </c>
      <c r="BM17" s="113">
        <v>0</v>
      </c>
      <c r="BN17" s="113">
        <v>0</v>
      </c>
      <c r="BO17" s="113">
        <v>0</v>
      </c>
      <c r="BP17" s="113">
        <v>0</v>
      </c>
      <c r="BQ17" s="113">
        <v>0</v>
      </c>
      <c r="BR17" s="113">
        <v>0</v>
      </c>
      <c r="BS17" s="113">
        <v>0</v>
      </c>
      <c r="BT17" s="113">
        <v>0</v>
      </c>
      <c r="BU17" s="113">
        <v>0</v>
      </c>
      <c r="BV17" s="113">
        <v>0</v>
      </c>
      <c r="BW17" s="113">
        <v>0</v>
      </c>
      <c r="BX17" s="113">
        <v>0</v>
      </c>
      <c r="BY17" s="113">
        <v>0</v>
      </c>
      <c r="BZ17" s="113">
        <v>0.38022813688212925</v>
      </c>
      <c r="CA17" s="113">
        <v>0</v>
      </c>
      <c r="CB17" s="113">
        <v>0</v>
      </c>
      <c r="CC17" s="114">
        <v>0</v>
      </c>
      <c r="CD17" s="114">
        <v>0</v>
      </c>
      <c r="CE17" s="114">
        <v>0</v>
      </c>
      <c r="CF17" s="114">
        <v>0</v>
      </c>
      <c r="CG17" s="114">
        <v>0</v>
      </c>
      <c r="CH17" s="114">
        <v>0</v>
      </c>
      <c r="CI17" s="114">
        <v>0.38022813688212925</v>
      </c>
      <c r="CJ17" s="114">
        <v>0</v>
      </c>
      <c r="CK17" s="114">
        <v>0</v>
      </c>
    </row>
    <row r="18" spans="1:89" x14ac:dyDescent="0.2">
      <c r="A18" s="102">
        <v>78</v>
      </c>
      <c r="B18" s="102">
        <f>'Revised Stratig. - April ''08'!$X$77</f>
        <v>810.99303854668699</v>
      </c>
      <c r="C18" s="122"/>
      <c r="D18" s="123"/>
      <c r="E18" s="123">
        <v>1</v>
      </c>
      <c r="F18" s="123"/>
      <c r="G18" s="123"/>
      <c r="H18" s="123">
        <v>1</v>
      </c>
      <c r="I18" s="213">
        <v>1.25</v>
      </c>
      <c r="J18" s="213">
        <v>1.25</v>
      </c>
      <c r="K18" s="213">
        <v>2.5</v>
      </c>
      <c r="L18" s="213">
        <v>0</v>
      </c>
      <c r="M18" s="213">
        <v>10</v>
      </c>
      <c r="N18" s="213">
        <v>0</v>
      </c>
      <c r="O18" s="213">
        <v>101.25</v>
      </c>
      <c r="P18" s="213">
        <v>0</v>
      </c>
      <c r="Q18" s="213">
        <v>0</v>
      </c>
      <c r="R18" s="213">
        <v>0</v>
      </c>
      <c r="S18" s="213">
        <v>0</v>
      </c>
      <c r="T18" s="213">
        <v>32.5</v>
      </c>
      <c r="V18" s="113"/>
      <c r="W18" s="113"/>
      <c r="X18" s="113"/>
      <c r="Y18" s="113"/>
      <c r="AB18" s="113"/>
      <c r="AC18" s="113"/>
      <c r="AD18" s="113"/>
      <c r="AE18" s="113"/>
      <c r="AG18" s="113"/>
      <c r="AH18" s="113"/>
      <c r="AI18" s="113"/>
      <c r="AJ18" s="113"/>
      <c r="AK18" s="113"/>
      <c r="AL18" s="113"/>
      <c r="AM18" s="113"/>
      <c r="AN18" s="113"/>
      <c r="AO18" s="113"/>
      <c r="AQ18" s="113"/>
      <c r="AR18" s="113"/>
      <c r="AS18" s="113"/>
      <c r="AX18" s="113"/>
      <c r="AZ18" s="113"/>
      <c r="BA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</row>
    <row r="19" spans="1:89" x14ac:dyDescent="0.2">
      <c r="A19" s="106">
        <v>83</v>
      </c>
      <c r="B19" s="106">
        <f>'Revised Stratig. - April ''08'!$X$82</f>
        <v>886.718820331031</v>
      </c>
      <c r="C19" s="122"/>
      <c r="D19" s="123"/>
      <c r="E19" s="123">
        <v>1</v>
      </c>
      <c r="F19" s="123"/>
      <c r="G19" s="123">
        <v>1</v>
      </c>
      <c r="H19" s="123">
        <v>1</v>
      </c>
      <c r="I19" s="213">
        <v>0</v>
      </c>
      <c r="J19" s="213">
        <v>3.4090909090909087</v>
      </c>
      <c r="K19" s="213">
        <v>0</v>
      </c>
      <c r="L19" s="213">
        <v>0</v>
      </c>
      <c r="M19" s="213">
        <v>1.1363636363636367</v>
      </c>
      <c r="N19" s="213">
        <v>0</v>
      </c>
      <c r="O19" s="213">
        <v>69.318181818181827</v>
      </c>
      <c r="P19" s="213">
        <v>0</v>
      </c>
      <c r="Q19" s="213">
        <v>0</v>
      </c>
      <c r="R19" s="213">
        <v>0</v>
      </c>
      <c r="S19" s="213">
        <v>0</v>
      </c>
      <c r="T19" s="213">
        <v>46.500000000000007</v>
      </c>
      <c r="U19" s="39">
        <v>39</v>
      </c>
      <c r="V19" s="113">
        <v>0</v>
      </c>
      <c r="W19" s="113">
        <v>0.79522862823061624</v>
      </c>
      <c r="X19" s="113">
        <v>4.7713717693836974</v>
      </c>
      <c r="Y19" s="113">
        <v>0</v>
      </c>
      <c r="Z19" s="114">
        <v>0</v>
      </c>
      <c r="AA19" s="114">
        <v>0.39761431411530812</v>
      </c>
      <c r="AB19" s="113">
        <v>25.049701789264411</v>
      </c>
      <c r="AC19" s="113">
        <v>0</v>
      </c>
      <c r="AD19" s="113">
        <v>0</v>
      </c>
      <c r="AE19" s="113">
        <v>0</v>
      </c>
      <c r="AF19" s="114">
        <v>0</v>
      </c>
      <c r="AG19" s="113">
        <v>0</v>
      </c>
      <c r="AH19" s="113">
        <v>22.266401590457257</v>
      </c>
      <c r="AI19" s="113">
        <v>0</v>
      </c>
      <c r="AJ19" s="113">
        <v>0.39761431411530812</v>
      </c>
      <c r="AK19" s="113">
        <v>0</v>
      </c>
      <c r="AL19" s="113">
        <v>0.39761431411530812</v>
      </c>
      <c r="AM19" s="113">
        <v>0</v>
      </c>
      <c r="AN19" s="113">
        <v>0</v>
      </c>
      <c r="AO19" s="113">
        <v>0</v>
      </c>
      <c r="AP19" s="113">
        <v>0</v>
      </c>
      <c r="AQ19" s="113">
        <v>0</v>
      </c>
      <c r="AR19" s="113">
        <v>5.1689860834990062</v>
      </c>
      <c r="AS19" s="113">
        <v>1.5904572564612325</v>
      </c>
      <c r="AT19" s="114">
        <v>18.886679920477135</v>
      </c>
      <c r="AU19" s="114">
        <f t="shared" si="0"/>
        <v>25.646123260437374</v>
      </c>
      <c r="AV19" s="114">
        <v>0</v>
      </c>
      <c r="AW19" s="113">
        <v>3.5785288270377733</v>
      </c>
      <c r="AX19" s="113">
        <v>0</v>
      </c>
      <c r="AY19" s="114">
        <v>15.50695825049702</v>
      </c>
      <c r="AZ19" s="113">
        <v>1.1928429423459244</v>
      </c>
      <c r="BA19" s="113">
        <v>0</v>
      </c>
      <c r="BB19" s="113">
        <v>1.1560693641618496</v>
      </c>
      <c r="BC19" s="113">
        <v>0</v>
      </c>
      <c r="BD19" s="113">
        <v>0</v>
      </c>
      <c r="BE19" s="113">
        <v>0</v>
      </c>
      <c r="BF19" s="113">
        <v>0</v>
      </c>
      <c r="BG19" s="113">
        <v>0</v>
      </c>
      <c r="BH19" s="113">
        <v>0</v>
      </c>
      <c r="BI19" s="113">
        <v>0.38535645472061658</v>
      </c>
      <c r="BJ19" s="113">
        <v>0</v>
      </c>
      <c r="BK19" s="113">
        <v>0</v>
      </c>
      <c r="BL19" s="113">
        <v>0</v>
      </c>
      <c r="BM19" s="113">
        <v>0</v>
      </c>
      <c r="BN19" s="113">
        <v>0</v>
      </c>
      <c r="BO19" s="113">
        <v>0</v>
      </c>
      <c r="BP19" s="113">
        <v>0.38535645472061658</v>
      </c>
      <c r="BQ19" s="113">
        <v>0</v>
      </c>
      <c r="BR19" s="113">
        <v>0</v>
      </c>
      <c r="BS19" s="113">
        <v>0</v>
      </c>
      <c r="BT19" s="113">
        <v>0.38535645472061658</v>
      </c>
      <c r="BU19" s="113">
        <v>0</v>
      </c>
      <c r="BV19" s="113">
        <v>0</v>
      </c>
      <c r="BW19" s="113">
        <v>0</v>
      </c>
      <c r="BX19" s="113">
        <v>0</v>
      </c>
      <c r="BY19" s="113">
        <v>0</v>
      </c>
      <c r="BZ19" s="113">
        <v>0</v>
      </c>
      <c r="CA19" s="113">
        <v>0</v>
      </c>
      <c r="CB19" s="113">
        <v>0</v>
      </c>
      <c r="CC19" s="114">
        <v>0</v>
      </c>
      <c r="CD19" s="114">
        <v>0</v>
      </c>
      <c r="CE19" s="114">
        <v>0.38535645472061658</v>
      </c>
      <c r="CF19" s="114">
        <v>0</v>
      </c>
      <c r="CG19" s="114">
        <v>0</v>
      </c>
      <c r="CH19" s="114">
        <v>0</v>
      </c>
      <c r="CI19" s="114">
        <v>0.38535645472061658</v>
      </c>
      <c r="CJ19" s="114">
        <v>0</v>
      </c>
      <c r="CK19" s="114">
        <v>0</v>
      </c>
    </row>
    <row r="20" spans="1:89" x14ac:dyDescent="0.2">
      <c r="A20" s="103">
        <v>86</v>
      </c>
      <c r="B20" s="103">
        <f>'Revised Stratig. - April ''08'!$AC$57</f>
        <v>909.36301544238302</v>
      </c>
      <c r="C20" s="122"/>
      <c r="D20" s="123"/>
      <c r="E20" s="123"/>
      <c r="F20" s="123">
        <v>1</v>
      </c>
      <c r="G20" s="123"/>
      <c r="H20" s="123">
        <v>1</v>
      </c>
      <c r="I20" s="213">
        <v>0</v>
      </c>
      <c r="J20" s="213">
        <v>0.83333333333333337</v>
      </c>
      <c r="K20" s="213">
        <v>1.6666666666666667</v>
      </c>
      <c r="L20" s="213">
        <v>0</v>
      </c>
      <c r="M20" s="213">
        <v>0</v>
      </c>
      <c r="N20" s="213">
        <v>0</v>
      </c>
      <c r="O20" s="213">
        <v>8.3333333333333321</v>
      </c>
      <c r="P20" s="213">
        <v>0</v>
      </c>
      <c r="Q20" s="213">
        <v>0</v>
      </c>
      <c r="R20" s="213">
        <v>0</v>
      </c>
      <c r="S20" s="213">
        <v>0</v>
      </c>
      <c r="T20" s="213">
        <v>9.1666666666666679</v>
      </c>
      <c r="V20" s="113"/>
      <c r="W20" s="113"/>
      <c r="X20" s="113"/>
      <c r="Y20" s="113"/>
      <c r="AB20" s="113"/>
      <c r="AC20" s="113"/>
      <c r="AD20" s="113"/>
      <c r="AE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W20" s="113"/>
      <c r="AX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</row>
    <row r="21" spans="1:89" x14ac:dyDescent="0.2">
      <c r="A21" s="102">
        <v>88</v>
      </c>
      <c r="B21" s="102">
        <f>'Revised Stratig. - April ''08'!$X$87</f>
        <v>963.91560861409801</v>
      </c>
      <c r="C21" s="122"/>
      <c r="D21" s="123"/>
      <c r="E21" s="123">
        <v>1</v>
      </c>
      <c r="F21" s="123"/>
      <c r="G21" s="123"/>
      <c r="H21" s="123">
        <v>1</v>
      </c>
      <c r="I21" s="213">
        <v>0</v>
      </c>
      <c r="J21" s="213">
        <v>1.25</v>
      </c>
      <c r="K21" s="213">
        <v>1.25</v>
      </c>
      <c r="L21" s="213">
        <v>0</v>
      </c>
      <c r="M21" s="213">
        <v>1.25</v>
      </c>
      <c r="N21" s="213">
        <v>0</v>
      </c>
      <c r="O21" s="213">
        <v>36.25</v>
      </c>
      <c r="P21" s="213">
        <v>0</v>
      </c>
      <c r="Q21" s="213">
        <v>0</v>
      </c>
      <c r="R21" s="213">
        <v>0</v>
      </c>
      <c r="S21" s="213">
        <v>0</v>
      </c>
      <c r="T21" s="213">
        <v>15</v>
      </c>
      <c r="V21" s="113"/>
      <c r="W21" s="113"/>
      <c r="X21" s="113"/>
      <c r="Y21" s="113"/>
      <c r="AB21" s="113"/>
      <c r="AC21" s="113"/>
      <c r="AD21" s="113"/>
      <c r="AE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W21" s="113"/>
      <c r="AX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</row>
    <row r="22" spans="1:89" x14ac:dyDescent="0.2">
      <c r="A22" s="103">
        <v>91</v>
      </c>
      <c r="B22" s="103">
        <f>'Revised Stratig. - April ''08'!$AC$62</f>
        <v>971.07079610288304</v>
      </c>
      <c r="C22" s="122"/>
      <c r="D22" s="123"/>
      <c r="E22" s="123"/>
      <c r="F22" s="123">
        <v>1</v>
      </c>
      <c r="G22" s="123"/>
      <c r="H22" s="123">
        <v>1</v>
      </c>
      <c r="I22" s="213">
        <v>0</v>
      </c>
      <c r="J22" s="213">
        <v>0</v>
      </c>
      <c r="K22" s="213">
        <v>0</v>
      </c>
      <c r="L22" s="213">
        <v>0</v>
      </c>
      <c r="M22" s="213">
        <v>2.5</v>
      </c>
      <c r="N22" s="213">
        <v>0</v>
      </c>
      <c r="O22" s="213">
        <v>10</v>
      </c>
      <c r="P22" s="213">
        <v>0</v>
      </c>
      <c r="Q22" s="213">
        <v>0</v>
      </c>
      <c r="R22" s="213">
        <v>0</v>
      </c>
      <c r="S22" s="213">
        <v>0</v>
      </c>
      <c r="T22" s="213">
        <v>7.5</v>
      </c>
      <c r="V22" s="113"/>
      <c r="W22" s="113"/>
      <c r="X22" s="113"/>
      <c r="Y22" s="113"/>
      <c r="AB22" s="113"/>
      <c r="AC22" s="113"/>
      <c r="AD22" s="113"/>
      <c r="AE22" s="113"/>
      <c r="AG22" s="113"/>
      <c r="AH22" s="113"/>
      <c r="AI22" s="113"/>
      <c r="AJ22" s="113"/>
      <c r="AK22" s="113"/>
      <c r="AL22" s="113"/>
      <c r="AM22" s="113"/>
      <c r="AN22" s="113"/>
      <c r="AO22" s="113"/>
      <c r="AQ22" s="113"/>
      <c r="AR22" s="113"/>
      <c r="AS22" s="113"/>
      <c r="AX22" s="113"/>
      <c r="AZ22" s="113"/>
      <c r="BA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</row>
    <row r="23" spans="1:89" x14ac:dyDescent="0.2">
      <c r="A23" s="106">
        <v>93</v>
      </c>
      <c r="B23" s="106">
        <f>'Revised Stratig. - April ''08'!$X$92</f>
        <v>1039.1607677125701</v>
      </c>
      <c r="C23" s="122"/>
      <c r="D23" s="123"/>
      <c r="E23" s="123">
        <v>1</v>
      </c>
      <c r="F23" s="123"/>
      <c r="G23" s="123">
        <v>1</v>
      </c>
      <c r="H23" s="123">
        <v>1</v>
      </c>
      <c r="I23" s="213">
        <v>2.2727272727272734</v>
      </c>
      <c r="J23" s="213">
        <v>0</v>
      </c>
      <c r="K23" s="213">
        <v>1.1363636363636367</v>
      </c>
      <c r="L23" s="213">
        <v>0</v>
      </c>
      <c r="M23" s="213">
        <v>5.6818181818181825</v>
      </c>
      <c r="N23" s="213">
        <v>0</v>
      </c>
      <c r="O23" s="213">
        <v>82.954545454545467</v>
      </c>
      <c r="P23" s="213">
        <v>0</v>
      </c>
      <c r="Q23" s="213">
        <v>0</v>
      </c>
      <c r="R23" s="213">
        <v>0</v>
      </c>
      <c r="S23" s="213">
        <v>0</v>
      </c>
      <c r="T23" s="213">
        <v>20.5</v>
      </c>
      <c r="U23" s="39">
        <v>10</v>
      </c>
      <c r="V23" s="113">
        <v>0</v>
      </c>
      <c r="W23" s="113">
        <v>1.9685039370078741</v>
      </c>
      <c r="X23" s="113">
        <v>6.2992125984251963</v>
      </c>
      <c r="Y23" s="113">
        <v>0</v>
      </c>
      <c r="Z23" s="114">
        <v>0</v>
      </c>
      <c r="AA23" s="114">
        <v>1.5748031496062991</v>
      </c>
      <c r="AB23" s="113">
        <v>24.803149606299215</v>
      </c>
      <c r="AC23" s="113">
        <v>0</v>
      </c>
      <c r="AD23" s="113">
        <v>0</v>
      </c>
      <c r="AE23" s="113">
        <v>0</v>
      </c>
      <c r="AF23" s="114">
        <v>0</v>
      </c>
      <c r="AG23" s="113">
        <v>0</v>
      </c>
      <c r="AH23" s="113">
        <v>20.078740157480315</v>
      </c>
      <c r="AI23" s="113">
        <v>0</v>
      </c>
      <c r="AJ23" s="113">
        <v>0.39370078740157477</v>
      </c>
      <c r="AK23" s="113">
        <v>0</v>
      </c>
      <c r="AL23" s="113">
        <v>0</v>
      </c>
      <c r="AM23" s="113">
        <v>0</v>
      </c>
      <c r="AN23" s="113">
        <v>0</v>
      </c>
      <c r="AO23" s="113">
        <v>0</v>
      </c>
      <c r="AP23" s="113">
        <v>0</v>
      </c>
      <c r="AQ23" s="113">
        <v>0.39370078740157477</v>
      </c>
      <c r="AR23" s="113">
        <v>1.5748031496062991</v>
      </c>
      <c r="AS23" s="113">
        <v>0.39370078740157477</v>
      </c>
      <c r="AT23" s="114">
        <v>22.834645669291341</v>
      </c>
      <c r="AU23" s="114">
        <f t="shared" si="0"/>
        <v>24.803149606299215</v>
      </c>
      <c r="AV23" s="114">
        <v>0</v>
      </c>
      <c r="AW23" s="113">
        <v>5.9055118110236222</v>
      </c>
      <c r="AX23" s="113">
        <v>0</v>
      </c>
      <c r="AY23" s="114">
        <v>12.598425196850393</v>
      </c>
      <c r="AZ23" s="113">
        <v>1.1811023622047243</v>
      </c>
      <c r="BA23" s="113">
        <v>0</v>
      </c>
      <c r="BB23" s="113">
        <v>0</v>
      </c>
      <c r="BC23" s="113">
        <v>0</v>
      </c>
      <c r="BD23" s="113">
        <v>0</v>
      </c>
      <c r="BE23" s="113">
        <v>0</v>
      </c>
      <c r="BF23" s="113">
        <v>0.38910505836575876</v>
      </c>
      <c r="BG23" s="113">
        <v>0</v>
      </c>
      <c r="BH23" s="113">
        <v>0</v>
      </c>
      <c r="BI23" s="113">
        <v>0</v>
      </c>
      <c r="BJ23" s="113">
        <v>0</v>
      </c>
      <c r="BK23" s="113">
        <v>0</v>
      </c>
      <c r="BL23" s="113">
        <v>0.38910505836575876</v>
      </c>
      <c r="BM23" s="113">
        <v>0</v>
      </c>
      <c r="BN23" s="113">
        <v>0</v>
      </c>
      <c r="BO23" s="113">
        <v>0</v>
      </c>
      <c r="BP23" s="113">
        <v>0</v>
      </c>
      <c r="BQ23" s="113">
        <v>0</v>
      </c>
      <c r="BR23" s="113">
        <v>0</v>
      </c>
      <c r="BS23" s="113">
        <v>0.38910505836575876</v>
      </c>
      <c r="BT23" s="113">
        <v>0</v>
      </c>
      <c r="BU23" s="113">
        <v>0</v>
      </c>
      <c r="BV23" s="113">
        <v>0</v>
      </c>
      <c r="BW23" s="113">
        <v>0</v>
      </c>
      <c r="BX23" s="113">
        <v>0</v>
      </c>
      <c r="BY23" s="113">
        <v>0</v>
      </c>
      <c r="BZ23" s="113">
        <v>0</v>
      </c>
      <c r="CA23" s="113">
        <v>0</v>
      </c>
      <c r="CB23" s="113">
        <v>0</v>
      </c>
      <c r="CC23" s="114">
        <v>0</v>
      </c>
      <c r="CD23" s="114">
        <v>0</v>
      </c>
      <c r="CE23" s="114">
        <v>0</v>
      </c>
      <c r="CF23" s="114">
        <v>0</v>
      </c>
      <c r="CG23" s="114">
        <v>0</v>
      </c>
      <c r="CH23" s="114">
        <v>0</v>
      </c>
      <c r="CI23" s="114">
        <v>0</v>
      </c>
      <c r="CJ23" s="114">
        <v>0</v>
      </c>
      <c r="CK23" s="114">
        <v>0</v>
      </c>
    </row>
    <row r="24" spans="1:89" x14ac:dyDescent="0.2">
      <c r="A24" s="102">
        <v>98</v>
      </c>
      <c r="B24" s="102">
        <f>'Revised Stratig. - April ''08'!$X$97</f>
        <v>1114.25921940073</v>
      </c>
      <c r="C24" s="122"/>
      <c r="D24" s="123"/>
      <c r="E24" s="123">
        <v>1</v>
      </c>
      <c r="F24" s="123"/>
      <c r="G24" s="123"/>
      <c r="H24" s="123">
        <v>1</v>
      </c>
      <c r="I24" s="213">
        <v>0</v>
      </c>
      <c r="J24" s="213">
        <v>3.75</v>
      </c>
      <c r="K24" s="213">
        <v>1.25</v>
      </c>
      <c r="L24" s="213">
        <v>0</v>
      </c>
      <c r="M24" s="213">
        <v>2.5</v>
      </c>
      <c r="N24" s="213">
        <v>0</v>
      </c>
      <c r="O24" s="213">
        <v>26.25</v>
      </c>
      <c r="P24" s="213">
        <v>0</v>
      </c>
      <c r="Q24" s="213">
        <v>0</v>
      </c>
      <c r="R24" s="213">
        <v>0</v>
      </c>
      <c r="S24" s="213">
        <v>0</v>
      </c>
      <c r="T24" s="213">
        <v>7.5</v>
      </c>
      <c r="V24" s="113"/>
      <c r="W24" s="113"/>
      <c r="X24" s="113"/>
      <c r="Y24" s="113"/>
      <c r="AB24" s="113"/>
      <c r="AC24" s="113"/>
      <c r="AD24" s="113"/>
      <c r="AE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W24" s="113"/>
      <c r="AX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</row>
    <row r="25" spans="1:89" x14ac:dyDescent="0.2">
      <c r="A25" s="106">
        <v>103</v>
      </c>
      <c r="B25" s="106">
        <f>'Revised Stratig. - April ''08'!$X$102</f>
        <v>1188.8273664140099</v>
      </c>
      <c r="C25" s="122"/>
      <c r="D25" s="123"/>
      <c r="E25" s="123">
        <v>1</v>
      </c>
      <c r="F25" s="123"/>
      <c r="G25" s="123">
        <v>1</v>
      </c>
      <c r="H25" s="123">
        <v>1</v>
      </c>
      <c r="I25" s="213">
        <v>0.83333333333333337</v>
      </c>
      <c r="J25" s="213">
        <v>2.5</v>
      </c>
      <c r="K25" s="213">
        <v>1.6666666666666667</v>
      </c>
      <c r="L25" s="213">
        <v>0</v>
      </c>
      <c r="M25" s="213">
        <v>1.6666666666666667</v>
      </c>
      <c r="N25" s="213">
        <v>0</v>
      </c>
      <c r="O25" s="213">
        <v>106.66666666666667</v>
      </c>
      <c r="P25" s="213">
        <v>0</v>
      </c>
      <c r="Q25" s="213">
        <v>0</v>
      </c>
      <c r="R25" s="213">
        <v>0</v>
      </c>
      <c r="S25" s="213">
        <v>0</v>
      </c>
      <c r="T25" s="213">
        <v>20</v>
      </c>
      <c r="U25" s="39">
        <v>39</v>
      </c>
      <c r="V25" s="113">
        <v>0</v>
      </c>
      <c r="W25" s="113">
        <v>0.79051383399209485</v>
      </c>
      <c r="X25" s="113">
        <v>3.1620553359683794</v>
      </c>
      <c r="Y25" s="113">
        <v>0</v>
      </c>
      <c r="Z25" s="114">
        <v>0</v>
      </c>
      <c r="AA25" s="114">
        <v>0.79051383399209485</v>
      </c>
      <c r="AB25" s="113">
        <v>22.92490118577075</v>
      </c>
      <c r="AC25" s="113">
        <v>0</v>
      </c>
      <c r="AD25" s="113">
        <v>0</v>
      </c>
      <c r="AE25" s="113">
        <v>0</v>
      </c>
      <c r="AF25" s="114">
        <v>0</v>
      </c>
      <c r="AG25" s="113">
        <v>0</v>
      </c>
      <c r="AH25" s="113">
        <v>13.438735177865613</v>
      </c>
      <c r="AI25" s="113">
        <v>0</v>
      </c>
      <c r="AJ25" s="113">
        <v>0.39525691699604742</v>
      </c>
      <c r="AK25" s="113">
        <v>0</v>
      </c>
      <c r="AL25" s="113">
        <v>0.39525691699604742</v>
      </c>
      <c r="AM25" s="113">
        <v>0</v>
      </c>
      <c r="AN25" s="113">
        <v>0</v>
      </c>
      <c r="AO25" s="113">
        <v>0</v>
      </c>
      <c r="AP25" s="113">
        <v>0</v>
      </c>
      <c r="AQ25" s="113">
        <v>1.9762845849802373</v>
      </c>
      <c r="AR25" s="113">
        <v>4.3478260869565215</v>
      </c>
      <c r="AS25" s="113">
        <v>0.79051383399209485</v>
      </c>
      <c r="AT25" s="114">
        <v>22.529644268774703</v>
      </c>
      <c r="AU25" s="114">
        <f t="shared" si="0"/>
        <v>27.66798418972332</v>
      </c>
      <c r="AV25" s="114">
        <v>0</v>
      </c>
      <c r="AW25" s="113">
        <v>5.1383399209486171</v>
      </c>
      <c r="AX25" s="113">
        <v>0</v>
      </c>
      <c r="AY25" s="114">
        <v>20.948616600790515</v>
      </c>
      <c r="AZ25" s="113">
        <v>2.3715415019762842</v>
      </c>
      <c r="BA25" s="113">
        <v>0</v>
      </c>
      <c r="BB25" s="113">
        <v>0.75187969924812026</v>
      </c>
      <c r="BC25" s="113">
        <v>0</v>
      </c>
      <c r="BD25" s="113">
        <v>0</v>
      </c>
      <c r="BE25" s="113">
        <v>0</v>
      </c>
      <c r="BF25" s="113">
        <v>0</v>
      </c>
      <c r="BG25" s="113">
        <v>0</v>
      </c>
      <c r="BH25" s="113">
        <v>0</v>
      </c>
      <c r="BI25" s="113">
        <v>0.37593984962406013</v>
      </c>
      <c r="BJ25" s="113">
        <v>0</v>
      </c>
      <c r="BK25" s="113">
        <v>0.37593984962406013</v>
      </c>
      <c r="BL25" s="113">
        <v>0</v>
      </c>
      <c r="BM25" s="113">
        <v>0</v>
      </c>
      <c r="BN25" s="113">
        <v>0.37593984962406013</v>
      </c>
      <c r="BO25" s="113">
        <v>0</v>
      </c>
      <c r="BP25" s="113">
        <v>0</v>
      </c>
      <c r="BQ25" s="113">
        <v>0</v>
      </c>
      <c r="BR25" s="113">
        <v>1.8796992481203008</v>
      </c>
      <c r="BS25" s="113">
        <v>0.37593984962406013</v>
      </c>
      <c r="BT25" s="113">
        <v>0</v>
      </c>
      <c r="BU25" s="113">
        <v>0</v>
      </c>
      <c r="BV25" s="113">
        <v>0</v>
      </c>
      <c r="BW25" s="113">
        <v>0</v>
      </c>
      <c r="BX25" s="113">
        <v>0</v>
      </c>
      <c r="BY25" s="113">
        <v>0</v>
      </c>
      <c r="BZ25" s="113">
        <v>0</v>
      </c>
      <c r="CA25" s="113">
        <v>0</v>
      </c>
      <c r="CB25" s="113">
        <v>0</v>
      </c>
      <c r="CC25" s="114">
        <v>0</v>
      </c>
      <c r="CD25" s="114">
        <v>0</v>
      </c>
      <c r="CE25" s="114">
        <v>0.37593984962406013</v>
      </c>
      <c r="CF25" s="114">
        <v>0</v>
      </c>
      <c r="CG25" s="114">
        <v>0</v>
      </c>
      <c r="CH25" s="114">
        <v>0</v>
      </c>
      <c r="CI25" s="114">
        <v>0.37593984962406013</v>
      </c>
      <c r="CJ25" s="114">
        <v>0</v>
      </c>
      <c r="CK25" s="114">
        <v>0</v>
      </c>
    </row>
    <row r="26" spans="1:89" x14ac:dyDescent="0.2">
      <c r="A26" s="102">
        <v>108</v>
      </c>
      <c r="B26" s="102">
        <f>'Revised Stratig. - April ''08'!$X$107</f>
        <v>1264.12998629918</v>
      </c>
      <c r="C26" s="122"/>
      <c r="D26" s="123"/>
      <c r="E26" s="123">
        <v>1</v>
      </c>
      <c r="F26" s="123"/>
      <c r="G26" s="123"/>
      <c r="H26" s="123">
        <v>1</v>
      </c>
      <c r="I26" s="213">
        <v>0</v>
      </c>
      <c r="J26" s="213">
        <v>0</v>
      </c>
      <c r="K26" s="213">
        <v>10</v>
      </c>
      <c r="L26" s="213">
        <v>0</v>
      </c>
      <c r="M26" s="213">
        <v>12</v>
      </c>
      <c r="N26" s="213">
        <v>0</v>
      </c>
      <c r="O26" s="213">
        <v>83</v>
      </c>
      <c r="P26" s="213">
        <v>0</v>
      </c>
      <c r="Q26" s="213">
        <v>0</v>
      </c>
      <c r="R26" s="213">
        <v>0</v>
      </c>
      <c r="S26" s="213">
        <v>0</v>
      </c>
      <c r="T26" s="213">
        <v>13</v>
      </c>
      <c r="V26" s="113"/>
      <c r="W26" s="113"/>
      <c r="X26" s="113"/>
      <c r="Y26" s="113"/>
      <c r="AB26" s="113"/>
      <c r="AC26" s="113"/>
      <c r="AD26" s="113"/>
      <c r="AE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W26" s="113"/>
      <c r="AX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</row>
    <row r="27" spans="1:89" x14ac:dyDescent="0.2">
      <c r="A27" s="106">
        <v>113</v>
      </c>
      <c r="B27" s="106">
        <f>'Revised Stratig. - April ''08'!$X$112</f>
        <v>1340.0047078789701</v>
      </c>
      <c r="C27" s="122"/>
      <c r="D27" s="123"/>
      <c r="E27" s="123">
        <v>1</v>
      </c>
      <c r="F27" s="123"/>
      <c r="G27" s="123">
        <v>1</v>
      </c>
      <c r="H27" s="123">
        <v>1</v>
      </c>
      <c r="I27" s="213">
        <v>0</v>
      </c>
      <c r="J27" s="213">
        <v>1</v>
      </c>
      <c r="K27" s="213">
        <v>7</v>
      </c>
      <c r="L27" s="213">
        <v>0</v>
      </c>
      <c r="M27" s="213">
        <v>2</v>
      </c>
      <c r="N27" s="213">
        <v>0</v>
      </c>
      <c r="O27" s="213">
        <v>53</v>
      </c>
      <c r="P27" s="213">
        <v>0</v>
      </c>
      <c r="Q27" s="213">
        <v>0</v>
      </c>
      <c r="R27" s="213">
        <v>0</v>
      </c>
      <c r="S27" s="213">
        <v>0</v>
      </c>
      <c r="T27" s="213">
        <v>11</v>
      </c>
      <c r="U27" s="39">
        <v>34</v>
      </c>
      <c r="V27" s="113">
        <v>0</v>
      </c>
      <c r="W27" s="113">
        <v>0</v>
      </c>
      <c r="X27" s="113">
        <v>4.7713717693836974</v>
      </c>
      <c r="Y27" s="113">
        <v>0</v>
      </c>
      <c r="Z27" s="114">
        <v>0</v>
      </c>
      <c r="AA27" s="114">
        <v>0</v>
      </c>
      <c r="AB27" s="113">
        <v>35.785288270377734</v>
      </c>
      <c r="AC27" s="113">
        <v>0</v>
      </c>
      <c r="AD27" s="113">
        <v>0</v>
      </c>
      <c r="AE27" s="113">
        <v>0.39761431411530812</v>
      </c>
      <c r="AF27" s="114">
        <v>0</v>
      </c>
      <c r="AG27" s="113">
        <v>0</v>
      </c>
      <c r="AH27" s="113">
        <v>11.133200795228628</v>
      </c>
      <c r="AI27" s="113">
        <v>0</v>
      </c>
      <c r="AJ27" s="113">
        <v>0</v>
      </c>
      <c r="AK27" s="113">
        <v>0</v>
      </c>
      <c r="AL27" s="113">
        <v>0</v>
      </c>
      <c r="AM27" s="113">
        <v>0</v>
      </c>
      <c r="AN27" s="113">
        <v>0</v>
      </c>
      <c r="AO27" s="113">
        <v>0</v>
      </c>
      <c r="AP27" s="114">
        <v>0</v>
      </c>
      <c r="AQ27" s="113">
        <v>1.3916500994035785</v>
      </c>
      <c r="AR27" s="113">
        <v>5.5666003976143141</v>
      </c>
      <c r="AS27" s="113">
        <v>0.39761431411530812</v>
      </c>
      <c r="AT27" s="114">
        <v>20.675944333996025</v>
      </c>
      <c r="AU27" s="114">
        <f t="shared" si="0"/>
        <v>26.640159045725646</v>
      </c>
      <c r="AV27" s="114">
        <v>0</v>
      </c>
      <c r="AW27" s="114">
        <v>2.3856858846918487</v>
      </c>
      <c r="AX27" s="113">
        <v>0.39761431411530812</v>
      </c>
      <c r="AY27" s="114">
        <v>15.109343936381709</v>
      </c>
      <c r="AZ27" s="113">
        <v>1.9880715705765408</v>
      </c>
      <c r="BA27" s="113">
        <v>0</v>
      </c>
      <c r="BB27" s="114">
        <v>0.39292730844793711</v>
      </c>
      <c r="BC27" s="113">
        <v>0</v>
      </c>
      <c r="BD27" s="113">
        <v>0</v>
      </c>
      <c r="BE27" s="113">
        <v>0</v>
      </c>
      <c r="BF27" s="113">
        <v>0</v>
      </c>
      <c r="BG27" s="113">
        <v>0</v>
      </c>
      <c r="BH27" s="113">
        <v>0</v>
      </c>
      <c r="BI27" s="113">
        <v>0.39292730844793711</v>
      </c>
      <c r="BJ27" s="113">
        <v>0</v>
      </c>
      <c r="BK27" s="113">
        <v>0</v>
      </c>
      <c r="BL27" s="113">
        <v>0</v>
      </c>
      <c r="BM27" s="113">
        <v>0</v>
      </c>
      <c r="BN27" s="113">
        <v>0</v>
      </c>
      <c r="BO27" s="113">
        <v>0</v>
      </c>
      <c r="BP27" s="113">
        <v>0</v>
      </c>
      <c r="BQ27" s="113">
        <v>0</v>
      </c>
      <c r="BR27" s="113">
        <v>0</v>
      </c>
      <c r="BS27" s="113">
        <v>0</v>
      </c>
      <c r="BT27" s="113">
        <v>0</v>
      </c>
      <c r="BU27" s="113">
        <v>0</v>
      </c>
      <c r="BV27" s="113">
        <v>0</v>
      </c>
      <c r="BW27" s="113">
        <v>0</v>
      </c>
      <c r="BX27" s="113">
        <v>0</v>
      </c>
      <c r="BY27" s="113">
        <v>0</v>
      </c>
      <c r="BZ27" s="113">
        <v>0</v>
      </c>
      <c r="CA27" s="113">
        <v>0</v>
      </c>
      <c r="CB27" s="113">
        <v>0</v>
      </c>
      <c r="CC27" s="114">
        <v>0</v>
      </c>
      <c r="CD27" s="114">
        <v>0</v>
      </c>
      <c r="CE27" s="114">
        <v>0</v>
      </c>
      <c r="CF27" s="114">
        <v>0</v>
      </c>
      <c r="CG27" s="114">
        <v>0</v>
      </c>
      <c r="CH27" s="114">
        <v>0</v>
      </c>
      <c r="CI27" s="114">
        <v>0.39292730844793711</v>
      </c>
      <c r="CJ27" s="114">
        <v>0</v>
      </c>
      <c r="CK27" s="114">
        <v>0</v>
      </c>
    </row>
    <row r="28" spans="1:89" x14ac:dyDescent="0.2">
      <c r="A28" s="102">
        <v>118</v>
      </c>
      <c r="B28" s="102">
        <f>'Revised Stratig. - April ''08'!$X$117</f>
        <v>1415.6256144055901</v>
      </c>
      <c r="C28" s="122"/>
      <c r="D28" s="123"/>
      <c r="E28" s="123">
        <v>1</v>
      </c>
      <c r="F28" s="123"/>
      <c r="G28" s="123"/>
      <c r="H28" s="123">
        <v>1</v>
      </c>
      <c r="I28" s="213">
        <v>0</v>
      </c>
      <c r="J28" s="213">
        <v>1.25</v>
      </c>
      <c r="K28" s="213">
        <v>11.25</v>
      </c>
      <c r="L28" s="213">
        <v>0</v>
      </c>
      <c r="M28" s="213">
        <v>2.5</v>
      </c>
      <c r="N28" s="213">
        <v>0</v>
      </c>
      <c r="O28" s="213">
        <v>22.5</v>
      </c>
      <c r="P28" s="213">
        <v>0</v>
      </c>
      <c r="Q28" s="213">
        <v>0</v>
      </c>
      <c r="R28" s="213">
        <v>0</v>
      </c>
      <c r="S28" s="213">
        <v>0</v>
      </c>
      <c r="T28" s="213">
        <v>18.75</v>
      </c>
      <c r="V28" s="113"/>
      <c r="W28" s="113"/>
      <c r="X28" s="113"/>
      <c r="Y28" s="113"/>
      <c r="AB28" s="113"/>
      <c r="AC28" s="113"/>
      <c r="AD28" s="113"/>
      <c r="AE28" s="113"/>
      <c r="AG28" s="113"/>
      <c r="AH28" s="113"/>
      <c r="AI28" s="113"/>
      <c r="AJ28" s="113"/>
      <c r="AK28" s="113"/>
      <c r="AL28" s="113"/>
      <c r="AM28" s="113"/>
      <c r="AN28" s="113"/>
      <c r="AO28" s="113"/>
      <c r="AQ28" s="113"/>
      <c r="AR28" s="113"/>
      <c r="AS28" s="113"/>
      <c r="AX28" s="113"/>
      <c r="AZ28" s="113"/>
      <c r="BA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</row>
    <row r="29" spans="1:89" x14ac:dyDescent="0.2">
      <c r="A29" s="106">
        <v>123</v>
      </c>
      <c r="B29" s="106">
        <f>'Revised Stratig. - April ''08'!$X$122</f>
        <v>1490.88569154896</v>
      </c>
      <c r="C29" s="122"/>
      <c r="D29" s="123"/>
      <c r="E29" s="123">
        <v>1</v>
      </c>
      <c r="F29" s="123"/>
      <c r="G29" s="123">
        <v>1</v>
      </c>
      <c r="H29" s="123">
        <v>1</v>
      </c>
      <c r="I29" s="213">
        <v>0</v>
      </c>
      <c r="J29" s="213">
        <v>2.5</v>
      </c>
      <c r="K29" s="213">
        <v>20</v>
      </c>
      <c r="L29" s="213">
        <v>0</v>
      </c>
      <c r="M29" s="213">
        <v>5</v>
      </c>
      <c r="N29" s="213">
        <v>0</v>
      </c>
      <c r="O29" s="213">
        <v>58.75</v>
      </c>
      <c r="P29" s="213">
        <v>0</v>
      </c>
      <c r="Q29" s="213">
        <v>0</v>
      </c>
      <c r="R29" s="213">
        <v>0</v>
      </c>
      <c r="S29" s="213">
        <v>0</v>
      </c>
      <c r="T29" s="213">
        <v>13.75</v>
      </c>
      <c r="U29" s="39">
        <v>41</v>
      </c>
      <c r="V29" s="113">
        <v>0</v>
      </c>
      <c r="W29" s="113">
        <v>1.1904761904761905</v>
      </c>
      <c r="X29" s="113">
        <v>3.1746031746031744</v>
      </c>
      <c r="Y29" s="113">
        <v>0</v>
      </c>
      <c r="Z29" s="114">
        <v>0</v>
      </c>
      <c r="AA29" s="114">
        <v>0.79365079365079361</v>
      </c>
      <c r="AB29" s="113">
        <v>46.031746031746032</v>
      </c>
      <c r="AC29" s="113">
        <v>0</v>
      </c>
      <c r="AD29" s="113">
        <v>0</v>
      </c>
      <c r="AE29" s="113">
        <v>0</v>
      </c>
      <c r="AF29" s="114">
        <v>0.79365079365079361</v>
      </c>
      <c r="AG29" s="113">
        <v>0</v>
      </c>
      <c r="AH29" s="113">
        <v>4.7619047619047619</v>
      </c>
      <c r="AI29" s="113">
        <v>0</v>
      </c>
      <c r="AJ29" s="113">
        <v>0.3968253968253968</v>
      </c>
      <c r="AK29" s="113">
        <v>0</v>
      </c>
      <c r="AL29" s="113">
        <v>0</v>
      </c>
      <c r="AM29" s="113">
        <v>0</v>
      </c>
      <c r="AN29" s="113">
        <v>0</v>
      </c>
      <c r="AO29" s="113">
        <v>0</v>
      </c>
      <c r="AP29" s="113">
        <v>0.79365079365079361</v>
      </c>
      <c r="AQ29" s="113">
        <v>0.3968253968253968</v>
      </c>
      <c r="AR29" s="113">
        <v>3.9682539682539679</v>
      </c>
      <c r="AS29" s="113">
        <v>1.5873015873015872</v>
      </c>
      <c r="AT29" s="114">
        <v>17.063492063492063</v>
      </c>
      <c r="AU29" s="114">
        <f t="shared" si="0"/>
        <v>22.61904761904762</v>
      </c>
      <c r="AV29" s="114">
        <v>0</v>
      </c>
      <c r="AW29" s="113">
        <v>3.9682539682539679</v>
      </c>
      <c r="AX29" s="113">
        <v>0</v>
      </c>
      <c r="AY29" s="114">
        <v>13.095238095238097</v>
      </c>
      <c r="AZ29" s="113">
        <v>1.984126984126984</v>
      </c>
      <c r="BA29" s="113">
        <v>0</v>
      </c>
      <c r="BB29" s="113">
        <v>1.1450381679389312</v>
      </c>
      <c r="BC29" s="113">
        <v>0</v>
      </c>
      <c r="BD29" s="113">
        <v>0</v>
      </c>
      <c r="BE29" s="113">
        <v>0</v>
      </c>
      <c r="BF29" s="113">
        <v>0.76335877862595414</v>
      </c>
      <c r="BG29" s="113">
        <v>0</v>
      </c>
      <c r="BH29" s="113">
        <v>0</v>
      </c>
      <c r="BI29" s="113">
        <v>0</v>
      </c>
      <c r="BJ29" s="113">
        <v>0.38167938931297707</v>
      </c>
      <c r="BK29" s="113">
        <v>0</v>
      </c>
      <c r="BL29" s="113">
        <v>0</v>
      </c>
      <c r="BM29" s="113">
        <v>0</v>
      </c>
      <c r="BN29" s="113">
        <v>0.38167938931297707</v>
      </c>
      <c r="BO29" s="113">
        <v>0</v>
      </c>
      <c r="BP29" s="113">
        <v>0</v>
      </c>
      <c r="BQ29" s="113">
        <v>0</v>
      </c>
      <c r="BR29" s="113">
        <v>1.1450381679389312</v>
      </c>
      <c r="BS29" s="113">
        <v>0</v>
      </c>
      <c r="BT29" s="113">
        <v>0</v>
      </c>
      <c r="BU29" s="113">
        <v>0</v>
      </c>
      <c r="BV29" s="113">
        <v>0</v>
      </c>
      <c r="BW29" s="113">
        <v>0</v>
      </c>
      <c r="BX29" s="113">
        <v>0</v>
      </c>
      <c r="BY29" s="113">
        <v>0</v>
      </c>
      <c r="BZ29" s="113">
        <v>0</v>
      </c>
      <c r="CA29" s="113">
        <v>0</v>
      </c>
      <c r="CB29" s="113">
        <v>0</v>
      </c>
      <c r="CC29" s="114">
        <v>0</v>
      </c>
      <c r="CD29" s="114">
        <v>0</v>
      </c>
      <c r="CE29" s="114">
        <v>0</v>
      </c>
      <c r="CF29" s="114">
        <v>0</v>
      </c>
      <c r="CG29" s="114">
        <v>0</v>
      </c>
      <c r="CH29" s="114">
        <v>0</v>
      </c>
      <c r="CI29" s="114">
        <v>0</v>
      </c>
      <c r="CJ29" s="114">
        <v>0</v>
      </c>
      <c r="CK29" s="114">
        <v>0</v>
      </c>
    </row>
    <row r="30" spans="1:89" x14ac:dyDescent="0.2">
      <c r="A30" s="102">
        <v>128</v>
      </c>
      <c r="B30" s="102">
        <f>'Revised Stratig. - April ''08'!$X$127</f>
        <v>1565.4782904655999</v>
      </c>
      <c r="C30" s="122"/>
      <c r="D30" s="123"/>
      <c r="E30" s="123">
        <v>1</v>
      </c>
      <c r="F30" s="123"/>
      <c r="G30" s="123"/>
      <c r="H30" s="123">
        <v>1</v>
      </c>
      <c r="I30" s="213">
        <v>0</v>
      </c>
      <c r="J30" s="213">
        <v>2.5</v>
      </c>
      <c r="K30" s="213">
        <v>7.5</v>
      </c>
      <c r="L30" s="213">
        <v>0</v>
      </c>
      <c r="M30" s="213">
        <v>0</v>
      </c>
      <c r="N30" s="213">
        <v>0</v>
      </c>
      <c r="O30" s="213">
        <v>12.5</v>
      </c>
      <c r="P30" s="213">
        <v>0</v>
      </c>
      <c r="Q30" s="213">
        <v>0</v>
      </c>
      <c r="R30" s="213">
        <v>0</v>
      </c>
      <c r="S30" s="213">
        <v>0</v>
      </c>
      <c r="T30" s="213">
        <v>15</v>
      </c>
      <c r="V30" s="113"/>
      <c r="W30" s="113"/>
      <c r="X30" s="113"/>
      <c r="Y30" s="113"/>
      <c r="AB30" s="113"/>
      <c r="AC30" s="113"/>
      <c r="AD30" s="113"/>
      <c r="AE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W30" s="113"/>
      <c r="AX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</row>
    <row r="31" spans="1:89" x14ac:dyDescent="0.2">
      <c r="A31" s="107">
        <v>133</v>
      </c>
      <c r="B31" s="107">
        <f>'Revised Stratig. - April ''08'!$X$132</f>
        <v>1639.8956830581801</v>
      </c>
      <c r="C31" s="124"/>
      <c r="D31" s="123"/>
      <c r="E31" s="123">
        <v>1</v>
      </c>
      <c r="F31" s="123"/>
      <c r="G31" s="123">
        <v>1</v>
      </c>
      <c r="H31" s="123">
        <v>1</v>
      </c>
      <c r="I31" s="213">
        <v>0</v>
      </c>
      <c r="J31" s="213">
        <v>1.6666666666666667</v>
      </c>
      <c r="K31" s="213">
        <v>5</v>
      </c>
      <c r="L31" s="213">
        <v>0</v>
      </c>
      <c r="M31" s="213">
        <v>0</v>
      </c>
      <c r="N31" s="213">
        <v>0</v>
      </c>
      <c r="O31" s="213">
        <v>46.666666666666671</v>
      </c>
      <c r="P31" s="213">
        <v>0</v>
      </c>
      <c r="Q31" s="213">
        <v>0</v>
      </c>
      <c r="R31" s="213">
        <v>0</v>
      </c>
      <c r="S31" s="213">
        <v>0</v>
      </c>
      <c r="T31" s="213">
        <v>11.664999999999999</v>
      </c>
      <c r="U31" s="39">
        <v>30</v>
      </c>
      <c r="V31" s="115">
        <v>0</v>
      </c>
      <c r="W31" s="115">
        <v>0</v>
      </c>
      <c r="X31" s="115">
        <v>4.7713717693836974</v>
      </c>
      <c r="Y31" s="115">
        <v>0</v>
      </c>
      <c r="Z31" s="114">
        <v>0</v>
      </c>
      <c r="AA31" s="114">
        <v>0.39761431411530812</v>
      </c>
      <c r="AB31" s="115">
        <v>40.556660039761432</v>
      </c>
      <c r="AC31" s="115">
        <v>0</v>
      </c>
      <c r="AD31" s="115">
        <v>0</v>
      </c>
      <c r="AE31" s="115">
        <v>0</v>
      </c>
      <c r="AF31" s="114">
        <v>0</v>
      </c>
      <c r="AG31" s="115">
        <v>0</v>
      </c>
      <c r="AH31" s="115">
        <v>5.5666003976143141</v>
      </c>
      <c r="AI31" s="115">
        <v>0</v>
      </c>
      <c r="AJ31" s="115">
        <v>0</v>
      </c>
      <c r="AK31" s="116">
        <v>0</v>
      </c>
      <c r="AL31" s="116">
        <v>0</v>
      </c>
      <c r="AM31" s="115">
        <v>0</v>
      </c>
      <c r="AN31" s="115">
        <v>0</v>
      </c>
      <c r="AO31" s="115">
        <v>0</v>
      </c>
      <c r="AP31" s="113">
        <v>0</v>
      </c>
      <c r="AQ31" s="115">
        <v>0</v>
      </c>
      <c r="AR31" s="115">
        <v>5.5666003976143141</v>
      </c>
      <c r="AS31" s="115">
        <v>1.5904572564612325</v>
      </c>
      <c r="AT31" s="114">
        <v>20.079522862823062</v>
      </c>
      <c r="AU31" s="114">
        <f t="shared" si="0"/>
        <v>27.236580516898609</v>
      </c>
      <c r="AV31" s="114">
        <v>0</v>
      </c>
      <c r="AW31" s="113">
        <v>3.180914512922465</v>
      </c>
      <c r="AX31" s="115">
        <v>0</v>
      </c>
      <c r="AY31" s="114">
        <v>18.290258449304176</v>
      </c>
      <c r="AZ31" s="115">
        <v>0</v>
      </c>
      <c r="BA31" s="115">
        <v>0</v>
      </c>
      <c r="BB31" s="113">
        <v>1.1650485436893203</v>
      </c>
      <c r="BC31" s="115">
        <v>0</v>
      </c>
      <c r="BD31" s="115">
        <v>0</v>
      </c>
      <c r="BE31" s="115">
        <v>0</v>
      </c>
      <c r="BF31" s="115">
        <v>0</v>
      </c>
      <c r="BG31" s="117">
        <v>0</v>
      </c>
      <c r="BH31" s="115">
        <v>0</v>
      </c>
      <c r="BI31" s="117">
        <v>0.77669902912621358</v>
      </c>
      <c r="BJ31" s="117">
        <v>0</v>
      </c>
      <c r="BK31" s="117">
        <v>0</v>
      </c>
      <c r="BL31" s="117">
        <v>0</v>
      </c>
      <c r="BM31" s="117">
        <v>0</v>
      </c>
      <c r="BN31" s="117">
        <v>0</v>
      </c>
      <c r="BO31" s="117">
        <v>0</v>
      </c>
      <c r="BP31" s="117">
        <v>0</v>
      </c>
      <c r="BQ31" s="117">
        <v>0</v>
      </c>
      <c r="BR31" s="117">
        <v>0.38834951456310679</v>
      </c>
      <c r="BS31" s="117">
        <v>0</v>
      </c>
      <c r="BT31" s="117">
        <v>0</v>
      </c>
      <c r="BU31" s="117">
        <v>0</v>
      </c>
      <c r="BV31" s="117">
        <v>0</v>
      </c>
      <c r="BW31" s="117">
        <v>0</v>
      </c>
      <c r="BX31" s="117">
        <v>0</v>
      </c>
      <c r="BY31" s="117">
        <v>0</v>
      </c>
      <c r="BZ31" s="117">
        <v>0</v>
      </c>
      <c r="CA31" s="117">
        <v>0</v>
      </c>
      <c r="CB31" s="117">
        <v>0</v>
      </c>
      <c r="CC31" s="114">
        <v>0</v>
      </c>
      <c r="CD31" s="114">
        <v>0</v>
      </c>
      <c r="CE31" s="114">
        <v>0</v>
      </c>
      <c r="CF31" s="114">
        <v>0</v>
      </c>
      <c r="CG31" s="114">
        <v>0</v>
      </c>
      <c r="CH31" s="114">
        <v>0</v>
      </c>
      <c r="CI31" s="114">
        <v>0</v>
      </c>
      <c r="CJ31" s="114">
        <v>0</v>
      </c>
      <c r="CK31" s="114">
        <v>0</v>
      </c>
    </row>
    <row r="32" spans="1:89" x14ac:dyDescent="0.2">
      <c r="A32" s="102">
        <v>138</v>
      </c>
      <c r="B32" s="102">
        <f>'Revised Stratig. - April ''08'!$X$137</f>
        <v>1713.9161338394299</v>
      </c>
      <c r="C32" s="124"/>
      <c r="D32" s="123"/>
      <c r="E32" s="123">
        <v>1</v>
      </c>
      <c r="F32" s="123"/>
      <c r="G32" s="123"/>
      <c r="H32" s="123">
        <v>1</v>
      </c>
      <c r="I32" s="213">
        <v>0</v>
      </c>
      <c r="J32" s="213">
        <v>5</v>
      </c>
      <c r="K32" s="213">
        <v>25</v>
      </c>
      <c r="L32" s="213">
        <v>0</v>
      </c>
      <c r="M32" s="213">
        <v>0</v>
      </c>
      <c r="N32" s="213">
        <v>2.5</v>
      </c>
      <c r="O32" s="213">
        <v>205</v>
      </c>
      <c r="P32" s="213">
        <v>0</v>
      </c>
      <c r="Q32" s="213">
        <v>0</v>
      </c>
      <c r="R32" s="213">
        <v>0</v>
      </c>
      <c r="S32" s="213">
        <v>0</v>
      </c>
      <c r="T32" s="213">
        <v>32.5</v>
      </c>
      <c r="V32" s="115"/>
      <c r="W32" s="115"/>
      <c r="X32" s="115"/>
      <c r="Y32" s="115"/>
      <c r="AB32" s="115"/>
      <c r="AC32" s="115"/>
      <c r="AD32" s="115"/>
      <c r="AE32" s="115"/>
      <c r="AG32" s="115"/>
      <c r="AH32" s="115"/>
      <c r="AI32" s="115"/>
      <c r="AJ32" s="115"/>
      <c r="AK32" s="116"/>
      <c r="AL32" s="116"/>
      <c r="AM32" s="115"/>
      <c r="AN32" s="115"/>
      <c r="AO32" s="115"/>
      <c r="AP32" s="113"/>
      <c r="AQ32" s="115"/>
      <c r="AR32" s="115"/>
      <c r="AS32" s="115"/>
      <c r="AW32" s="113"/>
      <c r="AX32" s="115"/>
      <c r="AZ32" s="115"/>
      <c r="BA32" s="115"/>
      <c r="BB32" s="113"/>
      <c r="BC32" s="115"/>
      <c r="BD32" s="115"/>
      <c r="BE32" s="115"/>
      <c r="BF32" s="115"/>
      <c r="BG32" s="117"/>
      <c r="BH32" s="115"/>
      <c r="BI32" s="117"/>
      <c r="BJ32" s="117"/>
      <c r="BK32" s="117"/>
      <c r="BL32" s="117"/>
      <c r="BM32" s="117"/>
      <c r="BN32" s="117"/>
      <c r="BO32" s="117"/>
      <c r="BP32" s="117"/>
      <c r="BQ32" s="117"/>
      <c r="BR32" s="117"/>
      <c r="BS32" s="117"/>
      <c r="BT32" s="117"/>
      <c r="BU32" s="117"/>
      <c r="BV32" s="117"/>
      <c r="BW32" s="117"/>
      <c r="BX32" s="117"/>
      <c r="BY32" s="117"/>
      <c r="BZ32" s="117"/>
      <c r="CA32" s="117"/>
      <c r="CB32" s="117"/>
    </row>
    <row r="33" spans="1:89" x14ac:dyDescent="0.2">
      <c r="A33" s="107">
        <v>143</v>
      </c>
      <c r="B33" s="107">
        <f>'Revised Stratig. - April ''08'!$X$142</f>
        <v>1788.5544908570801</v>
      </c>
      <c r="C33" s="124"/>
      <c r="D33" s="123"/>
      <c r="E33" s="123">
        <v>1</v>
      </c>
      <c r="F33" s="123"/>
      <c r="G33" s="123">
        <v>1</v>
      </c>
      <c r="H33" s="123">
        <v>1</v>
      </c>
      <c r="I33" s="213">
        <v>0</v>
      </c>
      <c r="J33" s="213">
        <v>2.5</v>
      </c>
      <c r="K33" s="213">
        <v>10</v>
      </c>
      <c r="L33" s="213">
        <v>0</v>
      </c>
      <c r="M33" s="213">
        <v>0</v>
      </c>
      <c r="N33" s="213">
        <v>0</v>
      </c>
      <c r="O33" s="213">
        <v>155</v>
      </c>
      <c r="P33" s="213">
        <v>0</v>
      </c>
      <c r="Q33" s="213">
        <v>0</v>
      </c>
      <c r="R33" s="213">
        <v>0</v>
      </c>
      <c r="S33" s="213">
        <v>0</v>
      </c>
      <c r="T33" s="213">
        <v>25</v>
      </c>
      <c r="U33" s="39">
        <v>16</v>
      </c>
      <c r="V33" s="115">
        <v>0</v>
      </c>
      <c r="W33" s="115">
        <v>0.3968253968253968</v>
      </c>
      <c r="X33" s="115">
        <v>5.5555555555555554</v>
      </c>
      <c r="Y33" s="115">
        <v>0</v>
      </c>
      <c r="Z33" s="114">
        <v>0</v>
      </c>
      <c r="AA33" s="114">
        <v>0.79365079365079361</v>
      </c>
      <c r="AB33" s="115">
        <v>36.904761904761905</v>
      </c>
      <c r="AC33" s="115">
        <v>0.3968253968253968</v>
      </c>
      <c r="AD33" s="115">
        <v>0</v>
      </c>
      <c r="AE33" s="115">
        <v>0</v>
      </c>
      <c r="AF33" s="114">
        <v>0</v>
      </c>
      <c r="AG33" s="115">
        <v>0.3968253968253968</v>
      </c>
      <c r="AH33" s="115">
        <v>3.5714285714285712</v>
      </c>
      <c r="AI33" s="115">
        <v>0</v>
      </c>
      <c r="AJ33" s="115">
        <v>0</v>
      </c>
      <c r="AK33" s="116">
        <v>0</v>
      </c>
      <c r="AL33" s="116">
        <v>0</v>
      </c>
      <c r="AM33" s="115">
        <v>0</v>
      </c>
      <c r="AN33" s="115">
        <v>0.3968253968253968</v>
      </c>
      <c r="AO33" s="115">
        <v>0</v>
      </c>
      <c r="AP33" s="113">
        <v>0</v>
      </c>
      <c r="AQ33" s="115">
        <v>0.99206349206349198</v>
      </c>
      <c r="AR33" s="115">
        <v>9.5238095238095237</v>
      </c>
      <c r="AS33" s="115">
        <v>0.79365079365079361</v>
      </c>
      <c r="AT33" s="114">
        <v>22.420634920634921</v>
      </c>
      <c r="AU33" s="114">
        <f t="shared" si="0"/>
        <v>32.738095238095241</v>
      </c>
      <c r="AV33" s="114">
        <v>0</v>
      </c>
      <c r="AW33" s="113">
        <v>3.9682539682539679</v>
      </c>
      <c r="AX33" s="115">
        <v>0</v>
      </c>
      <c r="AY33" s="114">
        <v>12.698412698412698</v>
      </c>
      <c r="AZ33" s="115">
        <v>1.1904761904761905</v>
      </c>
      <c r="BA33" s="115">
        <v>0</v>
      </c>
      <c r="BB33" s="113">
        <v>0</v>
      </c>
      <c r="BC33" s="115">
        <v>0</v>
      </c>
      <c r="BD33" s="115">
        <v>0</v>
      </c>
      <c r="BE33" s="115">
        <v>0</v>
      </c>
      <c r="BF33" s="115">
        <v>0</v>
      </c>
      <c r="BG33" s="117">
        <v>0</v>
      </c>
      <c r="BH33" s="115">
        <v>0</v>
      </c>
      <c r="BI33" s="117">
        <v>0</v>
      </c>
      <c r="BJ33" s="117">
        <v>0</v>
      </c>
      <c r="BK33" s="117">
        <v>0</v>
      </c>
      <c r="BL33" s="117">
        <v>0.39370078740157477</v>
      </c>
      <c r="BM33" s="117">
        <v>0</v>
      </c>
      <c r="BN33" s="117">
        <v>0</v>
      </c>
      <c r="BO33" s="117">
        <v>0</v>
      </c>
      <c r="BP33" s="117">
        <v>0</v>
      </c>
      <c r="BQ33" s="117">
        <v>0</v>
      </c>
      <c r="BR33" s="117">
        <v>0</v>
      </c>
      <c r="BS33" s="117">
        <v>0</v>
      </c>
      <c r="BT33" s="117">
        <v>0</v>
      </c>
      <c r="BU33" s="117">
        <v>0</v>
      </c>
      <c r="BV33" s="117">
        <v>0</v>
      </c>
      <c r="BW33" s="117">
        <v>0</v>
      </c>
      <c r="BX33" s="117">
        <v>0</v>
      </c>
      <c r="BY33" s="117">
        <v>0</v>
      </c>
      <c r="BZ33" s="117">
        <v>0</v>
      </c>
      <c r="CA33" s="117">
        <v>0</v>
      </c>
      <c r="CB33" s="117">
        <v>0</v>
      </c>
      <c r="CC33" s="114">
        <v>0</v>
      </c>
      <c r="CD33" s="114">
        <v>0</v>
      </c>
      <c r="CE33" s="114">
        <v>0</v>
      </c>
      <c r="CF33" s="114">
        <v>0</v>
      </c>
      <c r="CG33" s="114">
        <v>0</v>
      </c>
      <c r="CH33" s="114">
        <v>0</v>
      </c>
      <c r="CI33" s="114">
        <v>0.39370078740157477</v>
      </c>
      <c r="CJ33" s="114">
        <v>0</v>
      </c>
      <c r="CK33" s="114">
        <v>0</v>
      </c>
    </row>
    <row r="34" spans="1:89" x14ac:dyDescent="0.2">
      <c r="A34" s="102">
        <v>147</v>
      </c>
      <c r="B34" s="102">
        <f>'Revised Stratig. - April ''08'!$X$146</f>
        <v>1856.1755633129801</v>
      </c>
      <c r="C34" s="124"/>
      <c r="D34" s="123"/>
      <c r="E34" s="123">
        <v>1</v>
      </c>
      <c r="F34" s="123"/>
      <c r="G34" s="123"/>
      <c r="H34" s="123">
        <v>1</v>
      </c>
      <c r="I34" s="213">
        <v>2.083333333333333</v>
      </c>
      <c r="J34" s="213">
        <v>4.1666666666666661</v>
      </c>
      <c r="K34" s="213">
        <v>12.5</v>
      </c>
      <c r="L34" s="213">
        <v>0</v>
      </c>
      <c r="M34" s="213">
        <v>0</v>
      </c>
      <c r="N34" s="213">
        <v>0</v>
      </c>
      <c r="O34" s="213">
        <v>435.41666666666669</v>
      </c>
      <c r="P34" s="213">
        <v>0</v>
      </c>
      <c r="Q34" s="213">
        <v>0</v>
      </c>
      <c r="R34" s="213">
        <v>0</v>
      </c>
      <c r="S34" s="213">
        <v>0</v>
      </c>
      <c r="T34" s="213">
        <v>29.149999999999995</v>
      </c>
      <c r="V34" s="115"/>
      <c r="W34" s="115"/>
      <c r="X34" s="115"/>
      <c r="Y34" s="115"/>
      <c r="AB34" s="115"/>
      <c r="AC34" s="115"/>
      <c r="AD34" s="115"/>
      <c r="AE34" s="115"/>
      <c r="AG34" s="115"/>
      <c r="AH34" s="115"/>
      <c r="AI34" s="115"/>
      <c r="AJ34" s="115"/>
      <c r="AK34" s="116"/>
      <c r="AL34" s="116"/>
      <c r="AM34" s="115"/>
      <c r="AN34" s="115"/>
      <c r="AO34" s="115"/>
      <c r="AP34" s="113"/>
      <c r="AQ34" s="115"/>
      <c r="AR34" s="115"/>
      <c r="AS34" s="115"/>
      <c r="AW34" s="113"/>
      <c r="AX34" s="115"/>
      <c r="AZ34" s="115"/>
      <c r="BA34" s="115"/>
      <c r="BB34" s="113"/>
      <c r="BC34" s="115"/>
      <c r="BD34" s="115"/>
      <c r="BE34" s="115"/>
      <c r="BF34" s="115"/>
      <c r="BG34" s="117"/>
      <c r="BH34" s="115"/>
      <c r="BI34" s="117"/>
      <c r="BJ34" s="117"/>
      <c r="BK34" s="117"/>
      <c r="BL34" s="117"/>
      <c r="BM34" s="117"/>
      <c r="BN34" s="117"/>
      <c r="BO34" s="117"/>
      <c r="BP34" s="117"/>
      <c r="BQ34" s="117"/>
      <c r="BR34" s="117"/>
      <c r="BS34" s="117"/>
      <c r="BT34" s="117"/>
      <c r="BU34" s="117"/>
      <c r="BV34" s="117"/>
      <c r="BW34" s="117"/>
      <c r="BX34" s="117"/>
      <c r="BY34" s="117"/>
      <c r="BZ34" s="117"/>
      <c r="CA34" s="117"/>
      <c r="CB34" s="117"/>
    </row>
    <row r="35" spans="1:89" x14ac:dyDescent="0.2">
      <c r="A35" s="103">
        <v>159</v>
      </c>
      <c r="B35" s="103">
        <f>'Revised Stratig. - April ''08'!$AC$130</f>
        <v>1957.52533339968</v>
      </c>
      <c r="C35" s="122"/>
      <c r="D35" s="123"/>
      <c r="E35" s="123"/>
      <c r="F35" s="123">
        <v>1</v>
      </c>
      <c r="G35" s="123"/>
      <c r="H35" s="123">
        <v>1</v>
      </c>
      <c r="I35" s="213">
        <v>0</v>
      </c>
      <c r="J35" s="213">
        <v>1.25</v>
      </c>
      <c r="K35" s="213">
        <v>12.5</v>
      </c>
      <c r="L35" s="213">
        <v>0</v>
      </c>
      <c r="M35" s="213">
        <v>0</v>
      </c>
      <c r="N35" s="213">
        <v>0</v>
      </c>
      <c r="O35" s="213">
        <v>38.75</v>
      </c>
      <c r="P35" s="213">
        <v>0</v>
      </c>
      <c r="Q35" s="213">
        <v>0</v>
      </c>
      <c r="R35" s="213">
        <v>0</v>
      </c>
      <c r="S35" s="213">
        <v>0</v>
      </c>
      <c r="T35" s="213">
        <v>1.25</v>
      </c>
      <c r="V35" s="113"/>
      <c r="W35" s="113"/>
      <c r="X35" s="113"/>
      <c r="Y35" s="113"/>
      <c r="AB35" s="113"/>
      <c r="AC35" s="113"/>
      <c r="AD35" s="113"/>
      <c r="AE35" s="113"/>
      <c r="AG35" s="113"/>
      <c r="AH35" s="113"/>
      <c r="AI35" s="113"/>
      <c r="AJ35" s="113"/>
      <c r="AK35" s="113"/>
      <c r="AL35" s="113"/>
      <c r="AM35" s="113"/>
      <c r="AN35" s="113"/>
      <c r="AO35" s="113"/>
      <c r="AQ35" s="113"/>
      <c r="AR35" s="113"/>
      <c r="AS35" s="113"/>
      <c r="AX35" s="113"/>
      <c r="AZ35" s="113"/>
      <c r="BA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</row>
    <row r="36" spans="1:89" x14ac:dyDescent="0.2">
      <c r="A36" s="106">
        <v>153</v>
      </c>
      <c r="B36" s="106">
        <f>'Revised Stratig. - April ''08'!$X$152</f>
        <v>2005.21845532725</v>
      </c>
      <c r="C36" s="122"/>
      <c r="D36" s="123"/>
      <c r="E36" s="123">
        <v>1</v>
      </c>
      <c r="F36" s="123"/>
      <c r="G36" s="123">
        <v>1</v>
      </c>
      <c r="H36" s="123">
        <v>1</v>
      </c>
      <c r="I36" s="213">
        <v>2.5</v>
      </c>
      <c r="J36" s="213">
        <v>3.75</v>
      </c>
      <c r="K36" s="213">
        <v>15</v>
      </c>
      <c r="L36" s="213">
        <v>0</v>
      </c>
      <c r="M36" s="213">
        <v>0</v>
      </c>
      <c r="N36" s="213">
        <v>0</v>
      </c>
      <c r="O36" s="213">
        <v>207.5</v>
      </c>
      <c r="P36" s="213">
        <v>0</v>
      </c>
      <c r="Q36" s="213">
        <v>0</v>
      </c>
      <c r="R36" s="213">
        <v>0</v>
      </c>
      <c r="S36" s="213">
        <v>0</v>
      </c>
      <c r="T36" s="213">
        <v>21.25</v>
      </c>
      <c r="U36" s="39">
        <v>14</v>
      </c>
      <c r="V36" s="113">
        <v>0</v>
      </c>
      <c r="W36" s="113">
        <v>0</v>
      </c>
      <c r="X36" s="113">
        <v>3.5573122529644272</v>
      </c>
      <c r="Y36" s="113">
        <v>0.39525691699604742</v>
      </c>
      <c r="Z36" s="114">
        <v>0</v>
      </c>
      <c r="AA36" s="114">
        <v>1.1857707509881421</v>
      </c>
      <c r="AB36" s="113">
        <v>47.826086956521742</v>
      </c>
      <c r="AC36" s="113">
        <v>0</v>
      </c>
      <c r="AD36" s="113">
        <v>0</v>
      </c>
      <c r="AE36" s="113">
        <v>0</v>
      </c>
      <c r="AF36" s="114">
        <v>0</v>
      </c>
      <c r="AG36" s="113">
        <v>0.39525691699604742</v>
      </c>
      <c r="AH36" s="113">
        <v>0.39525691699604742</v>
      </c>
      <c r="AI36" s="113">
        <v>0.39525691699604742</v>
      </c>
      <c r="AJ36" s="113">
        <v>0</v>
      </c>
      <c r="AK36" s="113">
        <v>0</v>
      </c>
      <c r="AL36" s="113">
        <v>0</v>
      </c>
      <c r="AM36" s="113">
        <v>0</v>
      </c>
      <c r="AN36" s="113">
        <v>0.79051383399209485</v>
      </c>
      <c r="AO36" s="113">
        <v>0</v>
      </c>
      <c r="AP36" s="114">
        <v>0</v>
      </c>
      <c r="AQ36" s="113">
        <v>0.39525691699604742</v>
      </c>
      <c r="AR36" s="113">
        <v>6.9169960474308301</v>
      </c>
      <c r="AS36" s="113">
        <v>0</v>
      </c>
      <c r="AT36" s="114">
        <v>24.703557312252965</v>
      </c>
      <c r="AU36" s="114">
        <f t="shared" si="0"/>
        <v>31.620553359683797</v>
      </c>
      <c r="AV36" s="114">
        <v>0</v>
      </c>
      <c r="AW36" s="114">
        <v>3.9525691699604746</v>
      </c>
      <c r="AX36" s="113">
        <v>0.39525691699604742</v>
      </c>
      <c r="AY36" s="114">
        <v>8.3003952569169961</v>
      </c>
      <c r="AZ36" s="113">
        <v>0.39525691699604742</v>
      </c>
      <c r="BA36" s="113">
        <v>0</v>
      </c>
      <c r="BB36" s="114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0.38759689922480622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0.38759689922480622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4">
        <v>0</v>
      </c>
      <c r="CD36" s="114">
        <v>0</v>
      </c>
      <c r="CE36" s="114">
        <v>0</v>
      </c>
      <c r="CF36" s="114">
        <v>0</v>
      </c>
      <c r="CG36" s="114">
        <v>0</v>
      </c>
      <c r="CH36" s="114">
        <v>0.38759689922480622</v>
      </c>
      <c r="CI36" s="114">
        <v>0.77519379844961245</v>
      </c>
      <c r="CJ36" s="114">
        <v>0</v>
      </c>
      <c r="CK36" s="114">
        <v>0</v>
      </c>
    </row>
    <row r="37" spans="1:89" x14ac:dyDescent="0.2">
      <c r="A37" s="103">
        <v>164</v>
      </c>
      <c r="B37" s="103">
        <f>'Revised Stratig. - April ''08'!$AC$135</f>
        <v>2035.68490921389</v>
      </c>
      <c r="C37" s="122"/>
      <c r="D37" s="123"/>
      <c r="E37" s="123"/>
      <c r="F37" s="123">
        <v>1</v>
      </c>
      <c r="G37" s="123"/>
      <c r="H37" s="123">
        <v>1</v>
      </c>
      <c r="I37" s="213">
        <v>2.5</v>
      </c>
      <c r="J37" s="213">
        <v>2.5</v>
      </c>
      <c r="K37" s="213">
        <v>21.25</v>
      </c>
      <c r="L37" s="213">
        <v>0</v>
      </c>
      <c r="M37" s="213">
        <v>0</v>
      </c>
      <c r="N37" s="213">
        <v>0</v>
      </c>
      <c r="O37" s="213">
        <v>41.25</v>
      </c>
      <c r="P37" s="213">
        <v>0</v>
      </c>
      <c r="Q37" s="213">
        <v>0</v>
      </c>
      <c r="R37" s="213">
        <v>0</v>
      </c>
      <c r="S37" s="213">
        <v>0</v>
      </c>
      <c r="T37" s="213">
        <v>15</v>
      </c>
      <c r="V37" s="113"/>
      <c r="W37" s="113"/>
      <c r="X37" s="113"/>
      <c r="Y37" s="113"/>
      <c r="AB37" s="113"/>
      <c r="AC37" s="113"/>
      <c r="AD37" s="113"/>
      <c r="AE37" s="113"/>
      <c r="AG37" s="113"/>
      <c r="AH37" s="113"/>
      <c r="AI37" s="113"/>
      <c r="AJ37" s="113"/>
      <c r="AK37" s="113"/>
      <c r="AL37" s="113"/>
      <c r="AM37" s="113"/>
      <c r="AN37" s="113"/>
      <c r="AO37" s="113"/>
      <c r="AQ37" s="113"/>
      <c r="AR37" s="113"/>
      <c r="AS37" s="113"/>
      <c r="AX37" s="113"/>
      <c r="AZ37" s="113"/>
      <c r="BA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</row>
    <row r="38" spans="1:89" x14ac:dyDescent="0.2">
      <c r="A38" s="103">
        <v>169</v>
      </c>
      <c r="B38" s="103">
        <f>'Revised Stratig. - April ''08'!$AC$140</f>
        <v>2115.46314174703</v>
      </c>
      <c r="C38" s="122"/>
      <c r="D38" s="123"/>
      <c r="E38" s="123"/>
      <c r="F38" s="123">
        <v>1</v>
      </c>
      <c r="G38" s="123"/>
      <c r="H38" s="123">
        <v>1</v>
      </c>
      <c r="I38" s="213">
        <v>0</v>
      </c>
      <c r="J38" s="213">
        <v>0</v>
      </c>
      <c r="K38" s="213">
        <v>8.3333333333333321</v>
      </c>
      <c r="L38" s="213">
        <v>0</v>
      </c>
      <c r="M38" s="213">
        <v>0</v>
      </c>
      <c r="N38" s="213">
        <v>0</v>
      </c>
      <c r="O38" s="213">
        <v>76.666666666666671</v>
      </c>
      <c r="P38" s="213">
        <v>0</v>
      </c>
      <c r="Q38" s="213">
        <v>0</v>
      </c>
      <c r="R38" s="213">
        <v>0</v>
      </c>
      <c r="S38" s="213">
        <v>0</v>
      </c>
      <c r="T38" s="213">
        <v>51.665000000000006</v>
      </c>
      <c r="V38" s="113"/>
      <c r="W38" s="113"/>
      <c r="X38" s="113"/>
      <c r="Y38" s="113"/>
      <c r="AB38" s="113"/>
      <c r="AC38" s="113"/>
      <c r="AD38" s="113"/>
      <c r="AE38" s="113"/>
      <c r="AG38" s="113"/>
      <c r="AH38" s="113"/>
      <c r="AI38" s="113"/>
      <c r="AJ38" s="113"/>
      <c r="AK38" s="113"/>
      <c r="AL38" s="113"/>
      <c r="AM38" s="113"/>
      <c r="AN38" s="113"/>
      <c r="AO38" s="113"/>
      <c r="AQ38" s="113"/>
      <c r="AR38" s="113"/>
      <c r="AS38" s="113"/>
      <c r="AX38" s="113"/>
      <c r="AZ38" s="113"/>
      <c r="BA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</row>
    <row r="39" spans="1:89" x14ac:dyDescent="0.2">
      <c r="A39" s="108">
        <v>173</v>
      </c>
      <c r="B39" s="108">
        <f>'Revised Stratig. - April ''08'!$AC$144</f>
        <v>2178.49198407838</v>
      </c>
      <c r="C39" s="122"/>
      <c r="D39" s="123"/>
      <c r="E39" s="123"/>
      <c r="F39" s="123">
        <v>1</v>
      </c>
      <c r="G39" s="123">
        <v>1</v>
      </c>
      <c r="H39" s="123">
        <v>1</v>
      </c>
      <c r="I39" s="213">
        <v>0</v>
      </c>
      <c r="J39" s="213">
        <v>0</v>
      </c>
      <c r="K39" s="213">
        <v>10</v>
      </c>
      <c r="L39" s="213">
        <v>0</v>
      </c>
      <c r="M39" s="213">
        <v>0</v>
      </c>
      <c r="N39" s="213">
        <v>0</v>
      </c>
      <c r="O39" s="213">
        <v>107.5</v>
      </c>
      <c r="P39" s="213">
        <v>0</v>
      </c>
      <c r="Q39" s="213">
        <v>0</v>
      </c>
      <c r="R39" s="213">
        <v>0</v>
      </c>
      <c r="S39" s="213">
        <v>0</v>
      </c>
      <c r="T39" s="213">
        <v>36.25</v>
      </c>
      <c r="U39" s="39">
        <v>28</v>
      </c>
      <c r="V39" s="113">
        <v>0.78431372549019607</v>
      </c>
      <c r="W39" s="113">
        <v>0.39215686274509803</v>
      </c>
      <c r="X39" s="113">
        <v>1.9607843137254901</v>
      </c>
      <c r="Y39" s="113">
        <v>0.39215686274509803</v>
      </c>
      <c r="Z39" s="114">
        <v>0</v>
      </c>
      <c r="AA39" s="114">
        <v>1.9607843137254901</v>
      </c>
      <c r="AB39" s="113">
        <v>37.254901960784316</v>
      </c>
      <c r="AC39" s="113">
        <v>0.78431372549019607</v>
      </c>
      <c r="AD39" s="113">
        <v>0</v>
      </c>
      <c r="AE39" s="113">
        <v>0</v>
      </c>
      <c r="AF39" s="114">
        <v>0.39215686274509803</v>
      </c>
      <c r="AG39" s="113">
        <v>1.1764705882352942</v>
      </c>
      <c r="AH39" s="113">
        <v>0</v>
      </c>
      <c r="AI39" s="113">
        <v>0.78431372549019607</v>
      </c>
      <c r="AJ39" s="113">
        <v>0</v>
      </c>
      <c r="AK39" s="113">
        <v>0</v>
      </c>
      <c r="AL39" s="113">
        <v>0</v>
      </c>
      <c r="AM39" s="113">
        <v>0</v>
      </c>
      <c r="AN39" s="113">
        <v>0.78431372549019607</v>
      </c>
      <c r="AO39" s="113">
        <v>0</v>
      </c>
      <c r="AP39" s="113">
        <v>0.39215686274509803</v>
      </c>
      <c r="AQ39" s="113">
        <v>0.39215686274509803</v>
      </c>
      <c r="AR39" s="113">
        <v>6.666666666666667</v>
      </c>
      <c r="AS39" s="113">
        <v>0.78431372549019607</v>
      </c>
      <c r="AT39" s="114">
        <v>26.274509803921571</v>
      </c>
      <c r="AU39" s="114">
        <f>SUM(AR39:AT39)</f>
        <v>33.725490196078432</v>
      </c>
      <c r="AV39" s="114">
        <v>0</v>
      </c>
      <c r="AW39" s="113">
        <v>5.8823529411764701</v>
      </c>
      <c r="AX39" s="113">
        <v>0</v>
      </c>
      <c r="AY39" s="114">
        <v>12.156862745098039</v>
      </c>
      <c r="AZ39" s="113">
        <v>0.78431372549019607</v>
      </c>
      <c r="BA39" s="113">
        <v>0</v>
      </c>
      <c r="BB39" s="113">
        <v>0.76923076923076927</v>
      </c>
      <c r="BC39" s="113">
        <v>0</v>
      </c>
      <c r="BD39" s="113">
        <v>0</v>
      </c>
      <c r="BE39" s="113">
        <v>0</v>
      </c>
      <c r="BF39" s="113">
        <v>0</v>
      </c>
      <c r="BG39" s="113">
        <v>0</v>
      </c>
      <c r="BH39" s="113">
        <v>0</v>
      </c>
      <c r="BI39" s="113">
        <v>0.38461538461538464</v>
      </c>
      <c r="BJ39" s="113">
        <v>0</v>
      </c>
      <c r="BK39" s="113">
        <v>0</v>
      </c>
      <c r="BL39" s="113">
        <v>0</v>
      </c>
      <c r="BM39" s="113">
        <v>0</v>
      </c>
      <c r="BN39" s="113">
        <v>0</v>
      </c>
      <c r="BO39" s="113">
        <v>0</v>
      </c>
      <c r="BP39" s="113">
        <v>0</v>
      </c>
      <c r="BQ39" s="113">
        <v>0</v>
      </c>
      <c r="BR39" s="113">
        <v>0</v>
      </c>
      <c r="BS39" s="113">
        <v>0</v>
      </c>
      <c r="BT39" s="113">
        <v>0</v>
      </c>
      <c r="BU39" s="113">
        <v>0</v>
      </c>
      <c r="BV39" s="113">
        <v>0</v>
      </c>
      <c r="BW39" s="113">
        <v>0</v>
      </c>
      <c r="BX39" s="113">
        <v>0</v>
      </c>
      <c r="BY39" s="113">
        <v>0</v>
      </c>
      <c r="BZ39" s="113">
        <v>0.38461538461538464</v>
      </c>
      <c r="CA39" s="113">
        <v>0</v>
      </c>
      <c r="CB39" s="113">
        <v>0</v>
      </c>
      <c r="CC39" s="114">
        <v>0</v>
      </c>
      <c r="CD39" s="114">
        <v>0</v>
      </c>
      <c r="CE39" s="114">
        <v>0</v>
      </c>
      <c r="CF39" s="114">
        <v>0</v>
      </c>
      <c r="CG39" s="114">
        <v>0</v>
      </c>
      <c r="CH39" s="114">
        <v>0.38461538461538464</v>
      </c>
      <c r="CI39" s="114">
        <v>0</v>
      </c>
      <c r="CJ39" s="114">
        <v>0</v>
      </c>
      <c r="CK39" s="114">
        <v>0</v>
      </c>
    </row>
    <row r="40" spans="1:89" x14ac:dyDescent="0.2">
      <c r="A40" s="105">
        <v>64</v>
      </c>
      <c r="B40" s="105">
        <f>'Revised Stratig. - April ''08'!$G$9</f>
        <v>2205</v>
      </c>
      <c r="C40" s="122">
        <v>1</v>
      </c>
      <c r="D40" s="123"/>
      <c r="E40" s="123"/>
      <c r="F40" s="123"/>
      <c r="G40" s="123">
        <v>1</v>
      </c>
      <c r="H40" s="123">
        <v>1</v>
      </c>
      <c r="I40" s="213">
        <v>0</v>
      </c>
      <c r="J40" s="213">
        <v>1.0869565217391304</v>
      </c>
      <c r="K40" s="213">
        <v>19.565217391304348</v>
      </c>
      <c r="L40" s="213">
        <v>0</v>
      </c>
      <c r="M40" s="213">
        <v>0</v>
      </c>
      <c r="N40" s="213">
        <v>0</v>
      </c>
      <c r="O40" s="213">
        <v>73.913043478260846</v>
      </c>
      <c r="P40" s="213">
        <v>0</v>
      </c>
      <c r="Q40" s="213">
        <v>0</v>
      </c>
      <c r="R40" s="213">
        <v>0</v>
      </c>
      <c r="S40" s="213">
        <v>0</v>
      </c>
      <c r="T40" s="213">
        <v>18.5</v>
      </c>
      <c r="U40" s="39">
        <v>21</v>
      </c>
      <c r="V40" s="113">
        <v>1.0169491525423728</v>
      </c>
      <c r="W40" s="113">
        <v>0</v>
      </c>
      <c r="X40" s="113">
        <v>4.406779661016949</v>
      </c>
      <c r="Y40" s="113">
        <v>0</v>
      </c>
      <c r="Z40" s="114">
        <v>0</v>
      </c>
      <c r="AA40" s="114">
        <v>1.6949152542372881</v>
      </c>
      <c r="AB40" s="113">
        <v>29.830508474576273</v>
      </c>
      <c r="AC40" s="113">
        <v>0</v>
      </c>
      <c r="AD40" s="113">
        <v>0</v>
      </c>
      <c r="AE40" s="113">
        <v>0.33898305084745761</v>
      </c>
      <c r="AF40" s="114">
        <v>0</v>
      </c>
      <c r="AG40" s="113">
        <v>0</v>
      </c>
      <c r="AH40" s="113">
        <v>0</v>
      </c>
      <c r="AI40" s="113">
        <v>0.33898305084745761</v>
      </c>
      <c r="AJ40" s="113">
        <v>0</v>
      </c>
      <c r="AK40" s="113">
        <v>0</v>
      </c>
      <c r="AL40" s="113">
        <v>0</v>
      </c>
      <c r="AM40" s="113">
        <v>0</v>
      </c>
      <c r="AN40" s="113">
        <v>0</v>
      </c>
      <c r="AO40" s="113">
        <v>0</v>
      </c>
      <c r="AP40" s="114">
        <v>0</v>
      </c>
      <c r="AQ40" s="113">
        <v>1.3559322033898304</v>
      </c>
      <c r="AR40" s="113">
        <v>23.050847457627118</v>
      </c>
      <c r="AS40" s="113">
        <v>1.0169491525423728</v>
      </c>
      <c r="AT40" s="114">
        <v>22.372881355932204</v>
      </c>
      <c r="AU40" s="114">
        <f t="shared" si="0"/>
        <v>46.440677966101696</v>
      </c>
      <c r="AV40" s="114">
        <v>0</v>
      </c>
      <c r="AW40" s="114">
        <v>3.3898305084745761</v>
      </c>
      <c r="AX40" s="113">
        <v>0</v>
      </c>
      <c r="AY40" s="114">
        <v>10.508474576271185</v>
      </c>
      <c r="AZ40" s="113">
        <v>0.67796610169491522</v>
      </c>
      <c r="BA40" s="113">
        <v>0.66006600660066006</v>
      </c>
      <c r="BB40" s="114">
        <v>0.99009900990099009</v>
      </c>
      <c r="BC40" s="113">
        <v>0</v>
      </c>
      <c r="BD40" s="113">
        <v>0</v>
      </c>
      <c r="BE40" s="113">
        <v>0</v>
      </c>
      <c r="BF40" s="113">
        <v>0</v>
      </c>
      <c r="BG40" s="113">
        <v>0</v>
      </c>
      <c r="BH40" s="113">
        <v>0</v>
      </c>
      <c r="BI40" s="113">
        <v>0</v>
      </c>
      <c r="BJ40" s="113">
        <v>0</v>
      </c>
      <c r="BK40" s="113">
        <v>0</v>
      </c>
      <c r="BL40" s="113">
        <v>0</v>
      </c>
      <c r="BM40" s="113">
        <v>0</v>
      </c>
      <c r="BN40" s="113">
        <v>0</v>
      </c>
      <c r="BO40" s="113">
        <v>0</v>
      </c>
      <c r="BP40" s="113">
        <v>0</v>
      </c>
      <c r="BQ40" s="113">
        <v>0</v>
      </c>
      <c r="BR40" s="113">
        <v>0.33003300330033003</v>
      </c>
      <c r="BS40" s="113">
        <v>0</v>
      </c>
      <c r="BT40" s="113">
        <v>0</v>
      </c>
      <c r="BU40" s="113">
        <v>0</v>
      </c>
      <c r="BV40" s="113">
        <v>0</v>
      </c>
      <c r="BW40" s="113">
        <v>0.33003300330033003</v>
      </c>
      <c r="BX40" s="113">
        <v>0</v>
      </c>
      <c r="BY40" s="113">
        <v>0</v>
      </c>
      <c r="BZ40" s="113">
        <v>0</v>
      </c>
      <c r="CA40" s="113">
        <v>0</v>
      </c>
      <c r="CB40" s="113">
        <v>0</v>
      </c>
      <c r="CC40" s="114">
        <v>0</v>
      </c>
      <c r="CD40" s="114">
        <v>0</v>
      </c>
      <c r="CE40" s="114">
        <v>0</v>
      </c>
      <c r="CF40" s="114">
        <v>0</v>
      </c>
      <c r="CG40" s="114">
        <v>0</v>
      </c>
      <c r="CH40" s="114">
        <v>0</v>
      </c>
      <c r="CI40" s="114">
        <v>0.33003300330033003</v>
      </c>
      <c r="CJ40" s="114">
        <v>0</v>
      </c>
      <c r="CK40" s="114">
        <v>0</v>
      </c>
    </row>
    <row r="41" spans="1:89" x14ac:dyDescent="0.2">
      <c r="A41" s="108">
        <v>179.5</v>
      </c>
      <c r="B41" s="108">
        <f>'Revised Stratig. - April ''08'!$AC$150</f>
        <v>2274.9679666874999</v>
      </c>
      <c r="C41" s="122"/>
      <c r="D41" s="123"/>
      <c r="E41" s="123"/>
      <c r="F41" s="123">
        <v>1</v>
      </c>
      <c r="G41" s="123">
        <v>1</v>
      </c>
      <c r="H41" s="123">
        <v>1</v>
      </c>
      <c r="I41" s="213">
        <v>6</v>
      </c>
      <c r="J41" s="213">
        <v>2</v>
      </c>
      <c r="K41" s="213">
        <v>40</v>
      </c>
      <c r="L41" s="213">
        <v>0</v>
      </c>
      <c r="M41" s="213">
        <v>0</v>
      </c>
      <c r="N41" s="213">
        <v>0</v>
      </c>
      <c r="O41" s="213">
        <v>240</v>
      </c>
      <c r="P41" s="213">
        <v>0</v>
      </c>
      <c r="Q41" s="213">
        <v>0</v>
      </c>
      <c r="R41" s="213">
        <v>0</v>
      </c>
      <c r="S41" s="213">
        <v>0</v>
      </c>
      <c r="T41" s="213">
        <v>112</v>
      </c>
      <c r="U41" s="39">
        <v>30</v>
      </c>
      <c r="V41" s="113">
        <v>0</v>
      </c>
      <c r="W41" s="113">
        <v>0</v>
      </c>
      <c r="X41" s="113">
        <v>4.3650793650793647</v>
      </c>
      <c r="Y41" s="113">
        <v>0</v>
      </c>
      <c r="Z41" s="114">
        <v>0</v>
      </c>
      <c r="AA41" s="114">
        <v>0.79365079365079361</v>
      </c>
      <c r="AB41" s="113">
        <v>45.634920634920633</v>
      </c>
      <c r="AC41" s="113">
        <v>0.3968253968253968</v>
      </c>
      <c r="AD41" s="113">
        <v>0</v>
      </c>
      <c r="AE41" s="113">
        <v>0</v>
      </c>
      <c r="AF41" s="114">
        <v>0</v>
      </c>
      <c r="AG41" s="113">
        <v>0</v>
      </c>
      <c r="AH41" s="113">
        <v>0.3968253968253968</v>
      </c>
      <c r="AI41" s="113">
        <v>0</v>
      </c>
      <c r="AJ41" s="113">
        <v>0</v>
      </c>
      <c r="AK41" s="113">
        <v>0</v>
      </c>
      <c r="AL41" s="113">
        <v>0</v>
      </c>
      <c r="AM41" s="113">
        <v>0</v>
      </c>
      <c r="AN41" s="113">
        <v>0</v>
      </c>
      <c r="AO41" s="113">
        <v>0</v>
      </c>
      <c r="AP41" s="114">
        <v>0.79365079365079361</v>
      </c>
      <c r="AQ41" s="113">
        <v>0</v>
      </c>
      <c r="AR41" s="113">
        <v>10.119047619047619</v>
      </c>
      <c r="AS41" s="113">
        <v>0</v>
      </c>
      <c r="AT41" s="114">
        <v>23.214285714285715</v>
      </c>
      <c r="AU41" s="114">
        <f>SUM(AR41:AT41)</f>
        <v>33.333333333333336</v>
      </c>
      <c r="AV41" s="114">
        <v>0</v>
      </c>
      <c r="AW41" s="114">
        <v>3.5714285714285712</v>
      </c>
      <c r="AX41" s="113">
        <v>0</v>
      </c>
      <c r="AY41" s="114">
        <v>9.5238095238095237</v>
      </c>
      <c r="AZ41" s="113">
        <v>1.1904761904761905</v>
      </c>
      <c r="BA41" s="113">
        <v>0</v>
      </c>
      <c r="BB41" s="114">
        <v>0.74906367041198507</v>
      </c>
      <c r="BC41" s="113">
        <v>0</v>
      </c>
      <c r="BD41" s="113">
        <v>0</v>
      </c>
      <c r="BE41" s="113">
        <v>0</v>
      </c>
      <c r="BF41" s="113">
        <v>0</v>
      </c>
      <c r="BG41" s="113">
        <v>0</v>
      </c>
      <c r="BH41" s="113">
        <v>0</v>
      </c>
      <c r="BI41" s="113">
        <v>1.4981273408239701</v>
      </c>
      <c r="BJ41" s="113">
        <v>0</v>
      </c>
      <c r="BK41" s="113">
        <v>0</v>
      </c>
      <c r="BL41" s="113">
        <v>0.37453183520599254</v>
      </c>
      <c r="BM41" s="113">
        <v>0</v>
      </c>
      <c r="BN41" s="113">
        <v>0.74906367041198507</v>
      </c>
      <c r="BO41" s="113">
        <v>0</v>
      </c>
      <c r="BP41" s="113">
        <v>0</v>
      </c>
      <c r="BQ41" s="113">
        <v>0</v>
      </c>
      <c r="BR41" s="113">
        <v>0.37453183520599254</v>
      </c>
      <c r="BS41" s="113">
        <v>0</v>
      </c>
      <c r="BT41" s="113">
        <v>0.37453183520599254</v>
      </c>
      <c r="BU41" s="113">
        <v>0</v>
      </c>
      <c r="BV41" s="113">
        <v>0</v>
      </c>
      <c r="BW41" s="113">
        <v>0</v>
      </c>
      <c r="BX41" s="113">
        <v>0</v>
      </c>
      <c r="BY41" s="113">
        <v>0</v>
      </c>
      <c r="BZ41" s="113">
        <v>0</v>
      </c>
      <c r="CA41" s="113">
        <v>0</v>
      </c>
      <c r="CB41" s="113">
        <v>0</v>
      </c>
      <c r="CC41" s="114">
        <v>0.74906367041198507</v>
      </c>
      <c r="CD41" s="114">
        <v>0</v>
      </c>
      <c r="CE41" s="114">
        <v>0</v>
      </c>
      <c r="CF41" s="114">
        <v>0</v>
      </c>
      <c r="CG41" s="114">
        <v>0</v>
      </c>
      <c r="CH41" s="114">
        <v>0</v>
      </c>
      <c r="CI41" s="114">
        <v>0.74906367041198507</v>
      </c>
      <c r="CJ41" s="114">
        <v>0</v>
      </c>
      <c r="CK41" s="114">
        <v>0</v>
      </c>
    </row>
    <row r="42" spans="1:89" x14ac:dyDescent="0.2">
      <c r="A42" s="100">
        <v>70</v>
      </c>
      <c r="B42" s="100">
        <f>'Revised Stratig. - April ''08'!$G$15</f>
        <v>2313</v>
      </c>
      <c r="C42" s="122">
        <v>1</v>
      </c>
      <c r="D42" s="123"/>
      <c r="E42" s="123"/>
      <c r="F42" s="123"/>
      <c r="G42" s="123"/>
      <c r="H42" s="123">
        <v>1</v>
      </c>
      <c r="I42" s="213">
        <v>0</v>
      </c>
      <c r="J42" s="213">
        <v>0</v>
      </c>
      <c r="K42" s="213">
        <v>12.5</v>
      </c>
      <c r="L42" s="213">
        <v>0</v>
      </c>
      <c r="M42" s="213">
        <v>0</v>
      </c>
      <c r="N42" s="213">
        <v>0</v>
      </c>
      <c r="O42" s="213">
        <v>72.5</v>
      </c>
      <c r="P42" s="213">
        <v>0</v>
      </c>
      <c r="Q42" s="213">
        <v>0</v>
      </c>
      <c r="R42" s="213">
        <v>0</v>
      </c>
      <c r="S42" s="213">
        <v>0</v>
      </c>
      <c r="T42" s="213">
        <v>18.75</v>
      </c>
      <c r="V42" s="113"/>
      <c r="W42" s="113"/>
      <c r="X42" s="113"/>
      <c r="Y42" s="113"/>
      <c r="AB42" s="113"/>
      <c r="AC42" s="113"/>
      <c r="AD42" s="113"/>
      <c r="AE42" s="113"/>
      <c r="AG42" s="113"/>
      <c r="AH42" s="113"/>
      <c r="AI42" s="113"/>
      <c r="AJ42" s="113"/>
      <c r="AK42" s="113"/>
      <c r="AL42" s="113"/>
      <c r="AM42" s="113"/>
      <c r="AN42" s="113"/>
      <c r="AO42" s="113"/>
      <c r="AQ42" s="113"/>
      <c r="AR42" s="113"/>
      <c r="AS42" s="113"/>
      <c r="AX42" s="113"/>
      <c r="AZ42" s="113"/>
      <c r="BA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</row>
    <row r="43" spans="1:89" x14ac:dyDescent="0.2">
      <c r="A43" s="105">
        <v>74</v>
      </c>
      <c r="B43" s="105">
        <f>'Revised Stratig. - April ''08'!$G$19</f>
        <v>2385</v>
      </c>
      <c r="C43" s="122">
        <v>1</v>
      </c>
      <c r="D43" s="123"/>
      <c r="E43" s="123"/>
      <c r="F43" s="123"/>
      <c r="G43" s="123">
        <v>1</v>
      </c>
      <c r="H43" s="12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39">
        <v>15</v>
      </c>
      <c r="V43" s="113">
        <v>0.34843205574912894</v>
      </c>
      <c r="W43" s="113">
        <v>0</v>
      </c>
      <c r="X43" s="113">
        <v>4.8780487804878048</v>
      </c>
      <c r="Y43" s="113">
        <v>0</v>
      </c>
      <c r="Z43" s="114">
        <v>0</v>
      </c>
      <c r="AA43" s="114">
        <v>0.69686411149825789</v>
      </c>
      <c r="AB43" s="113">
        <v>29.616724738675959</v>
      </c>
      <c r="AC43" s="113">
        <v>0.34843205574912894</v>
      </c>
      <c r="AD43" s="113">
        <v>0</v>
      </c>
      <c r="AE43" s="113">
        <v>0.34843205574912894</v>
      </c>
      <c r="AF43" s="114">
        <v>0</v>
      </c>
      <c r="AG43" s="113">
        <v>0</v>
      </c>
      <c r="AH43" s="113">
        <v>0</v>
      </c>
      <c r="AI43" s="113">
        <v>0.34843205574912894</v>
      </c>
      <c r="AJ43" s="113">
        <v>0.34843205574912894</v>
      </c>
      <c r="AK43" s="113">
        <v>0</v>
      </c>
      <c r="AL43" s="113">
        <v>0</v>
      </c>
      <c r="AM43" s="113">
        <v>0</v>
      </c>
      <c r="AN43" s="113">
        <v>0</v>
      </c>
      <c r="AO43" s="113">
        <v>0.34843205574912894</v>
      </c>
      <c r="AP43" s="113">
        <v>0.69686411149825789</v>
      </c>
      <c r="AQ43" s="113">
        <v>1.3937282229965158</v>
      </c>
      <c r="AR43" s="113">
        <v>13.588850174216027</v>
      </c>
      <c r="AS43" s="113">
        <v>1.7421602787456445</v>
      </c>
      <c r="AT43" s="114">
        <v>31.358885017421599</v>
      </c>
      <c r="AU43" s="114">
        <f t="shared" si="0"/>
        <v>46.68989547038327</v>
      </c>
      <c r="AV43" s="114">
        <v>0</v>
      </c>
      <c r="AW43" s="113">
        <v>2.0905923344947737</v>
      </c>
      <c r="AX43" s="113">
        <v>0</v>
      </c>
      <c r="AY43" s="114">
        <v>11.149825783972126</v>
      </c>
      <c r="AZ43" s="113">
        <v>0.69686411149825789</v>
      </c>
      <c r="BA43" s="113">
        <v>1.0169491525423728</v>
      </c>
      <c r="BB43" s="113">
        <v>1.0169491525423728</v>
      </c>
      <c r="BC43" s="113">
        <v>0</v>
      </c>
      <c r="BD43" s="113">
        <v>0</v>
      </c>
      <c r="BE43" s="113">
        <v>0</v>
      </c>
      <c r="BF43" s="113">
        <v>0</v>
      </c>
      <c r="BG43" s="113">
        <v>0</v>
      </c>
      <c r="BH43" s="113">
        <v>0</v>
      </c>
      <c r="BI43" s="113">
        <v>0</v>
      </c>
      <c r="BJ43" s="113">
        <v>0</v>
      </c>
      <c r="BK43" s="113">
        <v>0</v>
      </c>
      <c r="BL43" s="113">
        <v>0</v>
      </c>
      <c r="BM43" s="113">
        <v>0</v>
      </c>
      <c r="BN43" s="113">
        <v>0</v>
      </c>
      <c r="BO43" s="113">
        <v>0</v>
      </c>
      <c r="BP43" s="113">
        <v>0</v>
      </c>
      <c r="BQ43" s="113">
        <v>0</v>
      </c>
      <c r="BR43" s="113">
        <v>0.33898305084745761</v>
      </c>
      <c r="BS43" s="113">
        <v>0</v>
      </c>
      <c r="BT43" s="113">
        <v>0</v>
      </c>
      <c r="BU43" s="113">
        <v>0</v>
      </c>
      <c r="BV43" s="113">
        <v>0</v>
      </c>
      <c r="BW43" s="113">
        <v>0</v>
      </c>
      <c r="BX43" s="113">
        <v>0</v>
      </c>
      <c r="BY43" s="113">
        <v>0</v>
      </c>
      <c r="BZ43" s="113">
        <v>0</v>
      </c>
      <c r="CA43" s="113">
        <v>0</v>
      </c>
      <c r="CB43" s="113">
        <v>0</v>
      </c>
      <c r="CC43" s="114">
        <v>0</v>
      </c>
      <c r="CD43" s="114">
        <v>0.33898305084745761</v>
      </c>
      <c r="CE43" s="114">
        <v>0</v>
      </c>
      <c r="CF43" s="114">
        <v>0</v>
      </c>
      <c r="CG43" s="114">
        <v>0</v>
      </c>
      <c r="CH43" s="114">
        <v>0</v>
      </c>
      <c r="CI43" s="114">
        <v>0</v>
      </c>
      <c r="CJ43" s="114">
        <v>0</v>
      </c>
      <c r="CK43" s="114">
        <v>0</v>
      </c>
    </row>
    <row r="44" spans="1:89" x14ac:dyDescent="0.2">
      <c r="A44" s="100">
        <v>75</v>
      </c>
      <c r="B44" s="100">
        <f>'Revised Stratig. - April ''08'!$G$20</f>
        <v>2403</v>
      </c>
      <c r="C44" s="122">
        <v>1</v>
      </c>
      <c r="D44" s="123"/>
      <c r="E44" s="123"/>
      <c r="F44" s="123"/>
      <c r="G44" s="123"/>
      <c r="H44" s="123">
        <v>1</v>
      </c>
      <c r="I44" s="213">
        <v>0</v>
      </c>
      <c r="J44" s="213">
        <v>1.0416666666666665</v>
      </c>
      <c r="K44" s="213">
        <v>1.0416666666666665</v>
      </c>
      <c r="L44" s="213">
        <v>0</v>
      </c>
      <c r="M44" s="213">
        <v>0</v>
      </c>
      <c r="N44" s="213">
        <v>0</v>
      </c>
      <c r="O44" s="213">
        <v>23.958333333333336</v>
      </c>
      <c r="P44" s="213">
        <v>0</v>
      </c>
      <c r="Q44" s="213">
        <v>0</v>
      </c>
      <c r="R44" s="213">
        <v>0</v>
      </c>
      <c r="S44" s="213">
        <v>0</v>
      </c>
      <c r="T44" s="213">
        <v>2.08</v>
      </c>
      <c r="V44" s="113"/>
      <c r="W44" s="113"/>
      <c r="X44" s="113"/>
      <c r="Y44" s="113"/>
      <c r="AB44" s="113"/>
      <c r="AC44" s="113"/>
      <c r="AD44" s="113"/>
      <c r="AE44" s="113"/>
      <c r="AG44" s="113"/>
      <c r="AH44" s="113"/>
      <c r="AI44" s="113"/>
      <c r="AJ44" s="113"/>
      <c r="AK44" s="113"/>
      <c r="AL44" s="113"/>
      <c r="AM44" s="113"/>
      <c r="AN44" s="113"/>
      <c r="AO44" s="113"/>
      <c r="AP44" s="113"/>
      <c r="AQ44" s="113"/>
      <c r="AR44" s="113"/>
      <c r="AS44" s="113"/>
      <c r="AW44" s="113"/>
      <c r="AX44" s="113"/>
      <c r="AZ44" s="113"/>
      <c r="BA44" s="113"/>
      <c r="BB44" s="113"/>
      <c r="BC44" s="113"/>
      <c r="BD44" s="113"/>
      <c r="BE44" s="113"/>
      <c r="BF44" s="113"/>
      <c r="BG44" s="113"/>
      <c r="BH44" s="113"/>
      <c r="BI44" s="113"/>
      <c r="BJ44" s="113"/>
      <c r="BK44" s="113"/>
      <c r="BL44" s="113"/>
      <c r="BM44" s="113"/>
      <c r="BN44" s="113"/>
      <c r="BO44" s="113"/>
      <c r="BP44" s="113"/>
      <c r="BQ44" s="113"/>
      <c r="BR44" s="113"/>
      <c r="BS44" s="113"/>
      <c r="BT44" s="113"/>
      <c r="BU44" s="113"/>
      <c r="BV44" s="113"/>
      <c r="BW44" s="113"/>
      <c r="BX44" s="113"/>
      <c r="BY44" s="113"/>
      <c r="BZ44" s="113"/>
      <c r="CA44" s="113"/>
      <c r="CB44" s="113"/>
    </row>
    <row r="45" spans="1:89" x14ac:dyDescent="0.2">
      <c r="A45" s="100">
        <v>80</v>
      </c>
      <c r="B45" s="100">
        <f>'Revised Stratig. - April ''08'!$G$25</f>
        <v>2493</v>
      </c>
      <c r="C45" s="122">
        <v>1</v>
      </c>
      <c r="D45" s="123"/>
      <c r="E45" s="123"/>
      <c r="F45" s="123"/>
      <c r="G45" s="123"/>
      <c r="H45" s="123">
        <v>1</v>
      </c>
      <c r="I45" s="213">
        <v>1</v>
      </c>
      <c r="J45" s="213">
        <v>1</v>
      </c>
      <c r="K45" s="213">
        <v>4</v>
      </c>
      <c r="L45" s="213">
        <v>0</v>
      </c>
      <c r="M45" s="213">
        <v>0</v>
      </c>
      <c r="N45" s="213">
        <v>0</v>
      </c>
      <c r="O45" s="213">
        <v>32</v>
      </c>
      <c r="P45" s="213">
        <v>0</v>
      </c>
      <c r="Q45" s="213">
        <v>0</v>
      </c>
      <c r="R45" s="213">
        <v>0</v>
      </c>
      <c r="S45" s="213">
        <v>0</v>
      </c>
      <c r="T45" s="213">
        <v>10</v>
      </c>
      <c r="V45" s="113"/>
      <c r="W45" s="113"/>
      <c r="X45" s="113"/>
      <c r="Y45" s="113"/>
      <c r="AB45" s="113"/>
      <c r="AC45" s="113"/>
      <c r="AD45" s="113"/>
      <c r="AE45" s="113"/>
      <c r="AG45" s="113"/>
      <c r="AH45" s="113"/>
      <c r="AI45" s="113"/>
      <c r="AJ45" s="113"/>
      <c r="AK45" s="113"/>
      <c r="AL45" s="113"/>
      <c r="AM45" s="113"/>
      <c r="AN45" s="113"/>
      <c r="AO45" s="113"/>
      <c r="AP45" s="113"/>
      <c r="AQ45" s="113"/>
      <c r="AR45" s="113"/>
      <c r="AS45" s="113"/>
      <c r="AW45" s="113"/>
      <c r="AX45" s="113"/>
      <c r="AZ45" s="113"/>
      <c r="BA45" s="113"/>
      <c r="BB45" s="113"/>
      <c r="BC45" s="113"/>
      <c r="BD45" s="113"/>
      <c r="BE45" s="113"/>
      <c r="BF45" s="113"/>
      <c r="BG45" s="113"/>
      <c r="BH45" s="113"/>
      <c r="BI45" s="113"/>
      <c r="BJ45" s="113"/>
      <c r="BK45" s="113"/>
      <c r="BL45" s="113"/>
      <c r="BM45" s="113"/>
      <c r="BN45" s="113"/>
      <c r="BO45" s="113"/>
      <c r="BP45" s="113"/>
      <c r="BQ45" s="113"/>
      <c r="BR45" s="113"/>
      <c r="BS45" s="113"/>
      <c r="BT45" s="113"/>
      <c r="BU45" s="113"/>
      <c r="BV45" s="113"/>
      <c r="BW45" s="113"/>
      <c r="BX45" s="113"/>
      <c r="BY45" s="113"/>
      <c r="BZ45" s="113"/>
      <c r="CA45" s="113"/>
      <c r="CB45" s="113"/>
    </row>
    <row r="46" spans="1:89" x14ac:dyDescent="0.2">
      <c r="A46" s="105">
        <v>84</v>
      </c>
      <c r="B46" s="105">
        <f>'Revised Stratig. - April ''08'!$G$29</f>
        <v>2565</v>
      </c>
      <c r="C46" s="122">
        <v>1</v>
      </c>
      <c r="D46" s="123"/>
      <c r="E46" s="123"/>
      <c r="F46" s="123"/>
      <c r="G46" s="123">
        <v>1</v>
      </c>
      <c r="H46" s="12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39">
        <v>32</v>
      </c>
      <c r="V46" s="113">
        <v>1.0204081632653061</v>
      </c>
      <c r="W46" s="113">
        <v>0.3401360544217687</v>
      </c>
      <c r="X46" s="113">
        <v>4.4217687074829932</v>
      </c>
      <c r="Y46" s="113">
        <v>0.68027210884353739</v>
      </c>
      <c r="Z46" s="114">
        <v>0</v>
      </c>
      <c r="AA46" s="114">
        <v>3.0612244897959182</v>
      </c>
      <c r="AB46" s="113">
        <v>31.632653061224492</v>
      </c>
      <c r="AC46" s="113">
        <v>0</v>
      </c>
      <c r="AD46" s="113">
        <v>0</v>
      </c>
      <c r="AE46" s="113">
        <v>0</v>
      </c>
      <c r="AF46" s="114">
        <v>0</v>
      </c>
      <c r="AG46" s="113">
        <v>0</v>
      </c>
      <c r="AH46" s="113">
        <v>0.3401360544217687</v>
      </c>
      <c r="AI46" s="113">
        <v>0</v>
      </c>
      <c r="AJ46" s="113">
        <v>0</v>
      </c>
      <c r="AK46" s="113">
        <v>0</v>
      </c>
      <c r="AL46" s="113">
        <v>0</v>
      </c>
      <c r="AM46" s="113">
        <v>0</v>
      </c>
      <c r="AN46" s="113">
        <v>0</v>
      </c>
      <c r="AO46" s="113">
        <v>0</v>
      </c>
      <c r="AP46" s="113">
        <v>0.3401360544217687</v>
      </c>
      <c r="AQ46" s="113">
        <v>2.3809523809523809</v>
      </c>
      <c r="AR46" s="113">
        <v>13.605442176870749</v>
      </c>
      <c r="AS46" s="113">
        <v>0.3401360544217687</v>
      </c>
      <c r="AT46" s="114">
        <v>25.510204081632654</v>
      </c>
      <c r="AU46" s="114">
        <f t="shared" si="0"/>
        <v>39.455782312925173</v>
      </c>
      <c r="AV46" s="114">
        <v>0</v>
      </c>
      <c r="AW46" s="113">
        <v>3.4013605442176873</v>
      </c>
      <c r="AX46" s="113">
        <v>0</v>
      </c>
      <c r="AY46" s="114">
        <v>11.904761904761903</v>
      </c>
      <c r="AZ46" s="113">
        <v>1.0204081632653061</v>
      </c>
      <c r="BA46" s="113">
        <v>0.98360655737704927</v>
      </c>
      <c r="BB46" s="113">
        <v>0</v>
      </c>
      <c r="BC46" s="113">
        <v>0</v>
      </c>
      <c r="BD46" s="113">
        <v>0</v>
      </c>
      <c r="BE46" s="113">
        <v>0</v>
      </c>
      <c r="BF46" s="113">
        <v>0</v>
      </c>
      <c r="BG46" s="113">
        <v>0</v>
      </c>
      <c r="BH46" s="113">
        <v>0</v>
      </c>
      <c r="BI46" s="113">
        <v>0</v>
      </c>
      <c r="BJ46" s="113">
        <v>0</v>
      </c>
      <c r="BK46" s="113">
        <v>0</v>
      </c>
      <c r="BL46" s="113">
        <v>0</v>
      </c>
      <c r="BM46" s="113">
        <v>0</v>
      </c>
      <c r="BN46" s="113">
        <v>0.65573770491803274</v>
      </c>
      <c r="BO46" s="113">
        <v>0</v>
      </c>
      <c r="BP46" s="113">
        <v>0</v>
      </c>
      <c r="BQ46" s="113">
        <v>0</v>
      </c>
      <c r="BR46" s="113">
        <v>1.3114754098360655</v>
      </c>
      <c r="BS46" s="113">
        <v>0</v>
      </c>
      <c r="BT46" s="113">
        <v>0</v>
      </c>
      <c r="BU46" s="113">
        <v>0</v>
      </c>
      <c r="BV46" s="113">
        <v>0</v>
      </c>
      <c r="BW46" s="113">
        <v>0</v>
      </c>
      <c r="BX46" s="113">
        <v>0</v>
      </c>
      <c r="BY46" s="113">
        <v>0</v>
      </c>
      <c r="BZ46" s="113">
        <v>0</v>
      </c>
      <c r="CA46" s="113">
        <v>0</v>
      </c>
      <c r="CB46" s="113">
        <v>0</v>
      </c>
      <c r="CC46" s="114">
        <v>0</v>
      </c>
      <c r="CD46" s="114">
        <v>0</v>
      </c>
      <c r="CE46" s="114">
        <v>0</v>
      </c>
      <c r="CF46" s="114">
        <v>0</v>
      </c>
      <c r="CG46" s="114">
        <v>0</v>
      </c>
      <c r="CH46" s="114">
        <v>0</v>
      </c>
      <c r="CI46" s="114">
        <v>0.65573770491803274</v>
      </c>
      <c r="CJ46" s="114">
        <v>0</v>
      </c>
      <c r="CK46" s="114">
        <v>0</v>
      </c>
    </row>
    <row r="47" spans="1:89" x14ac:dyDescent="0.2">
      <c r="A47" s="100">
        <v>85</v>
      </c>
      <c r="B47" s="100">
        <f>'Revised Stratig. - April ''08'!$G$30</f>
        <v>2583</v>
      </c>
      <c r="C47" s="122">
        <v>1</v>
      </c>
      <c r="D47" s="123"/>
      <c r="E47" s="123"/>
      <c r="F47" s="123"/>
      <c r="G47" s="123"/>
      <c r="H47" s="123">
        <v>1</v>
      </c>
      <c r="I47" s="213">
        <v>0</v>
      </c>
      <c r="J47" s="213">
        <v>0</v>
      </c>
      <c r="K47" s="213">
        <v>14</v>
      </c>
      <c r="L47" s="213">
        <v>0</v>
      </c>
      <c r="M47" s="213">
        <v>0</v>
      </c>
      <c r="N47" s="213">
        <v>0</v>
      </c>
      <c r="O47" s="213">
        <v>125</v>
      </c>
      <c r="P47" s="213">
        <v>0</v>
      </c>
      <c r="Q47" s="213">
        <v>0</v>
      </c>
      <c r="R47" s="213">
        <v>0</v>
      </c>
      <c r="S47" s="213">
        <v>0</v>
      </c>
      <c r="T47" s="213">
        <v>34</v>
      </c>
      <c r="V47" s="113"/>
      <c r="W47" s="113"/>
      <c r="X47" s="113"/>
      <c r="Y47" s="113"/>
      <c r="AB47" s="113"/>
      <c r="AC47" s="113"/>
      <c r="AD47" s="113"/>
      <c r="AE47" s="113"/>
      <c r="AG47" s="113"/>
      <c r="AH47" s="113"/>
      <c r="AI47" s="113"/>
      <c r="AJ47" s="113"/>
      <c r="AK47" s="113"/>
      <c r="AL47" s="113"/>
      <c r="AM47" s="113"/>
      <c r="AN47" s="113"/>
      <c r="AO47" s="113"/>
      <c r="AP47" s="113"/>
      <c r="AQ47" s="113"/>
      <c r="AR47" s="113"/>
      <c r="AS47" s="113"/>
      <c r="AW47" s="113"/>
      <c r="AX47" s="113"/>
      <c r="AZ47" s="113"/>
      <c r="BA47" s="113"/>
      <c r="BB47" s="113"/>
      <c r="BC47" s="113"/>
      <c r="BD47" s="113"/>
      <c r="BE47" s="113"/>
      <c r="BF47" s="113"/>
      <c r="BG47" s="113"/>
      <c r="BH47" s="113"/>
      <c r="BI47" s="113"/>
      <c r="BJ47" s="113"/>
      <c r="BK47" s="113"/>
      <c r="BL47" s="113"/>
      <c r="BM47" s="113"/>
      <c r="BN47" s="113"/>
      <c r="BO47" s="113"/>
      <c r="BP47" s="113"/>
      <c r="BQ47" s="113"/>
      <c r="BR47" s="113"/>
      <c r="BS47" s="113"/>
      <c r="BT47" s="113"/>
      <c r="BU47" s="113"/>
      <c r="BV47" s="113"/>
      <c r="BW47" s="113"/>
      <c r="BX47" s="113"/>
      <c r="BY47" s="113"/>
      <c r="BZ47" s="113"/>
      <c r="CA47" s="113"/>
      <c r="CB47" s="113"/>
    </row>
    <row r="48" spans="1:89" x14ac:dyDescent="0.2">
      <c r="A48" s="100">
        <v>90</v>
      </c>
      <c r="B48" s="100">
        <f>'Revised Stratig. - April ''08'!$G$35</f>
        <v>2673</v>
      </c>
      <c r="C48" s="122">
        <v>1</v>
      </c>
      <c r="D48" s="123"/>
      <c r="E48" s="123"/>
      <c r="F48" s="123"/>
      <c r="G48" s="123"/>
      <c r="H48" s="123">
        <v>1</v>
      </c>
      <c r="I48" s="213">
        <v>0</v>
      </c>
      <c r="J48" s="213">
        <v>0</v>
      </c>
      <c r="K48" s="213">
        <v>5</v>
      </c>
      <c r="L48" s="213">
        <v>0</v>
      </c>
      <c r="M48" s="213">
        <v>0</v>
      </c>
      <c r="N48" s="213">
        <v>0</v>
      </c>
      <c r="O48" s="213">
        <v>43</v>
      </c>
      <c r="P48" s="213">
        <v>0</v>
      </c>
      <c r="Q48" s="213">
        <v>0</v>
      </c>
      <c r="R48" s="213">
        <v>0</v>
      </c>
      <c r="S48" s="213">
        <v>0</v>
      </c>
      <c r="T48" s="213">
        <v>13</v>
      </c>
      <c r="V48" s="113"/>
      <c r="W48" s="113"/>
      <c r="X48" s="113"/>
      <c r="Y48" s="113"/>
      <c r="AB48" s="113"/>
      <c r="AC48" s="113"/>
      <c r="AD48" s="113"/>
      <c r="AE48" s="113"/>
      <c r="AG48" s="113"/>
      <c r="AH48" s="113"/>
      <c r="AI48" s="113"/>
      <c r="AJ48" s="113"/>
      <c r="AK48" s="113"/>
      <c r="AL48" s="113"/>
      <c r="AM48" s="113"/>
      <c r="AN48" s="113"/>
      <c r="AO48" s="113"/>
      <c r="AP48" s="113"/>
      <c r="AQ48" s="113"/>
      <c r="AR48" s="113"/>
      <c r="AS48" s="113"/>
      <c r="AW48" s="113"/>
      <c r="AX48" s="113"/>
      <c r="AZ48" s="113"/>
      <c r="BA48" s="113"/>
      <c r="BB48" s="113"/>
      <c r="BC48" s="113"/>
      <c r="BD48" s="113"/>
      <c r="BE48" s="113"/>
      <c r="BF48" s="113"/>
      <c r="BG48" s="113"/>
      <c r="BH48" s="113"/>
      <c r="BI48" s="113"/>
      <c r="BJ48" s="113"/>
      <c r="BK48" s="113"/>
      <c r="BL48" s="113"/>
      <c r="BM48" s="113"/>
      <c r="BN48" s="113"/>
      <c r="BO48" s="113"/>
      <c r="BP48" s="113"/>
      <c r="BQ48" s="113"/>
      <c r="BR48" s="113"/>
      <c r="BS48" s="113"/>
      <c r="BT48" s="113"/>
      <c r="BU48" s="113"/>
      <c r="BV48" s="113"/>
      <c r="BW48" s="113"/>
      <c r="BX48" s="113"/>
      <c r="BY48" s="113"/>
      <c r="BZ48" s="113"/>
      <c r="CA48" s="113"/>
      <c r="CB48" s="113"/>
    </row>
    <row r="49" spans="1:89" x14ac:dyDescent="0.2">
      <c r="A49" s="105">
        <v>94</v>
      </c>
      <c r="B49" s="105">
        <f>'Revised Stratig. - April ''08'!$G$39</f>
        <v>2746</v>
      </c>
      <c r="C49" s="122">
        <v>1</v>
      </c>
      <c r="D49" s="123"/>
      <c r="E49" s="123"/>
      <c r="F49" s="123"/>
      <c r="G49" s="123">
        <v>1</v>
      </c>
      <c r="H49" s="12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39">
        <v>27</v>
      </c>
      <c r="V49" s="113">
        <v>1.3289036544850499</v>
      </c>
      <c r="W49" s="113">
        <v>0</v>
      </c>
      <c r="X49" s="113">
        <v>2.6578073089700998</v>
      </c>
      <c r="Y49" s="113">
        <v>0.33222591362126247</v>
      </c>
      <c r="Z49" s="114">
        <v>0</v>
      </c>
      <c r="AA49" s="114">
        <v>0.33222591362126247</v>
      </c>
      <c r="AB49" s="113">
        <v>25.91362126245847</v>
      </c>
      <c r="AC49" s="113">
        <v>0</v>
      </c>
      <c r="AD49" s="113">
        <v>0</v>
      </c>
      <c r="AE49" s="113">
        <v>0</v>
      </c>
      <c r="AF49" s="114">
        <v>0</v>
      </c>
      <c r="AG49" s="113">
        <v>0</v>
      </c>
      <c r="AH49" s="113">
        <v>0.66445182724252494</v>
      </c>
      <c r="AI49" s="113">
        <v>0</v>
      </c>
      <c r="AJ49" s="113">
        <v>0.33222591362126247</v>
      </c>
      <c r="AK49" s="113">
        <v>0</v>
      </c>
      <c r="AL49" s="113">
        <v>0</v>
      </c>
      <c r="AM49" s="113">
        <v>0</v>
      </c>
      <c r="AN49" s="113">
        <v>0</v>
      </c>
      <c r="AO49" s="113">
        <v>0</v>
      </c>
      <c r="AP49" s="114">
        <v>0.99667774086378735</v>
      </c>
      <c r="AQ49" s="113">
        <v>0.99667774086378735</v>
      </c>
      <c r="AR49" s="113">
        <v>20.26578073089701</v>
      </c>
      <c r="AS49" s="113">
        <v>0.99667774086378735</v>
      </c>
      <c r="AT49" s="114">
        <v>30.232558139534881</v>
      </c>
      <c r="AU49" s="114">
        <f t="shared" si="0"/>
        <v>51.495016611295682</v>
      </c>
      <c r="AV49" s="114">
        <v>0</v>
      </c>
      <c r="AW49" s="114">
        <v>3.322259136212625</v>
      </c>
      <c r="AX49" s="113">
        <v>0.33222591362126247</v>
      </c>
      <c r="AY49" s="114">
        <v>9.6345514950166127</v>
      </c>
      <c r="AZ49" s="113">
        <v>1.6611295681063125</v>
      </c>
      <c r="BA49" s="113">
        <v>0.63291139240506333</v>
      </c>
      <c r="BB49" s="114">
        <v>1.2658227848101267</v>
      </c>
      <c r="BC49" s="113">
        <v>0</v>
      </c>
      <c r="BD49" s="113">
        <v>0</v>
      </c>
      <c r="BE49" s="113">
        <v>0</v>
      </c>
      <c r="BF49" s="113">
        <v>0</v>
      </c>
      <c r="BG49" s="113">
        <v>0</v>
      </c>
      <c r="BH49" s="113">
        <v>0</v>
      </c>
      <c r="BI49" s="113">
        <v>0</v>
      </c>
      <c r="BJ49" s="113">
        <v>0</v>
      </c>
      <c r="BK49" s="113">
        <v>0</v>
      </c>
      <c r="BL49" s="113">
        <v>0.31645569620253167</v>
      </c>
      <c r="BM49" s="113">
        <v>0</v>
      </c>
      <c r="BN49" s="113">
        <v>0.31645569620253167</v>
      </c>
      <c r="BO49" s="113">
        <v>0</v>
      </c>
      <c r="BP49" s="113">
        <v>0</v>
      </c>
      <c r="BQ49" s="113">
        <v>0</v>
      </c>
      <c r="BR49" s="113">
        <v>1.89873417721519</v>
      </c>
      <c r="BS49" s="113">
        <v>0</v>
      </c>
      <c r="BT49" s="113">
        <v>0</v>
      </c>
      <c r="BU49" s="113">
        <v>0</v>
      </c>
      <c r="BV49" s="113">
        <v>0</v>
      </c>
      <c r="BW49" s="113">
        <v>0</v>
      </c>
      <c r="BX49" s="113">
        <v>0</v>
      </c>
      <c r="BY49" s="113">
        <v>0</v>
      </c>
      <c r="BZ49" s="113">
        <v>0</v>
      </c>
      <c r="CA49" s="113">
        <v>0</v>
      </c>
      <c r="CB49" s="113">
        <v>0</v>
      </c>
      <c r="CC49" s="114">
        <v>0</v>
      </c>
      <c r="CD49" s="114">
        <v>0</v>
      </c>
      <c r="CE49" s="114">
        <v>0</v>
      </c>
      <c r="CF49" s="114">
        <v>0</v>
      </c>
      <c r="CG49" s="114">
        <v>0</v>
      </c>
      <c r="CH49" s="114">
        <v>0</v>
      </c>
      <c r="CI49" s="114">
        <v>0.31645569620253167</v>
      </c>
      <c r="CJ49" s="114">
        <v>0</v>
      </c>
      <c r="CK49" s="114">
        <v>0</v>
      </c>
    </row>
    <row r="50" spans="1:89" x14ac:dyDescent="0.2">
      <c r="A50" s="100">
        <v>95</v>
      </c>
      <c r="B50" s="100">
        <f>'Revised Stratig. - April ''08'!$G$40</f>
        <v>2764</v>
      </c>
      <c r="C50" s="122">
        <v>1</v>
      </c>
      <c r="D50" s="123"/>
      <c r="E50" s="123"/>
      <c r="F50" s="123"/>
      <c r="G50" s="123"/>
      <c r="H50" s="123">
        <v>1</v>
      </c>
      <c r="I50" s="213">
        <v>0</v>
      </c>
      <c r="J50" s="213">
        <v>2.1739130434782608</v>
      </c>
      <c r="K50" s="213">
        <v>10.869565217391305</v>
      </c>
      <c r="L50" s="213">
        <v>0</v>
      </c>
      <c r="M50" s="213">
        <v>0</v>
      </c>
      <c r="N50" s="213">
        <v>0</v>
      </c>
      <c r="O50" s="213">
        <v>29.34782608695652</v>
      </c>
      <c r="P50" s="213">
        <v>0</v>
      </c>
      <c r="Q50" s="213">
        <v>0</v>
      </c>
      <c r="R50" s="213">
        <v>0</v>
      </c>
      <c r="S50" s="213">
        <v>0</v>
      </c>
      <c r="T50" s="213">
        <v>8.65</v>
      </c>
      <c r="V50" s="113"/>
      <c r="W50" s="113"/>
      <c r="X50" s="113"/>
      <c r="Y50" s="113"/>
      <c r="AB50" s="113"/>
      <c r="AC50" s="113"/>
      <c r="AD50" s="113"/>
      <c r="AE50" s="113"/>
      <c r="AG50" s="113"/>
      <c r="AH50" s="113"/>
      <c r="AI50" s="113"/>
      <c r="AJ50" s="113"/>
      <c r="AK50" s="113"/>
      <c r="AL50" s="113"/>
      <c r="AM50" s="113"/>
      <c r="AN50" s="113"/>
      <c r="AO50" s="113"/>
      <c r="AQ50" s="113"/>
      <c r="AR50" s="113"/>
      <c r="AS50" s="113"/>
      <c r="AX50" s="113"/>
      <c r="AZ50" s="113"/>
      <c r="BA50" s="113"/>
      <c r="BC50" s="113"/>
      <c r="BD50" s="113"/>
      <c r="BE50" s="113"/>
      <c r="BF50" s="113"/>
      <c r="BG50" s="113"/>
      <c r="BH50" s="113"/>
      <c r="BI50" s="113"/>
      <c r="BJ50" s="113"/>
      <c r="BK50" s="113"/>
      <c r="BL50" s="113"/>
      <c r="BM50" s="113"/>
      <c r="BN50" s="113"/>
      <c r="BO50" s="113"/>
      <c r="BP50" s="113"/>
      <c r="BQ50" s="113"/>
      <c r="BR50" s="113"/>
      <c r="BS50" s="113"/>
      <c r="BT50" s="113"/>
      <c r="BU50" s="113"/>
      <c r="BV50" s="113"/>
      <c r="BW50" s="113"/>
      <c r="BX50" s="113"/>
      <c r="BY50" s="113"/>
      <c r="BZ50" s="113"/>
      <c r="CA50" s="113"/>
      <c r="CB50" s="113"/>
    </row>
    <row r="51" spans="1:89" x14ac:dyDescent="0.2">
      <c r="A51" s="100">
        <v>100</v>
      </c>
      <c r="B51" s="100">
        <f>'Revised Stratig. - April ''08'!$G$45</f>
        <v>2774</v>
      </c>
      <c r="C51" s="122">
        <v>1</v>
      </c>
      <c r="D51" s="123"/>
      <c r="E51" s="123"/>
      <c r="F51" s="123"/>
      <c r="G51" s="123"/>
      <c r="H51" s="123">
        <v>1</v>
      </c>
      <c r="I51" s="213">
        <v>1</v>
      </c>
      <c r="J51" s="213">
        <v>0</v>
      </c>
      <c r="K51" s="213">
        <v>11</v>
      </c>
      <c r="L51" s="213">
        <v>0</v>
      </c>
      <c r="M51" s="213">
        <v>0</v>
      </c>
      <c r="N51" s="213">
        <v>0</v>
      </c>
      <c r="O51" s="213">
        <v>26</v>
      </c>
      <c r="P51" s="213">
        <v>0</v>
      </c>
      <c r="Q51" s="213">
        <v>0</v>
      </c>
      <c r="R51" s="213">
        <v>0</v>
      </c>
      <c r="S51" s="213">
        <v>0</v>
      </c>
      <c r="T51" s="213">
        <v>17</v>
      </c>
      <c r="V51" s="113"/>
      <c r="W51" s="113"/>
      <c r="X51" s="113"/>
      <c r="Y51" s="113"/>
      <c r="AB51" s="113"/>
      <c r="AC51" s="113"/>
      <c r="AD51" s="113"/>
      <c r="AE51" s="113"/>
      <c r="AG51" s="113"/>
      <c r="AH51" s="113"/>
      <c r="AI51" s="113"/>
      <c r="AJ51" s="113"/>
      <c r="AK51" s="113"/>
      <c r="AL51" s="113"/>
      <c r="AM51" s="113"/>
      <c r="AN51" s="113"/>
      <c r="AO51" s="113"/>
      <c r="AQ51" s="113"/>
      <c r="AR51" s="113"/>
      <c r="AS51" s="113"/>
      <c r="AX51" s="113"/>
      <c r="AZ51" s="113"/>
      <c r="BA51" s="113"/>
      <c r="BC51" s="113"/>
      <c r="BD51" s="113"/>
      <c r="BE51" s="113"/>
      <c r="BF51" s="113"/>
      <c r="BG51" s="113"/>
      <c r="BH51" s="113"/>
      <c r="BI51" s="113"/>
      <c r="BJ51" s="113"/>
      <c r="BK51" s="113"/>
      <c r="BL51" s="113"/>
      <c r="BM51" s="113"/>
      <c r="BN51" s="113"/>
      <c r="BO51" s="113"/>
      <c r="BP51" s="113"/>
      <c r="BQ51" s="113"/>
      <c r="BR51" s="113"/>
      <c r="BS51" s="113"/>
      <c r="BT51" s="113"/>
      <c r="BU51" s="113"/>
      <c r="BV51" s="113"/>
      <c r="BW51" s="113"/>
      <c r="BX51" s="113"/>
      <c r="BY51" s="113"/>
      <c r="BZ51" s="113"/>
      <c r="CA51" s="113"/>
      <c r="CB51" s="113"/>
    </row>
    <row r="52" spans="1:89" x14ac:dyDescent="0.2">
      <c r="A52" s="105">
        <v>104</v>
      </c>
      <c r="B52" s="105">
        <f>'Revised Stratig. - April ''08'!$G$49</f>
        <v>2818</v>
      </c>
      <c r="C52" s="122">
        <v>1</v>
      </c>
      <c r="D52" s="123"/>
      <c r="E52" s="123"/>
      <c r="F52" s="123"/>
      <c r="G52" s="123">
        <v>1</v>
      </c>
      <c r="H52" s="12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39">
        <v>22</v>
      </c>
      <c r="V52" s="113">
        <v>0.35842293906810035</v>
      </c>
      <c r="W52" s="113">
        <v>0</v>
      </c>
      <c r="X52" s="113">
        <v>6.8100358422939076</v>
      </c>
      <c r="Y52" s="113">
        <v>0.35842293906810035</v>
      </c>
      <c r="Z52" s="114">
        <v>0</v>
      </c>
      <c r="AA52" s="114">
        <v>1.7921146953405016</v>
      </c>
      <c r="AB52" s="113">
        <v>34.050179211469533</v>
      </c>
      <c r="AC52" s="113">
        <v>0</v>
      </c>
      <c r="AD52" s="113">
        <v>0</v>
      </c>
      <c r="AE52" s="113">
        <v>0.35842293906810035</v>
      </c>
      <c r="AF52" s="114">
        <v>0</v>
      </c>
      <c r="AG52" s="113">
        <v>0</v>
      </c>
      <c r="AH52" s="113">
        <v>0.71684587813620071</v>
      </c>
      <c r="AI52" s="113">
        <v>0.35842293906810035</v>
      </c>
      <c r="AJ52" s="113">
        <v>0.35842293906810035</v>
      </c>
      <c r="AK52" s="113">
        <v>0</v>
      </c>
      <c r="AL52" s="113">
        <v>0</v>
      </c>
      <c r="AM52" s="113">
        <v>0</v>
      </c>
      <c r="AN52" s="113">
        <v>0</v>
      </c>
      <c r="AO52" s="113">
        <v>0</v>
      </c>
      <c r="AP52" s="113">
        <v>0.35842293906810035</v>
      </c>
      <c r="AQ52" s="113">
        <v>0.71684587813620071</v>
      </c>
      <c r="AR52" s="113">
        <v>19.713261648745519</v>
      </c>
      <c r="AS52" s="113">
        <v>1.0752688172043012</v>
      </c>
      <c r="AT52" s="114">
        <v>21.146953405017921</v>
      </c>
      <c r="AU52" s="114">
        <f t="shared" si="0"/>
        <v>41.935483870967744</v>
      </c>
      <c r="AV52" s="114">
        <v>0</v>
      </c>
      <c r="AW52" s="113">
        <v>4.3010752688172049</v>
      </c>
      <c r="AX52" s="113">
        <v>0</v>
      </c>
      <c r="AY52" s="114">
        <v>6.4516129032258061</v>
      </c>
      <c r="AZ52" s="113">
        <v>1.0752688172043012</v>
      </c>
      <c r="BA52" s="113">
        <v>1.048951048951049</v>
      </c>
      <c r="BB52" s="113">
        <v>0.69930069930069927</v>
      </c>
      <c r="BC52" s="113">
        <v>0</v>
      </c>
      <c r="BD52" s="113">
        <v>0</v>
      </c>
      <c r="BE52" s="113">
        <v>0</v>
      </c>
      <c r="BF52" s="113">
        <v>0</v>
      </c>
      <c r="BG52" s="113">
        <v>0</v>
      </c>
      <c r="BH52" s="113">
        <v>0</v>
      </c>
      <c r="BI52" s="113">
        <v>0</v>
      </c>
      <c r="BJ52" s="113">
        <v>0</v>
      </c>
      <c r="BK52" s="113">
        <v>0</v>
      </c>
      <c r="BL52" s="113">
        <v>0</v>
      </c>
      <c r="BM52" s="113">
        <v>0</v>
      </c>
      <c r="BN52" s="113">
        <v>0</v>
      </c>
      <c r="BO52" s="113">
        <v>0</v>
      </c>
      <c r="BP52" s="113">
        <v>0</v>
      </c>
      <c r="BQ52" s="113">
        <v>0</v>
      </c>
      <c r="BR52" s="113">
        <v>0.34965034965034963</v>
      </c>
      <c r="BS52" s="113">
        <v>0</v>
      </c>
      <c r="BT52" s="113">
        <v>0</v>
      </c>
      <c r="BU52" s="113">
        <v>0</v>
      </c>
      <c r="BV52" s="113">
        <v>0</v>
      </c>
      <c r="BW52" s="113">
        <v>0</v>
      </c>
      <c r="BX52" s="113">
        <v>0</v>
      </c>
      <c r="BY52" s="113">
        <v>0</v>
      </c>
      <c r="BZ52" s="113">
        <v>0</v>
      </c>
      <c r="CA52" s="113">
        <v>0</v>
      </c>
      <c r="CB52" s="113">
        <v>0</v>
      </c>
      <c r="CC52" s="114">
        <v>0</v>
      </c>
      <c r="CD52" s="114">
        <v>0</v>
      </c>
      <c r="CE52" s="114">
        <v>0</v>
      </c>
      <c r="CF52" s="114">
        <v>0</v>
      </c>
      <c r="CG52" s="114">
        <v>0</v>
      </c>
      <c r="CH52" s="114">
        <v>0</v>
      </c>
      <c r="CI52" s="114">
        <v>0.34965034965034963</v>
      </c>
      <c r="CJ52" s="114">
        <v>0</v>
      </c>
      <c r="CK52" s="114">
        <v>0</v>
      </c>
    </row>
    <row r="53" spans="1:89" x14ac:dyDescent="0.2">
      <c r="A53" s="100">
        <v>105</v>
      </c>
      <c r="B53" s="100">
        <f>'Revised Stratig. - April ''08'!$G$50</f>
        <v>2829</v>
      </c>
      <c r="C53" s="122">
        <v>1</v>
      </c>
      <c r="D53" s="123"/>
      <c r="E53" s="123"/>
      <c r="F53" s="123"/>
      <c r="G53" s="123"/>
      <c r="H53" s="123">
        <v>1</v>
      </c>
      <c r="I53" s="213">
        <v>0</v>
      </c>
      <c r="J53" s="213">
        <v>3.7037037037037033</v>
      </c>
      <c r="K53" s="213">
        <v>15.74074074074074</v>
      </c>
      <c r="L53" s="213">
        <v>0</v>
      </c>
      <c r="M53" s="213">
        <v>0</v>
      </c>
      <c r="N53" s="213">
        <v>0</v>
      </c>
      <c r="O53" s="213">
        <v>34.25925925925926</v>
      </c>
      <c r="P53" s="213">
        <v>0</v>
      </c>
      <c r="Q53" s="213">
        <v>0</v>
      </c>
      <c r="R53" s="213">
        <v>0</v>
      </c>
      <c r="S53" s="213">
        <v>0</v>
      </c>
      <c r="T53" s="213">
        <v>14.800000000000002</v>
      </c>
      <c r="V53" s="113"/>
      <c r="W53" s="113"/>
      <c r="X53" s="113"/>
      <c r="Y53" s="113"/>
      <c r="AB53" s="113"/>
      <c r="AC53" s="113"/>
      <c r="AD53" s="113"/>
      <c r="AE53" s="113"/>
      <c r="AG53" s="113"/>
      <c r="AH53" s="113"/>
      <c r="AI53" s="113"/>
      <c r="AJ53" s="113"/>
      <c r="AK53" s="113"/>
      <c r="AL53" s="113"/>
      <c r="AM53" s="113"/>
      <c r="AN53" s="113"/>
      <c r="AO53" s="113"/>
      <c r="AP53" s="113"/>
      <c r="AQ53" s="113"/>
      <c r="AR53" s="113"/>
      <c r="AS53" s="113"/>
      <c r="AW53" s="113"/>
      <c r="AX53" s="113"/>
      <c r="AZ53" s="113"/>
      <c r="BA53" s="113"/>
      <c r="BB53" s="113"/>
      <c r="BC53" s="113"/>
      <c r="BD53" s="113"/>
      <c r="BE53" s="113"/>
      <c r="BF53" s="113"/>
      <c r="BG53" s="113"/>
      <c r="BH53" s="113"/>
      <c r="BI53" s="113"/>
      <c r="BJ53" s="113"/>
      <c r="BK53" s="113"/>
      <c r="BL53" s="113"/>
      <c r="BM53" s="113"/>
      <c r="BN53" s="113"/>
      <c r="BO53" s="113"/>
      <c r="BP53" s="113"/>
      <c r="BQ53" s="113"/>
      <c r="BR53" s="113"/>
      <c r="BS53" s="113"/>
      <c r="BT53" s="113"/>
      <c r="BU53" s="113"/>
      <c r="BV53" s="113"/>
      <c r="BW53" s="113"/>
      <c r="BX53" s="113"/>
      <c r="BY53" s="113"/>
      <c r="BZ53" s="113"/>
      <c r="CA53" s="113"/>
      <c r="CB53" s="113"/>
    </row>
    <row r="54" spans="1:89" x14ac:dyDescent="0.2">
      <c r="A54" s="100">
        <v>110</v>
      </c>
      <c r="B54" s="100">
        <f>'Revised Stratig. - April ''08'!$G$55</f>
        <v>2889</v>
      </c>
      <c r="C54" s="122">
        <v>1</v>
      </c>
      <c r="D54" s="123"/>
      <c r="E54" s="123"/>
      <c r="F54" s="123"/>
      <c r="G54" s="123"/>
      <c r="H54" s="123">
        <v>1</v>
      </c>
      <c r="I54" s="213">
        <v>1</v>
      </c>
      <c r="J54" s="213">
        <v>0</v>
      </c>
      <c r="K54" s="213">
        <v>11</v>
      </c>
      <c r="L54" s="213">
        <v>0</v>
      </c>
      <c r="M54" s="213">
        <v>0</v>
      </c>
      <c r="N54" s="213">
        <v>0</v>
      </c>
      <c r="O54" s="213">
        <v>63</v>
      </c>
      <c r="P54" s="213">
        <v>0</v>
      </c>
      <c r="Q54" s="213">
        <v>0</v>
      </c>
      <c r="R54" s="213">
        <v>0</v>
      </c>
      <c r="S54" s="213">
        <v>0</v>
      </c>
      <c r="T54" s="213">
        <v>13</v>
      </c>
      <c r="V54" s="113"/>
      <c r="W54" s="113"/>
      <c r="X54" s="113"/>
      <c r="Y54" s="113"/>
      <c r="AB54" s="113"/>
      <c r="AC54" s="113"/>
      <c r="AD54" s="113"/>
      <c r="AE54" s="113"/>
      <c r="AG54" s="113"/>
      <c r="AH54" s="113"/>
      <c r="AI54" s="113"/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  <c r="AW54" s="113"/>
      <c r="AX54" s="113"/>
      <c r="AZ54" s="113"/>
      <c r="BA54" s="113"/>
      <c r="BB54" s="113"/>
      <c r="BC54" s="113"/>
      <c r="BD54" s="113"/>
      <c r="BE54" s="113"/>
      <c r="BF54" s="113"/>
      <c r="BG54" s="113"/>
      <c r="BH54" s="113"/>
      <c r="BI54" s="113"/>
      <c r="BJ54" s="113"/>
      <c r="BK54" s="113"/>
      <c r="BL54" s="113"/>
      <c r="BM54" s="113"/>
      <c r="BN54" s="113"/>
      <c r="BO54" s="113"/>
      <c r="BP54" s="113"/>
      <c r="BQ54" s="113"/>
      <c r="BR54" s="113"/>
      <c r="BS54" s="113"/>
      <c r="BT54" s="113"/>
      <c r="BU54" s="113"/>
      <c r="BV54" s="113"/>
      <c r="BW54" s="113"/>
      <c r="BX54" s="113"/>
      <c r="BY54" s="113"/>
      <c r="BZ54" s="113"/>
      <c r="CA54" s="113"/>
      <c r="CB54" s="113"/>
    </row>
    <row r="55" spans="1:89" x14ac:dyDescent="0.2">
      <c r="A55" s="105">
        <v>114</v>
      </c>
      <c r="B55" s="105">
        <f>'Revised Stratig. - April ''08'!$G$59</f>
        <v>2915</v>
      </c>
      <c r="C55" s="122">
        <v>1</v>
      </c>
      <c r="D55" s="123"/>
      <c r="E55" s="123"/>
      <c r="F55" s="123"/>
      <c r="G55" s="123">
        <v>1</v>
      </c>
      <c r="H55" s="12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39">
        <v>33</v>
      </c>
      <c r="V55" s="113">
        <v>0.3058103975535168</v>
      </c>
      <c r="W55" s="113">
        <v>0</v>
      </c>
      <c r="X55" s="113">
        <v>3.3639143730886847</v>
      </c>
      <c r="Y55" s="113">
        <v>0</v>
      </c>
      <c r="Z55" s="114">
        <v>0</v>
      </c>
      <c r="AA55" s="114">
        <v>0.6116207951070336</v>
      </c>
      <c r="AB55" s="113">
        <v>28.134556574923547</v>
      </c>
      <c r="AC55" s="113">
        <v>0</v>
      </c>
      <c r="AD55" s="113">
        <v>0</v>
      </c>
      <c r="AE55" s="113">
        <v>0</v>
      </c>
      <c r="AF55" s="114">
        <v>0</v>
      </c>
      <c r="AG55" s="113">
        <v>0</v>
      </c>
      <c r="AH55" s="113">
        <v>0</v>
      </c>
      <c r="AI55" s="113">
        <v>0</v>
      </c>
      <c r="AJ55" s="113">
        <v>0</v>
      </c>
      <c r="AK55" s="113">
        <v>0</v>
      </c>
      <c r="AL55" s="113">
        <v>0</v>
      </c>
      <c r="AM55" s="113">
        <v>0</v>
      </c>
      <c r="AN55" s="113">
        <v>0</v>
      </c>
      <c r="AO55" s="113">
        <v>0.3058103975535168</v>
      </c>
      <c r="AP55" s="113">
        <v>0.3058103975535168</v>
      </c>
      <c r="AQ55" s="113">
        <v>0.91743119266055051</v>
      </c>
      <c r="AR55" s="113">
        <v>21.100917431192663</v>
      </c>
      <c r="AS55" s="113">
        <v>2.1406727828746175</v>
      </c>
      <c r="AT55" s="114">
        <v>35.779816513761467</v>
      </c>
      <c r="AU55" s="114">
        <f t="shared" si="0"/>
        <v>59.021406727828747</v>
      </c>
      <c r="AV55" s="114">
        <v>0</v>
      </c>
      <c r="AW55" s="113">
        <v>3.0581039755351682</v>
      </c>
      <c r="AX55" s="113">
        <v>0</v>
      </c>
      <c r="AY55" s="114">
        <v>3.9755351681957185</v>
      </c>
      <c r="AZ55" s="113">
        <v>0</v>
      </c>
      <c r="BA55" s="113">
        <v>0</v>
      </c>
      <c r="BB55" s="113">
        <v>0.87976539589442826</v>
      </c>
      <c r="BC55" s="113">
        <v>0</v>
      </c>
      <c r="BD55" s="113">
        <v>0.2932551319648094</v>
      </c>
      <c r="BE55" s="113">
        <v>0</v>
      </c>
      <c r="BF55" s="113">
        <v>0</v>
      </c>
      <c r="BG55" s="113">
        <v>0</v>
      </c>
      <c r="BH55" s="113">
        <v>0</v>
      </c>
      <c r="BI55" s="113">
        <v>0</v>
      </c>
      <c r="BJ55" s="113">
        <v>0</v>
      </c>
      <c r="BK55" s="113">
        <v>0</v>
      </c>
      <c r="BL55" s="113">
        <v>0.5865102639296188</v>
      </c>
      <c r="BM55" s="113">
        <v>0</v>
      </c>
      <c r="BN55" s="113">
        <v>0</v>
      </c>
      <c r="BO55" s="113">
        <v>0</v>
      </c>
      <c r="BP55" s="113">
        <v>0</v>
      </c>
      <c r="BQ55" s="113">
        <v>0</v>
      </c>
      <c r="BR55" s="113">
        <v>1.1730205278592376</v>
      </c>
      <c r="BS55" s="113">
        <v>0</v>
      </c>
      <c r="BT55" s="113">
        <v>0</v>
      </c>
      <c r="BU55" s="113">
        <v>0</v>
      </c>
      <c r="BV55" s="113">
        <v>0</v>
      </c>
      <c r="BW55" s="113">
        <v>0</v>
      </c>
      <c r="BX55" s="113">
        <v>0</v>
      </c>
      <c r="BY55" s="113">
        <v>0</v>
      </c>
      <c r="BZ55" s="113">
        <v>0</v>
      </c>
      <c r="CA55" s="113">
        <v>0</v>
      </c>
      <c r="CB55" s="113">
        <v>0</v>
      </c>
      <c r="CC55" s="114">
        <v>0</v>
      </c>
      <c r="CD55" s="114">
        <v>0</v>
      </c>
      <c r="CE55" s="114">
        <v>0.2932551319648094</v>
      </c>
      <c r="CF55" s="114">
        <v>0</v>
      </c>
      <c r="CG55" s="114">
        <v>0</v>
      </c>
      <c r="CH55" s="114">
        <v>0</v>
      </c>
      <c r="CI55" s="114">
        <v>0.87976539589442826</v>
      </c>
      <c r="CJ55" s="114">
        <v>0</v>
      </c>
      <c r="CK55" s="114">
        <v>0</v>
      </c>
    </row>
    <row r="56" spans="1:89" x14ac:dyDescent="0.2">
      <c r="A56" s="100">
        <v>115</v>
      </c>
      <c r="B56" s="100">
        <f>'Revised Stratig. - April ''08'!$G$60</f>
        <v>2922</v>
      </c>
      <c r="C56" s="122">
        <v>1</v>
      </c>
      <c r="D56" s="123"/>
      <c r="E56" s="123"/>
      <c r="F56" s="123"/>
      <c r="G56" s="123"/>
      <c r="H56" s="123">
        <v>1</v>
      </c>
      <c r="I56" s="213">
        <v>0.83350000000000002</v>
      </c>
      <c r="J56" s="213">
        <v>1.6666666666666667</v>
      </c>
      <c r="K56" s="213">
        <v>9.1666666666666679</v>
      </c>
      <c r="L56" s="213">
        <v>0</v>
      </c>
      <c r="M56" s="213">
        <v>0</v>
      </c>
      <c r="N56" s="213">
        <v>0</v>
      </c>
      <c r="O56" s="213">
        <v>65</v>
      </c>
      <c r="P56" s="213">
        <v>0</v>
      </c>
      <c r="Q56" s="213">
        <v>0</v>
      </c>
      <c r="R56" s="213">
        <v>0</v>
      </c>
      <c r="S56" s="213">
        <v>0</v>
      </c>
      <c r="T56" s="213">
        <v>10</v>
      </c>
      <c r="V56" s="113"/>
      <c r="W56" s="113"/>
      <c r="X56" s="113"/>
      <c r="Y56" s="113"/>
      <c r="AB56" s="113"/>
      <c r="AC56" s="113"/>
      <c r="AD56" s="113"/>
      <c r="AE56" s="113"/>
      <c r="AG56" s="113"/>
      <c r="AH56" s="113"/>
      <c r="AI56" s="113"/>
      <c r="AJ56" s="113"/>
      <c r="AK56" s="113"/>
      <c r="AL56" s="113"/>
      <c r="AM56" s="113"/>
      <c r="AN56" s="113"/>
      <c r="AO56" s="113"/>
      <c r="AP56" s="113"/>
      <c r="AQ56" s="113"/>
      <c r="AR56" s="113"/>
      <c r="AS56" s="113"/>
      <c r="AW56" s="113"/>
      <c r="AX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</row>
    <row r="57" spans="1:89" x14ac:dyDescent="0.2">
      <c r="A57" s="100">
        <v>120</v>
      </c>
      <c r="B57" s="100">
        <f>'Revised Stratig. - April ''08'!$G$65</f>
        <v>3020</v>
      </c>
      <c r="C57" s="122">
        <v>1</v>
      </c>
      <c r="D57" s="123"/>
      <c r="E57" s="123"/>
      <c r="F57" s="123"/>
      <c r="G57" s="123"/>
      <c r="H57" s="123">
        <v>1</v>
      </c>
      <c r="I57" s="213">
        <v>0</v>
      </c>
      <c r="J57" s="213">
        <v>1</v>
      </c>
      <c r="K57" s="213">
        <v>8</v>
      </c>
      <c r="L57" s="213">
        <v>0</v>
      </c>
      <c r="M57" s="213">
        <v>0</v>
      </c>
      <c r="N57" s="213">
        <v>0</v>
      </c>
      <c r="O57" s="213">
        <v>51</v>
      </c>
      <c r="P57" s="213">
        <v>0</v>
      </c>
      <c r="Q57" s="213">
        <v>0</v>
      </c>
      <c r="R57" s="213">
        <v>0</v>
      </c>
      <c r="S57" s="213">
        <v>0</v>
      </c>
      <c r="T57" s="213">
        <v>5</v>
      </c>
      <c r="V57" s="113"/>
      <c r="W57" s="113"/>
      <c r="X57" s="113"/>
      <c r="Y57" s="113"/>
      <c r="AB57" s="113"/>
      <c r="AC57" s="113"/>
      <c r="AD57" s="113"/>
      <c r="AE57" s="113"/>
      <c r="AG57" s="113"/>
      <c r="AH57" s="113"/>
      <c r="AI57" s="113"/>
      <c r="AJ57" s="113"/>
      <c r="AK57" s="113"/>
      <c r="AL57" s="113"/>
      <c r="AM57" s="113"/>
      <c r="AN57" s="113"/>
      <c r="AO57" s="113"/>
      <c r="AP57" s="113"/>
      <c r="AQ57" s="113"/>
      <c r="AR57" s="113"/>
      <c r="AS57" s="113"/>
      <c r="AW57" s="113"/>
      <c r="AX57" s="113"/>
      <c r="AZ57" s="113"/>
      <c r="BA57" s="113"/>
      <c r="BB57" s="113"/>
      <c r="BC57" s="113"/>
      <c r="BD57" s="113"/>
      <c r="BE57" s="113"/>
      <c r="BF57" s="113"/>
      <c r="BG57" s="113"/>
      <c r="BH57" s="113"/>
      <c r="BI57" s="113"/>
      <c r="BJ57" s="113"/>
      <c r="BK57" s="113"/>
      <c r="BL57" s="113"/>
      <c r="BM57" s="113"/>
      <c r="BN57" s="113"/>
      <c r="BO57" s="113"/>
      <c r="BP57" s="113"/>
      <c r="BQ57" s="113"/>
      <c r="BR57" s="113"/>
      <c r="BS57" s="113"/>
      <c r="BT57" s="113"/>
      <c r="BU57" s="113"/>
      <c r="BV57" s="113"/>
      <c r="BW57" s="113"/>
      <c r="BX57" s="113"/>
      <c r="BY57" s="113"/>
      <c r="BZ57" s="113"/>
      <c r="CA57" s="113"/>
      <c r="CB57" s="113"/>
    </row>
    <row r="58" spans="1:89" x14ac:dyDescent="0.2">
      <c r="A58" s="105">
        <v>124</v>
      </c>
      <c r="B58" s="105">
        <f>'Revised Stratig. - April ''08'!$G$69</f>
        <v>3106</v>
      </c>
      <c r="C58" s="122">
        <v>1</v>
      </c>
      <c r="D58" s="123"/>
      <c r="E58" s="123"/>
      <c r="F58" s="123"/>
      <c r="G58" s="123">
        <v>1</v>
      </c>
      <c r="H58" s="12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39">
        <v>22</v>
      </c>
      <c r="V58" s="113">
        <v>0.39525691699604742</v>
      </c>
      <c r="W58" s="113">
        <v>0</v>
      </c>
      <c r="X58" s="113">
        <v>1.5810276679841897</v>
      </c>
      <c r="Y58" s="113">
        <v>0.79051383399209485</v>
      </c>
      <c r="Z58" s="114">
        <v>0</v>
      </c>
      <c r="AA58" s="114">
        <v>0.79051383399209485</v>
      </c>
      <c r="AB58" s="113">
        <v>30.039525691699602</v>
      </c>
      <c r="AC58" s="113">
        <v>0</v>
      </c>
      <c r="AD58" s="113">
        <v>0</v>
      </c>
      <c r="AE58" s="113">
        <v>0</v>
      </c>
      <c r="AF58" s="114">
        <v>0</v>
      </c>
      <c r="AG58" s="113">
        <v>0</v>
      </c>
      <c r="AH58" s="113">
        <v>0</v>
      </c>
      <c r="AI58" s="113">
        <v>0</v>
      </c>
      <c r="AJ58" s="113">
        <v>0.79051383399209485</v>
      </c>
      <c r="AK58" s="113">
        <v>0</v>
      </c>
      <c r="AL58" s="113">
        <v>0</v>
      </c>
      <c r="AM58" s="113">
        <v>0</v>
      </c>
      <c r="AN58" s="113">
        <v>0</v>
      </c>
      <c r="AO58" s="113">
        <v>0</v>
      </c>
      <c r="AP58" s="114">
        <v>1.1857707509881421</v>
      </c>
      <c r="AQ58" s="113">
        <v>3.1620553359683794</v>
      </c>
      <c r="AR58" s="113">
        <v>18.57707509881423</v>
      </c>
      <c r="AS58" s="113">
        <v>1.5810276679841897</v>
      </c>
      <c r="AT58" s="114">
        <v>31.620553359683797</v>
      </c>
      <c r="AU58" s="114">
        <f t="shared" si="0"/>
        <v>51.778656126482218</v>
      </c>
      <c r="AV58" s="114">
        <v>0</v>
      </c>
      <c r="AW58" s="114">
        <v>5.1383399209486171</v>
      </c>
      <c r="AX58" s="113">
        <v>0.39525691699604742</v>
      </c>
      <c r="AY58" s="114">
        <v>3.1620553359683794</v>
      </c>
      <c r="AZ58" s="113">
        <v>0.79051383399209485</v>
      </c>
      <c r="BA58" s="113">
        <v>0.37735849056603776</v>
      </c>
      <c r="BB58" s="114">
        <v>0.75471698113207553</v>
      </c>
      <c r="BC58" s="113">
        <v>0</v>
      </c>
      <c r="BD58" s="113">
        <v>0</v>
      </c>
      <c r="BE58" s="113">
        <v>0</v>
      </c>
      <c r="BF58" s="113">
        <v>0.37735849056603776</v>
      </c>
      <c r="BG58" s="113">
        <v>0.37735849056603776</v>
      </c>
      <c r="BH58" s="113">
        <v>0</v>
      </c>
      <c r="BI58" s="113">
        <v>0</v>
      </c>
      <c r="BJ58" s="113">
        <v>0</v>
      </c>
      <c r="BK58" s="113">
        <v>0</v>
      </c>
      <c r="BL58" s="113">
        <v>0</v>
      </c>
      <c r="BM58" s="113">
        <v>0</v>
      </c>
      <c r="BN58" s="113">
        <v>0.37735849056603776</v>
      </c>
      <c r="BO58" s="113">
        <v>0</v>
      </c>
      <c r="BP58" s="113">
        <v>0</v>
      </c>
      <c r="BQ58" s="113">
        <v>0</v>
      </c>
      <c r="BR58" s="113">
        <v>0.75471698113207553</v>
      </c>
      <c r="BS58" s="113">
        <v>0</v>
      </c>
      <c r="BT58" s="113">
        <v>0</v>
      </c>
      <c r="BU58" s="113">
        <v>0</v>
      </c>
      <c r="BV58" s="113">
        <v>0</v>
      </c>
      <c r="BW58" s="113">
        <v>0</v>
      </c>
      <c r="BX58" s="113">
        <v>0</v>
      </c>
      <c r="BY58" s="113">
        <v>0</v>
      </c>
      <c r="BZ58" s="113">
        <v>0</v>
      </c>
      <c r="CA58" s="113">
        <v>0</v>
      </c>
      <c r="CB58" s="113">
        <v>0</v>
      </c>
      <c r="CC58" s="114">
        <v>0</v>
      </c>
      <c r="CD58" s="114">
        <v>0</v>
      </c>
      <c r="CE58" s="114">
        <v>0</v>
      </c>
      <c r="CF58" s="114">
        <v>0</v>
      </c>
      <c r="CG58" s="114">
        <v>0</v>
      </c>
      <c r="CH58" s="114">
        <v>0</v>
      </c>
      <c r="CI58" s="114">
        <v>1.5094339622641511</v>
      </c>
      <c r="CJ58" s="114">
        <v>0</v>
      </c>
      <c r="CK58" s="114">
        <v>0</v>
      </c>
    </row>
    <row r="59" spans="1:89" x14ac:dyDescent="0.2">
      <c r="A59" s="100">
        <v>125</v>
      </c>
      <c r="B59" s="100">
        <f>'Revised Stratig. - April ''08'!$G$70</f>
        <v>3128</v>
      </c>
      <c r="C59" s="122">
        <v>1</v>
      </c>
      <c r="D59" s="123"/>
      <c r="E59" s="123"/>
      <c r="F59" s="123"/>
      <c r="G59" s="123"/>
      <c r="H59" s="123">
        <v>1</v>
      </c>
      <c r="I59" s="213">
        <v>0</v>
      </c>
      <c r="J59" s="213">
        <v>0</v>
      </c>
      <c r="K59" s="213">
        <v>15</v>
      </c>
      <c r="L59" s="213">
        <v>0</v>
      </c>
      <c r="M59" s="213">
        <v>0</v>
      </c>
      <c r="N59" s="213">
        <v>0</v>
      </c>
      <c r="O59" s="213">
        <v>95</v>
      </c>
      <c r="P59" s="213">
        <v>0</v>
      </c>
      <c r="Q59" s="213">
        <v>0</v>
      </c>
      <c r="R59" s="213">
        <v>0</v>
      </c>
      <c r="S59" s="213">
        <v>0</v>
      </c>
      <c r="T59" s="213">
        <v>5</v>
      </c>
      <c r="V59" s="113"/>
      <c r="W59" s="113"/>
      <c r="X59" s="113"/>
      <c r="Y59" s="113"/>
      <c r="AB59" s="113"/>
      <c r="AC59" s="113"/>
      <c r="AD59" s="113"/>
      <c r="AE59" s="113"/>
      <c r="AG59" s="113"/>
      <c r="AH59" s="113"/>
      <c r="AI59" s="113"/>
      <c r="AJ59" s="113"/>
      <c r="AK59" s="113"/>
      <c r="AL59" s="113"/>
      <c r="AM59" s="113"/>
      <c r="AN59" s="113"/>
      <c r="AO59" s="113"/>
      <c r="AQ59" s="113"/>
      <c r="AR59" s="113"/>
      <c r="AS59" s="113"/>
      <c r="AX59" s="113"/>
      <c r="AZ59" s="113"/>
      <c r="BA59" s="113"/>
      <c r="BC59" s="113"/>
      <c r="BD59" s="113"/>
      <c r="BE59" s="113"/>
      <c r="BF59" s="113"/>
      <c r="BG59" s="113"/>
      <c r="BH59" s="113"/>
      <c r="BI59" s="113"/>
      <c r="BJ59" s="113"/>
      <c r="BK59" s="113"/>
      <c r="BL59" s="113"/>
      <c r="BM59" s="113"/>
      <c r="BN59" s="113"/>
      <c r="BO59" s="113"/>
      <c r="BP59" s="113"/>
      <c r="BQ59" s="113"/>
      <c r="BR59" s="113"/>
      <c r="BS59" s="113"/>
      <c r="BT59" s="113"/>
      <c r="BU59" s="113"/>
      <c r="BV59" s="113"/>
      <c r="BW59" s="113"/>
      <c r="BX59" s="113"/>
      <c r="BY59" s="113"/>
      <c r="BZ59" s="113"/>
      <c r="CA59" s="113"/>
      <c r="CB59" s="113"/>
    </row>
    <row r="60" spans="1:89" x14ac:dyDescent="0.2">
      <c r="A60" s="100">
        <v>130</v>
      </c>
      <c r="B60" s="100">
        <f>'Revised Stratig. - April ''08'!$G$75</f>
        <v>3182</v>
      </c>
      <c r="C60" s="122">
        <v>1</v>
      </c>
      <c r="D60" s="123"/>
      <c r="E60" s="123"/>
      <c r="F60" s="123"/>
      <c r="G60" s="123"/>
      <c r="H60" s="123">
        <v>1</v>
      </c>
      <c r="I60" s="213">
        <v>3</v>
      </c>
      <c r="J60" s="213">
        <v>4</v>
      </c>
      <c r="K60" s="213">
        <v>15</v>
      </c>
      <c r="L60" s="213">
        <v>0</v>
      </c>
      <c r="M60" s="213">
        <v>0</v>
      </c>
      <c r="N60" s="213">
        <v>0</v>
      </c>
      <c r="O60" s="213">
        <v>50</v>
      </c>
      <c r="P60" s="213">
        <v>0</v>
      </c>
      <c r="Q60" s="213">
        <v>0</v>
      </c>
      <c r="R60" s="213">
        <v>0</v>
      </c>
      <c r="S60" s="213">
        <v>0</v>
      </c>
      <c r="T60" s="213">
        <v>2</v>
      </c>
      <c r="V60" s="113"/>
      <c r="W60" s="113"/>
      <c r="X60" s="113"/>
      <c r="Y60" s="113"/>
      <c r="AB60" s="113"/>
      <c r="AC60" s="113"/>
      <c r="AD60" s="113"/>
      <c r="AE60" s="113"/>
      <c r="AG60" s="113"/>
      <c r="AH60" s="113"/>
      <c r="AI60" s="113"/>
      <c r="AJ60" s="113"/>
      <c r="AK60" s="113"/>
      <c r="AL60" s="113"/>
      <c r="AM60" s="113"/>
      <c r="AN60" s="113"/>
      <c r="AO60" s="113"/>
      <c r="AQ60" s="113"/>
      <c r="AR60" s="113"/>
      <c r="AS60" s="113"/>
      <c r="AX60" s="113"/>
      <c r="AZ60" s="113"/>
      <c r="BA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</row>
    <row r="61" spans="1:89" x14ac:dyDescent="0.2">
      <c r="A61" s="105">
        <v>134</v>
      </c>
      <c r="B61" s="105">
        <f>'Revised Stratig. - April ''08'!$G$79</f>
        <v>3284</v>
      </c>
      <c r="C61" s="122">
        <v>1</v>
      </c>
      <c r="D61" s="123"/>
      <c r="E61" s="123"/>
      <c r="F61" s="123"/>
      <c r="G61" s="123">
        <v>1</v>
      </c>
      <c r="H61" s="12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39">
        <v>20</v>
      </c>
      <c r="V61" s="113">
        <v>0.31347962382445138</v>
      </c>
      <c r="W61" s="113">
        <v>0</v>
      </c>
      <c r="X61" s="113">
        <v>5.0156739811912221</v>
      </c>
      <c r="Y61" s="113">
        <v>0.31347962382445138</v>
      </c>
      <c r="Z61" s="114">
        <v>0</v>
      </c>
      <c r="AA61" s="114">
        <v>1.2539184952978055</v>
      </c>
      <c r="AB61" s="113">
        <v>34.796238244514107</v>
      </c>
      <c r="AC61" s="113">
        <v>0</v>
      </c>
      <c r="AD61" s="113">
        <v>0</v>
      </c>
      <c r="AE61" s="113">
        <v>0</v>
      </c>
      <c r="AF61" s="114">
        <v>0</v>
      </c>
      <c r="AG61" s="113">
        <v>0</v>
      </c>
      <c r="AH61" s="113">
        <v>0</v>
      </c>
      <c r="AI61" s="113">
        <v>0</v>
      </c>
      <c r="AJ61" s="113">
        <v>0</v>
      </c>
      <c r="AK61" s="113">
        <v>0</v>
      </c>
      <c r="AL61" s="113">
        <v>0</v>
      </c>
      <c r="AM61" s="113">
        <v>0</v>
      </c>
      <c r="AN61" s="113">
        <v>0</v>
      </c>
      <c r="AO61" s="113">
        <v>0</v>
      </c>
      <c r="AP61" s="113">
        <v>0.94043887147335425</v>
      </c>
      <c r="AQ61" s="113">
        <v>1.2539184952978055</v>
      </c>
      <c r="AR61" s="113">
        <v>15.360501567398119</v>
      </c>
      <c r="AS61" s="113">
        <v>1.2539184952978055</v>
      </c>
      <c r="AT61" s="114">
        <v>32.601880877742943</v>
      </c>
      <c r="AU61" s="114">
        <f t="shared" si="0"/>
        <v>49.21630094043887</v>
      </c>
      <c r="AV61" s="114">
        <v>0</v>
      </c>
      <c r="AW61" s="113">
        <v>4.3887147335423196</v>
      </c>
      <c r="AX61" s="113">
        <v>0</v>
      </c>
      <c r="AY61" s="114">
        <v>1.8808777429467085</v>
      </c>
      <c r="AZ61" s="113">
        <v>0.62695924764890276</v>
      </c>
      <c r="BA61" s="113">
        <v>0.30303030303030304</v>
      </c>
      <c r="BB61" s="113">
        <v>0.60606060606060608</v>
      </c>
      <c r="BC61" s="113">
        <v>0</v>
      </c>
      <c r="BD61" s="113">
        <v>0</v>
      </c>
      <c r="BE61" s="113">
        <v>0</v>
      </c>
      <c r="BF61" s="113">
        <v>0</v>
      </c>
      <c r="BG61" s="113">
        <v>0</v>
      </c>
      <c r="BH61" s="113">
        <v>0</v>
      </c>
      <c r="BI61" s="113">
        <v>0</v>
      </c>
      <c r="BJ61" s="113">
        <v>0</v>
      </c>
      <c r="BK61" s="113">
        <v>0</v>
      </c>
      <c r="BL61" s="113">
        <v>0.30303030303030304</v>
      </c>
      <c r="BM61" s="113">
        <v>0</v>
      </c>
      <c r="BN61" s="113">
        <v>0</v>
      </c>
      <c r="BO61" s="113">
        <v>0</v>
      </c>
      <c r="BP61" s="113">
        <v>0</v>
      </c>
      <c r="BQ61" s="113">
        <v>0</v>
      </c>
      <c r="BR61" s="113">
        <v>1.8181818181818181</v>
      </c>
      <c r="BS61" s="113">
        <v>0</v>
      </c>
      <c r="BT61" s="113">
        <v>0</v>
      </c>
      <c r="BU61" s="113">
        <v>0</v>
      </c>
      <c r="BV61" s="113">
        <v>0</v>
      </c>
      <c r="BW61" s="113">
        <v>0</v>
      </c>
      <c r="BX61" s="113">
        <v>0</v>
      </c>
      <c r="BY61" s="113">
        <v>0</v>
      </c>
      <c r="BZ61" s="113">
        <v>0</v>
      </c>
      <c r="CA61" s="113">
        <v>0</v>
      </c>
      <c r="CB61" s="113">
        <v>0</v>
      </c>
      <c r="CC61" s="114">
        <v>0</v>
      </c>
      <c r="CD61" s="114">
        <v>0</v>
      </c>
      <c r="CE61" s="114">
        <v>0</v>
      </c>
      <c r="CF61" s="114">
        <v>0</v>
      </c>
      <c r="CG61" s="114">
        <v>0</v>
      </c>
      <c r="CH61" s="114">
        <v>0</v>
      </c>
      <c r="CI61" s="114">
        <v>0.30303030303030304</v>
      </c>
      <c r="CJ61" s="114">
        <v>0</v>
      </c>
      <c r="CK61" s="114">
        <v>0</v>
      </c>
    </row>
    <row r="62" spans="1:89" x14ac:dyDescent="0.2">
      <c r="A62" s="100">
        <v>135</v>
      </c>
      <c r="B62" s="100">
        <f>'Revised Stratig. - April ''08'!$G$80</f>
        <v>3310</v>
      </c>
      <c r="C62" s="122">
        <v>1</v>
      </c>
      <c r="D62" s="123"/>
      <c r="E62" s="123"/>
      <c r="F62" s="123"/>
      <c r="G62" s="123"/>
      <c r="H62" s="123">
        <v>1</v>
      </c>
      <c r="I62" s="213">
        <v>1</v>
      </c>
      <c r="J62" s="213">
        <v>0</v>
      </c>
      <c r="K62" s="213">
        <v>7</v>
      </c>
      <c r="L62" s="213">
        <v>0</v>
      </c>
      <c r="M62" s="213">
        <v>0</v>
      </c>
      <c r="N62" s="213">
        <v>0</v>
      </c>
      <c r="O62" s="213">
        <v>50</v>
      </c>
      <c r="P62" s="213">
        <v>0</v>
      </c>
      <c r="Q62" s="213">
        <v>0</v>
      </c>
      <c r="R62" s="213">
        <v>0</v>
      </c>
      <c r="S62" s="213">
        <v>0</v>
      </c>
      <c r="T62" s="213">
        <v>5</v>
      </c>
      <c r="V62" s="113"/>
      <c r="W62" s="113"/>
      <c r="X62" s="113"/>
      <c r="Y62" s="113"/>
      <c r="AB62" s="113"/>
      <c r="AC62" s="113"/>
      <c r="AD62" s="113"/>
      <c r="AE62" s="113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W62" s="113"/>
      <c r="AX62" s="113"/>
      <c r="AZ62" s="113"/>
      <c r="BA62" s="113"/>
      <c r="BB62" s="113"/>
      <c r="BC62" s="113"/>
      <c r="BD62" s="113"/>
      <c r="BE62" s="113"/>
      <c r="BF62" s="113"/>
      <c r="BG62" s="113"/>
      <c r="BH62" s="113"/>
      <c r="BI62" s="113"/>
      <c r="BJ62" s="113"/>
      <c r="BK62" s="113"/>
      <c r="BL62" s="113"/>
      <c r="BM62" s="113"/>
      <c r="BN62" s="113"/>
      <c r="BO62" s="113"/>
      <c r="BP62" s="113"/>
      <c r="BQ62" s="113"/>
      <c r="BR62" s="113"/>
      <c r="BS62" s="113"/>
      <c r="BT62" s="113"/>
      <c r="BU62" s="113"/>
      <c r="BV62" s="113"/>
      <c r="BW62" s="113"/>
      <c r="BX62" s="113"/>
      <c r="BY62" s="113"/>
      <c r="BZ62" s="113"/>
      <c r="CA62" s="113"/>
      <c r="CB62" s="113"/>
    </row>
    <row r="63" spans="1:89" x14ac:dyDescent="0.2">
      <c r="A63" s="100">
        <v>140</v>
      </c>
      <c r="B63" s="100">
        <f>'Revised Stratig. - April ''08'!$G$85</f>
        <v>3346</v>
      </c>
      <c r="C63" s="122">
        <v>1</v>
      </c>
      <c r="D63" s="123"/>
      <c r="E63" s="123"/>
      <c r="F63" s="123"/>
      <c r="G63" s="123"/>
      <c r="H63" s="123">
        <v>1</v>
      </c>
      <c r="I63" s="213">
        <v>1.1363500000000002</v>
      </c>
      <c r="J63" s="213">
        <v>0</v>
      </c>
      <c r="K63" s="213">
        <v>19.318181818181817</v>
      </c>
      <c r="L63" s="213">
        <v>1.1363636363636367</v>
      </c>
      <c r="M63" s="213">
        <v>0</v>
      </c>
      <c r="N63" s="213">
        <v>0</v>
      </c>
      <c r="O63" s="213">
        <v>97.727272727272734</v>
      </c>
      <c r="P63" s="213">
        <v>0</v>
      </c>
      <c r="Q63" s="213">
        <v>0</v>
      </c>
      <c r="R63" s="213">
        <v>0</v>
      </c>
      <c r="S63" s="213">
        <v>0</v>
      </c>
      <c r="T63" s="213">
        <v>0</v>
      </c>
      <c r="V63" s="113"/>
      <c r="W63" s="113"/>
      <c r="X63" s="113"/>
      <c r="Y63" s="113"/>
      <c r="AB63" s="113"/>
      <c r="AC63" s="113"/>
      <c r="AD63" s="113"/>
      <c r="AE63" s="113"/>
      <c r="AG63" s="113"/>
      <c r="AH63" s="113"/>
      <c r="AI63" s="113"/>
      <c r="AJ63" s="113"/>
      <c r="AK63" s="113"/>
      <c r="AL63" s="113"/>
      <c r="AM63" s="113"/>
      <c r="AN63" s="113"/>
      <c r="AO63" s="113"/>
      <c r="AP63" s="113"/>
      <c r="AQ63" s="113"/>
      <c r="AR63" s="113"/>
      <c r="AS63" s="113"/>
      <c r="AW63" s="113"/>
      <c r="AX63" s="113"/>
      <c r="AZ63" s="113"/>
      <c r="BA63" s="113"/>
      <c r="BB63" s="113"/>
      <c r="BC63" s="113"/>
      <c r="BD63" s="113"/>
      <c r="BE63" s="113"/>
      <c r="BF63" s="113"/>
      <c r="BG63" s="113"/>
      <c r="BH63" s="113"/>
      <c r="BI63" s="113"/>
      <c r="BJ63" s="113"/>
      <c r="BK63" s="113"/>
      <c r="BL63" s="113"/>
      <c r="BM63" s="113"/>
      <c r="BN63" s="113"/>
      <c r="BO63" s="113"/>
      <c r="BP63" s="113"/>
      <c r="BQ63" s="113"/>
      <c r="BR63" s="113"/>
      <c r="BS63" s="113"/>
      <c r="BT63" s="113"/>
      <c r="BU63" s="113"/>
      <c r="BV63" s="113"/>
      <c r="BW63" s="113"/>
      <c r="BX63" s="113"/>
      <c r="BY63" s="113"/>
      <c r="BZ63" s="113"/>
      <c r="CA63" s="113"/>
      <c r="CB63" s="113"/>
    </row>
    <row r="64" spans="1:89" x14ac:dyDescent="0.2">
      <c r="A64" s="105">
        <v>144</v>
      </c>
      <c r="B64" s="105">
        <f>'Revised Stratig. - April ''08'!$G$89</f>
        <v>3393</v>
      </c>
      <c r="C64" s="122">
        <v>1</v>
      </c>
      <c r="D64" s="123"/>
      <c r="E64" s="123"/>
      <c r="F64" s="123"/>
      <c r="G64" s="123">
        <v>1</v>
      </c>
      <c r="H64" s="12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39">
        <v>22</v>
      </c>
      <c r="V64" s="113">
        <v>0.91463414634146334</v>
      </c>
      <c r="W64" s="113">
        <v>0</v>
      </c>
      <c r="X64" s="113">
        <v>4.2682926829268295</v>
      </c>
      <c r="Y64" s="113">
        <v>0</v>
      </c>
      <c r="Z64" s="114">
        <v>0</v>
      </c>
      <c r="AA64" s="114">
        <v>1.524390243902439</v>
      </c>
      <c r="AB64" s="113">
        <v>32.926829268292686</v>
      </c>
      <c r="AC64" s="113">
        <v>0.3048780487804878</v>
      </c>
      <c r="AD64" s="113">
        <v>0</v>
      </c>
      <c r="AE64" s="113">
        <v>0</v>
      </c>
      <c r="AF64" s="114">
        <v>0</v>
      </c>
      <c r="AG64" s="113">
        <v>0</v>
      </c>
      <c r="AH64" s="113">
        <v>0</v>
      </c>
      <c r="AI64" s="113">
        <v>0</v>
      </c>
      <c r="AJ64" s="113">
        <v>0.3048780487804878</v>
      </c>
      <c r="AK64" s="113">
        <v>0</v>
      </c>
      <c r="AL64" s="113">
        <v>0</v>
      </c>
      <c r="AM64" s="113">
        <v>0</v>
      </c>
      <c r="AN64" s="113">
        <v>0</v>
      </c>
      <c r="AO64" s="113">
        <v>0</v>
      </c>
      <c r="AP64" s="113">
        <v>0</v>
      </c>
      <c r="AQ64" s="113">
        <v>1.524390243902439</v>
      </c>
      <c r="AR64" s="113">
        <v>20.426829268292682</v>
      </c>
      <c r="AS64" s="113">
        <v>1.2195121951219512</v>
      </c>
      <c r="AT64" s="114">
        <v>30.182926829268293</v>
      </c>
      <c r="AU64" s="114">
        <f t="shared" si="0"/>
        <v>51.829268292682926</v>
      </c>
      <c r="AV64" s="114">
        <v>0</v>
      </c>
      <c r="AW64" s="113">
        <v>3.6585365853658534</v>
      </c>
      <c r="AX64" s="113">
        <v>0</v>
      </c>
      <c r="AY64" s="114">
        <v>1.8292682926829267</v>
      </c>
      <c r="AZ64" s="113">
        <v>0.91463414634146334</v>
      </c>
      <c r="BA64" s="113">
        <v>0.29850746268656719</v>
      </c>
      <c r="BB64" s="113">
        <v>0.29850746268656719</v>
      </c>
      <c r="BC64" s="113">
        <v>0</v>
      </c>
      <c r="BD64" s="113">
        <v>0</v>
      </c>
      <c r="BE64" s="113">
        <v>0</v>
      </c>
      <c r="BF64" s="113">
        <v>0.29850746268656719</v>
      </c>
      <c r="BG64" s="113">
        <v>0</v>
      </c>
      <c r="BH64" s="113">
        <v>0</v>
      </c>
      <c r="BI64" s="113">
        <v>0</v>
      </c>
      <c r="BJ64" s="113">
        <v>0</v>
      </c>
      <c r="BK64" s="113">
        <v>0</v>
      </c>
      <c r="BL64" s="113">
        <v>0</v>
      </c>
      <c r="BM64" s="113">
        <v>0</v>
      </c>
      <c r="BN64" s="113">
        <v>0</v>
      </c>
      <c r="BO64" s="113">
        <v>0</v>
      </c>
      <c r="BP64" s="113">
        <v>0</v>
      </c>
      <c r="BQ64" s="113">
        <v>0</v>
      </c>
      <c r="BR64" s="113">
        <v>1.1940298507462688</v>
      </c>
      <c r="BS64" s="113">
        <v>0</v>
      </c>
      <c r="BT64" s="113">
        <v>0</v>
      </c>
      <c r="BU64" s="113">
        <v>0</v>
      </c>
      <c r="BV64" s="113">
        <v>0</v>
      </c>
      <c r="BW64" s="113">
        <v>0</v>
      </c>
      <c r="BX64" s="113">
        <v>0</v>
      </c>
      <c r="BY64" s="113">
        <v>0</v>
      </c>
      <c r="BZ64" s="113">
        <v>0</v>
      </c>
      <c r="CA64" s="113">
        <v>0</v>
      </c>
      <c r="CB64" s="113">
        <v>0</v>
      </c>
      <c r="CC64" s="114">
        <v>0</v>
      </c>
      <c r="CD64" s="114">
        <v>0</v>
      </c>
      <c r="CE64" s="114">
        <v>0</v>
      </c>
      <c r="CF64" s="114">
        <v>0</v>
      </c>
      <c r="CG64" s="114">
        <v>0</v>
      </c>
      <c r="CH64" s="114">
        <v>0</v>
      </c>
      <c r="CI64" s="114">
        <v>0</v>
      </c>
      <c r="CJ64" s="114">
        <v>0</v>
      </c>
      <c r="CK64" s="114">
        <v>0</v>
      </c>
    </row>
    <row r="65" spans="1:89" x14ac:dyDescent="0.2">
      <c r="A65" s="100">
        <v>145</v>
      </c>
      <c r="B65" s="100">
        <f>'Revised Stratig. - April ''08'!$G$90</f>
        <v>3405</v>
      </c>
      <c r="C65" s="122">
        <v>1</v>
      </c>
      <c r="D65" s="123"/>
      <c r="E65" s="123"/>
      <c r="F65" s="123"/>
      <c r="G65" s="123"/>
      <c r="H65" s="123">
        <v>1</v>
      </c>
      <c r="I65" s="213">
        <v>1</v>
      </c>
      <c r="J65" s="213">
        <v>0</v>
      </c>
      <c r="K65" s="213">
        <v>21</v>
      </c>
      <c r="L65" s="213">
        <v>2</v>
      </c>
      <c r="M65" s="213">
        <v>0</v>
      </c>
      <c r="N65" s="213">
        <v>0</v>
      </c>
      <c r="O65" s="213">
        <v>119</v>
      </c>
      <c r="P65" s="213">
        <v>0</v>
      </c>
      <c r="Q65" s="213">
        <v>0</v>
      </c>
      <c r="R65" s="213">
        <v>0</v>
      </c>
      <c r="S65" s="213">
        <v>0</v>
      </c>
      <c r="T65" s="213">
        <v>0</v>
      </c>
      <c r="V65" s="113"/>
      <c r="W65" s="113"/>
      <c r="X65" s="113"/>
      <c r="Y65" s="113"/>
      <c r="AB65" s="113"/>
      <c r="AC65" s="113"/>
      <c r="AD65" s="113"/>
      <c r="AE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W65" s="113"/>
      <c r="AX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</row>
    <row r="66" spans="1:89" x14ac:dyDescent="0.2">
      <c r="A66" s="100">
        <v>150</v>
      </c>
      <c r="B66" s="100">
        <f>'Revised Stratig. - April ''08'!$G$95</f>
        <v>3552</v>
      </c>
      <c r="C66" s="122">
        <v>1</v>
      </c>
      <c r="D66" s="123"/>
      <c r="E66" s="123"/>
      <c r="F66" s="123"/>
      <c r="G66" s="123"/>
      <c r="H66" s="123">
        <v>1</v>
      </c>
      <c r="I66" s="213">
        <v>2.0833500000000003</v>
      </c>
      <c r="J66" s="213">
        <v>4.1666666666666661</v>
      </c>
      <c r="K66" s="213">
        <v>30.208333333333336</v>
      </c>
      <c r="L66" s="213">
        <v>0</v>
      </c>
      <c r="M66" s="213">
        <v>0</v>
      </c>
      <c r="N66" s="213">
        <v>0</v>
      </c>
      <c r="O66" s="213">
        <v>145.83333333333331</v>
      </c>
      <c r="P66" s="213">
        <v>0</v>
      </c>
      <c r="Q66" s="213">
        <v>0</v>
      </c>
      <c r="R66" s="213">
        <v>0</v>
      </c>
      <c r="S66" s="213">
        <v>0</v>
      </c>
      <c r="T66" s="213">
        <v>6.2000000000000011</v>
      </c>
      <c r="V66" s="113"/>
      <c r="W66" s="113"/>
      <c r="X66" s="113"/>
      <c r="Y66" s="113"/>
      <c r="AB66" s="113"/>
      <c r="AC66" s="113"/>
      <c r="AD66" s="113"/>
      <c r="AE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  <c r="AW66" s="113"/>
      <c r="AX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3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</row>
    <row r="67" spans="1:89" x14ac:dyDescent="0.2">
      <c r="A67" s="105">
        <v>154</v>
      </c>
      <c r="B67" s="105">
        <f>'Revised Stratig. - April ''08'!$G$99</f>
        <v>3588</v>
      </c>
      <c r="C67" s="122">
        <v>1</v>
      </c>
      <c r="D67" s="123"/>
      <c r="E67" s="123"/>
      <c r="F67" s="123"/>
      <c r="G67" s="123">
        <v>1</v>
      </c>
      <c r="H67" s="12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39">
        <v>18</v>
      </c>
      <c r="V67" s="113">
        <v>0.68493150684931503</v>
      </c>
      <c r="W67" s="113">
        <v>0</v>
      </c>
      <c r="X67" s="113">
        <v>4.7945205479452051</v>
      </c>
      <c r="Y67" s="113">
        <v>1.0273972602739725</v>
      </c>
      <c r="Z67" s="114">
        <v>0</v>
      </c>
      <c r="AA67" s="114">
        <v>1.3698630136986301</v>
      </c>
      <c r="AB67" s="113">
        <v>22.602739726027394</v>
      </c>
      <c r="AC67" s="113">
        <v>0.34246575342465752</v>
      </c>
      <c r="AD67" s="113">
        <v>0</v>
      </c>
      <c r="AE67" s="113">
        <v>0.34246575342465752</v>
      </c>
      <c r="AF67" s="114">
        <v>0</v>
      </c>
      <c r="AG67" s="113">
        <v>0</v>
      </c>
      <c r="AH67" s="113">
        <v>0</v>
      </c>
      <c r="AI67" s="113">
        <v>0</v>
      </c>
      <c r="AJ67" s="113">
        <v>0.68493150684931503</v>
      </c>
      <c r="AK67" s="113">
        <v>0</v>
      </c>
      <c r="AL67" s="113">
        <v>0</v>
      </c>
      <c r="AM67" s="113">
        <v>0</v>
      </c>
      <c r="AN67" s="113">
        <v>0</v>
      </c>
      <c r="AO67" s="113">
        <v>0</v>
      </c>
      <c r="AP67" s="114">
        <v>1.3698630136986301</v>
      </c>
      <c r="AQ67" s="113">
        <v>0.34246575342465752</v>
      </c>
      <c r="AR67" s="113">
        <v>22.260273972602739</v>
      </c>
      <c r="AS67" s="113">
        <v>0.68493150684931503</v>
      </c>
      <c r="AT67" s="114">
        <v>36.643835616438359</v>
      </c>
      <c r="AU67" s="114">
        <f t="shared" ref="AU67:AU130" si="1">SUM(AR67:AT67)</f>
        <v>59.589041095890408</v>
      </c>
      <c r="AV67" s="114">
        <v>0</v>
      </c>
      <c r="AW67" s="114">
        <v>4.10958904109589</v>
      </c>
      <c r="AX67" s="113">
        <v>0</v>
      </c>
      <c r="AY67" s="114">
        <v>2.3972602739726026</v>
      </c>
      <c r="AZ67" s="113">
        <v>0.34246575342465752</v>
      </c>
      <c r="BA67" s="113">
        <v>0.32573289902280134</v>
      </c>
      <c r="BB67" s="114">
        <v>0.32573289902280134</v>
      </c>
      <c r="BC67" s="113">
        <v>0</v>
      </c>
      <c r="BD67" s="113">
        <v>0</v>
      </c>
      <c r="BE67" s="113">
        <v>0</v>
      </c>
      <c r="BF67" s="113">
        <v>0.65146579804560267</v>
      </c>
      <c r="BG67" s="113">
        <v>0</v>
      </c>
      <c r="BH67" s="113">
        <v>0</v>
      </c>
      <c r="BI67" s="113">
        <v>0</v>
      </c>
      <c r="BJ67" s="113">
        <v>0</v>
      </c>
      <c r="BK67" s="113">
        <v>0</v>
      </c>
      <c r="BL67" s="113">
        <v>0</v>
      </c>
      <c r="BM67" s="113">
        <v>0</v>
      </c>
      <c r="BN67" s="113">
        <v>0</v>
      </c>
      <c r="BO67" s="113">
        <v>0</v>
      </c>
      <c r="BP67" s="113">
        <v>0</v>
      </c>
      <c r="BQ67" s="113">
        <v>0</v>
      </c>
      <c r="BR67" s="113">
        <v>2.9315960912052117</v>
      </c>
      <c r="BS67" s="113">
        <v>0</v>
      </c>
      <c r="BT67" s="113">
        <v>0.32573289902280134</v>
      </c>
      <c r="BU67" s="113">
        <v>0</v>
      </c>
      <c r="BV67" s="113">
        <v>0</v>
      </c>
      <c r="BW67" s="113">
        <v>0</v>
      </c>
      <c r="BX67" s="113">
        <v>0</v>
      </c>
      <c r="BY67" s="113">
        <v>0</v>
      </c>
      <c r="BZ67" s="113">
        <v>0</v>
      </c>
      <c r="CA67" s="113">
        <v>0</v>
      </c>
      <c r="CB67" s="113">
        <v>0</v>
      </c>
      <c r="CC67" s="114">
        <v>0</v>
      </c>
      <c r="CD67" s="114">
        <v>0.32573289902280134</v>
      </c>
      <c r="CE67" s="114">
        <v>0</v>
      </c>
      <c r="CF67" s="114">
        <v>0</v>
      </c>
      <c r="CG67" s="114">
        <v>0</v>
      </c>
      <c r="CH67" s="114">
        <v>0</v>
      </c>
      <c r="CI67" s="114">
        <v>0</v>
      </c>
      <c r="CJ67" s="114">
        <v>0</v>
      </c>
      <c r="CK67" s="114">
        <v>0</v>
      </c>
    </row>
    <row r="68" spans="1:89" x14ac:dyDescent="0.2">
      <c r="A68" s="100">
        <v>155</v>
      </c>
      <c r="B68" s="100">
        <f>'Revised Stratig. - April ''08'!$G$100</f>
        <v>3597</v>
      </c>
      <c r="C68" s="122">
        <v>1</v>
      </c>
      <c r="D68" s="123"/>
      <c r="E68" s="123"/>
      <c r="F68" s="123"/>
      <c r="G68" s="123"/>
      <c r="H68" s="123">
        <v>1</v>
      </c>
      <c r="I68" s="213">
        <v>1.25</v>
      </c>
      <c r="J68" s="213">
        <v>0</v>
      </c>
      <c r="K68" s="213">
        <v>20</v>
      </c>
      <c r="L68" s="213">
        <v>0</v>
      </c>
      <c r="M68" s="213">
        <v>0</v>
      </c>
      <c r="N68" s="213">
        <v>1.25</v>
      </c>
      <c r="O68" s="213">
        <v>57.5</v>
      </c>
      <c r="P68" s="213">
        <v>0</v>
      </c>
      <c r="Q68" s="213">
        <v>0</v>
      </c>
      <c r="R68" s="213">
        <v>0</v>
      </c>
      <c r="S68" s="213">
        <v>0</v>
      </c>
      <c r="T68" s="213">
        <v>2.5</v>
      </c>
      <c r="V68" s="113"/>
      <c r="W68" s="113"/>
      <c r="X68" s="113"/>
      <c r="Y68" s="113"/>
      <c r="AB68" s="113"/>
      <c r="AC68" s="113"/>
      <c r="AD68" s="113"/>
      <c r="AE68" s="113"/>
      <c r="AG68" s="113"/>
      <c r="AH68" s="113"/>
      <c r="AI68" s="113"/>
      <c r="AJ68" s="113"/>
      <c r="AK68" s="113"/>
      <c r="AL68" s="113"/>
      <c r="AM68" s="113"/>
      <c r="AN68" s="113"/>
      <c r="AO68" s="113"/>
      <c r="AQ68" s="113"/>
      <c r="AR68" s="113"/>
      <c r="AS68" s="113"/>
      <c r="AX68" s="113"/>
      <c r="AZ68" s="113"/>
      <c r="BA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</row>
    <row r="69" spans="1:89" x14ac:dyDescent="0.2">
      <c r="A69" s="105">
        <v>164</v>
      </c>
      <c r="B69" s="105">
        <f>'Revised Stratig. - April ''08'!$G$109</f>
        <v>3704</v>
      </c>
      <c r="C69" s="122">
        <v>1</v>
      </c>
      <c r="D69" s="123"/>
      <c r="E69" s="123"/>
      <c r="F69" s="123"/>
      <c r="G69" s="123">
        <v>1</v>
      </c>
      <c r="H69" s="123">
        <v>1</v>
      </c>
      <c r="I69" s="213">
        <v>0</v>
      </c>
      <c r="J69" s="213">
        <v>0</v>
      </c>
      <c r="K69" s="213">
        <v>13.75</v>
      </c>
      <c r="L69" s="213">
        <v>0</v>
      </c>
      <c r="M69" s="213">
        <v>0</v>
      </c>
      <c r="N69" s="213">
        <v>0</v>
      </c>
      <c r="O69" s="213">
        <v>55</v>
      </c>
      <c r="P69" s="213">
        <v>0</v>
      </c>
      <c r="Q69" s="213">
        <v>0</v>
      </c>
      <c r="R69" s="213">
        <v>0</v>
      </c>
      <c r="S69" s="213">
        <v>0</v>
      </c>
      <c r="T69" s="213">
        <v>3.75</v>
      </c>
      <c r="U69" s="39">
        <v>20</v>
      </c>
      <c r="V69" s="113">
        <v>1.1594202898550725</v>
      </c>
      <c r="W69" s="113">
        <v>0</v>
      </c>
      <c r="X69" s="113">
        <v>5.2173913043478262</v>
      </c>
      <c r="Y69" s="113">
        <v>0.28985507246376813</v>
      </c>
      <c r="Z69" s="114">
        <v>0</v>
      </c>
      <c r="AA69" s="114">
        <v>2.318840579710145</v>
      </c>
      <c r="AB69" s="113">
        <v>26.376811594202898</v>
      </c>
      <c r="AC69" s="113">
        <v>0.28985507246376813</v>
      </c>
      <c r="AD69" s="113">
        <v>0</v>
      </c>
      <c r="AE69" s="113">
        <v>0.28985507246376813</v>
      </c>
      <c r="AF69" s="114">
        <v>0</v>
      </c>
      <c r="AG69" s="113">
        <v>0</v>
      </c>
      <c r="AH69" s="113">
        <v>0.86956521739130432</v>
      </c>
      <c r="AI69" s="113">
        <v>0.28985507246376813</v>
      </c>
      <c r="AJ69" s="113">
        <v>0.57971014492753625</v>
      </c>
      <c r="AK69" s="113">
        <v>0</v>
      </c>
      <c r="AL69" s="113">
        <v>0</v>
      </c>
      <c r="AM69" s="113">
        <v>0.28985507246376813</v>
      </c>
      <c r="AN69" s="113">
        <v>0</v>
      </c>
      <c r="AO69" s="113">
        <v>0</v>
      </c>
      <c r="AP69" s="113">
        <v>0.57971014492753625</v>
      </c>
      <c r="AQ69" s="113">
        <v>0.86956521739130432</v>
      </c>
      <c r="AR69" s="113">
        <v>17.101449275362317</v>
      </c>
      <c r="AS69" s="113">
        <v>0.57971014492753625</v>
      </c>
      <c r="AT69" s="114">
        <v>32.173913043478258</v>
      </c>
      <c r="AU69" s="114">
        <f t="shared" si="1"/>
        <v>49.85507246376811</v>
      </c>
      <c r="AV69" s="114">
        <v>0</v>
      </c>
      <c r="AW69" s="113">
        <v>4.9275362318840585</v>
      </c>
      <c r="AX69" s="113">
        <v>0</v>
      </c>
      <c r="AY69" s="114">
        <v>4.3478260869565215</v>
      </c>
      <c r="AZ69" s="113">
        <v>1.4492753623188406</v>
      </c>
      <c r="BA69" s="113">
        <v>0</v>
      </c>
      <c r="BB69" s="113">
        <v>1.1267605633802817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0.56338028169014087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0.84507042253521114</v>
      </c>
      <c r="BS69" s="113">
        <v>0</v>
      </c>
      <c r="BT69" s="113">
        <v>0</v>
      </c>
      <c r="BU69" s="113">
        <v>0</v>
      </c>
      <c r="BV69" s="113">
        <v>0</v>
      </c>
      <c r="BW69" s="113">
        <v>0.28169014084507044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4">
        <v>0</v>
      </c>
      <c r="CD69" s="114">
        <v>0</v>
      </c>
      <c r="CE69" s="114">
        <v>0</v>
      </c>
      <c r="CF69" s="114">
        <v>0</v>
      </c>
      <c r="CG69" s="114">
        <v>0</v>
      </c>
      <c r="CH69" s="114">
        <v>0</v>
      </c>
      <c r="CI69" s="114">
        <v>0</v>
      </c>
      <c r="CJ69" s="114">
        <v>0</v>
      </c>
      <c r="CK69" s="114">
        <v>0</v>
      </c>
    </row>
    <row r="70" spans="1:89" x14ac:dyDescent="0.2">
      <c r="A70" s="100">
        <v>169</v>
      </c>
      <c r="B70" s="100">
        <f>'Revised Stratig. - April ''08'!$G$114</f>
        <v>3756</v>
      </c>
      <c r="C70" s="122">
        <v>1</v>
      </c>
      <c r="D70" s="123"/>
      <c r="E70" s="123"/>
      <c r="F70" s="123"/>
      <c r="G70" s="123"/>
      <c r="H70" s="123">
        <v>1</v>
      </c>
      <c r="I70" s="213">
        <v>1</v>
      </c>
      <c r="J70" s="213">
        <v>1</v>
      </c>
      <c r="K70" s="213">
        <v>3</v>
      </c>
      <c r="L70" s="213">
        <v>0</v>
      </c>
      <c r="M70" s="213">
        <v>0</v>
      </c>
      <c r="N70" s="213">
        <v>0</v>
      </c>
      <c r="O70" s="213">
        <v>39</v>
      </c>
      <c r="P70" s="213">
        <v>0</v>
      </c>
      <c r="Q70" s="213">
        <v>0</v>
      </c>
      <c r="R70" s="213">
        <v>0</v>
      </c>
      <c r="S70" s="213">
        <v>0</v>
      </c>
      <c r="T70" s="213">
        <v>1</v>
      </c>
      <c r="V70" s="113"/>
      <c r="W70" s="113"/>
      <c r="X70" s="113"/>
      <c r="Y70" s="113"/>
      <c r="AB70" s="113"/>
      <c r="AC70" s="113"/>
      <c r="AD70" s="113"/>
      <c r="AE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W70" s="113"/>
      <c r="AX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</row>
    <row r="71" spans="1:89" x14ac:dyDescent="0.2">
      <c r="A71" s="105">
        <v>174</v>
      </c>
      <c r="B71" s="105">
        <f>'Revised Stratig. - April ''08'!$G$119</f>
        <v>3792</v>
      </c>
      <c r="C71" s="122">
        <v>1</v>
      </c>
      <c r="D71" s="123"/>
      <c r="E71" s="123"/>
      <c r="F71" s="123"/>
      <c r="G71" s="123">
        <v>1</v>
      </c>
      <c r="H71" s="123">
        <v>1</v>
      </c>
      <c r="I71" s="213">
        <v>0</v>
      </c>
      <c r="J71" s="213">
        <v>3</v>
      </c>
      <c r="K71" s="213">
        <v>8</v>
      </c>
      <c r="L71" s="213">
        <v>0</v>
      </c>
      <c r="M71" s="213">
        <v>0</v>
      </c>
      <c r="N71" s="213">
        <v>0</v>
      </c>
      <c r="O71" s="213">
        <v>43</v>
      </c>
      <c r="P71" s="213">
        <v>0</v>
      </c>
      <c r="Q71" s="213">
        <v>0</v>
      </c>
      <c r="R71" s="213">
        <v>0</v>
      </c>
      <c r="S71" s="213">
        <v>0</v>
      </c>
      <c r="T71" s="213">
        <v>2</v>
      </c>
      <c r="U71" s="39">
        <v>39</v>
      </c>
      <c r="V71" s="113">
        <v>1.2987012987012987</v>
      </c>
      <c r="W71" s="113">
        <v>0.97402597402597402</v>
      </c>
      <c r="X71" s="113">
        <v>3.8961038961038961</v>
      </c>
      <c r="Y71" s="113">
        <v>0</v>
      </c>
      <c r="Z71" s="114">
        <v>0</v>
      </c>
      <c r="AA71" s="114">
        <v>0.97402597402597402</v>
      </c>
      <c r="AB71" s="113">
        <v>25</v>
      </c>
      <c r="AC71" s="113">
        <v>0</v>
      </c>
      <c r="AD71" s="113">
        <v>0</v>
      </c>
      <c r="AE71" s="113">
        <v>0</v>
      </c>
      <c r="AF71" s="114">
        <v>0</v>
      </c>
      <c r="AG71" s="113">
        <v>0</v>
      </c>
      <c r="AH71" s="113">
        <v>0</v>
      </c>
      <c r="AI71" s="113">
        <v>0</v>
      </c>
      <c r="AJ71" s="113">
        <v>0.97402597402597402</v>
      </c>
      <c r="AK71" s="113">
        <v>0</v>
      </c>
      <c r="AL71" s="113">
        <v>0</v>
      </c>
      <c r="AM71" s="113">
        <v>0</v>
      </c>
      <c r="AN71" s="113">
        <v>0</v>
      </c>
      <c r="AO71" s="113">
        <v>0</v>
      </c>
      <c r="AP71" s="113">
        <v>0</v>
      </c>
      <c r="AQ71" s="113">
        <v>1.6233766233766231</v>
      </c>
      <c r="AR71" s="113">
        <v>23.376623376623375</v>
      </c>
      <c r="AS71" s="113">
        <v>1.6233766233766231</v>
      </c>
      <c r="AT71" s="114">
        <v>32.792207792207797</v>
      </c>
      <c r="AU71" s="114">
        <f t="shared" si="1"/>
        <v>57.79220779220779</v>
      </c>
      <c r="AV71" s="114">
        <v>0</v>
      </c>
      <c r="AW71" s="113">
        <v>5.8441558441558437</v>
      </c>
      <c r="AX71" s="113">
        <v>0</v>
      </c>
      <c r="AY71" s="114">
        <v>0.32467532467532467</v>
      </c>
      <c r="AZ71" s="113">
        <v>1.2987012987012987</v>
      </c>
      <c r="BA71" s="113">
        <v>1.791044776119403</v>
      </c>
      <c r="BB71" s="113">
        <v>0.29850746268656719</v>
      </c>
      <c r="BC71" s="113">
        <v>0</v>
      </c>
      <c r="BD71" s="113">
        <v>0</v>
      </c>
      <c r="BE71" s="113">
        <v>0</v>
      </c>
      <c r="BF71" s="113">
        <v>0.29850746268656719</v>
      </c>
      <c r="BG71" s="113">
        <v>0</v>
      </c>
      <c r="BH71" s="113">
        <v>0</v>
      </c>
      <c r="BI71" s="113">
        <v>0</v>
      </c>
      <c r="BJ71" s="113">
        <v>0</v>
      </c>
      <c r="BK71" s="113">
        <v>0</v>
      </c>
      <c r="BL71" s="113">
        <v>0</v>
      </c>
      <c r="BM71" s="113">
        <v>0.29850746268656719</v>
      </c>
      <c r="BN71" s="113">
        <v>0.29850746268656719</v>
      </c>
      <c r="BO71" s="113">
        <v>0</v>
      </c>
      <c r="BP71" s="113">
        <v>0</v>
      </c>
      <c r="BQ71" s="113">
        <v>0</v>
      </c>
      <c r="BR71" s="113">
        <v>2.9850746268656714</v>
      </c>
      <c r="BS71" s="113">
        <v>0</v>
      </c>
      <c r="BT71" s="113">
        <v>0.89552238805970152</v>
      </c>
      <c r="BU71" s="113">
        <v>0</v>
      </c>
      <c r="BV71" s="113">
        <v>0</v>
      </c>
      <c r="BW71" s="113">
        <v>0</v>
      </c>
      <c r="BX71" s="113">
        <v>0</v>
      </c>
      <c r="BY71" s="113">
        <v>0</v>
      </c>
      <c r="BZ71" s="113">
        <v>0</v>
      </c>
      <c r="CA71" s="113">
        <v>0</v>
      </c>
      <c r="CB71" s="113">
        <v>0</v>
      </c>
      <c r="CC71" s="114">
        <v>0</v>
      </c>
      <c r="CD71" s="114">
        <v>0</v>
      </c>
      <c r="CE71" s="114">
        <v>0</v>
      </c>
      <c r="CF71" s="114">
        <v>0</v>
      </c>
      <c r="CG71" s="114">
        <v>0</v>
      </c>
      <c r="CH71" s="114">
        <v>0.59701492537313439</v>
      </c>
      <c r="CI71" s="114">
        <v>0.59701492537313439</v>
      </c>
      <c r="CJ71" s="114">
        <v>0</v>
      </c>
      <c r="CK71" s="114">
        <v>0</v>
      </c>
    </row>
    <row r="72" spans="1:89" x14ac:dyDescent="0.2">
      <c r="A72" s="100">
        <v>179</v>
      </c>
      <c r="B72" s="100">
        <f>'Revised Stratig. - April ''08'!$G$124</f>
        <v>3839</v>
      </c>
      <c r="C72" s="122">
        <v>1</v>
      </c>
      <c r="D72" s="123"/>
      <c r="E72" s="123"/>
      <c r="F72" s="123"/>
      <c r="G72" s="123"/>
      <c r="H72" s="123">
        <v>1</v>
      </c>
      <c r="I72" s="213">
        <v>0</v>
      </c>
      <c r="J72" s="213">
        <v>0</v>
      </c>
      <c r="K72" s="213">
        <v>6</v>
      </c>
      <c r="L72" s="213">
        <v>0</v>
      </c>
      <c r="M72" s="213">
        <v>0</v>
      </c>
      <c r="N72" s="213">
        <v>2</v>
      </c>
      <c r="O72" s="213">
        <v>59</v>
      </c>
      <c r="P72" s="213">
        <v>0</v>
      </c>
      <c r="Q72" s="213">
        <v>0</v>
      </c>
      <c r="R72" s="213">
        <v>0</v>
      </c>
      <c r="S72" s="213">
        <v>0</v>
      </c>
      <c r="T72" s="213">
        <v>3</v>
      </c>
      <c r="V72" s="113"/>
      <c r="W72" s="113"/>
      <c r="X72" s="113"/>
      <c r="Y72" s="113"/>
      <c r="AB72" s="113"/>
      <c r="AC72" s="113"/>
      <c r="AD72" s="113"/>
      <c r="AE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W72" s="113"/>
      <c r="AX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</row>
    <row r="73" spans="1:89" x14ac:dyDescent="0.2">
      <c r="A73" s="105">
        <v>184</v>
      </c>
      <c r="B73" s="105">
        <f>'Revised Stratig. - April ''08'!$G$129</f>
        <v>3876</v>
      </c>
      <c r="C73" s="122">
        <v>1</v>
      </c>
      <c r="D73" s="123"/>
      <c r="E73" s="123"/>
      <c r="F73" s="123"/>
      <c r="G73" s="123">
        <v>1</v>
      </c>
      <c r="H73" s="123">
        <v>1</v>
      </c>
      <c r="I73" s="213">
        <v>0.83333333333333337</v>
      </c>
      <c r="J73" s="213">
        <v>1.6666666666666667</v>
      </c>
      <c r="K73" s="213">
        <v>5</v>
      </c>
      <c r="L73" s="213">
        <v>0.83333333333333337</v>
      </c>
      <c r="M73" s="213">
        <v>0</v>
      </c>
      <c r="N73" s="213">
        <v>0.83333333333333337</v>
      </c>
      <c r="O73" s="213">
        <v>81.666666666666671</v>
      </c>
      <c r="P73" s="213">
        <v>0</v>
      </c>
      <c r="Q73" s="213">
        <v>0</v>
      </c>
      <c r="R73" s="213">
        <v>0</v>
      </c>
      <c r="S73" s="213">
        <v>0</v>
      </c>
      <c r="T73" s="213">
        <v>0.83350000000000002</v>
      </c>
      <c r="U73" s="39">
        <v>14</v>
      </c>
      <c r="V73" s="113">
        <v>1.2820512820512819</v>
      </c>
      <c r="W73" s="113">
        <v>0</v>
      </c>
      <c r="X73" s="113">
        <v>3.5256410256410255</v>
      </c>
      <c r="Y73" s="113">
        <v>0</v>
      </c>
      <c r="Z73" s="114">
        <v>0</v>
      </c>
      <c r="AA73" s="114">
        <v>1.9230769230769231</v>
      </c>
      <c r="AB73" s="113">
        <v>24.03846153846154</v>
      </c>
      <c r="AC73" s="113">
        <v>0.96153846153846156</v>
      </c>
      <c r="AD73" s="113">
        <v>0</v>
      </c>
      <c r="AE73" s="113">
        <v>0</v>
      </c>
      <c r="AF73" s="114">
        <v>0</v>
      </c>
      <c r="AG73" s="113">
        <v>0</v>
      </c>
      <c r="AH73" s="113">
        <v>0.32051282051282048</v>
      </c>
      <c r="AI73" s="113">
        <v>0.32051282051282048</v>
      </c>
      <c r="AJ73" s="113">
        <v>0</v>
      </c>
      <c r="AK73" s="113">
        <v>0</v>
      </c>
      <c r="AL73" s="113">
        <v>0</v>
      </c>
      <c r="AM73" s="113">
        <v>0</v>
      </c>
      <c r="AN73" s="113">
        <v>0</v>
      </c>
      <c r="AO73" s="113">
        <v>0</v>
      </c>
      <c r="AP73" s="114">
        <v>0</v>
      </c>
      <c r="AQ73" s="113">
        <v>0.64102564102564097</v>
      </c>
      <c r="AR73" s="113">
        <v>21.794871794871796</v>
      </c>
      <c r="AS73" s="113">
        <v>1.2820512820512819</v>
      </c>
      <c r="AT73" s="114">
        <v>31.089743589743591</v>
      </c>
      <c r="AU73" s="114">
        <f t="shared" si="1"/>
        <v>54.166666666666671</v>
      </c>
      <c r="AV73" s="114">
        <v>0</v>
      </c>
      <c r="AW73" s="114">
        <v>9.9358974358974361</v>
      </c>
      <c r="AX73" s="113">
        <v>0</v>
      </c>
      <c r="AY73" s="114">
        <v>2.5641025641025639</v>
      </c>
      <c r="AZ73" s="113">
        <v>0.32051282051282048</v>
      </c>
      <c r="BA73" s="113">
        <v>0</v>
      </c>
      <c r="BB73" s="114">
        <v>0</v>
      </c>
      <c r="BC73" s="113">
        <v>0</v>
      </c>
      <c r="BD73" s="113">
        <v>0</v>
      </c>
      <c r="BE73" s="113">
        <v>0</v>
      </c>
      <c r="BF73" s="113">
        <v>0</v>
      </c>
      <c r="BG73" s="113">
        <v>0</v>
      </c>
      <c r="BH73" s="113">
        <v>0</v>
      </c>
      <c r="BI73" s="113">
        <v>0</v>
      </c>
      <c r="BJ73" s="113">
        <v>0</v>
      </c>
      <c r="BK73" s="113">
        <v>0</v>
      </c>
      <c r="BL73" s="113">
        <v>0.31645569620253167</v>
      </c>
      <c r="BM73" s="113">
        <v>0</v>
      </c>
      <c r="BN73" s="113">
        <v>0</v>
      </c>
      <c r="BO73" s="113">
        <v>0</v>
      </c>
      <c r="BP73" s="113">
        <v>0</v>
      </c>
      <c r="BQ73" s="113">
        <v>0</v>
      </c>
      <c r="BR73" s="113">
        <v>0.949367088607595</v>
      </c>
      <c r="BS73" s="113">
        <v>0</v>
      </c>
      <c r="BT73" s="113">
        <v>0</v>
      </c>
      <c r="BU73" s="113">
        <v>0</v>
      </c>
      <c r="BV73" s="113">
        <v>0</v>
      </c>
      <c r="BW73" s="113">
        <v>0</v>
      </c>
      <c r="BX73" s="113">
        <v>0</v>
      </c>
      <c r="BY73" s="113">
        <v>0</v>
      </c>
      <c r="BZ73" s="113">
        <v>0</v>
      </c>
      <c r="CA73" s="113">
        <v>0</v>
      </c>
      <c r="CB73" s="113">
        <v>0</v>
      </c>
      <c r="CC73" s="114">
        <v>0</v>
      </c>
      <c r="CD73" s="114">
        <v>0</v>
      </c>
      <c r="CE73" s="114">
        <v>0</v>
      </c>
      <c r="CF73" s="114">
        <v>0</v>
      </c>
      <c r="CG73" s="114">
        <v>0</v>
      </c>
      <c r="CH73" s="114">
        <v>0</v>
      </c>
      <c r="CI73" s="114">
        <v>0</v>
      </c>
      <c r="CJ73" s="114">
        <v>0</v>
      </c>
      <c r="CK73" s="114">
        <v>0</v>
      </c>
    </row>
    <row r="74" spans="1:89" x14ac:dyDescent="0.2">
      <c r="A74" s="100">
        <v>189</v>
      </c>
      <c r="B74" s="100">
        <f>'Revised Stratig. - April ''08'!$G$134</f>
        <v>3929</v>
      </c>
      <c r="C74" s="122">
        <v>1</v>
      </c>
      <c r="D74" s="123"/>
      <c r="E74" s="123"/>
      <c r="F74" s="123"/>
      <c r="G74" s="123"/>
      <c r="H74" s="123">
        <v>1</v>
      </c>
      <c r="I74" s="213">
        <v>1.6650000000000003</v>
      </c>
      <c r="J74" s="213">
        <v>5</v>
      </c>
      <c r="K74" s="213">
        <v>5.8333333333333339</v>
      </c>
      <c r="L74" s="213">
        <v>0.83333333333333337</v>
      </c>
      <c r="M74" s="213">
        <v>0</v>
      </c>
      <c r="N74" s="213">
        <v>0.83333333333333337</v>
      </c>
      <c r="O74" s="213">
        <v>55.833333333333336</v>
      </c>
      <c r="P74" s="213">
        <v>0</v>
      </c>
      <c r="Q74" s="213">
        <v>0</v>
      </c>
      <c r="R74" s="213">
        <v>0</v>
      </c>
      <c r="S74" s="213">
        <v>0</v>
      </c>
      <c r="T74" s="213">
        <v>0</v>
      </c>
      <c r="V74" s="113"/>
      <c r="W74" s="113"/>
      <c r="X74" s="113"/>
      <c r="Y74" s="113"/>
      <c r="AB74" s="113"/>
      <c r="AC74" s="113"/>
      <c r="AD74" s="113"/>
      <c r="AE74" s="113"/>
      <c r="AG74" s="113"/>
      <c r="AH74" s="113"/>
      <c r="AI74" s="113"/>
      <c r="AJ74" s="113"/>
      <c r="AK74" s="113"/>
      <c r="AL74" s="113"/>
      <c r="AM74" s="113"/>
      <c r="AN74" s="113"/>
      <c r="AO74" s="113"/>
      <c r="AQ74" s="113"/>
      <c r="AR74" s="113"/>
      <c r="AS74" s="113"/>
      <c r="AX74" s="113"/>
      <c r="AZ74" s="113"/>
      <c r="BA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</row>
    <row r="75" spans="1:89" x14ac:dyDescent="0.2">
      <c r="A75" s="105">
        <v>194</v>
      </c>
      <c r="B75" s="105">
        <f>'Revised Stratig. - April ''08'!$G$139</f>
        <v>3982</v>
      </c>
      <c r="C75" s="122">
        <v>1</v>
      </c>
      <c r="D75" s="123"/>
      <c r="E75" s="123"/>
      <c r="F75" s="123"/>
      <c r="G75" s="123">
        <v>1</v>
      </c>
      <c r="H75" s="123">
        <v>1</v>
      </c>
      <c r="I75" s="213">
        <v>0.83335000000000015</v>
      </c>
      <c r="J75" s="213">
        <v>1.6666666666666667</v>
      </c>
      <c r="K75" s="213">
        <v>2.5</v>
      </c>
      <c r="L75" s="213">
        <v>0.83333333333333337</v>
      </c>
      <c r="M75" s="213">
        <v>0</v>
      </c>
      <c r="N75" s="213">
        <v>0</v>
      </c>
      <c r="O75" s="213">
        <v>123.33333333333336</v>
      </c>
      <c r="P75" s="213">
        <v>0</v>
      </c>
      <c r="Q75" s="213">
        <v>0</v>
      </c>
      <c r="R75" s="213">
        <v>0</v>
      </c>
      <c r="S75" s="213">
        <v>0</v>
      </c>
      <c r="T75" s="213">
        <v>1.6650000000000003</v>
      </c>
      <c r="U75" s="39">
        <v>24</v>
      </c>
      <c r="V75" s="113">
        <v>1.9417475728155338</v>
      </c>
      <c r="W75" s="113">
        <v>0</v>
      </c>
      <c r="X75" s="113">
        <v>5.5016181229773462</v>
      </c>
      <c r="Y75" s="113">
        <v>1.2944983818770228</v>
      </c>
      <c r="Z75" s="114">
        <v>0</v>
      </c>
      <c r="AA75" s="114">
        <v>0.3236245954692557</v>
      </c>
      <c r="AB75" s="113">
        <v>22.330097087378643</v>
      </c>
      <c r="AC75" s="113">
        <v>0</v>
      </c>
      <c r="AD75" s="113">
        <v>0</v>
      </c>
      <c r="AE75" s="113">
        <v>0</v>
      </c>
      <c r="AF75" s="114">
        <v>0</v>
      </c>
      <c r="AG75" s="113">
        <v>0</v>
      </c>
      <c r="AH75" s="113">
        <v>0.3236245954692557</v>
      </c>
      <c r="AI75" s="113">
        <v>0</v>
      </c>
      <c r="AJ75" s="113">
        <v>0.64724919093851141</v>
      </c>
      <c r="AK75" s="113">
        <v>0</v>
      </c>
      <c r="AL75" s="113">
        <v>0</v>
      </c>
      <c r="AM75" s="113">
        <v>0</v>
      </c>
      <c r="AN75" s="113">
        <v>0</v>
      </c>
      <c r="AO75" s="113">
        <v>0</v>
      </c>
      <c r="AP75" s="113">
        <v>0</v>
      </c>
      <c r="AQ75" s="113">
        <v>0.64724919093851141</v>
      </c>
      <c r="AR75" s="113">
        <v>33.980582524271846</v>
      </c>
      <c r="AS75" s="113">
        <v>0</v>
      </c>
      <c r="AT75" s="114">
        <v>24.595469255663431</v>
      </c>
      <c r="AU75" s="114">
        <f t="shared" si="1"/>
        <v>58.576051779935277</v>
      </c>
      <c r="AV75" s="114">
        <v>0</v>
      </c>
      <c r="AW75" s="113">
        <v>7.4433656957928811</v>
      </c>
      <c r="AX75" s="113">
        <v>0</v>
      </c>
      <c r="AY75" s="114">
        <v>0.64724919093851141</v>
      </c>
      <c r="AZ75" s="113">
        <v>0.3236245954692557</v>
      </c>
      <c r="BA75" s="113">
        <v>0.6211180124223602</v>
      </c>
      <c r="BB75" s="113">
        <v>1.2422360248447204</v>
      </c>
      <c r="BC75" s="113">
        <v>0</v>
      </c>
      <c r="BD75" s="113">
        <v>0</v>
      </c>
      <c r="BE75" s="113">
        <v>0</v>
      </c>
      <c r="BF75" s="113">
        <v>0</v>
      </c>
      <c r="BG75" s="113">
        <v>0</v>
      </c>
      <c r="BH75" s="113">
        <v>0</v>
      </c>
      <c r="BI75" s="113">
        <v>0</v>
      </c>
      <c r="BJ75" s="113">
        <v>0</v>
      </c>
      <c r="BK75" s="113">
        <v>0</v>
      </c>
      <c r="BL75" s="113">
        <v>0</v>
      </c>
      <c r="BM75" s="113">
        <v>0</v>
      </c>
      <c r="BN75" s="113">
        <v>0</v>
      </c>
      <c r="BO75" s="113">
        <v>0</v>
      </c>
      <c r="BP75" s="113">
        <v>0</v>
      </c>
      <c r="BQ75" s="113">
        <v>0</v>
      </c>
      <c r="BR75" s="113">
        <v>1.5527950310559007</v>
      </c>
      <c r="BS75" s="113">
        <v>0</v>
      </c>
      <c r="BT75" s="113">
        <v>0</v>
      </c>
      <c r="BU75" s="113">
        <v>0</v>
      </c>
      <c r="BV75" s="113">
        <v>0</v>
      </c>
      <c r="BW75" s="113">
        <v>0</v>
      </c>
      <c r="BX75" s="113">
        <v>0</v>
      </c>
      <c r="BY75" s="113">
        <v>0</v>
      </c>
      <c r="BZ75" s="113">
        <v>0</v>
      </c>
      <c r="CA75" s="113">
        <v>0</v>
      </c>
      <c r="CB75" s="113">
        <v>0</v>
      </c>
      <c r="CC75" s="114">
        <v>0</v>
      </c>
      <c r="CD75" s="114">
        <v>0</v>
      </c>
      <c r="CE75" s="114">
        <v>0</v>
      </c>
      <c r="CF75" s="114">
        <v>0</v>
      </c>
      <c r="CG75" s="114">
        <v>0</v>
      </c>
      <c r="CH75" s="114">
        <v>0</v>
      </c>
      <c r="CI75" s="114">
        <v>0.6211180124223602</v>
      </c>
      <c r="CJ75" s="114">
        <v>0</v>
      </c>
      <c r="CK75" s="114">
        <v>0</v>
      </c>
    </row>
    <row r="76" spans="1:89" x14ac:dyDescent="0.2">
      <c r="A76" s="100">
        <v>199</v>
      </c>
      <c r="B76" s="100">
        <f>'Revised Stratig. - April ''08'!$G$144</f>
        <v>4022</v>
      </c>
      <c r="C76" s="122">
        <v>1</v>
      </c>
      <c r="D76" s="123"/>
      <c r="E76" s="123"/>
      <c r="F76" s="123"/>
      <c r="G76" s="123"/>
      <c r="H76" s="123">
        <v>1</v>
      </c>
      <c r="I76" s="213">
        <v>0.83350000000000002</v>
      </c>
      <c r="J76" s="213">
        <v>1.6666666666666667</v>
      </c>
      <c r="K76" s="213">
        <v>0.83333333333333337</v>
      </c>
      <c r="L76" s="213">
        <v>0.83333333333333337</v>
      </c>
      <c r="M76" s="213">
        <v>0</v>
      </c>
      <c r="N76" s="213">
        <v>0</v>
      </c>
      <c r="O76" s="213">
        <v>115.83333333333336</v>
      </c>
      <c r="P76" s="213">
        <v>0</v>
      </c>
      <c r="Q76" s="213">
        <v>0</v>
      </c>
      <c r="R76" s="213">
        <v>0</v>
      </c>
      <c r="S76" s="213">
        <v>0</v>
      </c>
      <c r="T76" s="213">
        <v>2.5</v>
      </c>
      <c r="V76" s="113"/>
      <c r="W76" s="113"/>
      <c r="X76" s="113"/>
      <c r="Y76" s="113"/>
      <c r="AB76" s="113"/>
      <c r="AC76" s="113"/>
      <c r="AD76" s="113"/>
      <c r="AE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W76" s="113"/>
      <c r="AX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</row>
    <row r="77" spans="1:89" x14ac:dyDescent="0.2">
      <c r="A77" s="105">
        <v>204</v>
      </c>
      <c r="B77" s="105">
        <f>'Revised Stratig. - April ''08'!$G$149</f>
        <v>4048</v>
      </c>
      <c r="C77" s="122">
        <v>1</v>
      </c>
      <c r="D77" s="123"/>
      <c r="E77" s="123"/>
      <c r="F77" s="123"/>
      <c r="G77" s="123">
        <v>1</v>
      </c>
      <c r="H77" s="123">
        <v>1</v>
      </c>
      <c r="I77" s="213">
        <v>0</v>
      </c>
      <c r="J77" s="213">
        <v>1.6666666666666667</v>
      </c>
      <c r="K77" s="213">
        <v>2.5</v>
      </c>
      <c r="L77" s="213">
        <v>0.83333333333333337</v>
      </c>
      <c r="M77" s="213">
        <v>0</v>
      </c>
      <c r="N77" s="213">
        <v>0</v>
      </c>
      <c r="O77" s="213">
        <v>100.83333333333334</v>
      </c>
      <c r="P77" s="213">
        <v>0</v>
      </c>
      <c r="Q77" s="213">
        <v>0</v>
      </c>
      <c r="R77" s="213">
        <v>0</v>
      </c>
      <c r="S77" s="213">
        <v>0</v>
      </c>
      <c r="T77" s="213">
        <v>1.6650000000000003</v>
      </c>
      <c r="U77" s="39">
        <v>37</v>
      </c>
      <c r="V77" s="113">
        <v>1.2345679012345678</v>
      </c>
      <c r="W77" s="113">
        <v>0</v>
      </c>
      <c r="X77" s="113">
        <v>5.3497942386831276</v>
      </c>
      <c r="Y77" s="113">
        <v>0</v>
      </c>
      <c r="Z77" s="114">
        <v>0</v>
      </c>
      <c r="AA77" s="114">
        <v>0</v>
      </c>
      <c r="AB77" s="113">
        <v>16.049382716049383</v>
      </c>
      <c r="AC77" s="113">
        <v>0</v>
      </c>
      <c r="AD77" s="113">
        <v>0</v>
      </c>
      <c r="AE77" s="113">
        <v>0</v>
      </c>
      <c r="AF77" s="114">
        <v>0</v>
      </c>
      <c r="AG77" s="113">
        <v>0</v>
      </c>
      <c r="AH77" s="113">
        <v>0</v>
      </c>
      <c r="AI77" s="113">
        <v>0.41152263374485598</v>
      </c>
      <c r="AJ77" s="113">
        <v>0</v>
      </c>
      <c r="AK77" s="113">
        <v>0</v>
      </c>
      <c r="AL77" s="113">
        <v>0</v>
      </c>
      <c r="AM77" s="113">
        <v>0</v>
      </c>
      <c r="AN77" s="113">
        <v>0</v>
      </c>
      <c r="AO77" s="113">
        <v>0.82304526748971196</v>
      </c>
      <c r="AP77" s="113">
        <v>0</v>
      </c>
      <c r="AQ77" s="113">
        <v>0.82304526748971196</v>
      </c>
      <c r="AR77" s="113">
        <v>30.041152263374489</v>
      </c>
      <c r="AS77" s="113">
        <v>2.4691358024691357</v>
      </c>
      <c r="AT77" s="114">
        <v>31.275720164609055</v>
      </c>
      <c r="AU77" s="114">
        <f t="shared" si="1"/>
        <v>63.78600823045268</v>
      </c>
      <c r="AV77" s="114">
        <v>0</v>
      </c>
      <c r="AW77" s="113">
        <v>9.8765432098765427</v>
      </c>
      <c r="AX77" s="113">
        <v>0</v>
      </c>
      <c r="AY77" s="114">
        <v>1.6460905349794239</v>
      </c>
      <c r="AZ77" s="113">
        <v>0</v>
      </c>
      <c r="BA77" s="113">
        <v>0</v>
      </c>
      <c r="BB77" s="113">
        <v>1.5810276679841897</v>
      </c>
      <c r="BC77" s="113">
        <v>0</v>
      </c>
      <c r="BD77" s="113">
        <v>0</v>
      </c>
      <c r="BE77" s="113">
        <v>0</v>
      </c>
      <c r="BF77" s="113">
        <v>0</v>
      </c>
      <c r="BG77" s="113">
        <v>0.39525691699604742</v>
      </c>
      <c r="BH77" s="113">
        <v>0</v>
      </c>
      <c r="BI77" s="113">
        <v>0</v>
      </c>
      <c r="BJ77" s="113">
        <v>0</v>
      </c>
      <c r="BK77" s="113">
        <v>0</v>
      </c>
      <c r="BL77" s="113">
        <v>0.79051383399209485</v>
      </c>
      <c r="BM77" s="113">
        <v>0</v>
      </c>
      <c r="BN77" s="113">
        <v>0</v>
      </c>
      <c r="BO77" s="113">
        <v>0</v>
      </c>
      <c r="BP77" s="113">
        <v>0</v>
      </c>
      <c r="BQ77" s="113">
        <v>0</v>
      </c>
      <c r="BR77" s="113">
        <v>1.1857707509881421</v>
      </c>
      <c r="BS77" s="113">
        <v>0</v>
      </c>
      <c r="BT77" s="113">
        <v>0</v>
      </c>
      <c r="BU77" s="113">
        <v>0</v>
      </c>
      <c r="BV77" s="113">
        <v>0</v>
      </c>
      <c r="BW77" s="113">
        <v>0</v>
      </c>
      <c r="BX77" s="113">
        <v>0</v>
      </c>
      <c r="BY77" s="113">
        <v>0</v>
      </c>
      <c r="BZ77" s="113">
        <v>0</v>
      </c>
      <c r="CA77" s="113">
        <v>0</v>
      </c>
      <c r="CB77" s="113">
        <v>0</v>
      </c>
      <c r="CC77" s="114">
        <v>0</v>
      </c>
      <c r="CD77" s="114">
        <v>0</v>
      </c>
      <c r="CE77" s="114">
        <v>0</v>
      </c>
      <c r="CF77" s="114">
        <v>0</v>
      </c>
      <c r="CG77" s="114">
        <v>0</v>
      </c>
      <c r="CH77" s="114">
        <v>0</v>
      </c>
      <c r="CI77" s="114">
        <v>0</v>
      </c>
      <c r="CJ77" s="114">
        <v>0</v>
      </c>
      <c r="CK77" s="114">
        <v>0</v>
      </c>
    </row>
    <row r="78" spans="1:89" x14ac:dyDescent="0.2">
      <c r="A78" s="100">
        <v>209</v>
      </c>
      <c r="B78" s="100">
        <f>'Revised Stratig. - April ''08'!$G$154</f>
        <v>4182</v>
      </c>
      <c r="C78" s="122">
        <v>1</v>
      </c>
      <c r="D78" s="123"/>
      <c r="E78" s="123"/>
      <c r="F78" s="123"/>
      <c r="G78" s="123"/>
      <c r="H78" s="123">
        <v>1</v>
      </c>
      <c r="I78" s="213">
        <v>0.83350000000000002</v>
      </c>
      <c r="J78" s="213">
        <v>2.5</v>
      </c>
      <c r="K78" s="213">
        <v>0</v>
      </c>
      <c r="L78" s="213">
        <v>3.3333333333333335</v>
      </c>
      <c r="M78" s="213">
        <v>0</v>
      </c>
      <c r="N78" s="213">
        <v>0</v>
      </c>
      <c r="O78" s="213">
        <v>140.83333333333334</v>
      </c>
      <c r="P78" s="213">
        <v>0</v>
      </c>
      <c r="Q78" s="213">
        <v>0</v>
      </c>
      <c r="R78" s="213">
        <v>0</v>
      </c>
      <c r="S78" s="213">
        <v>0</v>
      </c>
      <c r="T78" s="213">
        <v>0</v>
      </c>
      <c r="V78" s="113"/>
      <c r="W78" s="113"/>
      <c r="X78" s="113"/>
      <c r="Y78" s="113"/>
      <c r="AB78" s="113"/>
      <c r="AC78" s="113"/>
      <c r="AD78" s="113"/>
      <c r="AE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W78" s="113"/>
      <c r="AX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</row>
    <row r="79" spans="1:89" x14ac:dyDescent="0.2">
      <c r="A79" s="105">
        <v>214</v>
      </c>
      <c r="B79" s="105">
        <f>'Revised Stratig. - April ''08'!$G$159</f>
        <v>4245</v>
      </c>
      <c r="C79" s="122">
        <v>1</v>
      </c>
      <c r="D79" s="123"/>
      <c r="E79" s="123"/>
      <c r="F79" s="123"/>
      <c r="G79" s="123">
        <v>1</v>
      </c>
      <c r="H79" s="123">
        <v>1</v>
      </c>
      <c r="I79" s="213">
        <v>0.83350000000000002</v>
      </c>
      <c r="J79" s="213">
        <v>3.3333333333333335</v>
      </c>
      <c r="K79" s="213">
        <v>0</v>
      </c>
      <c r="L79" s="213">
        <v>4.1666666666666661</v>
      </c>
      <c r="M79" s="213">
        <v>0</v>
      </c>
      <c r="N79" s="213">
        <v>0</v>
      </c>
      <c r="O79" s="213">
        <v>56.666666666666671</v>
      </c>
      <c r="P79" s="213">
        <v>0</v>
      </c>
      <c r="Q79" s="213">
        <v>0</v>
      </c>
      <c r="R79" s="213">
        <v>0</v>
      </c>
      <c r="S79" s="213">
        <v>0</v>
      </c>
      <c r="T79" s="213">
        <v>0.83333333333333337</v>
      </c>
      <c r="U79" s="39">
        <v>20</v>
      </c>
      <c r="V79" s="113">
        <v>0.4</v>
      </c>
      <c r="W79" s="113">
        <v>0.4</v>
      </c>
      <c r="X79" s="113">
        <v>6</v>
      </c>
      <c r="Y79" s="113">
        <v>0.8</v>
      </c>
      <c r="Z79" s="114">
        <v>0</v>
      </c>
      <c r="AA79" s="114">
        <v>0.8</v>
      </c>
      <c r="AB79" s="113">
        <v>23.200000000000003</v>
      </c>
      <c r="AC79" s="113">
        <v>0.4</v>
      </c>
      <c r="AD79" s="113">
        <v>0</v>
      </c>
      <c r="AE79" s="113">
        <v>0</v>
      </c>
      <c r="AF79" s="114">
        <v>0</v>
      </c>
      <c r="AG79" s="113">
        <v>0</v>
      </c>
      <c r="AH79" s="113">
        <v>0.4</v>
      </c>
      <c r="AI79" s="113">
        <v>0</v>
      </c>
      <c r="AJ79" s="113">
        <v>0</v>
      </c>
      <c r="AK79" s="113">
        <v>0</v>
      </c>
      <c r="AL79" s="113">
        <v>0</v>
      </c>
      <c r="AM79" s="113">
        <v>0</v>
      </c>
      <c r="AN79" s="113">
        <v>0</v>
      </c>
      <c r="AO79" s="113">
        <v>0.4</v>
      </c>
      <c r="AP79" s="114">
        <v>0</v>
      </c>
      <c r="AQ79" s="113">
        <v>0</v>
      </c>
      <c r="AR79" s="113">
        <v>20</v>
      </c>
      <c r="AS79" s="113">
        <v>4.8</v>
      </c>
      <c r="AT79" s="114">
        <v>30.8</v>
      </c>
      <c r="AU79" s="114">
        <f t="shared" si="1"/>
        <v>55.6</v>
      </c>
      <c r="AV79" s="114">
        <v>0</v>
      </c>
      <c r="AW79" s="114">
        <v>10</v>
      </c>
      <c r="AX79" s="113">
        <v>0</v>
      </c>
      <c r="AY79" s="114">
        <v>0.8</v>
      </c>
      <c r="AZ79" s="113">
        <v>0.8</v>
      </c>
      <c r="BA79" s="113">
        <v>0</v>
      </c>
      <c r="BB79" s="114">
        <v>0</v>
      </c>
      <c r="BC79" s="113">
        <v>0</v>
      </c>
      <c r="BD79" s="113">
        <v>0</v>
      </c>
      <c r="BE79" s="113">
        <v>0</v>
      </c>
      <c r="BF79" s="113">
        <v>0.77821011673151752</v>
      </c>
      <c r="BG79" s="113">
        <v>0</v>
      </c>
      <c r="BH79" s="113">
        <v>0</v>
      </c>
      <c r="BI79" s="113">
        <v>0</v>
      </c>
      <c r="BJ79" s="113">
        <v>0</v>
      </c>
      <c r="BK79" s="113">
        <v>0</v>
      </c>
      <c r="BL79" s="113">
        <v>0</v>
      </c>
      <c r="BM79" s="113">
        <v>0</v>
      </c>
      <c r="BN79" s="113">
        <v>0</v>
      </c>
      <c r="BO79" s="113">
        <v>0</v>
      </c>
      <c r="BP79" s="113">
        <v>0</v>
      </c>
      <c r="BQ79" s="113">
        <v>0</v>
      </c>
      <c r="BR79" s="113">
        <v>1.9455252918287937</v>
      </c>
      <c r="BS79" s="113">
        <v>0</v>
      </c>
      <c r="BT79" s="113">
        <v>0</v>
      </c>
      <c r="BU79" s="113">
        <v>0</v>
      </c>
      <c r="BV79" s="113">
        <v>0</v>
      </c>
      <c r="BW79" s="113">
        <v>0</v>
      </c>
      <c r="BX79" s="113">
        <v>0</v>
      </c>
      <c r="BY79" s="113">
        <v>0</v>
      </c>
      <c r="BZ79" s="113">
        <v>0</v>
      </c>
      <c r="CA79" s="113">
        <v>0</v>
      </c>
      <c r="CB79" s="113">
        <v>0</v>
      </c>
      <c r="CC79" s="114">
        <v>0</v>
      </c>
      <c r="CD79" s="114">
        <v>0</v>
      </c>
      <c r="CE79" s="114">
        <v>0</v>
      </c>
      <c r="CF79" s="114">
        <v>0</v>
      </c>
      <c r="CG79" s="114">
        <v>0</v>
      </c>
      <c r="CH79" s="114">
        <v>0</v>
      </c>
      <c r="CI79" s="114">
        <v>0</v>
      </c>
      <c r="CJ79" s="114">
        <v>0</v>
      </c>
      <c r="CK79" s="114">
        <v>0</v>
      </c>
    </row>
    <row r="80" spans="1:89" x14ac:dyDescent="0.2">
      <c r="A80" s="100">
        <v>219</v>
      </c>
      <c r="B80" s="100">
        <f>'Revised Stratig. - April ''08'!$G$164</f>
        <v>4305</v>
      </c>
      <c r="C80" s="122">
        <v>1</v>
      </c>
      <c r="D80" s="123"/>
      <c r="E80" s="123"/>
      <c r="F80" s="123"/>
      <c r="G80" s="123"/>
      <c r="H80" s="123">
        <v>1</v>
      </c>
      <c r="I80" s="213">
        <v>1.25</v>
      </c>
      <c r="J80" s="213">
        <v>8.75</v>
      </c>
      <c r="K80" s="213">
        <v>0</v>
      </c>
      <c r="L80" s="213">
        <v>0</v>
      </c>
      <c r="M80" s="213">
        <v>0</v>
      </c>
      <c r="N80" s="213">
        <v>0</v>
      </c>
      <c r="O80" s="213">
        <v>56.25</v>
      </c>
      <c r="P80" s="213">
        <v>0</v>
      </c>
      <c r="Q80" s="213">
        <v>0</v>
      </c>
      <c r="R80" s="213">
        <v>0</v>
      </c>
      <c r="S80" s="213">
        <v>0</v>
      </c>
      <c r="T80" s="213">
        <v>0</v>
      </c>
      <c r="V80" s="113"/>
      <c r="W80" s="113"/>
      <c r="X80" s="113"/>
      <c r="Y80" s="113"/>
      <c r="AB80" s="113"/>
      <c r="AC80" s="113"/>
      <c r="AD80" s="113"/>
      <c r="AE80" s="113"/>
      <c r="AG80" s="113"/>
      <c r="AH80" s="113"/>
      <c r="AI80" s="113"/>
      <c r="AJ80" s="113"/>
      <c r="AK80" s="113"/>
      <c r="AL80" s="113"/>
      <c r="AM80" s="113"/>
      <c r="AN80" s="113"/>
      <c r="AO80" s="113"/>
      <c r="AQ80" s="113"/>
      <c r="AR80" s="113"/>
      <c r="AS80" s="113"/>
      <c r="AX80" s="113"/>
      <c r="AZ80" s="113"/>
      <c r="BA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</row>
    <row r="81" spans="1:89" x14ac:dyDescent="0.2">
      <c r="A81" s="105">
        <v>224</v>
      </c>
      <c r="B81" s="105">
        <f>'Revised Stratig. - April ''08'!$G$169</f>
        <v>4365</v>
      </c>
      <c r="C81" s="122">
        <v>1</v>
      </c>
      <c r="D81" s="123"/>
      <c r="E81" s="123"/>
      <c r="F81" s="123"/>
      <c r="G81" s="123">
        <v>1</v>
      </c>
      <c r="H81" s="123">
        <v>1</v>
      </c>
      <c r="I81" s="213">
        <v>0</v>
      </c>
      <c r="J81" s="213">
        <v>1</v>
      </c>
      <c r="K81" s="213">
        <v>0</v>
      </c>
      <c r="L81" s="213">
        <v>0</v>
      </c>
      <c r="M81" s="213">
        <v>0</v>
      </c>
      <c r="N81" s="213">
        <v>0</v>
      </c>
      <c r="O81" s="213">
        <v>103</v>
      </c>
      <c r="P81" s="213">
        <v>0</v>
      </c>
      <c r="Q81" s="213">
        <v>0</v>
      </c>
      <c r="R81" s="213">
        <v>0</v>
      </c>
      <c r="S81" s="213">
        <v>0</v>
      </c>
      <c r="T81" s="213">
        <v>3</v>
      </c>
      <c r="U81" s="39">
        <v>17</v>
      </c>
      <c r="V81" s="113">
        <v>0.66225165562913912</v>
      </c>
      <c r="W81" s="113">
        <v>0.66225165562913912</v>
      </c>
      <c r="X81" s="113">
        <v>15.894039735099339</v>
      </c>
      <c r="Y81" s="113">
        <v>0</v>
      </c>
      <c r="Z81" s="114">
        <v>0</v>
      </c>
      <c r="AA81" s="114">
        <v>1.3245033112582782</v>
      </c>
      <c r="AB81" s="113">
        <v>5.9602649006622519</v>
      </c>
      <c r="AC81" s="113">
        <v>0</v>
      </c>
      <c r="AD81" s="113">
        <v>0</v>
      </c>
      <c r="AE81" s="113">
        <v>0</v>
      </c>
      <c r="AF81" s="114">
        <v>0</v>
      </c>
      <c r="AG81" s="113">
        <v>0</v>
      </c>
      <c r="AH81" s="113">
        <v>0</v>
      </c>
      <c r="AI81" s="113">
        <v>0</v>
      </c>
      <c r="AJ81" s="113">
        <v>0.66225165562913912</v>
      </c>
      <c r="AK81" s="113">
        <v>0</v>
      </c>
      <c r="AL81" s="113">
        <v>0</v>
      </c>
      <c r="AM81" s="113">
        <v>0</v>
      </c>
      <c r="AN81" s="113">
        <v>0</v>
      </c>
      <c r="AO81" s="113">
        <v>0</v>
      </c>
      <c r="AP81" s="113">
        <v>0</v>
      </c>
      <c r="AQ81" s="113">
        <v>0.66225165562913912</v>
      </c>
      <c r="AR81" s="113">
        <v>36.092715231788084</v>
      </c>
      <c r="AS81" s="113">
        <v>1.6556291390728477</v>
      </c>
      <c r="AT81" s="114">
        <v>24.172185430463578</v>
      </c>
      <c r="AU81" s="114">
        <f t="shared" si="1"/>
        <v>61.920529801324513</v>
      </c>
      <c r="AV81" s="114">
        <v>0</v>
      </c>
      <c r="AW81" s="113">
        <v>6.2913907284768218</v>
      </c>
      <c r="AX81" s="113">
        <v>0</v>
      </c>
      <c r="AY81" s="114">
        <v>4.3046357615894042</v>
      </c>
      <c r="AZ81" s="113">
        <v>1.6556291390728477</v>
      </c>
      <c r="BA81" s="113">
        <v>0.65146579804560267</v>
      </c>
      <c r="BB81" s="113">
        <v>0</v>
      </c>
      <c r="BC81" s="113">
        <v>0</v>
      </c>
      <c r="BD81" s="113">
        <v>0</v>
      </c>
      <c r="BE81" s="113">
        <v>0</v>
      </c>
      <c r="BF81" s="113">
        <v>0</v>
      </c>
      <c r="BG81" s="113">
        <v>0</v>
      </c>
      <c r="BH81" s="113">
        <v>0</v>
      </c>
      <c r="BI81" s="113">
        <v>0</v>
      </c>
      <c r="BJ81" s="113">
        <v>0</v>
      </c>
      <c r="BK81" s="113">
        <v>0</v>
      </c>
      <c r="BL81" s="113">
        <v>0</v>
      </c>
      <c r="BM81" s="113">
        <v>0</v>
      </c>
      <c r="BN81" s="113">
        <v>0.32573289902280134</v>
      </c>
      <c r="BO81" s="113">
        <v>0</v>
      </c>
      <c r="BP81" s="113">
        <v>0</v>
      </c>
      <c r="BQ81" s="113">
        <v>0</v>
      </c>
      <c r="BR81" s="113">
        <v>0.65146579804560267</v>
      </c>
      <c r="BS81" s="113">
        <v>0</v>
      </c>
      <c r="BT81" s="113">
        <v>0</v>
      </c>
      <c r="BU81" s="113">
        <v>0</v>
      </c>
      <c r="BV81" s="113">
        <v>0</v>
      </c>
      <c r="BW81" s="113">
        <v>0</v>
      </c>
      <c r="BX81" s="113">
        <v>0</v>
      </c>
      <c r="BY81" s="113">
        <v>0</v>
      </c>
      <c r="BZ81" s="113">
        <v>0</v>
      </c>
      <c r="CA81" s="113">
        <v>0</v>
      </c>
      <c r="CB81" s="113">
        <v>0</v>
      </c>
      <c r="CC81" s="114">
        <v>0</v>
      </c>
      <c r="CD81" s="114">
        <v>0</v>
      </c>
      <c r="CE81" s="114">
        <v>0</v>
      </c>
      <c r="CF81" s="114">
        <v>0</v>
      </c>
      <c r="CG81" s="114">
        <v>0</v>
      </c>
      <c r="CH81" s="114">
        <v>0</v>
      </c>
      <c r="CI81" s="114">
        <v>0</v>
      </c>
      <c r="CJ81" s="114">
        <v>0</v>
      </c>
      <c r="CK81" s="114">
        <v>0</v>
      </c>
    </row>
    <row r="82" spans="1:89" x14ac:dyDescent="0.2">
      <c r="A82" s="100">
        <v>229</v>
      </c>
      <c r="B82" s="100">
        <f>'Revised Stratig. - April ''08'!$G$174</f>
        <v>4443</v>
      </c>
      <c r="C82" s="122">
        <v>1</v>
      </c>
      <c r="D82" s="123"/>
      <c r="E82" s="123"/>
      <c r="F82" s="123"/>
      <c r="G82" s="123"/>
      <c r="H82" s="123">
        <v>1</v>
      </c>
      <c r="I82" s="213">
        <v>0</v>
      </c>
      <c r="J82" s="213">
        <v>1</v>
      </c>
      <c r="K82" s="213">
        <v>0</v>
      </c>
      <c r="L82" s="213">
        <v>0</v>
      </c>
      <c r="M82" s="213">
        <v>0</v>
      </c>
      <c r="N82" s="213">
        <v>0</v>
      </c>
      <c r="O82" s="213">
        <v>423</v>
      </c>
      <c r="P82" s="213">
        <v>0</v>
      </c>
      <c r="Q82" s="213">
        <v>0</v>
      </c>
      <c r="R82" s="213">
        <v>0</v>
      </c>
      <c r="S82" s="213">
        <v>0</v>
      </c>
      <c r="T82" s="213">
        <v>9</v>
      </c>
      <c r="V82" s="113"/>
      <c r="W82" s="113"/>
      <c r="X82" s="113"/>
      <c r="Y82" s="113"/>
      <c r="AB82" s="113"/>
      <c r="AC82" s="113"/>
      <c r="AD82" s="113"/>
      <c r="AE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W82" s="113"/>
      <c r="AX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</row>
    <row r="83" spans="1:89" x14ac:dyDescent="0.2">
      <c r="A83" s="105">
        <v>234</v>
      </c>
      <c r="B83" s="105">
        <f>'Revised Stratig. - April ''08'!$G$179</f>
        <v>4542</v>
      </c>
      <c r="C83" s="122">
        <v>1</v>
      </c>
      <c r="D83" s="123"/>
      <c r="E83" s="123"/>
      <c r="F83" s="123"/>
      <c r="G83" s="123">
        <v>1</v>
      </c>
      <c r="H83" s="123">
        <v>1</v>
      </c>
      <c r="I83" s="213">
        <v>0</v>
      </c>
      <c r="J83" s="213">
        <v>3</v>
      </c>
      <c r="K83" s="213">
        <v>0</v>
      </c>
      <c r="L83" s="213">
        <v>0</v>
      </c>
      <c r="M83" s="213">
        <v>0</v>
      </c>
      <c r="N83" s="213">
        <v>1</v>
      </c>
      <c r="O83" s="213">
        <v>156</v>
      </c>
      <c r="P83" s="213">
        <v>0</v>
      </c>
      <c r="Q83" s="213">
        <v>0</v>
      </c>
      <c r="R83" s="213">
        <v>0</v>
      </c>
      <c r="S83" s="213">
        <v>0</v>
      </c>
      <c r="T83" s="213">
        <v>3</v>
      </c>
      <c r="U83" s="39">
        <v>25</v>
      </c>
      <c r="V83" s="113">
        <v>0.78740157480314954</v>
      </c>
      <c r="W83" s="113">
        <v>0.39370078740157477</v>
      </c>
      <c r="X83" s="113">
        <v>5.5118110236220472</v>
      </c>
      <c r="Y83" s="113">
        <v>0</v>
      </c>
      <c r="Z83" s="114">
        <v>0</v>
      </c>
      <c r="AA83" s="114">
        <v>2.7559055118110236</v>
      </c>
      <c r="AB83" s="113">
        <v>9.0551181102362204</v>
      </c>
      <c r="AC83" s="113">
        <v>0</v>
      </c>
      <c r="AD83" s="113">
        <v>0</v>
      </c>
      <c r="AE83" s="113">
        <v>0.39370078740157477</v>
      </c>
      <c r="AF83" s="114">
        <v>0</v>
      </c>
      <c r="AG83" s="113">
        <v>0</v>
      </c>
      <c r="AH83" s="113">
        <v>0</v>
      </c>
      <c r="AI83" s="113">
        <v>0</v>
      </c>
      <c r="AJ83" s="113">
        <v>0.39370078740157477</v>
      </c>
      <c r="AK83" s="113">
        <v>0</v>
      </c>
      <c r="AL83" s="113">
        <v>0</v>
      </c>
      <c r="AM83" s="113">
        <v>0</v>
      </c>
      <c r="AN83" s="113">
        <v>0</v>
      </c>
      <c r="AO83" s="113">
        <v>0.39370078740157477</v>
      </c>
      <c r="AP83" s="113">
        <v>0.39370078740157477</v>
      </c>
      <c r="AQ83" s="113">
        <v>0</v>
      </c>
      <c r="AR83" s="113">
        <v>25.590551181102363</v>
      </c>
      <c r="AS83" s="113">
        <v>2.3622047244094486</v>
      </c>
      <c r="AT83" s="114">
        <v>41.732283464566926</v>
      </c>
      <c r="AU83" s="114">
        <f t="shared" si="1"/>
        <v>69.685039370078741</v>
      </c>
      <c r="AV83" s="114">
        <v>0</v>
      </c>
      <c r="AW83" s="113">
        <v>6.6929133858267722</v>
      </c>
      <c r="AX83" s="113">
        <v>0</v>
      </c>
      <c r="AY83" s="114">
        <v>3.5433070866141732</v>
      </c>
      <c r="AZ83" s="113">
        <v>0</v>
      </c>
      <c r="BA83" s="113">
        <v>0.37735849056603776</v>
      </c>
      <c r="BB83" s="113">
        <v>0.75471698113207553</v>
      </c>
      <c r="BC83" s="113">
        <v>0</v>
      </c>
      <c r="BD83" s="113">
        <v>0</v>
      </c>
      <c r="BE83" s="113">
        <v>0</v>
      </c>
      <c r="BF83" s="113">
        <v>0.75471698113207553</v>
      </c>
      <c r="BG83" s="113">
        <v>0</v>
      </c>
      <c r="BH83" s="113">
        <v>0</v>
      </c>
      <c r="BI83" s="113">
        <v>0</v>
      </c>
      <c r="BJ83" s="113">
        <v>0</v>
      </c>
      <c r="BK83" s="113">
        <v>0</v>
      </c>
      <c r="BL83" s="113">
        <v>0</v>
      </c>
      <c r="BM83" s="113">
        <v>0</v>
      </c>
      <c r="BN83" s="113">
        <v>0.37735849056603776</v>
      </c>
      <c r="BO83" s="113">
        <v>0</v>
      </c>
      <c r="BP83" s="113">
        <v>0</v>
      </c>
      <c r="BQ83" s="113">
        <v>0</v>
      </c>
      <c r="BR83" s="113">
        <v>1.5094339622641511</v>
      </c>
      <c r="BS83" s="113">
        <v>0</v>
      </c>
      <c r="BT83" s="113">
        <v>0</v>
      </c>
      <c r="BU83" s="113">
        <v>0</v>
      </c>
      <c r="BV83" s="113">
        <v>0</v>
      </c>
      <c r="BW83" s="113">
        <v>0</v>
      </c>
      <c r="BX83" s="113">
        <v>0</v>
      </c>
      <c r="BY83" s="113">
        <v>0</v>
      </c>
      <c r="BZ83" s="113">
        <v>0</v>
      </c>
      <c r="CA83" s="113">
        <v>0</v>
      </c>
      <c r="CB83" s="113">
        <v>0</v>
      </c>
      <c r="CC83" s="114">
        <v>0</v>
      </c>
      <c r="CD83" s="114">
        <v>0.37735849056603776</v>
      </c>
      <c r="CE83" s="114">
        <v>0</v>
      </c>
      <c r="CF83" s="114">
        <v>0</v>
      </c>
      <c r="CG83" s="114">
        <v>0</v>
      </c>
      <c r="CH83" s="114">
        <v>0</v>
      </c>
      <c r="CI83" s="114">
        <v>0</v>
      </c>
      <c r="CJ83" s="114">
        <v>0</v>
      </c>
      <c r="CK83" s="114">
        <v>0</v>
      </c>
    </row>
    <row r="84" spans="1:89" x14ac:dyDescent="0.2">
      <c r="A84" s="100">
        <v>239</v>
      </c>
      <c r="B84" s="100">
        <f>'Revised Stratig. - April ''08'!$G$184</f>
        <v>4598</v>
      </c>
      <c r="C84" s="122">
        <v>1</v>
      </c>
      <c r="D84" s="123"/>
      <c r="E84" s="123"/>
      <c r="F84" s="123"/>
      <c r="G84" s="123"/>
      <c r="H84" s="123">
        <v>1</v>
      </c>
      <c r="I84" s="213">
        <v>0</v>
      </c>
      <c r="J84" s="213">
        <v>1</v>
      </c>
      <c r="K84" s="213">
        <v>0</v>
      </c>
      <c r="L84" s="213">
        <v>1</v>
      </c>
      <c r="M84" s="213">
        <v>0</v>
      </c>
      <c r="N84" s="213">
        <v>2</v>
      </c>
      <c r="O84" s="213">
        <v>99</v>
      </c>
      <c r="P84" s="213">
        <v>0</v>
      </c>
      <c r="Q84" s="213">
        <v>0</v>
      </c>
      <c r="R84" s="213">
        <v>0</v>
      </c>
      <c r="S84" s="213">
        <v>0</v>
      </c>
      <c r="T84" s="213">
        <v>2</v>
      </c>
      <c r="V84" s="113"/>
      <c r="W84" s="113"/>
      <c r="X84" s="113"/>
      <c r="Y84" s="113"/>
      <c r="AB84" s="113"/>
      <c r="AC84" s="113"/>
      <c r="AD84" s="113"/>
      <c r="AE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W84" s="113"/>
      <c r="AX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</row>
    <row r="85" spans="1:89" x14ac:dyDescent="0.2">
      <c r="A85" s="105">
        <v>240</v>
      </c>
      <c r="B85" s="105">
        <f>'Revised Stratig. - April ''08'!$G$185</f>
        <v>4607</v>
      </c>
      <c r="C85" s="122">
        <v>1</v>
      </c>
      <c r="D85" s="123"/>
      <c r="E85" s="123"/>
      <c r="F85" s="123"/>
      <c r="G85" s="123">
        <v>1</v>
      </c>
      <c r="H85" s="123">
        <v>1</v>
      </c>
      <c r="I85" s="213">
        <v>0</v>
      </c>
      <c r="J85" s="213">
        <v>0</v>
      </c>
      <c r="K85" s="213">
        <v>0</v>
      </c>
      <c r="L85" s="213">
        <v>1.25</v>
      </c>
      <c r="M85" s="213">
        <v>0</v>
      </c>
      <c r="N85" s="213">
        <v>0</v>
      </c>
      <c r="O85" s="213">
        <v>35</v>
      </c>
      <c r="P85" s="213">
        <v>0</v>
      </c>
      <c r="Q85" s="213">
        <v>0</v>
      </c>
      <c r="R85" s="213">
        <v>0</v>
      </c>
      <c r="S85" s="213">
        <v>0</v>
      </c>
      <c r="T85" s="213">
        <v>0</v>
      </c>
      <c r="U85" s="39">
        <v>15</v>
      </c>
      <c r="V85" s="113">
        <v>0.32626427406199021</v>
      </c>
      <c r="W85" s="113">
        <v>1.6313213703099509</v>
      </c>
      <c r="X85" s="113">
        <v>6.8515497553017948</v>
      </c>
      <c r="Y85" s="113">
        <v>2.2838499184339316</v>
      </c>
      <c r="Z85" s="114">
        <v>0.65252854812398042</v>
      </c>
      <c r="AA85" s="114">
        <v>0.65252854812398042</v>
      </c>
      <c r="AB85" s="113">
        <v>8.1566068515497552</v>
      </c>
      <c r="AC85" s="113">
        <v>0</v>
      </c>
      <c r="AD85" s="113">
        <v>0</v>
      </c>
      <c r="AE85" s="113">
        <v>0</v>
      </c>
      <c r="AF85" s="114">
        <v>0</v>
      </c>
      <c r="AG85" s="113">
        <v>0</v>
      </c>
      <c r="AH85" s="113">
        <v>0.97879282218597052</v>
      </c>
      <c r="AI85" s="113">
        <v>0</v>
      </c>
      <c r="AJ85" s="113">
        <v>1.957585644371941</v>
      </c>
      <c r="AK85" s="113">
        <v>0</v>
      </c>
      <c r="AL85" s="113">
        <v>0</v>
      </c>
      <c r="AM85" s="113">
        <v>0</v>
      </c>
      <c r="AN85" s="113">
        <v>0</v>
      </c>
      <c r="AO85" s="113">
        <v>0</v>
      </c>
      <c r="AP85" s="114">
        <v>1.3050570962479608</v>
      </c>
      <c r="AQ85" s="113">
        <v>0.65252854812398042</v>
      </c>
      <c r="AR85" s="113">
        <v>0.97879282218597052</v>
      </c>
      <c r="AS85" s="113">
        <v>12.071778140293638</v>
      </c>
      <c r="AT85" s="114">
        <v>48.450244698205545</v>
      </c>
      <c r="AU85" s="114">
        <f t="shared" si="1"/>
        <v>61.500815660685156</v>
      </c>
      <c r="AV85" s="114">
        <v>0</v>
      </c>
      <c r="AW85" s="114">
        <v>8.1566068515497552</v>
      </c>
      <c r="AX85" s="113">
        <v>0</v>
      </c>
      <c r="AY85" s="114">
        <v>4.2414355628058731</v>
      </c>
      <c r="AZ85" s="113">
        <v>0.65252854812398042</v>
      </c>
      <c r="BA85" s="113">
        <v>1.199400299850075</v>
      </c>
      <c r="BB85" s="114">
        <v>1.4992503748125936</v>
      </c>
      <c r="BC85" s="113">
        <v>0</v>
      </c>
      <c r="BD85" s="113">
        <v>0</v>
      </c>
      <c r="BE85" s="113">
        <v>0</v>
      </c>
      <c r="BF85" s="113">
        <v>0</v>
      </c>
      <c r="BG85" s="113">
        <v>0</v>
      </c>
      <c r="BH85" s="113">
        <v>0.29985007496251875</v>
      </c>
      <c r="BI85" s="113">
        <v>0.59970014992503751</v>
      </c>
      <c r="BJ85" s="113">
        <v>0</v>
      </c>
      <c r="BK85" s="113">
        <v>0</v>
      </c>
      <c r="BL85" s="113">
        <v>0</v>
      </c>
      <c r="BM85" s="113">
        <v>0</v>
      </c>
      <c r="BN85" s="113">
        <v>0.59970014992503751</v>
      </c>
      <c r="BO85" s="113">
        <v>0</v>
      </c>
      <c r="BP85" s="113">
        <v>0</v>
      </c>
      <c r="BQ85" s="113">
        <v>0</v>
      </c>
      <c r="BR85" s="113">
        <v>0</v>
      </c>
      <c r="BS85" s="113">
        <v>0</v>
      </c>
      <c r="BT85" s="113">
        <v>0.29985007496251875</v>
      </c>
      <c r="BU85" s="113">
        <v>0.29985007496251875</v>
      </c>
      <c r="BV85" s="113">
        <v>0.29985007496251875</v>
      </c>
      <c r="BW85" s="113">
        <v>0</v>
      </c>
      <c r="BX85" s="113">
        <v>0.59970014992503751</v>
      </c>
      <c r="BY85" s="113">
        <v>0</v>
      </c>
      <c r="BZ85" s="113">
        <v>0.29985007496251875</v>
      </c>
      <c r="CA85" s="113">
        <v>0</v>
      </c>
      <c r="CB85" s="113">
        <v>0</v>
      </c>
      <c r="CC85" s="114">
        <v>0.29985007496251875</v>
      </c>
      <c r="CD85" s="114">
        <v>0</v>
      </c>
      <c r="CE85" s="114">
        <v>0</v>
      </c>
      <c r="CF85" s="114">
        <v>0</v>
      </c>
      <c r="CG85" s="114">
        <v>0.29985007496251875</v>
      </c>
      <c r="CH85" s="114">
        <v>0</v>
      </c>
      <c r="CI85" s="114">
        <v>0</v>
      </c>
      <c r="CJ85" s="114">
        <v>1.199400299850075</v>
      </c>
      <c r="CK85" s="114">
        <v>0.29985007496251875</v>
      </c>
    </row>
    <row r="86" spans="1:89" x14ac:dyDescent="0.2">
      <c r="A86" s="105">
        <v>241</v>
      </c>
      <c r="B86" s="105">
        <f>'Revised Stratig. - April ''08'!G186</f>
        <v>4617</v>
      </c>
      <c r="C86" s="122">
        <v>1</v>
      </c>
      <c r="D86" s="123"/>
      <c r="E86" s="123"/>
      <c r="F86" s="123"/>
      <c r="G86" s="123">
        <v>1</v>
      </c>
      <c r="H86" s="123">
        <v>1</v>
      </c>
      <c r="I86" s="213">
        <v>0</v>
      </c>
      <c r="J86" s="213">
        <v>0</v>
      </c>
      <c r="K86" s="213">
        <v>1.25</v>
      </c>
      <c r="L86" s="213">
        <v>2.5</v>
      </c>
      <c r="M86" s="213">
        <v>0</v>
      </c>
      <c r="N86" s="213">
        <v>0</v>
      </c>
      <c r="O86" s="213">
        <v>78.75</v>
      </c>
      <c r="P86" s="213">
        <v>0</v>
      </c>
      <c r="Q86" s="213">
        <v>0</v>
      </c>
      <c r="R86" s="213">
        <v>0</v>
      </c>
      <c r="S86" s="213">
        <v>0</v>
      </c>
      <c r="T86" s="213">
        <v>0</v>
      </c>
      <c r="U86" s="39">
        <v>18</v>
      </c>
      <c r="V86" s="113">
        <v>0.32573289902280134</v>
      </c>
      <c r="W86" s="113">
        <v>0.97719869706840379</v>
      </c>
      <c r="X86" s="113">
        <v>5.2117263843648214</v>
      </c>
      <c r="Y86" s="113">
        <v>1.3029315960912053</v>
      </c>
      <c r="Z86" s="114">
        <v>1.3029315960912053</v>
      </c>
      <c r="AA86" s="114">
        <v>1.3029315960912053</v>
      </c>
      <c r="AB86" s="113">
        <v>9.4462540716612384</v>
      </c>
      <c r="AC86" s="113">
        <v>0</v>
      </c>
      <c r="AD86" s="113">
        <v>0</v>
      </c>
      <c r="AE86" s="113">
        <v>0</v>
      </c>
      <c r="AF86" s="114">
        <v>0</v>
      </c>
      <c r="AG86" s="113">
        <v>0.65146579804560267</v>
      </c>
      <c r="AH86" s="113">
        <v>0.65146579804560267</v>
      </c>
      <c r="AI86" s="113">
        <v>0.32573289902280134</v>
      </c>
      <c r="AJ86" s="113">
        <v>1.6286644951140066</v>
      </c>
      <c r="AK86" s="113">
        <v>0</v>
      </c>
      <c r="AL86" s="113">
        <v>0</v>
      </c>
      <c r="AM86" s="113">
        <v>0</v>
      </c>
      <c r="AN86" s="113">
        <v>0</v>
      </c>
      <c r="AO86" s="113">
        <v>0</v>
      </c>
      <c r="AP86" s="113">
        <v>0.97719869706840379</v>
      </c>
      <c r="AQ86" s="113">
        <v>0</v>
      </c>
      <c r="AR86" s="113">
        <v>1.6286644951140066</v>
      </c>
      <c r="AS86" s="113">
        <v>11.400651465798045</v>
      </c>
      <c r="AT86" s="114">
        <v>49.185667752442995</v>
      </c>
      <c r="AU86" s="114">
        <f t="shared" si="1"/>
        <v>62.214983713355046</v>
      </c>
      <c r="AV86" s="114">
        <v>0</v>
      </c>
      <c r="AW86" s="113">
        <v>9.120521172638437</v>
      </c>
      <c r="AX86" s="113">
        <v>0</v>
      </c>
      <c r="AY86" s="114">
        <v>2.6058631921824107</v>
      </c>
      <c r="AZ86" s="113">
        <v>1.9543973941368076</v>
      </c>
      <c r="BA86" s="113">
        <v>0.90090090090090091</v>
      </c>
      <c r="BB86" s="113">
        <v>0.60060060060060061</v>
      </c>
      <c r="BC86" s="113">
        <v>0</v>
      </c>
      <c r="BD86" s="113">
        <v>0</v>
      </c>
      <c r="BE86" s="113">
        <v>0.3003003003003003</v>
      </c>
      <c r="BF86" s="113">
        <v>0.3003003003003003</v>
      </c>
      <c r="BG86" s="113">
        <v>0</v>
      </c>
      <c r="BH86" s="113">
        <v>0</v>
      </c>
      <c r="BI86" s="113">
        <v>0.90090090090090091</v>
      </c>
      <c r="BJ86" s="113">
        <v>0</v>
      </c>
      <c r="BK86" s="113">
        <v>0</v>
      </c>
      <c r="BL86" s="113">
        <v>0.3003003003003003</v>
      </c>
      <c r="BM86" s="113">
        <v>0</v>
      </c>
      <c r="BN86" s="113">
        <v>0.3003003003003003</v>
      </c>
      <c r="BO86" s="113">
        <v>0</v>
      </c>
      <c r="BP86" s="113">
        <v>0</v>
      </c>
      <c r="BQ86" s="113">
        <v>0</v>
      </c>
      <c r="BR86" s="113">
        <v>0</v>
      </c>
      <c r="BS86" s="113">
        <v>0</v>
      </c>
      <c r="BT86" s="113">
        <v>0.60060060060060061</v>
      </c>
      <c r="BU86" s="113">
        <v>0</v>
      </c>
      <c r="BV86" s="113">
        <v>1.2012012012012012</v>
      </c>
      <c r="BW86" s="113">
        <v>0</v>
      </c>
      <c r="BX86" s="113">
        <v>0</v>
      </c>
      <c r="BY86" s="113">
        <v>0</v>
      </c>
      <c r="BZ86" s="113">
        <v>0</v>
      </c>
      <c r="CA86" s="113">
        <v>0</v>
      </c>
      <c r="CB86" s="113">
        <v>0</v>
      </c>
      <c r="CC86" s="114">
        <v>0.3003003003003003</v>
      </c>
      <c r="CD86" s="114">
        <v>0</v>
      </c>
      <c r="CE86" s="114">
        <v>0</v>
      </c>
      <c r="CF86" s="114">
        <v>0</v>
      </c>
      <c r="CG86" s="114">
        <v>0.60060060060060061</v>
      </c>
      <c r="CH86" s="114">
        <v>0</v>
      </c>
      <c r="CI86" s="114">
        <v>0</v>
      </c>
      <c r="CJ86" s="114">
        <v>0.60060060060060061</v>
      </c>
      <c r="CK86" s="114">
        <v>0.90090090090090091</v>
      </c>
    </row>
    <row r="87" spans="1:89" x14ac:dyDescent="0.2">
      <c r="A87" s="105">
        <v>242</v>
      </c>
      <c r="B87" s="105">
        <f>'Revised Stratig. - April ''08'!G187</f>
        <v>4628</v>
      </c>
      <c r="C87" s="122">
        <v>1</v>
      </c>
      <c r="D87" s="123"/>
      <c r="E87" s="123"/>
      <c r="F87" s="123"/>
      <c r="G87" s="123">
        <v>1</v>
      </c>
      <c r="H87" s="123">
        <v>1</v>
      </c>
      <c r="I87" s="213">
        <v>0</v>
      </c>
      <c r="J87" s="213">
        <v>0</v>
      </c>
      <c r="K87" s="213">
        <v>0</v>
      </c>
      <c r="L87" s="213">
        <v>1.25</v>
      </c>
      <c r="M87" s="213">
        <v>0</v>
      </c>
      <c r="N87" s="213">
        <v>0</v>
      </c>
      <c r="O87" s="213">
        <v>58.75</v>
      </c>
      <c r="P87" s="213">
        <v>0</v>
      </c>
      <c r="Q87" s="213">
        <v>0</v>
      </c>
      <c r="R87" s="213">
        <v>0</v>
      </c>
      <c r="S87" s="213">
        <v>0</v>
      </c>
      <c r="T87" s="213">
        <v>3.75</v>
      </c>
      <c r="U87" s="39">
        <v>10</v>
      </c>
      <c r="V87" s="113">
        <v>0</v>
      </c>
      <c r="W87" s="113">
        <v>4.0268456375838921</v>
      </c>
      <c r="X87" s="113">
        <v>5.3691275167785237</v>
      </c>
      <c r="Y87" s="113">
        <v>1.3422818791946309</v>
      </c>
      <c r="Z87" s="114">
        <v>0</v>
      </c>
      <c r="AA87" s="114">
        <v>2.0134228187919461</v>
      </c>
      <c r="AB87" s="113">
        <v>9.0604026845637584</v>
      </c>
      <c r="AC87" s="113">
        <v>0.33557046979865773</v>
      </c>
      <c r="AD87" s="113">
        <v>0</v>
      </c>
      <c r="AE87" s="113">
        <v>0</v>
      </c>
      <c r="AF87" s="114">
        <v>0</v>
      </c>
      <c r="AG87" s="113">
        <v>0.33557046979865773</v>
      </c>
      <c r="AH87" s="113">
        <v>1.006711409395973</v>
      </c>
      <c r="AI87" s="113">
        <v>0</v>
      </c>
      <c r="AJ87" s="113">
        <v>0.67114093959731547</v>
      </c>
      <c r="AK87" s="113">
        <v>0</v>
      </c>
      <c r="AL87" s="113">
        <v>0</v>
      </c>
      <c r="AM87" s="113">
        <v>0</v>
      </c>
      <c r="AN87" s="113">
        <v>0.33557046979865773</v>
      </c>
      <c r="AO87" s="113">
        <v>0</v>
      </c>
      <c r="AP87" s="113">
        <v>1.6778523489932886</v>
      </c>
      <c r="AQ87" s="113">
        <v>0.67114093959731547</v>
      </c>
      <c r="AR87" s="113">
        <v>3.6912751677852351</v>
      </c>
      <c r="AS87" s="113">
        <v>9.7315436241610733</v>
      </c>
      <c r="AT87" s="114">
        <v>45.63758389261745</v>
      </c>
      <c r="AU87" s="114">
        <f t="shared" si="1"/>
        <v>59.060402684563755</v>
      </c>
      <c r="AV87" s="114">
        <v>0</v>
      </c>
      <c r="AW87" s="113">
        <v>9.7315436241610733</v>
      </c>
      <c r="AX87" s="113">
        <v>0</v>
      </c>
      <c r="AY87" s="114">
        <v>3.0201342281879198</v>
      </c>
      <c r="AZ87" s="113">
        <v>1.3422818791946309</v>
      </c>
      <c r="BA87" s="113">
        <v>0.61919504643962853</v>
      </c>
      <c r="BB87" s="113">
        <v>1.2383900928792571</v>
      </c>
      <c r="BC87" s="113">
        <v>0</v>
      </c>
      <c r="BD87" s="113">
        <v>0</v>
      </c>
      <c r="BE87" s="113">
        <v>0.61919504643962853</v>
      </c>
      <c r="BF87" s="113">
        <v>0</v>
      </c>
      <c r="BG87" s="113">
        <v>0</v>
      </c>
      <c r="BH87" s="113">
        <v>0</v>
      </c>
      <c r="BI87" s="113">
        <v>0.61919504643962853</v>
      </c>
      <c r="BJ87" s="113">
        <v>0</v>
      </c>
      <c r="BK87" s="113">
        <v>0.30959752321981426</v>
      </c>
      <c r="BL87" s="113">
        <v>0.61919504643962853</v>
      </c>
      <c r="BM87" s="113">
        <v>0</v>
      </c>
      <c r="BN87" s="113">
        <v>0.92879256965944268</v>
      </c>
      <c r="BO87" s="113">
        <v>0</v>
      </c>
      <c r="BP87" s="113">
        <v>0</v>
      </c>
      <c r="BQ87" s="113">
        <v>0</v>
      </c>
      <c r="BR87" s="113">
        <v>0</v>
      </c>
      <c r="BS87" s="113">
        <v>0</v>
      </c>
      <c r="BT87" s="113">
        <v>0.30959752321981426</v>
      </c>
      <c r="BU87" s="113">
        <v>0.61919504643962853</v>
      </c>
      <c r="BV87" s="113">
        <v>0</v>
      </c>
      <c r="BW87" s="113">
        <v>0</v>
      </c>
      <c r="BX87" s="113">
        <v>0</v>
      </c>
      <c r="BY87" s="113">
        <v>0</v>
      </c>
      <c r="BZ87" s="113">
        <v>0.30959752321981426</v>
      </c>
      <c r="CA87" s="113">
        <v>0</v>
      </c>
      <c r="CB87" s="113">
        <v>0</v>
      </c>
      <c r="CC87" s="114">
        <v>0</v>
      </c>
      <c r="CD87" s="114">
        <v>0</v>
      </c>
      <c r="CE87" s="114">
        <v>0</v>
      </c>
      <c r="CF87" s="114">
        <v>0</v>
      </c>
      <c r="CG87" s="114">
        <v>0.30959752321981426</v>
      </c>
      <c r="CH87" s="114">
        <v>0</v>
      </c>
      <c r="CI87" s="114">
        <v>0</v>
      </c>
      <c r="CJ87" s="114">
        <v>0.61919504643962853</v>
      </c>
      <c r="CK87" s="114">
        <v>0.61919504643962853</v>
      </c>
    </row>
    <row r="88" spans="1:89" x14ac:dyDescent="0.2">
      <c r="A88" s="105">
        <v>243</v>
      </c>
      <c r="B88" s="105">
        <f>'Revised Stratig. - April ''08'!G188</f>
        <v>4638</v>
      </c>
      <c r="C88" s="122">
        <v>1</v>
      </c>
      <c r="D88" s="123"/>
      <c r="E88" s="123"/>
      <c r="F88" s="123"/>
      <c r="G88" s="123">
        <v>1</v>
      </c>
      <c r="H88" s="123">
        <v>1</v>
      </c>
      <c r="I88" s="213">
        <v>0</v>
      </c>
      <c r="J88" s="213">
        <v>0</v>
      </c>
      <c r="K88" s="213">
        <v>0</v>
      </c>
      <c r="L88" s="213">
        <v>0</v>
      </c>
      <c r="M88" s="213">
        <v>0</v>
      </c>
      <c r="N88" s="213">
        <v>0</v>
      </c>
      <c r="O88" s="213">
        <v>102.5</v>
      </c>
      <c r="P88" s="213">
        <v>0</v>
      </c>
      <c r="Q88" s="213">
        <v>0</v>
      </c>
      <c r="R88" s="213">
        <v>0</v>
      </c>
      <c r="S88" s="213">
        <v>0</v>
      </c>
      <c r="T88" s="213">
        <v>2.5</v>
      </c>
      <c r="U88" s="39">
        <v>18</v>
      </c>
      <c r="V88" s="113">
        <v>0.3401360544217687</v>
      </c>
      <c r="W88" s="113">
        <v>0.68027210884353739</v>
      </c>
      <c r="X88" s="113">
        <v>4.7619047619047619</v>
      </c>
      <c r="Y88" s="113">
        <v>2.7210884353741496</v>
      </c>
      <c r="Z88" s="114">
        <v>0</v>
      </c>
      <c r="AA88" s="114">
        <v>0.68027210884353739</v>
      </c>
      <c r="AB88" s="113">
        <v>10.544217687074831</v>
      </c>
      <c r="AC88" s="113">
        <v>0.3401360544217687</v>
      </c>
      <c r="AD88" s="113">
        <v>0</v>
      </c>
      <c r="AE88" s="113">
        <v>0</v>
      </c>
      <c r="AF88" s="114">
        <v>0</v>
      </c>
      <c r="AG88" s="113">
        <v>1.0204081632653061</v>
      </c>
      <c r="AH88" s="113">
        <v>1.0204081632653061</v>
      </c>
      <c r="AI88" s="113">
        <v>0</v>
      </c>
      <c r="AJ88" s="113">
        <v>1.0204081632653061</v>
      </c>
      <c r="AK88" s="113">
        <v>0</v>
      </c>
      <c r="AL88" s="113">
        <v>0</v>
      </c>
      <c r="AM88" s="113">
        <v>0</v>
      </c>
      <c r="AN88" s="113">
        <v>0</v>
      </c>
      <c r="AO88" s="113">
        <v>0</v>
      </c>
      <c r="AP88" s="114">
        <v>1.3605442176870748</v>
      </c>
      <c r="AQ88" s="113">
        <v>1.0204081632653061</v>
      </c>
      <c r="AR88" s="113">
        <v>3.7414965986394559</v>
      </c>
      <c r="AS88" s="113">
        <v>11.224489795918368</v>
      </c>
      <c r="AT88" s="114">
        <v>45.91836734693878</v>
      </c>
      <c r="AU88" s="114">
        <f t="shared" si="1"/>
        <v>60.884353741496604</v>
      </c>
      <c r="AV88" s="114">
        <v>0</v>
      </c>
      <c r="AW88" s="114">
        <v>10.204081632653061</v>
      </c>
      <c r="AX88" s="113">
        <v>0.3401360544217687</v>
      </c>
      <c r="AY88" s="114">
        <v>2.3809523809523809</v>
      </c>
      <c r="AZ88" s="113">
        <v>0.68027210884353739</v>
      </c>
      <c r="BA88" s="113">
        <v>0.32467532467532467</v>
      </c>
      <c r="BB88" s="114">
        <v>0.64935064935064934</v>
      </c>
      <c r="BC88" s="113">
        <v>0</v>
      </c>
      <c r="BD88" s="113">
        <v>0</v>
      </c>
      <c r="BE88" s="113">
        <v>0</v>
      </c>
      <c r="BF88" s="113">
        <v>0</v>
      </c>
      <c r="BG88" s="113">
        <v>0</v>
      </c>
      <c r="BH88" s="113">
        <v>0</v>
      </c>
      <c r="BI88" s="113">
        <v>0.64935064935064934</v>
      </c>
      <c r="BJ88" s="113">
        <v>0</v>
      </c>
      <c r="BK88" s="113">
        <v>0</v>
      </c>
      <c r="BL88" s="113">
        <v>0</v>
      </c>
      <c r="BM88" s="113">
        <v>0</v>
      </c>
      <c r="BN88" s="113">
        <v>0.97402597402597402</v>
      </c>
      <c r="BO88" s="113">
        <v>0</v>
      </c>
      <c r="BP88" s="113">
        <v>0</v>
      </c>
      <c r="BQ88" s="113">
        <v>0</v>
      </c>
      <c r="BR88" s="113">
        <v>0</v>
      </c>
      <c r="BS88" s="113">
        <v>0</v>
      </c>
      <c r="BT88" s="113">
        <v>0.32467532467532467</v>
      </c>
      <c r="BU88" s="113">
        <v>0</v>
      </c>
      <c r="BV88" s="113">
        <v>0</v>
      </c>
      <c r="BW88" s="113">
        <v>0</v>
      </c>
      <c r="BX88" s="113">
        <v>0</v>
      </c>
      <c r="BY88" s="113">
        <v>0</v>
      </c>
      <c r="BZ88" s="113">
        <v>0</v>
      </c>
      <c r="CA88" s="113">
        <v>0</v>
      </c>
      <c r="CB88" s="113">
        <v>0.32467532467532467</v>
      </c>
      <c r="CC88" s="114">
        <v>0</v>
      </c>
      <c r="CD88" s="114">
        <v>0</v>
      </c>
      <c r="CE88" s="114">
        <v>0</v>
      </c>
      <c r="CF88" s="114">
        <v>0</v>
      </c>
      <c r="CG88" s="114">
        <v>0.64935064935064934</v>
      </c>
      <c r="CH88" s="114">
        <v>0</v>
      </c>
      <c r="CI88" s="114">
        <v>0</v>
      </c>
      <c r="CJ88" s="114">
        <v>0.32467532467532467</v>
      </c>
      <c r="CK88" s="114">
        <v>0.32467532467532467</v>
      </c>
    </row>
    <row r="89" spans="1:89" x14ac:dyDescent="0.2">
      <c r="A89" s="105">
        <v>244</v>
      </c>
      <c r="B89" s="105">
        <f>'Revised Stratig. - April ''08'!G189</f>
        <v>4648</v>
      </c>
      <c r="C89" s="122">
        <v>1</v>
      </c>
      <c r="D89" s="123"/>
      <c r="E89" s="123"/>
      <c r="F89" s="123"/>
      <c r="G89" s="123">
        <v>1</v>
      </c>
      <c r="H89" s="123">
        <v>1</v>
      </c>
      <c r="I89" s="213">
        <v>0</v>
      </c>
      <c r="J89" s="213">
        <v>3</v>
      </c>
      <c r="K89" s="213">
        <v>0</v>
      </c>
      <c r="L89" s="213">
        <v>0</v>
      </c>
      <c r="M89" s="213">
        <v>0</v>
      </c>
      <c r="N89" s="213">
        <v>1</v>
      </c>
      <c r="O89" s="213">
        <v>193</v>
      </c>
      <c r="P89" s="213">
        <v>0</v>
      </c>
      <c r="Q89" s="213">
        <v>0</v>
      </c>
      <c r="R89" s="213">
        <v>0</v>
      </c>
      <c r="S89" s="213">
        <v>0</v>
      </c>
      <c r="T89" s="213">
        <v>5</v>
      </c>
      <c r="U89" s="47">
        <v>0</v>
      </c>
      <c r="V89" s="113">
        <v>0</v>
      </c>
      <c r="W89" s="113">
        <v>1.3745704467353952</v>
      </c>
      <c r="X89" s="113">
        <v>5.1546391752577314</v>
      </c>
      <c r="Y89" s="113">
        <v>0</v>
      </c>
      <c r="Z89" s="114">
        <v>0</v>
      </c>
      <c r="AA89" s="114">
        <v>0.6872852233676976</v>
      </c>
      <c r="AB89" s="113">
        <v>6.5292096219931279</v>
      </c>
      <c r="AC89" s="113">
        <v>0</v>
      </c>
      <c r="AD89" s="113">
        <v>0</v>
      </c>
      <c r="AE89" s="113">
        <v>0</v>
      </c>
      <c r="AF89" s="114">
        <v>0</v>
      </c>
      <c r="AG89" s="113">
        <v>0</v>
      </c>
      <c r="AH89" s="113">
        <v>0</v>
      </c>
      <c r="AI89" s="113">
        <v>0</v>
      </c>
      <c r="AJ89" s="113">
        <v>0.3436426116838488</v>
      </c>
      <c r="AK89" s="113">
        <v>0</v>
      </c>
      <c r="AL89" s="113">
        <v>0</v>
      </c>
      <c r="AM89" s="113">
        <v>0</v>
      </c>
      <c r="AN89" s="113">
        <v>0</v>
      </c>
      <c r="AO89" s="113">
        <v>0</v>
      </c>
      <c r="AP89" s="113">
        <v>0.6872852233676976</v>
      </c>
      <c r="AQ89" s="113">
        <v>1.0309278350515463</v>
      </c>
      <c r="AR89" s="113">
        <v>2.7491408934707904</v>
      </c>
      <c r="AS89" s="113">
        <v>18.900343642611684</v>
      </c>
      <c r="AT89" s="114">
        <v>48.109965635738831</v>
      </c>
      <c r="AU89" s="114">
        <f t="shared" si="1"/>
        <v>69.7594501718213</v>
      </c>
      <c r="AV89" s="114">
        <v>0</v>
      </c>
      <c r="AW89" s="113">
        <v>8.934707903780069</v>
      </c>
      <c r="AX89" s="113">
        <v>0</v>
      </c>
      <c r="AY89" s="114">
        <v>4.1237113402061851</v>
      </c>
      <c r="AZ89" s="113">
        <v>1.3745704467353952</v>
      </c>
      <c r="BA89" s="113">
        <v>0.32258064516129031</v>
      </c>
      <c r="BB89" s="113">
        <v>0.64516129032258063</v>
      </c>
      <c r="BC89" s="113">
        <v>0</v>
      </c>
      <c r="BD89" s="113">
        <v>0</v>
      </c>
      <c r="BE89" s="113">
        <v>0.32258064516129031</v>
      </c>
      <c r="BF89" s="113">
        <v>0</v>
      </c>
      <c r="BG89" s="113">
        <v>0</v>
      </c>
      <c r="BH89" s="113">
        <v>0</v>
      </c>
      <c r="BI89" s="113">
        <v>0.967741935483871</v>
      </c>
      <c r="BJ89" s="113">
        <v>0</v>
      </c>
      <c r="BK89" s="113">
        <v>0</v>
      </c>
      <c r="BL89" s="113">
        <v>0</v>
      </c>
      <c r="BM89" s="113">
        <v>0</v>
      </c>
      <c r="BN89" s="113">
        <v>1.6129032258064515</v>
      </c>
      <c r="BO89" s="113">
        <v>0</v>
      </c>
      <c r="BP89" s="113">
        <v>0</v>
      </c>
      <c r="BQ89" s="113">
        <v>0</v>
      </c>
      <c r="BR89" s="113">
        <v>0</v>
      </c>
      <c r="BS89" s="113">
        <v>0</v>
      </c>
      <c r="BT89" s="113">
        <v>0.64516129032258063</v>
      </c>
      <c r="BU89" s="113">
        <v>0</v>
      </c>
      <c r="BV89" s="113">
        <v>0</v>
      </c>
      <c r="BW89" s="113">
        <v>0</v>
      </c>
      <c r="BX89" s="113">
        <v>0</v>
      </c>
      <c r="BY89" s="113">
        <v>0</v>
      </c>
      <c r="BZ89" s="113">
        <v>0</v>
      </c>
      <c r="CA89" s="113">
        <v>0</v>
      </c>
      <c r="CB89" s="113">
        <v>0</v>
      </c>
      <c r="CC89" s="114">
        <v>0</v>
      </c>
      <c r="CD89" s="114">
        <v>0</v>
      </c>
      <c r="CE89" s="114">
        <v>0</v>
      </c>
      <c r="CF89" s="114">
        <v>0</v>
      </c>
      <c r="CG89" s="114">
        <v>0</v>
      </c>
      <c r="CH89" s="114">
        <v>0</v>
      </c>
      <c r="CI89" s="114">
        <v>0</v>
      </c>
      <c r="CJ89" s="114">
        <v>1.2903225806451613</v>
      </c>
      <c r="CK89" s="114">
        <v>0.32258064516129031</v>
      </c>
    </row>
    <row r="90" spans="1:89" x14ac:dyDescent="0.2">
      <c r="A90" s="105">
        <v>245</v>
      </c>
      <c r="B90" s="105">
        <f>'Revised Stratig. - April ''08'!G190</f>
        <v>4659</v>
      </c>
      <c r="C90" s="122">
        <v>1</v>
      </c>
      <c r="D90" s="123"/>
      <c r="E90" s="123"/>
      <c r="F90" s="123"/>
      <c r="G90" s="123">
        <v>1</v>
      </c>
      <c r="H90" s="123">
        <v>1</v>
      </c>
      <c r="I90" s="213">
        <v>0</v>
      </c>
      <c r="J90" s="213">
        <v>0</v>
      </c>
      <c r="K90" s="213">
        <v>0</v>
      </c>
      <c r="L90" s="213">
        <v>0</v>
      </c>
      <c r="M90" s="213">
        <v>0</v>
      </c>
      <c r="N90" s="213">
        <v>0</v>
      </c>
      <c r="O90" s="213">
        <v>64.5</v>
      </c>
      <c r="P90" s="213">
        <v>0</v>
      </c>
      <c r="Q90" s="213">
        <v>0</v>
      </c>
      <c r="R90" s="213">
        <v>0</v>
      </c>
      <c r="S90" s="213">
        <v>0</v>
      </c>
      <c r="T90" s="213">
        <v>0</v>
      </c>
      <c r="U90" s="47">
        <v>17</v>
      </c>
      <c r="V90" s="113">
        <v>0.67796610169491522</v>
      </c>
      <c r="W90" s="113">
        <v>0</v>
      </c>
      <c r="X90" s="113">
        <v>8.8135593220338979</v>
      </c>
      <c r="Y90" s="113">
        <v>0</v>
      </c>
      <c r="Z90" s="114">
        <v>0</v>
      </c>
      <c r="AA90" s="114">
        <v>0.67796610169491522</v>
      </c>
      <c r="AB90" s="113">
        <v>8.1355932203389827</v>
      </c>
      <c r="AC90" s="113">
        <v>0</v>
      </c>
      <c r="AD90" s="113">
        <v>0</v>
      </c>
      <c r="AE90" s="113">
        <v>0.67796610169491522</v>
      </c>
      <c r="AF90" s="114">
        <v>0</v>
      </c>
      <c r="AG90" s="113">
        <v>0</v>
      </c>
      <c r="AH90" s="113">
        <v>0.33898305084745761</v>
      </c>
      <c r="AI90" s="113">
        <v>0</v>
      </c>
      <c r="AJ90" s="113">
        <v>0</v>
      </c>
      <c r="AK90" s="113">
        <v>0</v>
      </c>
      <c r="AL90" s="113">
        <v>0</v>
      </c>
      <c r="AM90" s="113">
        <v>0</v>
      </c>
      <c r="AN90" s="113">
        <v>0</v>
      </c>
      <c r="AO90" s="113">
        <v>0</v>
      </c>
      <c r="AP90" s="114">
        <v>0</v>
      </c>
      <c r="AQ90" s="113">
        <v>0.33898305084745761</v>
      </c>
      <c r="AR90" s="113">
        <v>34.915254237288131</v>
      </c>
      <c r="AS90" s="113">
        <v>3.050847457627119</v>
      </c>
      <c r="AT90" s="114">
        <v>26.101694915254235</v>
      </c>
      <c r="AU90" s="114">
        <f t="shared" si="1"/>
        <v>64.067796610169495</v>
      </c>
      <c r="AV90" s="114">
        <v>0</v>
      </c>
      <c r="AW90" s="114">
        <v>12.542372881355931</v>
      </c>
      <c r="AX90" s="113">
        <v>0</v>
      </c>
      <c r="AY90" s="114">
        <v>2.3728813559322033</v>
      </c>
      <c r="AZ90" s="113">
        <v>1.3559322033898304</v>
      </c>
      <c r="BA90" s="113">
        <v>0.33003300330033003</v>
      </c>
      <c r="BB90" s="114">
        <v>0.33003300330033003</v>
      </c>
      <c r="BC90" s="113">
        <v>0</v>
      </c>
      <c r="BD90" s="113">
        <v>0</v>
      </c>
      <c r="BE90" s="113">
        <v>0</v>
      </c>
      <c r="BF90" s="113">
        <v>0</v>
      </c>
      <c r="BG90" s="113">
        <v>0.33003300330033003</v>
      </c>
      <c r="BH90" s="113">
        <v>0</v>
      </c>
      <c r="BI90" s="113">
        <v>0</v>
      </c>
      <c r="BJ90" s="113">
        <v>0</v>
      </c>
      <c r="BK90" s="113">
        <v>0</v>
      </c>
      <c r="BL90" s="113">
        <v>0</v>
      </c>
      <c r="BM90" s="113">
        <v>0</v>
      </c>
      <c r="BN90" s="113">
        <v>0</v>
      </c>
      <c r="BO90" s="113">
        <v>0</v>
      </c>
      <c r="BP90" s="113">
        <v>0</v>
      </c>
      <c r="BQ90" s="113">
        <v>0</v>
      </c>
      <c r="BR90" s="113">
        <v>1.6501650165016499</v>
      </c>
      <c r="BS90" s="113">
        <v>0</v>
      </c>
      <c r="BT90" s="113">
        <v>0</v>
      </c>
      <c r="BU90" s="113">
        <v>0</v>
      </c>
      <c r="BV90" s="113">
        <v>0</v>
      </c>
      <c r="BW90" s="113">
        <v>0</v>
      </c>
      <c r="BX90" s="113">
        <v>0</v>
      </c>
      <c r="BY90" s="113">
        <v>0</v>
      </c>
      <c r="BZ90" s="113">
        <v>0</v>
      </c>
      <c r="CA90" s="113">
        <v>0</v>
      </c>
      <c r="CB90" s="113">
        <v>0</v>
      </c>
      <c r="CC90" s="114">
        <v>0</v>
      </c>
      <c r="CD90" s="114">
        <v>0</v>
      </c>
      <c r="CE90" s="114">
        <v>0</v>
      </c>
      <c r="CF90" s="114">
        <v>0</v>
      </c>
      <c r="CG90" s="114">
        <v>0</v>
      </c>
      <c r="CH90" s="114">
        <v>0</v>
      </c>
      <c r="CI90" s="114">
        <v>0</v>
      </c>
      <c r="CJ90" s="114">
        <v>0</v>
      </c>
      <c r="CK90" s="114">
        <v>0</v>
      </c>
    </row>
    <row r="91" spans="1:89" x14ac:dyDescent="0.2">
      <c r="A91" s="105">
        <v>246</v>
      </c>
      <c r="B91" s="105">
        <f>'Revised Stratig. - April ''08'!G191</f>
        <v>4667</v>
      </c>
      <c r="C91" s="122">
        <v>1</v>
      </c>
      <c r="D91" s="123"/>
      <c r="E91" s="123"/>
      <c r="F91" s="123"/>
      <c r="G91" s="123">
        <v>1</v>
      </c>
      <c r="H91" s="123">
        <v>1</v>
      </c>
      <c r="I91" s="213">
        <v>0</v>
      </c>
      <c r="J91" s="213">
        <v>0</v>
      </c>
      <c r="K91" s="213">
        <v>0</v>
      </c>
      <c r="L91" s="213">
        <v>2.5</v>
      </c>
      <c r="M91" s="213">
        <v>0</v>
      </c>
      <c r="N91" s="213">
        <v>0</v>
      </c>
      <c r="O91" s="213">
        <v>191.25</v>
      </c>
      <c r="P91" s="213">
        <v>0</v>
      </c>
      <c r="Q91" s="213">
        <v>0</v>
      </c>
      <c r="R91" s="213">
        <v>0</v>
      </c>
      <c r="S91" s="213">
        <v>0</v>
      </c>
      <c r="T91" s="213">
        <v>2.5</v>
      </c>
      <c r="U91" s="39">
        <v>19</v>
      </c>
      <c r="V91" s="113">
        <v>0</v>
      </c>
      <c r="W91" s="113">
        <v>0.67226890756302526</v>
      </c>
      <c r="X91" s="113">
        <v>12.100840336134453</v>
      </c>
      <c r="Y91" s="113">
        <v>1.680672268907563</v>
      </c>
      <c r="Z91" s="114">
        <v>0</v>
      </c>
      <c r="AA91" s="114">
        <v>0.67226890756302526</v>
      </c>
      <c r="AB91" s="113">
        <v>13.781512605042018</v>
      </c>
      <c r="AC91" s="113">
        <v>0.33613445378151263</v>
      </c>
      <c r="AD91" s="113">
        <v>0</v>
      </c>
      <c r="AE91" s="113">
        <v>0</v>
      </c>
      <c r="AF91" s="114">
        <v>0</v>
      </c>
      <c r="AG91" s="113">
        <v>0</v>
      </c>
      <c r="AH91" s="113">
        <v>1.680672268907563</v>
      </c>
      <c r="AI91" s="113">
        <v>0</v>
      </c>
      <c r="AJ91" s="113">
        <v>0</v>
      </c>
      <c r="AK91" s="113">
        <v>0</v>
      </c>
      <c r="AL91" s="113">
        <v>0</v>
      </c>
      <c r="AM91" s="113">
        <v>0</v>
      </c>
      <c r="AN91" s="113">
        <v>0</v>
      </c>
      <c r="AO91" s="113">
        <v>0</v>
      </c>
      <c r="AP91" s="113">
        <v>0.67226890756302526</v>
      </c>
      <c r="AQ91" s="113">
        <v>0</v>
      </c>
      <c r="AR91" s="113">
        <v>2.3529411764705883</v>
      </c>
      <c r="AS91" s="113">
        <v>9.4117647058823533</v>
      </c>
      <c r="AT91" s="114">
        <v>38.82352941176471</v>
      </c>
      <c r="AU91" s="114">
        <f t="shared" si="1"/>
        <v>50.588235294117652</v>
      </c>
      <c r="AV91" s="114">
        <v>0</v>
      </c>
      <c r="AW91" s="113">
        <v>15.126050420168067</v>
      </c>
      <c r="AX91" s="113">
        <v>0.33613445378151263</v>
      </c>
      <c r="AY91" s="114">
        <v>1.680672268907563</v>
      </c>
      <c r="AZ91" s="113">
        <v>0.67226890756302526</v>
      </c>
      <c r="BA91" s="113">
        <v>0.62015503875968991</v>
      </c>
      <c r="BB91" s="113">
        <v>0.62015503875968991</v>
      </c>
      <c r="BC91" s="113">
        <v>0</v>
      </c>
      <c r="BD91" s="113">
        <v>0</v>
      </c>
      <c r="BE91" s="113">
        <v>0.62015503875968991</v>
      </c>
      <c r="BF91" s="113">
        <v>0</v>
      </c>
      <c r="BG91" s="113">
        <v>0</v>
      </c>
      <c r="BH91" s="113">
        <v>0</v>
      </c>
      <c r="BI91" s="113">
        <v>0.93023255813953487</v>
      </c>
      <c r="BJ91" s="113">
        <v>0</v>
      </c>
      <c r="BK91" s="113">
        <v>0</v>
      </c>
      <c r="BL91" s="113">
        <v>0</v>
      </c>
      <c r="BM91" s="113">
        <v>0</v>
      </c>
      <c r="BN91" s="113">
        <v>0</v>
      </c>
      <c r="BO91" s="113">
        <v>0</v>
      </c>
      <c r="BP91" s="113">
        <v>0</v>
      </c>
      <c r="BQ91" s="113">
        <v>0</v>
      </c>
      <c r="BR91" s="113">
        <v>0</v>
      </c>
      <c r="BS91" s="113">
        <v>0</v>
      </c>
      <c r="BT91" s="113">
        <v>1.2403100775193798</v>
      </c>
      <c r="BU91" s="113">
        <v>0</v>
      </c>
      <c r="BV91" s="113">
        <v>0</v>
      </c>
      <c r="BW91" s="113">
        <v>0</v>
      </c>
      <c r="BX91" s="113">
        <v>0</v>
      </c>
      <c r="BY91" s="113">
        <v>0</v>
      </c>
      <c r="BZ91" s="113">
        <v>0</v>
      </c>
      <c r="CA91" s="113">
        <v>0.31007751937984496</v>
      </c>
      <c r="CB91" s="113">
        <v>0</v>
      </c>
      <c r="CC91" s="114">
        <v>0.93023255813953487</v>
      </c>
      <c r="CD91" s="114">
        <v>0</v>
      </c>
      <c r="CE91" s="114">
        <v>0</v>
      </c>
      <c r="CF91" s="114">
        <v>0</v>
      </c>
      <c r="CG91" s="114">
        <v>0.62015503875968991</v>
      </c>
      <c r="CH91" s="114">
        <v>0</v>
      </c>
      <c r="CI91" s="114">
        <v>0</v>
      </c>
      <c r="CJ91" s="114">
        <v>1.2403100775193798</v>
      </c>
      <c r="CK91" s="114">
        <v>0.62015503875968991</v>
      </c>
    </row>
    <row r="92" spans="1:89" x14ac:dyDescent="0.2">
      <c r="A92" s="105">
        <v>247</v>
      </c>
      <c r="B92" s="105">
        <f>'Revised Stratig. - April ''08'!G192</f>
        <v>4675</v>
      </c>
      <c r="C92" s="122">
        <v>1</v>
      </c>
      <c r="D92" s="123"/>
      <c r="E92" s="123"/>
      <c r="F92" s="123"/>
      <c r="G92" s="123">
        <v>1</v>
      </c>
      <c r="H92" s="123">
        <v>1</v>
      </c>
      <c r="I92" s="213">
        <v>0</v>
      </c>
      <c r="J92" s="213">
        <v>0</v>
      </c>
      <c r="K92" s="213">
        <v>0</v>
      </c>
      <c r="L92" s="213">
        <v>1.25</v>
      </c>
      <c r="M92" s="213">
        <v>0</v>
      </c>
      <c r="N92" s="213">
        <v>0</v>
      </c>
      <c r="O92" s="213">
        <v>117.5</v>
      </c>
      <c r="P92" s="213">
        <v>0</v>
      </c>
      <c r="Q92" s="213">
        <v>0</v>
      </c>
      <c r="R92" s="213">
        <v>0</v>
      </c>
      <c r="S92" s="213">
        <v>0</v>
      </c>
      <c r="T92" s="213">
        <v>1.25</v>
      </c>
      <c r="U92" s="39">
        <v>33</v>
      </c>
      <c r="V92" s="113">
        <v>0</v>
      </c>
      <c r="W92" s="113">
        <v>3.1645569620253164</v>
      </c>
      <c r="X92" s="113">
        <v>5.3797468354430382</v>
      </c>
      <c r="Y92" s="113">
        <v>0.949367088607595</v>
      </c>
      <c r="Z92" s="114">
        <v>0.31645569620253167</v>
      </c>
      <c r="AA92" s="114">
        <v>1.2658227848101267</v>
      </c>
      <c r="AB92" s="113">
        <v>11.708860759493671</v>
      </c>
      <c r="AC92" s="113">
        <v>0</v>
      </c>
      <c r="AD92" s="113">
        <v>0</v>
      </c>
      <c r="AE92" s="113">
        <v>0</v>
      </c>
      <c r="AF92" s="114">
        <v>0</v>
      </c>
      <c r="AG92" s="113">
        <v>0</v>
      </c>
      <c r="AH92" s="113">
        <v>0</v>
      </c>
      <c r="AI92" s="113">
        <v>0.31645569620253167</v>
      </c>
      <c r="AJ92" s="113">
        <v>0</v>
      </c>
      <c r="AK92" s="113">
        <v>0</v>
      </c>
      <c r="AL92" s="113">
        <v>0</v>
      </c>
      <c r="AM92" s="113">
        <v>0.31645569620253167</v>
      </c>
      <c r="AN92" s="113">
        <v>0</v>
      </c>
      <c r="AO92" s="113">
        <v>0</v>
      </c>
      <c r="AP92" s="113">
        <v>0.949367088607595</v>
      </c>
      <c r="AQ92" s="113">
        <v>0.949367088607595</v>
      </c>
      <c r="AR92" s="113">
        <v>4.1139240506329111</v>
      </c>
      <c r="AS92" s="113">
        <v>10.126582278481013</v>
      </c>
      <c r="AT92" s="114">
        <v>38.924050632911396</v>
      </c>
      <c r="AU92" s="114">
        <f t="shared" si="1"/>
        <v>53.164556962025316</v>
      </c>
      <c r="AV92" s="114">
        <v>0</v>
      </c>
      <c r="AW92" s="113">
        <v>14.556962025316455</v>
      </c>
      <c r="AX92" s="113">
        <v>0</v>
      </c>
      <c r="AY92" s="114">
        <v>6.0126582278481013</v>
      </c>
      <c r="AZ92" s="113">
        <v>0.949367088607595</v>
      </c>
      <c r="BA92" s="113">
        <v>0.29761904761904762</v>
      </c>
      <c r="BB92" s="113">
        <v>0.59523809523809523</v>
      </c>
      <c r="BC92" s="113">
        <v>0</v>
      </c>
      <c r="BD92" s="113">
        <v>0</v>
      </c>
      <c r="BE92" s="113">
        <v>0</v>
      </c>
      <c r="BF92" s="113">
        <v>0</v>
      </c>
      <c r="BG92" s="113">
        <v>0</v>
      </c>
      <c r="BH92" s="113">
        <v>0</v>
      </c>
      <c r="BI92" s="113">
        <v>0.59523809523809523</v>
      </c>
      <c r="BJ92" s="113">
        <v>0</v>
      </c>
      <c r="BK92" s="113">
        <v>0</v>
      </c>
      <c r="BL92" s="113">
        <v>0.29761904761904762</v>
      </c>
      <c r="BM92" s="113">
        <v>0</v>
      </c>
      <c r="BN92" s="113">
        <v>0.59523809523809523</v>
      </c>
      <c r="BO92" s="113">
        <v>0</v>
      </c>
      <c r="BP92" s="113">
        <v>0</v>
      </c>
      <c r="BQ92" s="113">
        <v>0</v>
      </c>
      <c r="BR92" s="113">
        <v>0</v>
      </c>
      <c r="BS92" s="113">
        <v>0</v>
      </c>
      <c r="BT92" s="113">
        <v>0.29761904761904762</v>
      </c>
      <c r="BU92" s="113">
        <v>0</v>
      </c>
      <c r="BV92" s="113">
        <v>0</v>
      </c>
      <c r="BW92" s="113">
        <v>0</v>
      </c>
      <c r="BX92" s="113">
        <v>0</v>
      </c>
      <c r="BY92" s="113">
        <v>0</v>
      </c>
      <c r="BZ92" s="113">
        <v>0</v>
      </c>
      <c r="CA92" s="113">
        <v>0</v>
      </c>
      <c r="CB92" s="113">
        <v>0</v>
      </c>
      <c r="CC92" s="114">
        <v>0.59523809523809523</v>
      </c>
      <c r="CD92" s="114">
        <v>0</v>
      </c>
      <c r="CE92" s="114">
        <v>0</v>
      </c>
      <c r="CF92" s="114">
        <v>0</v>
      </c>
      <c r="CG92" s="114">
        <v>1.4880952380952379</v>
      </c>
      <c r="CH92" s="114">
        <v>0</v>
      </c>
      <c r="CI92" s="114">
        <v>0</v>
      </c>
      <c r="CJ92" s="114">
        <v>0.29761904761904762</v>
      </c>
      <c r="CK92" s="114">
        <v>0.89285714285714279</v>
      </c>
    </row>
    <row r="93" spans="1:89" x14ac:dyDescent="0.2">
      <c r="A93" s="105">
        <v>248</v>
      </c>
      <c r="B93" s="105">
        <f>'Revised Stratig. - April ''08'!G193</f>
        <v>4683</v>
      </c>
      <c r="C93" s="122">
        <v>1</v>
      </c>
      <c r="D93" s="123"/>
      <c r="E93" s="123"/>
      <c r="F93" s="123"/>
      <c r="G93" s="123">
        <v>1</v>
      </c>
      <c r="H93" s="123">
        <v>1</v>
      </c>
      <c r="I93" s="213">
        <v>0</v>
      </c>
      <c r="J93" s="213">
        <v>0</v>
      </c>
      <c r="K93" s="213">
        <v>0</v>
      </c>
      <c r="L93" s="213">
        <v>2.5</v>
      </c>
      <c r="M93" s="213">
        <v>0</v>
      </c>
      <c r="N93" s="213">
        <v>0</v>
      </c>
      <c r="O93" s="213">
        <v>112.5</v>
      </c>
      <c r="P93" s="213">
        <v>0</v>
      </c>
      <c r="Q93" s="213">
        <v>0</v>
      </c>
      <c r="R93" s="213">
        <v>0</v>
      </c>
      <c r="S93" s="213">
        <v>0</v>
      </c>
      <c r="T93" s="213">
        <v>3.75</v>
      </c>
      <c r="U93" s="39">
        <v>16</v>
      </c>
      <c r="V93" s="113">
        <v>0</v>
      </c>
      <c r="W93" s="113">
        <v>2.2950819672131146</v>
      </c>
      <c r="X93" s="113">
        <v>7.8688524590163942</v>
      </c>
      <c r="Y93" s="113">
        <v>0.32786885245901637</v>
      </c>
      <c r="Z93" s="114">
        <v>1.3114754098360655</v>
      </c>
      <c r="AA93" s="114">
        <v>0.32786885245901637</v>
      </c>
      <c r="AB93" s="113">
        <v>11.475409836065573</v>
      </c>
      <c r="AC93" s="113">
        <v>0</v>
      </c>
      <c r="AD93" s="113">
        <v>0</v>
      </c>
      <c r="AE93" s="113">
        <v>0</v>
      </c>
      <c r="AF93" s="114">
        <v>0</v>
      </c>
      <c r="AG93" s="113">
        <v>0.65573770491803274</v>
      </c>
      <c r="AH93" s="113">
        <v>0.65573770491803274</v>
      </c>
      <c r="AI93" s="113">
        <v>0</v>
      </c>
      <c r="AJ93" s="113">
        <v>0.65573770491803274</v>
      </c>
      <c r="AK93" s="113">
        <v>0</v>
      </c>
      <c r="AL93" s="113">
        <v>0</v>
      </c>
      <c r="AM93" s="113">
        <v>0.32786885245901637</v>
      </c>
      <c r="AN93" s="113">
        <v>0.32786885245901637</v>
      </c>
      <c r="AO93" s="113">
        <v>0</v>
      </c>
      <c r="AP93" s="113">
        <v>0.65573770491803274</v>
      </c>
      <c r="AQ93" s="113">
        <v>0.32786885245901637</v>
      </c>
      <c r="AR93" s="113">
        <v>1.3114754098360655</v>
      </c>
      <c r="AS93" s="113">
        <v>11.147540983606557</v>
      </c>
      <c r="AT93" s="114">
        <v>35.73770491803279</v>
      </c>
      <c r="AU93" s="114">
        <f t="shared" si="1"/>
        <v>48.196721311475414</v>
      </c>
      <c r="AV93" s="114">
        <v>0</v>
      </c>
      <c r="AW93" s="113">
        <v>18.360655737704917</v>
      </c>
      <c r="AX93" s="113">
        <v>0.32786885245901637</v>
      </c>
      <c r="AY93" s="114">
        <v>2.9508196721311477</v>
      </c>
      <c r="AZ93" s="113">
        <v>2.9508196721311477</v>
      </c>
      <c r="BA93" s="113">
        <v>0</v>
      </c>
      <c r="BB93" s="113">
        <v>1.4970059880239521</v>
      </c>
      <c r="BC93" s="113">
        <v>0</v>
      </c>
      <c r="BD93" s="113">
        <v>0</v>
      </c>
      <c r="BE93" s="113">
        <v>0</v>
      </c>
      <c r="BF93" s="113">
        <v>0</v>
      </c>
      <c r="BG93" s="113">
        <v>0</v>
      </c>
      <c r="BH93" s="113">
        <v>0</v>
      </c>
      <c r="BI93" s="113">
        <v>0.29940119760479045</v>
      </c>
      <c r="BJ93" s="113">
        <v>0</v>
      </c>
      <c r="BK93" s="113">
        <v>0</v>
      </c>
      <c r="BL93" s="113">
        <v>0</v>
      </c>
      <c r="BM93" s="113">
        <v>0</v>
      </c>
      <c r="BN93" s="113">
        <v>0.29940119760479045</v>
      </c>
      <c r="BO93" s="113">
        <v>0</v>
      </c>
      <c r="BP93" s="113">
        <v>0</v>
      </c>
      <c r="BQ93" s="113">
        <v>0</v>
      </c>
      <c r="BR93" s="113">
        <v>0</v>
      </c>
      <c r="BS93" s="113">
        <v>0</v>
      </c>
      <c r="BT93" s="113">
        <v>0.5988023952095809</v>
      </c>
      <c r="BU93" s="113">
        <v>0.29940119760479045</v>
      </c>
      <c r="BV93" s="113">
        <v>0.5988023952095809</v>
      </c>
      <c r="BW93" s="113">
        <v>0</v>
      </c>
      <c r="BX93" s="113">
        <v>0</v>
      </c>
      <c r="BY93" s="113">
        <v>0</v>
      </c>
      <c r="BZ93" s="113">
        <v>0.29940119760479045</v>
      </c>
      <c r="CA93" s="113">
        <v>0</v>
      </c>
      <c r="CB93" s="113">
        <v>0</v>
      </c>
      <c r="CC93" s="114">
        <v>0.29940119760479045</v>
      </c>
      <c r="CD93" s="114">
        <v>0</v>
      </c>
      <c r="CE93" s="114">
        <v>0</v>
      </c>
      <c r="CF93" s="114">
        <v>0</v>
      </c>
      <c r="CG93" s="114">
        <v>0.29940119760479045</v>
      </c>
      <c r="CH93" s="114">
        <v>0</v>
      </c>
      <c r="CI93" s="114">
        <v>0</v>
      </c>
      <c r="CJ93" s="114">
        <v>1.1976047904191618</v>
      </c>
      <c r="CK93" s="114">
        <v>2.9940119760479043</v>
      </c>
    </row>
    <row r="94" spans="1:89" x14ac:dyDescent="0.2">
      <c r="A94" s="105">
        <v>249</v>
      </c>
      <c r="B94" s="105">
        <f>'Revised Stratig. - April ''08'!G194</f>
        <v>4691</v>
      </c>
      <c r="C94" s="122">
        <v>1</v>
      </c>
      <c r="D94" s="123"/>
      <c r="E94" s="123"/>
      <c r="F94" s="123"/>
      <c r="G94" s="123">
        <v>1</v>
      </c>
      <c r="H94" s="123">
        <v>1</v>
      </c>
      <c r="I94" s="213">
        <v>0</v>
      </c>
      <c r="J94" s="213">
        <v>0</v>
      </c>
      <c r="K94" s="213">
        <v>0</v>
      </c>
      <c r="L94" s="213">
        <v>0</v>
      </c>
      <c r="M94" s="213">
        <v>0</v>
      </c>
      <c r="N94" s="213">
        <v>0</v>
      </c>
      <c r="O94" s="213">
        <v>47</v>
      </c>
      <c r="P94" s="213">
        <v>0</v>
      </c>
      <c r="Q94" s="213">
        <v>0</v>
      </c>
      <c r="R94" s="213">
        <v>0</v>
      </c>
      <c r="S94" s="213">
        <v>0</v>
      </c>
      <c r="T94" s="213">
        <v>3.0000000000000004</v>
      </c>
      <c r="U94" s="39">
        <v>22</v>
      </c>
      <c r="V94" s="113">
        <v>0</v>
      </c>
      <c r="W94" s="113">
        <v>1.3816925734024179</v>
      </c>
      <c r="X94" s="113">
        <v>6.9084628670120898</v>
      </c>
      <c r="Y94" s="113">
        <v>0</v>
      </c>
      <c r="Z94" s="114">
        <v>0</v>
      </c>
      <c r="AA94" s="114">
        <v>0.69084628670120896</v>
      </c>
      <c r="AB94" s="113">
        <v>14.507772020725387</v>
      </c>
      <c r="AC94" s="113">
        <v>0.34542314335060448</v>
      </c>
      <c r="AD94" s="113">
        <v>0</v>
      </c>
      <c r="AE94" s="113">
        <v>0</v>
      </c>
      <c r="AF94" s="114">
        <v>0</v>
      </c>
      <c r="AG94" s="113">
        <v>1.0362694300518136</v>
      </c>
      <c r="AH94" s="113">
        <v>1.7271157167530224</v>
      </c>
      <c r="AI94" s="113">
        <v>0.34542314335060448</v>
      </c>
      <c r="AJ94" s="113">
        <v>0.34542314335060448</v>
      </c>
      <c r="AK94" s="113">
        <v>0</v>
      </c>
      <c r="AL94" s="113">
        <v>0</v>
      </c>
      <c r="AM94" s="113">
        <v>0</v>
      </c>
      <c r="AN94" s="113">
        <v>0</v>
      </c>
      <c r="AO94" s="113">
        <v>0</v>
      </c>
      <c r="AP94" s="113">
        <v>0.69084628670120896</v>
      </c>
      <c r="AQ94" s="113">
        <v>0</v>
      </c>
      <c r="AR94" s="113">
        <v>2.0725388601036272</v>
      </c>
      <c r="AS94" s="113">
        <v>12.435233160621761</v>
      </c>
      <c r="AT94" s="114">
        <v>37.132987910189982</v>
      </c>
      <c r="AU94" s="114">
        <f t="shared" si="1"/>
        <v>51.640759930915372</v>
      </c>
      <c r="AV94" s="114">
        <v>0</v>
      </c>
      <c r="AW94" s="113">
        <v>14.507772020725387</v>
      </c>
      <c r="AX94" s="113">
        <v>0</v>
      </c>
      <c r="AY94" s="114">
        <v>4.4905008635578589</v>
      </c>
      <c r="AZ94" s="113">
        <v>1.3816925734024179</v>
      </c>
      <c r="BA94" s="113">
        <v>1.2139605462822458</v>
      </c>
      <c r="BB94" s="113">
        <v>2.1244309559939301</v>
      </c>
      <c r="BC94" s="113">
        <v>0</v>
      </c>
      <c r="BD94" s="113">
        <v>0</v>
      </c>
      <c r="BE94" s="113">
        <v>0</v>
      </c>
      <c r="BF94" s="113">
        <v>0</v>
      </c>
      <c r="BG94" s="113">
        <v>0</v>
      </c>
      <c r="BH94" s="113">
        <v>0</v>
      </c>
      <c r="BI94" s="113">
        <v>0.60698027314112291</v>
      </c>
      <c r="BJ94" s="113">
        <v>0</v>
      </c>
      <c r="BK94" s="113">
        <v>0</v>
      </c>
      <c r="BL94" s="113">
        <v>0.91047040971168436</v>
      </c>
      <c r="BM94" s="113">
        <v>0</v>
      </c>
      <c r="BN94" s="113">
        <v>1.5174506828528074</v>
      </c>
      <c r="BO94" s="113">
        <v>0</v>
      </c>
      <c r="BP94" s="113">
        <v>0</v>
      </c>
      <c r="BQ94" s="113">
        <v>0</v>
      </c>
      <c r="BR94" s="113">
        <v>0</v>
      </c>
      <c r="BS94" s="113">
        <v>0</v>
      </c>
      <c r="BT94" s="113">
        <v>0.91047040971168436</v>
      </c>
      <c r="BU94" s="113">
        <v>0</v>
      </c>
      <c r="BV94" s="113">
        <v>0.30349013657056145</v>
      </c>
      <c r="BW94" s="113">
        <v>0</v>
      </c>
      <c r="BX94" s="113">
        <v>0</v>
      </c>
      <c r="BY94" s="113">
        <v>0</v>
      </c>
      <c r="BZ94" s="113">
        <v>0</v>
      </c>
      <c r="CA94" s="113">
        <v>0</v>
      </c>
      <c r="CB94" s="113">
        <v>0</v>
      </c>
      <c r="CC94" s="114">
        <v>0.60698027314112291</v>
      </c>
      <c r="CD94" s="114">
        <v>0</v>
      </c>
      <c r="CE94" s="114">
        <v>0.30349013657056145</v>
      </c>
      <c r="CF94" s="114">
        <v>0</v>
      </c>
      <c r="CG94" s="114">
        <v>1.5174506828528074</v>
      </c>
      <c r="CH94" s="114">
        <v>0</v>
      </c>
      <c r="CI94" s="114">
        <v>0</v>
      </c>
      <c r="CJ94" s="114">
        <v>0.91047040971168436</v>
      </c>
      <c r="CK94" s="114">
        <v>1.2139605462822458</v>
      </c>
    </row>
    <row r="95" spans="1:89" x14ac:dyDescent="0.2">
      <c r="A95" s="105">
        <v>250</v>
      </c>
      <c r="B95" s="105">
        <f>'Revised Stratig. - April ''08'!G195</f>
        <v>4699</v>
      </c>
      <c r="C95" s="122">
        <v>1</v>
      </c>
      <c r="D95" s="123"/>
      <c r="E95" s="123"/>
      <c r="F95" s="123"/>
      <c r="G95" s="123">
        <v>1</v>
      </c>
      <c r="H95" s="123">
        <v>1</v>
      </c>
      <c r="I95" s="213">
        <v>0</v>
      </c>
      <c r="J95" s="213">
        <v>0</v>
      </c>
      <c r="K95" s="213">
        <v>0</v>
      </c>
      <c r="L95" s="213">
        <v>3</v>
      </c>
      <c r="M95" s="213">
        <v>0</v>
      </c>
      <c r="N95" s="213">
        <v>0</v>
      </c>
      <c r="O95" s="213">
        <v>32</v>
      </c>
      <c r="P95" s="213">
        <v>0</v>
      </c>
      <c r="Q95" s="213">
        <v>0</v>
      </c>
      <c r="R95" s="213">
        <v>0</v>
      </c>
      <c r="S95" s="213">
        <v>0</v>
      </c>
      <c r="T95" s="213">
        <v>1</v>
      </c>
      <c r="U95" s="39">
        <v>23</v>
      </c>
      <c r="V95" s="113">
        <v>0</v>
      </c>
      <c r="W95" s="113">
        <v>1.7991004497751124</v>
      </c>
      <c r="X95" s="113">
        <v>5.3973013493253372</v>
      </c>
      <c r="Y95" s="113">
        <v>0.29985007496251875</v>
      </c>
      <c r="Z95" s="114">
        <v>0.59970014992503751</v>
      </c>
      <c r="AA95" s="114">
        <v>1.199400299850075</v>
      </c>
      <c r="AB95" s="113">
        <v>8.995502248875562</v>
      </c>
      <c r="AC95" s="113">
        <v>0</v>
      </c>
      <c r="AD95" s="113">
        <v>0</v>
      </c>
      <c r="AE95" s="113">
        <v>0</v>
      </c>
      <c r="AF95" s="114">
        <v>0</v>
      </c>
      <c r="AG95" s="113">
        <v>0</v>
      </c>
      <c r="AH95" s="113">
        <v>0</v>
      </c>
      <c r="AI95" s="113">
        <v>0</v>
      </c>
      <c r="AJ95" s="113">
        <v>0.59970014992503751</v>
      </c>
      <c r="AK95" s="113">
        <v>0</v>
      </c>
      <c r="AL95" s="113">
        <v>0</v>
      </c>
      <c r="AM95" s="113">
        <v>0</v>
      </c>
      <c r="AN95" s="113">
        <v>0</v>
      </c>
      <c r="AO95" s="113">
        <v>0</v>
      </c>
      <c r="AP95" s="113">
        <v>0.8995502248875562</v>
      </c>
      <c r="AQ95" s="113">
        <v>0.59970014992503751</v>
      </c>
      <c r="AR95" s="113">
        <v>1.7991004497751124</v>
      </c>
      <c r="AS95" s="113">
        <v>10.494752623688155</v>
      </c>
      <c r="AT95" s="114">
        <v>47.826086956521742</v>
      </c>
      <c r="AU95" s="114">
        <f t="shared" si="1"/>
        <v>60.11994002998501</v>
      </c>
      <c r="AV95" s="114">
        <v>0</v>
      </c>
      <c r="AW95" s="113">
        <v>15.292353823088456</v>
      </c>
      <c r="AX95" s="113">
        <v>0</v>
      </c>
      <c r="AY95" s="114">
        <v>3.2983508245877062</v>
      </c>
      <c r="AZ95" s="113">
        <v>0.8995502248875562</v>
      </c>
      <c r="BA95" s="113">
        <v>0.27972027972027974</v>
      </c>
      <c r="BB95" s="113">
        <v>1.118881118881119</v>
      </c>
      <c r="BC95" s="113">
        <v>0</v>
      </c>
      <c r="BD95" s="113">
        <v>0</v>
      </c>
      <c r="BE95" s="113">
        <v>0</v>
      </c>
      <c r="BF95" s="113">
        <v>0</v>
      </c>
      <c r="BG95" s="113">
        <v>0</v>
      </c>
      <c r="BH95" s="113">
        <v>0</v>
      </c>
      <c r="BI95" s="113">
        <v>0.27972027972027974</v>
      </c>
      <c r="BJ95" s="113">
        <v>0</v>
      </c>
      <c r="BK95" s="113">
        <v>0</v>
      </c>
      <c r="BL95" s="113">
        <v>0.55944055944055948</v>
      </c>
      <c r="BM95" s="113">
        <v>0</v>
      </c>
      <c r="BN95" s="113">
        <v>1.118881118881119</v>
      </c>
      <c r="BO95" s="113">
        <v>0</v>
      </c>
      <c r="BP95" s="113">
        <v>0</v>
      </c>
      <c r="BQ95" s="113">
        <v>0</v>
      </c>
      <c r="BR95" s="113">
        <v>0</v>
      </c>
      <c r="BS95" s="113">
        <v>0</v>
      </c>
      <c r="BT95" s="113">
        <v>0</v>
      </c>
      <c r="BU95" s="113">
        <v>0</v>
      </c>
      <c r="BV95" s="113">
        <v>0</v>
      </c>
      <c r="BW95" s="113">
        <v>0</v>
      </c>
      <c r="BX95" s="113">
        <v>0</v>
      </c>
      <c r="BY95" s="113">
        <v>0</v>
      </c>
      <c r="BZ95" s="113">
        <v>0</v>
      </c>
      <c r="CA95" s="113">
        <v>0</v>
      </c>
      <c r="CB95" s="113">
        <v>0</v>
      </c>
      <c r="CC95" s="114">
        <v>0.27972027972027974</v>
      </c>
      <c r="CD95" s="114">
        <v>0</v>
      </c>
      <c r="CE95" s="114">
        <v>0</v>
      </c>
      <c r="CF95" s="114">
        <v>0</v>
      </c>
      <c r="CG95" s="114">
        <v>0.83916083916083917</v>
      </c>
      <c r="CH95" s="114">
        <v>0</v>
      </c>
      <c r="CI95" s="114">
        <v>0</v>
      </c>
      <c r="CJ95" s="114">
        <v>1.118881118881119</v>
      </c>
      <c r="CK95" s="114">
        <v>1.118881118881119</v>
      </c>
    </row>
    <row r="96" spans="1:89" x14ac:dyDescent="0.2">
      <c r="A96" s="105">
        <v>254</v>
      </c>
      <c r="B96" s="105">
        <f>'Revised Stratig. - April ''08'!G199</f>
        <v>4811</v>
      </c>
      <c r="C96" s="122">
        <v>1</v>
      </c>
      <c r="D96" s="123"/>
      <c r="E96" s="123"/>
      <c r="F96" s="123"/>
      <c r="G96" s="123">
        <v>1</v>
      </c>
      <c r="H96" s="123">
        <v>1</v>
      </c>
      <c r="I96" s="213">
        <v>0</v>
      </c>
      <c r="J96" s="213">
        <v>0</v>
      </c>
      <c r="K96" s="213">
        <v>0</v>
      </c>
      <c r="L96" s="213">
        <v>1.25</v>
      </c>
      <c r="M96" s="213">
        <v>0</v>
      </c>
      <c r="N96" s="213">
        <v>0</v>
      </c>
      <c r="O96" s="213">
        <v>40</v>
      </c>
      <c r="P96" s="213">
        <v>0</v>
      </c>
      <c r="Q96" s="213">
        <v>0</v>
      </c>
      <c r="R96" s="213">
        <v>0</v>
      </c>
      <c r="S96" s="213">
        <v>0</v>
      </c>
      <c r="T96" s="213">
        <v>0</v>
      </c>
      <c r="U96" s="39">
        <v>21</v>
      </c>
      <c r="V96" s="113">
        <v>0</v>
      </c>
      <c r="W96" s="113">
        <v>2.7221777421937552</v>
      </c>
      <c r="X96" s="113">
        <v>5.6044835868694953</v>
      </c>
      <c r="Y96" s="113">
        <v>1.1208967173738991</v>
      </c>
      <c r="Z96" s="114">
        <v>0.64051240992794234</v>
      </c>
      <c r="AA96" s="114">
        <v>1.2810248198558847</v>
      </c>
      <c r="AB96" s="113">
        <v>14.251401120896718</v>
      </c>
      <c r="AC96" s="113">
        <v>0.16012810248198558</v>
      </c>
      <c r="AD96" s="113">
        <v>0</v>
      </c>
      <c r="AE96" s="113">
        <v>0</v>
      </c>
      <c r="AF96" s="114">
        <v>0</v>
      </c>
      <c r="AG96" s="113">
        <v>0.64051240992794234</v>
      </c>
      <c r="AH96" s="113">
        <v>0.16012810248198558</v>
      </c>
      <c r="AI96" s="113">
        <v>0</v>
      </c>
      <c r="AJ96" s="113">
        <v>1.1208967173738991</v>
      </c>
      <c r="AK96" s="113">
        <v>0</v>
      </c>
      <c r="AL96" s="113">
        <v>0</v>
      </c>
      <c r="AM96" s="113">
        <v>0</v>
      </c>
      <c r="AN96" s="113">
        <v>0.16012810248198558</v>
      </c>
      <c r="AO96" s="113">
        <v>0</v>
      </c>
      <c r="AP96" s="113">
        <v>0.96076861489191345</v>
      </c>
      <c r="AQ96" s="113">
        <v>0.32025620496397117</v>
      </c>
      <c r="AR96" s="113">
        <v>1.4411529223378703</v>
      </c>
      <c r="AS96" s="113">
        <v>10.248198558847077</v>
      </c>
      <c r="AT96" s="114">
        <v>38.670936749399523</v>
      </c>
      <c r="AU96" s="114">
        <f t="shared" si="1"/>
        <v>50.360288230584473</v>
      </c>
      <c r="AV96" s="114">
        <v>0</v>
      </c>
      <c r="AW96" s="113">
        <v>15.212169735788631</v>
      </c>
      <c r="AX96" s="113">
        <v>0</v>
      </c>
      <c r="AY96" s="114">
        <v>4.1633306645316255</v>
      </c>
      <c r="AZ96" s="113">
        <v>1.1208967173738991</v>
      </c>
      <c r="BA96" s="113">
        <v>0.58266569555717407</v>
      </c>
      <c r="BB96" s="113">
        <v>2.0393299344501092</v>
      </c>
      <c r="BC96" s="113">
        <v>0</v>
      </c>
      <c r="BD96" s="113">
        <v>0</v>
      </c>
      <c r="BE96" s="113">
        <v>0.14566642388929352</v>
      </c>
      <c r="BF96" s="113">
        <v>0.14566642388929352</v>
      </c>
      <c r="BG96" s="113">
        <v>0</v>
      </c>
      <c r="BH96" s="113">
        <v>0</v>
      </c>
      <c r="BI96" s="113">
        <v>0.14566642388929352</v>
      </c>
      <c r="BJ96" s="113">
        <v>0</v>
      </c>
      <c r="BK96" s="113">
        <v>0</v>
      </c>
      <c r="BL96" s="113">
        <v>0.43699927166788055</v>
      </c>
      <c r="BM96" s="113">
        <v>0.14566642388929352</v>
      </c>
      <c r="BN96" s="113">
        <v>0.72833211944646759</v>
      </c>
      <c r="BO96" s="113">
        <v>0</v>
      </c>
      <c r="BP96" s="113">
        <v>0</v>
      </c>
      <c r="BQ96" s="113">
        <v>0</v>
      </c>
      <c r="BR96" s="113">
        <v>0</v>
      </c>
      <c r="BS96" s="113">
        <v>0</v>
      </c>
      <c r="BT96" s="113">
        <v>0.8739985433357611</v>
      </c>
      <c r="BU96" s="113">
        <v>0</v>
      </c>
      <c r="BV96" s="113">
        <v>0</v>
      </c>
      <c r="BW96" s="113">
        <v>0</v>
      </c>
      <c r="BX96" s="113">
        <v>0.14566642388929352</v>
      </c>
      <c r="BY96" s="113">
        <v>0</v>
      </c>
      <c r="BZ96" s="113">
        <v>0.14566642388929352</v>
      </c>
      <c r="CA96" s="113">
        <v>0.14566642388929352</v>
      </c>
      <c r="CB96" s="113">
        <v>0.14566642388929352</v>
      </c>
      <c r="CC96" s="114">
        <v>0.58266569555717407</v>
      </c>
      <c r="CD96" s="114">
        <v>0</v>
      </c>
      <c r="CE96" s="114">
        <v>0.29133284777858703</v>
      </c>
      <c r="CF96" s="114">
        <v>0</v>
      </c>
      <c r="CG96" s="114">
        <v>0.8739985433357611</v>
      </c>
      <c r="CH96" s="114">
        <v>0</v>
      </c>
      <c r="CI96" s="114">
        <v>0</v>
      </c>
      <c r="CJ96" s="114">
        <v>0.29133284777858703</v>
      </c>
      <c r="CK96" s="114">
        <v>1.1653313911143481</v>
      </c>
    </row>
    <row r="97" spans="1:89" x14ac:dyDescent="0.2">
      <c r="A97" s="105">
        <v>255</v>
      </c>
      <c r="B97" s="105">
        <f>'Revised Stratig. - April ''08'!G200</f>
        <v>4839</v>
      </c>
      <c r="C97" s="122">
        <v>1</v>
      </c>
      <c r="D97" s="123"/>
      <c r="E97" s="123"/>
      <c r="F97" s="123"/>
      <c r="G97" s="123">
        <v>1</v>
      </c>
      <c r="H97" s="123">
        <v>1</v>
      </c>
      <c r="I97" s="213">
        <v>0</v>
      </c>
      <c r="J97" s="213">
        <v>0</v>
      </c>
      <c r="K97" s="213">
        <v>0</v>
      </c>
      <c r="L97" s="213">
        <v>5.8000000000000007</v>
      </c>
      <c r="M97" s="213">
        <v>0</v>
      </c>
      <c r="N97" s="213">
        <v>0</v>
      </c>
      <c r="O97" s="213">
        <v>69.318181818181827</v>
      </c>
      <c r="P97" s="213">
        <v>0</v>
      </c>
      <c r="Q97" s="213">
        <v>0</v>
      </c>
      <c r="R97" s="213">
        <v>0</v>
      </c>
      <c r="S97" s="213">
        <v>0</v>
      </c>
      <c r="T97" s="213">
        <v>0</v>
      </c>
      <c r="U97" s="39">
        <v>23</v>
      </c>
      <c r="V97" s="113">
        <v>0</v>
      </c>
      <c r="W97" s="113">
        <v>2.5092250922509227</v>
      </c>
      <c r="X97" s="113">
        <v>5.3136531365313653</v>
      </c>
      <c r="Y97" s="113">
        <v>0.73800738007380073</v>
      </c>
      <c r="Z97" s="114">
        <v>0.73800738007380073</v>
      </c>
      <c r="AA97" s="114">
        <v>1.033210332103321</v>
      </c>
      <c r="AB97" s="113">
        <v>12.250922509225093</v>
      </c>
      <c r="AC97" s="113">
        <v>0</v>
      </c>
      <c r="AD97" s="113">
        <v>0</v>
      </c>
      <c r="AE97" s="113">
        <v>0</v>
      </c>
      <c r="AF97" s="114">
        <v>0</v>
      </c>
      <c r="AG97" s="113">
        <v>0.88560885608856088</v>
      </c>
      <c r="AH97" s="113">
        <v>1.9188191881918819</v>
      </c>
      <c r="AI97" s="113">
        <v>0</v>
      </c>
      <c r="AJ97" s="113">
        <v>0.88560885608856088</v>
      </c>
      <c r="AK97" s="113">
        <v>0</v>
      </c>
      <c r="AL97" s="113">
        <v>0</v>
      </c>
      <c r="AM97" s="113">
        <v>0.29520295202952029</v>
      </c>
      <c r="AN97" s="113">
        <v>0</v>
      </c>
      <c r="AO97" s="113">
        <v>0</v>
      </c>
      <c r="AP97" s="113">
        <v>0.88560885608856088</v>
      </c>
      <c r="AQ97" s="113">
        <v>0.29520295202952029</v>
      </c>
      <c r="AR97" s="113">
        <v>1.3284132841328413</v>
      </c>
      <c r="AS97" s="113">
        <v>7.9704797047970484</v>
      </c>
      <c r="AT97" s="114">
        <v>44.354243542435427</v>
      </c>
      <c r="AU97" s="114">
        <f t="shared" si="1"/>
        <v>53.65313653136532</v>
      </c>
      <c r="AV97" s="114">
        <v>0</v>
      </c>
      <c r="AW97" s="113">
        <v>14.760147601476014</v>
      </c>
      <c r="AX97" s="113">
        <v>0.14760147601476015</v>
      </c>
      <c r="AY97" s="114">
        <v>2.8044280442804426</v>
      </c>
      <c r="AZ97" s="113">
        <v>0.88560885608856088</v>
      </c>
      <c r="BA97" s="113">
        <v>0.65919578114700061</v>
      </c>
      <c r="BB97" s="113">
        <v>1.1865524060646011</v>
      </c>
      <c r="BC97" s="113">
        <v>0</v>
      </c>
      <c r="BD97" s="113">
        <v>0</v>
      </c>
      <c r="BE97" s="113">
        <v>0.13183915622940012</v>
      </c>
      <c r="BF97" s="113">
        <v>0</v>
      </c>
      <c r="BG97" s="113">
        <v>0</v>
      </c>
      <c r="BH97" s="113">
        <v>0</v>
      </c>
      <c r="BI97" s="113">
        <v>0.52735662491760049</v>
      </c>
      <c r="BJ97" s="113">
        <v>0</v>
      </c>
      <c r="BK97" s="113">
        <v>0.13183915622940012</v>
      </c>
      <c r="BL97" s="113">
        <v>0.26367831245880025</v>
      </c>
      <c r="BM97" s="113">
        <v>0</v>
      </c>
      <c r="BN97" s="113">
        <v>1.054713249835201</v>
      </c>
      <c r="BO97" s="113">
        <v>0</v>
      </c>
      <c r="BP97" s="113">
        <v>0</v>
      </c>
      <c r="BQ97" s="113">
        <v>0</v>
      </c>
      <c r="BR97" s="113">
        <v>0</v>
      </c>
      <c r="BS97" s="113">
        <v>0</v>
      </c>
      <c r="BT97" s="113">
        <v>1.4502307185234016</v>
      </c>
      <c r="BU97" s="113">
        <v>0.13183915622940012</v>
      </c>
      <c r="BV97" s="113">
        <v>0.13183915622940012</v>
      </c>
      <c r="BW97" s="113">
        <v>0</v>
      </c>
      <c r="BX97" s="113">
        <v>0</v>
      </c>
      <c r="BY97" s="113">
        <v>0</v>
      </c>
      <c r="BZ97" s="113">
        <v>0.26367831245880025</v>
      </c>
      <c r="CA97" s="113">
        <v>0.26367831245880025</v>
      </c>
      <c r="CB97" s="113">
        <v>0</v>
      </c>
      <c r="CC97" s="114">
        <v>1.054713249835201</v>
      </c>
      <c r="CD97" s="114">
        <v>0</v>
      </c>
      <c r="CE97" s="114">
        <v>0.13183915622940012</v>
      </c>
      <c r="CF97" s="114">
        <v>0</v>
      </c>
      <c r="CG97" s="114">
        <v>0.79103493737640085</v>
      </c>
      <c r="CH97" s="114">
        <v>0</v>
      </c>
      <c r="CI97" s="114">
        <v>0</v>
      </c>
      <c r="CJ97" s="114">
        <v>1.3183915622940012</v>
      </c>
      <c r="CK97" s="114">
        <v>1.1865524060646011</v>
      </c>
    </row>
    <row r="98" spans="1:89" x14ac:dyDescent="0.2">
      <c r="A98" s="105">
        <v>256</v>
      </c>
      <c r="B98" s="105">
        <f>'Revised Stratig. - April ''08'!G201</f>
        <v>4853</v>
      </c>
      <c r="C98" s="122">
        <v>1</v>
      </c>
      <c r="D98" s="123"/>
      <c r="E98" s="123"/>
      <c r="F98" s="123"/>
      <c r="G98" s="123">
        <v>1</v>
      </c>
      <c r="H98" s="123">
        <v>1</v>
      </c>
      <c r="I98" s="213">
        <v>0</v>
      </c>
      <c r="J98" s="213">
        <v>4.5454545454545467</v>
      </c>
      <c r="K98" s="213">
        <v>0</v>
      </c>
      <c r="L98" s="213">
        <v>3.4090909090909087</v>
      </c>
      <c r="M98" s="213">
        <v>0</v>
      </c>
      <c r="N98" s="213">
        <v>1.1363636363636367</v>
      </c>
      <c r="O98" s="213">
        <v>76.13636363636364</v>
      </c>
      <c r="P98" s="213">
        <v>0</v>
      </c>
      <c r="Q98" s="213">
        <v>0</v>
      </c>
      <c r="R98" s="213">
        <v>0</v>
      </c>
      <c r="S98" s="213">
        <v>0</v>
      </c>
      <c r="T98" s="213">
        <v>10.000000000000002</v>
      </c>
      <c r="U98" s="39">
        <v>19</v>
      </c>
      <c r="V98" s="113">
        <v>1.1194029850746268</v>
      </c>
      <c r="W98" s="113">
        <v>0.37313432835820892</v>
      </c>
      <c r="X98" s="113">
        <v>8.2089552238805972</v>
      </c>
      <c r="Y98" s="113">
        <v>1.4925373134328357</v>
      </c>
      <c r="Z98" s="114">
        <v>0</v>
      </c>
      <c r="AA98" s="114">
        <v>0.37313432835820892</v>
      </c>
      <c r="AB98" s="113">
        <v>11.567164179104477</v>
      </c>
      <c r="AC98" s="113">
        <v>0.37313432835820892</v>
      </c>
      <c r="AD98" s="113">
        <v>0</v>
      </c>
      <c r="AE98" s="113">
        <v>0</v>
      </c>
      <c r="AF98" s="114">
        <v>0</v>
      </c>
      <c r="AG98" s="113">
        <v>0</v>
      </c>
      <c r="AH98" s="113">
        <v>0</v>
      </c>
      <c r="AI98" s="113">
        <v>0</v>
      </c>
      <c r="AJ98" s="113">
        <v>0</v>
      </c>
      <c r="AK98" s="113">
        <v>0.74626865671641784</v>
      </c>
      <c r="AL98" s="113">
        <v>0</v>
      </c>
      <c r="AM98" s="113">
        <v>0</v>
      </c>
      <c r="AN98" s="113">
        <v>0</v>
      </c>
      <c r="AO98" s="113">
        <v>0</v>
      </c>
      <c r="AP98" s="113">
        <v>0</v>
      </c>
      <c r="AQ98" s="113">
        <v>2.2388059701492535</v>
      </c>
      <c r="AR98" s="113">
        <v>22.014925373134329</v>
      </c>
      <c r="AS98" s="113">
        <v>3.3582089552238807</v>
      </c>
      <c r="AT98" s="114">
        <v>37.313432835820898</v>
      </c>
      <c r="AU98" s="114">
        <f t="shared" si="1"/>
        <v>62.68656716417911</v>
      </c>
      <c r="AV98" s="114">
        <v>0</v>
      </c>
      <c r="AW98" s="113">
        <v>7.4626865671641784</v>
      </c>
      <c r="AX98" s="113">
        <v>0</v>
      </c>
      <c r="AY98" s="114">
        <v>2.9850746268656714</v>
      </c>
      <c r="AZ98" s="113">
        <v>0.37313432835820892</v>
      </c>
      <c r="BA98" s="113">
        <v>1.7793594306049825</v>
      </c>
      <c r="BB98" s="113">
        <v>0.71174377224199281</v>
      </c>
      <c r="BC98" s="113">
        <v>0</v>
      </c>
      <c r="BD98" s="113">
        <v>0</v>
      </c>
      <c r="BE98" s="113">
        <v>0</v>
      </c>
      <c r="BF98" s="113">
        <v>0</v>
      </c>
      <c r="BG98" s="113">
        <v>0.35587188612099641</v>
      </c>
      <c r="BH98" s="113">
        <v>0</v>
      </c>
      <c r="BI98" s="113">
        <v>0</v>
      </c>
      <c r="BJ98" s="113">
        <v>0</v>
      </c>
      <c r="BK98" s="113">
        <v>0</v>
      </c>
      <c r="BL98" s="113">
        <v>0</v>
      </c>
      <c r="BM98" s="113">
        <v>0</v>
      </c>
      <c r="BN98" s="113">
        <v>0.35587188612099641</v>
      </c>
      <c r="BO98" s="113">
        <v>0</v>
      </c>
      <c r="BP98" s="113">
        <v>0</v>
      </c>
      <c r="BQ98" s="113">
        <v>0</v>
      </c>
      <c r="BR98" s="113">
        <v>1.0676156583629894</v>
      </c>
      <c r="BS98" s="113">
        <v>0</v>
      </c>
      <c r="BT98" s="113">
        <v>0</v>
      </c>
      <c r="BU98" s="113">
        <v>0.35587188612099641</v>
      </c>
      <c r="BV98" s="113">
        <v>0</v>
      </c>
      <c r="BW98" s="113">
        <v>0</v>
      </c>
      <c r="BX98" s="113">
        <v>0</v>
      </c>
      <c r="BY98" s="113">
        <v>0</v>
      </c>
      <c r="BZ98" s="113">
        <v>0</v>
      </c>
      <c r="CA98" s="113">
        <v>0</v>
      </c>
      <c r="CB98" s="113">
        <v>0</v>
      </c>
      <c r="CC98" s="114">
        <v>0</v>
      </c>
      <c r="CD98" s="114">
        <v>0</v>
      </c>
      <c r="CE98" s="114">
        <v>0</v>
      </c>
      <c r="CF98" s="114">
        <v>0</v>
      </c>
      <c r="CG98" s="114">
        <v>0</v>
      </c>
      <c r="CH98" s="114">
        <v>0</v>
      </c>
      <c r="CI98" s="114">
        <v>0</v>
      </c>
      <c r="CJ98" s="114">
        <v>0</v>
      </c>
      <c r="CK98" s="114">
        <v>0</v>
      </c>
    </row>
    <row r="99" spans="1:89" x14ac:dyDescent="0.2">
      <c r="A99" s="105">
        <v>257</v>
      </c>
      <c r="B99" s="105">
        <f>'Revised Stratig. - April ''08'!G202</f>
        <v>4867</v>
      </c>
      <c r="C99" s="122">
        <v>1</v>
      </c>
      <c r="D99" s="123"/>
      <c r="E99" s="123"/>
      <c r="F99" s="123"/>
      <c r="G99" s="123">
        <v>1</v>
      </c>
      <c r="H99" s="123">
        <v>1</v>
      </c>
      <c r="I99" s="213">
        <v>0</v>
      </c>
      <c r="J99" s="213">
        <v>0</v>
      </c>
      <c r="K99" s="213">
        <v>0</v>
      </c>
      <c r="L99" s="213">
        <v>1.25</v>
      </c>
      <c r="M99" s="213">
        <v>0</v>
      </c>
      <c r="N99" s="213">
        <v>0</v>
      </c>
      <c r="O99" s="213">
        <v>20</v>
      </c>
      <c r="P99" s="213">
        <v>0</v>
      </c>
      <c r="Q99" s="213">
        <v>0</v>
      </c>
      <c r="R99" s="213">
        <v>0</v>
      </c>
      <c r="S99" s="213">
        <v>0</v>
      </c>
      <c r="T99" s="213">
        <v>0</v>
      </c>
      <c r="U99" s="39">
        <v>27</v>
      </c>
      <c r="V99" s="113">
        <v>0</v>
      </c>
      <c r="W99" s="113">
        <v>3.1298904538341157</v>
      </c>
      <c r="X99" s="113">
        <v>5.6338028169014089</v>
      </c>
      <c r="Y99" s="113">
        <v>0.6259780907668232</v>
      </c>
      <c r="Z99" s="114">
        <v>0.3129890453834116</v>
      </c>
      <c r="AA99" s="114">
        <v>1.8779342723004695</v>
      </c>
      <c r="AB99" s="113">
        <v>13.145539906103288</v>
      </c>
      <c r="AC99" s="113">
        <v>0</v>
      </c>
      <c r="AD99" s="113">
        <v>0</v>
      </c>
      <c r="AE99" s="113">
        <v>0</v>
      </c>
      <c r="AF99" s="114">
        <v>0</v>
      </c>
      <c r="AG99" s="113">
        <v>1.5649452269170578</v>
      </c>
      <c r="AH99" s="113">
        <v>0</v>
      </c>
      <c r="AI99" s="113">
        <v>0</v>
      </c>
      <c r="AJ99" s="113">
        <v>0.3129890453834116</v>
      </c>
      <c r="AK99" s="113">
        <v>0</v>
      </c>
      <c r="AL99" s="113">
        <v>0</v>
      </c>
      <c r="AM99" s="113">
        <v>0.3129890453834116</v>
      </c>
      <c r="AN99" s="113">
        <v>0.3129890453834116</v>
      </c>
      <c r="AO99" s="113">
        <v>0</v>
      </c>
      <c r="AP99" s="113">
        <v>0.3129890453834116</v>
      </c>
      <c r="AQ99" s="113">
        <v>0.6259780907668232</v>
      </c>
      <c r="AR99" s="113">
        <v>0.3129890453834116</v>
      </c>
      <c r="AS99" s="113">
        <v>12.519561815336463</v>
      </c>
      <c r="AT99" s="114">
        <v>43.97496087636933</v>
      </c>
      <c r="AU99" s="114">
        <f t="shared" si="1"/>
        <v>56.8075117370892</v>
      </c>
      <c r="AV99" s="114">
        <v>0</v>
      </c>
      <c r="AW99" s="113">
        <v>9.0766823161189372</v>
      </c>
      <c r="AX99" s="113">
        <v>0.6259780907668232</v>
      </c>
      <c r="AY99" s="114">
        <v>4.6948356807511731</v>
      </c>
      <c r="AZ99" s="113">
        <v>0.6259780907668232</v>
      </c>
      <c r="BA99" s="113">
        <v>0.56577086280056577</v>
      </c>
      <c r="BB99" s="113">
        <v>1.6973125884016973</v>
      </c>
      <c r="BC99" s="113">
        <v>0</v>
      </c>
      <c r="BD99" s="113">
        <v>0</v>
      </c>
      <c r="BE99" s="113">
        <v>0</v>
      </c>
      <c r="BF99" s="113">
        <v>0</v>
      </c>
      <c r="BG99" s="113">
        <v>0</v>
      </c>
      <c r="BH99" s="113">
        <v>0</v>
      </c>
      <c r="BI99" s="113">
        <v>0.28288543140028288</v>
      </c>
      <c r="BJ99" s="113">
        <v>0</v>
      </c>
      <c r="BK99" s="113">
        <v>0.28288543140028288</v>
      </c>
      <c r="BL99" s="113">
        <v>0.84865629420084865</v>
      </c>
      <c r="BM99" s="113">
        <v>0</v>
      </c>
      <c r="BN99" s="113">
        <v>0.84865629420084865</v>
      </c>
      <c r="BO99" s="113">
        <v>0</v>
      </c>
      <c r="BP99" s="113">
        <v>0</v>
      </c>
      <c r="BQ99" s="113">
        <v>0</v>
      </c>
      <c r="BR99" s="113">
        <v>0</v>
      </c>
      <c r="BS99" s="113">
        <v>0</v>
      </c>
      <c r="BT99" s="113">
        <v>0.56577086280056577</v>
      </c>
      <c r="BU99" s="113">
        <v>0.28288543140028288</v>
      </c>
      <c r="BV99" s="113">
        <v>0</v>
      </c>
      <c r="BW99" s="113">
        <v>0</v>
      </c>
      <c r="BX99" s="113">
        <v>0</v>
      </c>
      <c r="BY99" s="113">
        <v>0</v>
      </c>
      <c r="BZ99" s="113">
        <v>0</v>
      </c>
      <c r="CA99" s="113">
        <v>0</v>
      </c>
      <c r="CB99" s="113">
        <v>0</v>
      </c>
      <c r="CC99" s="114">
        <v>1.6973125884016973</v>
      </c>
      <c r="CD99" s="114">
        <v>0</v>
      </c>
      <c r="CE99" s="114">
        <v>0</v>
      </c>
      <c r="CF99" s="114">
        <v>0</v>
      </c>
      <c r="CG99" s="114">
        <v>0.84865629420084865</v>
      </c>
      <c r="CH99" s="114">
        <v>0</v>
      </c>
      <c r="CI99" s="114">
        <v>0</v>
      </c>
      <c r="CJ99" s="114">
        <v>0.56577086280056577</v>
      </c>
      <c r="CK99" s="114">
        <v>1.1315417256011315</v>
      </c>
    </row>
    <row r="100" spans="1:89" x14ac:dyDescent="0.2">
      <c r="A100" s="105">
        <v>258</v>
      </c>
      <c r="B100" s="105">
        <f>'Revised Stratig. - April ''08'!G203</f>
        <v>4880</v>
      </c>
      <c r="C100" s="122">
        <v>1</v>
      </c>
      <c r="D100" s="123"/>
      <c r="E100" s="123"/>
      <c r="F100" s="123"/>
      <c r="G100" s="123">
        <v>1</v>
      </c>
      <c r="H100" s="123"/>
      <c r="U100" s="39">
        <v>25</v>
      </c>
      <c r="V100" s="113">
        <v>0.33670033670033667</v>
      </c>
      <c r="W100" s="113">
        <v>3.7037037037037033</v>
      </c>
      <c r="X100" s="113">
        <v>4.0404040404040407</v>
      </c>
      <c r="Y100" s="113">
        <v>0.33670033670033667</v>
      </c>
      <c r="Z100" s="114">
        <v>0.33670033670033667</v>
      </c>
      <c r="AA100" s="114">
        <v>1.3468013468013467</v>
      </c>
      <c r="AB100" s="113">
        <v>13.468013468013467</v>
      </c>
      <c r="AC100" s="113">
        <v>0</v>
      </c>
      <c r="AD100" s="113">
        <v>0</v>
      </c>
      <c r="AE100" s="113">
        <v>0</v>
      </c>
      <c r="AF100" s="114">
        <v>0</v>
      </c>
      <c r="AG100" s="113">
        <v>2.0202020202020203</v>
      </c>
      <c r="AH100" s="113">
        <v>0.33670033670033667</v>
      </c>
      <c r="AI100" s="113">
        <v>0</v>
      </c>
      <c r="AJ100" s="113">
        <v>0.33670033670033667</v>
      </c>
      <c r="AK100" s="113">
        <v>0</v>
      </c>
      <c r="AL100" s="113">
        <v>0</v>
      </c>
      <c r="AM100" s="113">
        <v>0</v>
      </c>
      <c r="AN100" s="113">
        <v>0</v>
      </c>
      <c r="AO100" s="113">
        <v>0</v>
      </c>
      <c r="AP100" s="113">
        <v>0.67340067340067333</v>
      </c>
      <c r="AQ100" s="113">
        <v>1.0101010101010102</v>
      </c>
      <c r="AR100" s="113">
        <v>4.3771043771043772</v>
      </c>
      <c r="AS100" s="113">
        <v>12.121212121212121</v>
      </c>
      <c r="AT100" s="114">
        <v>36.700336700336699</v>
      </c>
      <c r="AU100" s="114">
        <f t="shared" si="1"/>
        <v>53.198653198653197</v>
      </c>
      <c r="AV100" s="114">
        <v>0</v>
      </c>
      <c r="AW100" s="113">
        <v>12.794612794612794</v>
      </c>
      <c r="AX100" s="113">
        <v>0</v>
      </c>
      <c r="AY100" s="114">
        <v>4.7138047138047137</v>
      </c>
      <c r="AZ100" s="113">
        <v>1.3468013468013467</v>
      </c>
      <c r="BA100" s="113">
        <v>0.58823529411764708</v>
      </c>
      <c r="BB100" s="113">
        <v>2.0588235294117645</v>
      </c>
      <c r="BC100" s="113">
        <v>0</v>
      </c>
      <c r="BD100" s="113">
        <v>0</v>
      </c>
      <c r="BE100" s="113">
        <v>0</v>
      </c>
      <c r="BF100" s="113">
        <v>0.29411764705882354</v>
      </c>
      <c r="BG100" s="113">
        <v>0</v>
      </c>
      <c r="BH100" s="113">
        <v>0</v>
      </c>
      <c r="BI100" s="113">
        <v>2.3529411764705883</v>
      </c>
      <c r="BJ100" s="113">
        <v>0</v>
      </c>
      <c r="BK100" s="113">
        <v>0</v>
      </c>
      <c r="BL100" s="113">
        <v>0.88235294117647056</v>
      </c>
      <c r="BM100" s="113">
        <v>0</v>
      </c>
      <c r="BN100" s="113">
        <v>1.1764705882352942</v>
      </c>
      <c r="BO100" s="113">
        <v>0</v>
      </c>
      <c r="BP100" s="113">
        <v>0</v>
      </c>
      <c r="BQ100" s="113">
        <v>0</v>
      </c>
      <c r="BR100" s="113">
        <v>0</v>
      </c>
      <c r="BS100" s="113">
        <v>0</v>
      </c>
      <c r="BT100" s="113">
        <v>0.88235294117647056</v>
      </c>
      <c r="BU100" s="113">
        <v>0</v>
      </c>
      <c r="BV100" s="113">
        <v>0</v>
      </c>
      <c r="BW100" s="113">
        <v>0</v>
      </c>
      <c r="BX100" s="113">
        <v>0</v>
      </c>
      <c r="BY100" s="113">
        <v>0</v>
      </c>
      <c r="BZ100" s="113">
        <v>0</v>
      </c>
      <c r="CA100" s="113">
        <v>0</v>
      </c>
      <c r="CB100" s="113">
        <v>0.29411764705882354</v>
      </c>
      <c r="CC100" s="114">
        <v>1.1764705882352942</v>
      </c>
      <c r="CD100" s="114">
        <v>0</v>
      </c>
      <c r="CE100" s="114">
        <v>0.58823529411764708</v>
      </c>
      <c r="CF100" s="114">
        <v>0</v>
      </c>
      <c r="CG100" s="114">
        <v>0</v>
      </c>
      <c r="CH100" s="114">
        <v>0</v>
      </c>
      <c r="CI100" s="114">
        <v>0</v>
      </c>
      <c r="CJ100" s="114">
        <v>1.4705882352941175</v>
      </c>
      <c r="CK100" s="114">
        <v>0.88235294117647056</v>
      </c>
    </row>
    <row r="101" spans="1:89" x14ac:dyDescent="0.2">
      <c r="A101" s="105">
        <v>259</v>
      </c>
      <c r="B101" s="105">
        <f>'Revised Stratig. - April ''08'!G204</f>
        <v>4894</v>
      </c>
      <c r="C101" s="122">
        <v>1</v>
      </c>
      <c r="D101" s="123"/>
      <c r="E101" s="123"/>
      <c r="F101" s="123"/>
      <c r="G101" s="123">
        <v>1</v>
      </c>
      <c r="H101" s="123">
        <v>1</v>
      </c>
      <c r="I101" s="213">
        <v>0</v>
      </c>
      <c r="J101" s="213">
        <v>0</v>
      </c>
      <c r="K101" s="213">
        <v>0</v>
      </c>
      <c r="L101" s="213">
        <v>1</v>
      </c>
      <c r="M101" s="213">
        <v>0</v>
      </c>
      <c r="N101" s="213">
        <v>0</v>
      </c>
      <c r="O101" s="213">
        <v>12</v>
      </c>
      <c r="P101" s="213">
        <v>0</v>
      </c>
      <c r="Q101" s="213">
        <v>0</v>
      </c>
      <c r="R101" s="213">
        <v>0</v>
      </c>
      <c r="S101" s="213">
        <v>0</v>
      </c>
      <c r="T101" s="213">
        <v>3</v>
      </c>
      <c r="U101" s="39">
        <v>21</v>
      </c>
      <c r="V101" s="113">
        <v>0</v>
      </c>
      <c r="W101" s="113">
        <v>1.9261637239165328</v>
      </c>
      <c r="X101" s="113">
        <v>8.0256821829855536</v>
      </c>
      <c r="Y101" s="113">
        <v>0.96308186195826639</v>
      </c>
      <c r="Z101" s="114">
        <v>0.96308186195826639</v>
      </c>
      <c r="AA101" s="114">
        <v>1.2841091492776886</v>
      </c>
      <c r="AB101" s="113">
        <v>12.841091492776885</v>
      </c>
      <c r="AC101" s="113">
        <v>0.32102728731942215</v>
      </c>
      <c r="AD101" s="113">
        <v>0</v>
      </c>
      <c r="AE101" s="113">
        <v>0</v>
      </c>
      <c r="AF101" s="114">
        <v>0</v>
      </c>
      <c r="AG101" s="113">
        <v>0</v>
      </c>
      <c r="AH101" s="113">
        <v>0.32102728731942215</v>
      </c>
      <c r="AI101" s="113">
        <v>0.32102728731942215</v>
      </c>
      <c r="AJ101" s="113">
        <v>0.32102728731942215</v>
      </c>
      <c r="AK101" s="113">
        <v>0</v>
      </c>
      <c r="AL101" s="113">
        <v>0</v>
      </c>
      <c r="AM101" s="113">
        <v>0</v>
      </c>
      <c r="AN101" s="113">
        <v>0</v>
      </c>
      <c r="AO101" s="113">
        <v>0</v>
      </c>
      <c r="AP101" s="113">
        <v>0.6420545746388443</v>
      </c>
      <c r="AQ101" s="113">
        <v>0.96308186195826639</v>
      </c>
      <c r="AR101" s="113">
        <v>4.173354735152488</v>
      </c>
      <c r="AS101" s="113">
        <v>11.878009630818621</v>
      </c>
      <c r="AT101" s="114">
        <v>35.794542536115571</v>
      </c>
      <c r="AU101" s="114">
        <f t="shared" si="1"/>
        <v>51.845906902086682</v>
      </c>
      <c r="AV101" s="114">
        <v>0</v>
      </c>
      <c r="AW101" s="113">
        <v>8.9887640449438209</v>
      </c>
      <c r="AX101" s="113">
        <v>0</v>
      </c>
      <c r="AY101" s="114">
        <v>7.7046548956661312</v>
      </c>
      <c r="AZ101" s="113">
        <v>2.5682182985553772</v>
      </c>
      <c r="BA101" s="113">
        <v>0.28860028860028858</v>
      </c>
      <c r="BB101" s="113">
        <v>2.0202020202020203</v>
      </c>
      <c r="BC101" s="113">
        <v>0</v>
      </c>
      <c r="BD101" s="113">
        <v>0</v>
      </c>
      <c r="BE101" s="113">
        <v>0.57720057720057716</v>
      </c>
      <c r="BF101" s="113">
        <v>0.28860028860028858</v>
      </c>
      <c r="BG101" s="113">
        <v>0</v>
      </c>
      <c r="BH101" s="113">
        <v>0</v>
      </c>
      <c r="BI101" s="113">
        <v>0.86580086580086579</v>
      </c>
      <c r="BJ101" s="113">
        <v>0</v>
      </c>
      <c r="BK101" s="113">
        <v>0</v>
      </c>
      <c r="BL101" s="113">
        <v>0</v>
      </c>
      <c r="BM101" s="113">
        <v>0</v>
      </c>
      <c r="BN101" s="113">
        <v>0.28860028860028858</v>
      </c>
      <c r="BO101" s="113">
        <v>0</v>
      </c>
      <c r="BP101" s="113">
        <v>0</v>
      </c>
      <c r="BQ101" s="113">
        <v>0</v>
      </c>
      <c r="BR101" s="113">
        <v>0</v>
      </c>
      <c r="BS101" s="113">
        <v>0</v>
      </c>
      <c r="BT101" s="113">
        <v>1.1544011544011543</v>
      </c>
      <c r="BU101" s="113">
        <v>0</v>
      </c>
      <c r="BV101" s="113">
        <v>0.28860028860028858</v>
      </c>
      <c r="BW101" s="113">
        <v>0</v>
      </c>
      <c r="BX101" s="113">
        <v>0</v>
      </c>
      <c r="BY101" s="113">
        <v>0</v>
      </c>
      <c r="BZ101" s="113">
        <v>0.57720057720057716</v>
      </c>
      <c r="CA101" s="113">
        <v>0</v>
      </c>
      <c r="CB101" s="113">
        <v>0</v>
      </c>
      <c r="CC101" s="114">
        <v>0.28860028860028858</v>
      </c>
      <c r="CD101" s="114">
        <v>0</v>
      </c>
      <c r="CE101" s="114">
        <v>0</v>
      </c>
      <c r="CF101" s="114">
        <v>0</v>
      </c>
      <c r="CG101" s="114">
        <v>0.86580086580086579</v>
      </c>
      <c r="CH101" s="114">
        <v>0</v>
      </c>
      <c r="CI101" s="114">
        <v>0</v>
      </c>
      <c r="CJ101" s="114">
        <v>1.7316017316017316</v>
      </c>
      <c r="CK101" s="114">
        <v>0.86580086580086579</v>
      </c>
    </row>
    <row r="102" spans="1:89" x14ac:dyDescent="0.2">
      <c r="A102" s="100">
        <v>260</v>
      </c>
      <c r="B102" s="100">
        <f>'Revised Stratig. - April ''08'!G205</f>
        <v>4908</v>
      </c>
      <c r="C102" s="122">
        <v>1</v>
      </c>
      <c r="D102" s="123"/>
      <c r="E102" s="123"/>
      <c r="F102" s="123"/>
      <c r="G102" s="123"/>
      <c r="H102" s="123">
        <v>1</v>
      </c>
      <c r="I102" s="213">
        <v>0</v>
      </c>
      <c r="J102" s="213">
        <v>0</v>
      </c>
      <c r="K102" s="213">
        <v>0</v>
      </c>
      <c r="L102" s="213">
        <v>1.135</v>
      </c>
      <c r="M102" s="213">
        <v>0</v>
      </c>
      <c r="N102" s="213">
        <v>0</v>
      </c>
      <c r="O102" s="213">
        <v>11.363636363636367</v>
      </c>
      <c r="P102" s="213">
        <v>0</v>
      </c>
      <c r="Q102" s="213">
        <v>0</v>
      </c>
      <c r="R102" s="213">
        <v>0</v>
      </c>
      <c r="S102" s="213">
        <v>0</v>
      </c>
      <c r="T102" s="213">
        <v>5.6818181818181834</v>
      </c>
      <c r="V102" s="113"/>
      <c r="W102" s="113"/>
      <c r="X102" s="113"/>
      <c r="Y102" s="113"/>
      <c r="AB102" s="113"/>
      <c r="AC102" s="113"/>
      <c r="AD102" s="113"/>
      <c r="AE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W102" s="113"/>
      <c r="AX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</row>
    <row r="103" spans="1:89" x14ac:dyDescent="0.2">
      <c r="A103" s="105">
        <v>261</v>
      </c>
      <c r="B103" s="105">
        <f>'Revised Stratig. - April ''08'!G206</f>
        <v>4917</v>
      </c>
      <c r="C103" s="122">
        <v>1</v>
      </c>
      <c r="D103" s="123"/>
      <c r="E103" s="123"/>
      <c r="F103" s="123"/>
      <c r="G103" s="123">
        <v>1</v>
      </c>
      <c r="H103" s="123">
        <v>1</v>
      </c>
      <c r="I103" s="213">
        <v>1.19</v>
      </c>
      <c r="J103" s="213">
        <v>3.5714285714285712</v>
      </c>
      <c r="K103" s="213">
        <v>0</v>
      </c>
      <c r="L103" s="213">
        <v>2.3809523809523809</v>
      </c>
      <c r="M103" s="213">
        <v>0</v>
      </c>
      <c r="N103" s="213">
        <v>0</v>
      </c>
      <c r="O103" s="213">
        <v>34.523809523809526</v>
      </c>
      <c r="P103" s="213">
        <v>0</v>
      </c>
      <c r="Q103" s="213">
        <v>0</v>
      </c>
      <c r="R103" s="213">
        <v>0</v>
      </c>
      <c r="S103" s="213">
        <v>0</v>
      </c>
      <c r="T103" s="213">
        <v>47.5</v>
      </c>
      <c r="U103" s="39">
        <v>31</v>
      </c>
      <c r="V103" s="113">
        <v>0.32679738562091504</v>
      </c>
      <c r="W103" s="113">
        <v>0.32679738562091504</v>
      </c>
      <c r="X103" s="113">
        <v>6.5359477124183014</v>
      </c>
      <c r="Y103" s="113">
        <v>0.32679738562091504</v>
      </c>
      <c r="Z103" s="114">
        <v>0.32679738562091504</v>
      </c>
      <c r="AA103" s="114">
        <v>1.6339869281045754</v>
      </c>
      <c r="AB103" s="113">
        <v>12.091503267973856</v>
      </c>
      <c r="AC103" s="113">
        <v>0</v>
      </c>
      <c r="AD103" s="113">
        <v>0</v>
      </c>
      <c r="AE103" s="113">
        <v>0</v>
      </c>
      <c r="AF103" s="114">
        <v>0</v>
      </c>
      <c r="AG103" s="113">
        <v>0.32679738562091504</v>
      </c>
      <c r="AH103" s="113">
        <v>0.65359477124183007</v>
      </c>
      <c r="AI103" s="113">
        <v>0</v>
      </c>
      <c r="AJ103" s="113">
        <v>0</v>
      </c>
      <c r="AK103" s="113">
        <v>0</v>
      </c>
      <c r="AL103" s="113">
        <v>0</v>
      </c>
      <c r="AM103" s="113">
        <v>0</v>
      </c>
      <c r="AN103" s="113">
        <v>0.32679738562091504</v>
      </c>
      <c r="AO103" s="113">
        <v>0</v>
      </c>
      <c r="AP103" s="113">
        <v>0</v>
      </c>
      <c r="AQ103" s="113">
        <v>0.32679738562091504</v>
      </c>
      <c r="AR103" s="113">
        <v>2.6143790849673203</v>
      </c>
      <c r="AS103" s="113">
        <v>12.745098039215685</v>
      </c>
      <c r="AT103" s="114">
        <v>33.333333333333329</v>
      </c>
      <c r="AU103" s="114">
        <f t="shared" si="1"/>
        <v>48.69281045751633</v>
      </c>
      <c r="AV103" s="114">
        <v>0</v>
      </c>
      <c r="AW103" s="113">
        <v>10.457516339869281</v>
      </c>
      <c r="AX103" s="113">
        <v>0</v>
      </c>
      <c r="AY103" s="114">
        <v>17.320261437908496</v>
      </c>
      <c r="AZ103" s="113">
        <v>0.32679738562091504</v>
      </c>
      <c r="BA103" s="113">
        <v>0.29239766081871343</v>
      </c>
      <c r="BB103" s="113">
        <v>1.1695906432748537</v>
      </c>
      <c r="BC103" s="113">
        <v>0</v>
      </c>
      <c r="BD103" s="113">
        <v>0</v>
      </c>
      <c r="BE103" s="113">
        <v>0.29239766081871343</v>
      </c>
      <c r="BF103" s="113">
        <v>0.58479532163742687</v>
      </c>
      <c r="BG103" s="113">
        <v>0</v>
      </c>
      <c r="BH103" s="113">
        <v>0</v>
      </c>
      <c r="BI103" s="113">
        <v>0.8771929824561403</v>
      </c>
      <c r="BJ103" s="113">
        <v>0</v>
      </c>
      <c r="BK103" s="113">
        <v>0</v>
      </c>
      <c r="BL103" s="113">
        <v>0.29239766081871343</v>
      </c>
      <c r="BM103" s="113">
        <v>0</v>
      </c>
      <c r="BN103" s="113">
        <v>0</v>
      </c>
      <c r="BO103" s="113">
        <v>0</v>
      </c>
      <c r="BP103" s="113">
        <v>0</v>
      </c>
      <c r="BQ103" s="113">
        <v>0</v>
      </c>
      <c r="BR103" s="113">
        <v>0</v>
      </c>
      <c r="BS103" s="113">
        <v>0</v>
      </c>
      <c r="BT103" s="113">
        <v>1.1695906432748537</v>
      </c>
      <c r="BU103" s="113">
        <v>0</v>
      </c>
      <c r="BV103" s="113">
        <v>0.29239766081871343</v>
      </c>
      <c r="BW103" s="113">
        <v>0</v>
      </c>
      <c r="BX103" s="113">
        <v>0</v>
      </c>
      <c r="BY103" s="113">
        <v>0</v>
      </c>
      <c r="BZ103" s="113">
        <v>0</v>
      </c>
      <c r="CA103" s="113">
        <v>0</v>
      </c>
      <c r="CB103" s="113">
        <v>0.29239766081871343</v>
      </c>
      <c r="CC103" s="114">
        <v>0.58479532163742687</v>
      </c>
      <c r="CD103" s="114">
        <v>0</v>
      </c>
      <c r="CE103" s="114">
        <v>0</v>
      </c>
      <c r="CF103" s="114">
        <v>0</v>
      </c>
      <c r="CG103" s="114">
        <v>0.29239766081871343</v>
      </c>
      <c r="CH103" s="114">
        <v>0</v>
      </c>
      <c r="CI103" s="114">
        <v>0</v>
      </c>
      <c r="CJ103" s="114">
        <v>3.5087719298245612</v>
      </c>
      <c r="CK103" s="114">
        <v>0.8771929824561403</v>
      </c>
    </row>
    <row r="104" spans="1:89" x14ac:dyDescent="0.2">
      <c r="A104" s="105">
        <v>262</v>
      </c>
      <c r="B104" s="105">
        <f>'Revised Stratig. - April ''08'!G207</f>
        <v>4925</v>
      </c>
      <c r="C104" s="122">
        <v>1</v>
      </c>
      <c r="D104" s="123"/>
      <c r="E104" s="123"/>
      <c r="F104" s="123"/>
      <c r="G104" s="123">
        <v>1</v>
      </c>
      <c r="H104" s="123">
        <v>1</v>
      </c>
      <c r="I104" s="213">
        <v>0</v>
      </c>
      <c r="J104" s="213">
        <v>0</v>
      </c>
      <c r="K104" s="213">
        <v>0</v>
      </c>
      <c r="L104" s="213">
        <v>0</v>
      </c>
      <c r="M104" s="213">
        <v>0</v>
      </c>
      <c r="N104" s="213">
        <v>0</v>
      </c>
      <c r="O104" s="213">
        <v>11.363636363636367</v>
      </c>
      <c r="P104" s="213">
        <v>0</v>
      </c>
      <c r="Q104" s="213">
        <v>0</v>
      </c>
      <c r="R104" s="213">
        <v>0</v>
      </c>
      <c r="S104" s="213">
        <v>0</v>
      </c>
      <c r="T104" s="213">
        <v>5.6818181818181834</v>
      </c>
      <c r="U104" s="39">
        <v>29</v>
      </c>
      <c r="V104" s="113">
        <v>0</v>
      </c>
      <c r="W104" s="113">
        <v>0.3058103975535168</v>
      </c>
      <c r="X104" s="113">
        <v>3.0581039755351682</v>
      </c>
      <c r="Y104" s="113">
        <v>0.3058103975535168</v>
      </c>
      <c r="Z104" s="114">
        <v>0.3058103975535168</v>
      </c>
      <c r="AA104" s="114">
        <v>0.6116207951070336</v>
      </c>
      <c r="AB104" s="113">
        <v>9.4801223241590211</v>
      </c>
      <c r="AC104" s="113">
        <v>0</v>
      </c>
      <c r="AD104" s="113">
        <v>0</v>
      </c>
      <c r="AE104" s="113">
        <v>0</v>
      </c>
      <c r="AF104" s="114">
        <v>0</v>
      </c>
      <c r="AG104" s="113">
        <v>0</v>
      </c>
      <c r="AH104" s="113">
        <v>0</v>
      </c>
      <c r="AI104" s="113">
        <v>0</v>
      </c>
      <c r="AJ104" s="113">
        <v>0.3058103975535168</v>
      </c>
      <c r="AK104" s="113">
        <v>0</v>
      </c>
      <c r="AL104" s="113">
        <v>0</v>
      </c>
      <c r="AM104" s="113">
        <v>0</v>
      </c>
      <c r="AN104" s="113">
        <v>0.91743119266055051</v>
      </c>
      <c r="AO104" s="113">
        <v>0</v>
      </c>
      <c r="AP104" s="113">
        <v>1.2232415902140672</v>
      </c>
      <c r="AQ104" s="113">
        <v>0.6116207951070336</v>
      </c>
      <c r="AR104" s="113">
        <v>1.2232415902140672</v>
      </c>
      <c r="AS104" s="113">
        <v>12.232415902140673</v>
      </c>
      <c r="AT104" s="114">
        <v>43.119266055045877</v>
      </c>
      <c r="AU104" s="114">
        <f t="shared" si="1"/>
        <v>56.574923547400616</v>
      </c>
      <c r="AV104" s="114">
        <v>0</v>
      </c>
      <c r="AW104" s="113">
        <v>7.3394495412844041</v>
      </c>
      <c r="AX104" s="113">
        <v>0.3058103975535168</v>
      </c>
      <c r="AY104" s="114">
        <v>17.737003058103976</v>
      </c>
      <c r="AZ104" s="113">
        <v>0.91743119266055051</v>
      </c>
      <c r="BA104" s="113">
        <v>0.57971014492753625</v>
      </c>
      <c r="BB104" s="113">
        <v>0.86956521739130432</v>
      </c>
      <c r="BC104" s="113">
        <v>0</v>
      </c>
      <c r="BD104" s="113">
        <v>0</v>
      </c>
      <c r="BE104" s="113">
        <v>0.28985507246376813</v>
      </c>
      <c r="BF104" s="113">
        <v>0</v>
      </c>
      <c r="BG104" s="113">
        <v>0</v>
      </c>
      <c r="BH104" s="113">
        <v>0</v>
      </c>
      <c r="BI104" s="113">
        <v>1.1594202898550725</v>
      </c>
      <c r="BJ104" s="113">
        <v>0</v>
      </c>
      <c r="BK104" s="113">
        <v>0</v>
      </c>
      <c r="BL104" s="113">
        <v>0</v>
      </c>
      <c r="BM104" s="113">
        <v>0</v>
      </c>
      <c r="BN104" s="113">
        <v>0.28985507246376813</v>
      </c>
      <c r="BO104" s="113">
        <v>0</v>
      </c>
      <c r="BP104" s="113">
        <v>0</v>
      </c>
      <c r="BQ104" s="113">
        <v>0</v>
      </c>
      <c r="BR104" s="113">
        <v>0</v>
      </c>
      <c r="BS104" s="113">
        <v>0</v>
      </c>
      <c r="BT104" s="113">
        <v>0</v>
      </c>
      <c r="BU104" s="113">
        <v>0</v>
      </c>
      <c r="BV104" s="113">
        <v>0.28985507246376813</v>
      </c>
      <c r="BW104" s="113">
        <v>0</v>
      </c>
      <c r="BX104" s="113">
        <v>0</v>
      </c>
      <c r="BY104" s="113">
        <v>0</v>
      </c>
      <c r="BZ104" s="113">
        <v>0</v>
      </c>
      <c r="CA104" s="113">
        <v>0</v>
      </c>
      <c r="CB104" s="113">
        <v>0</v>
      </c>
      <c r="CC104" s="114">
        <v>0.28985507246376813</v>
      </c>
      <c r="CD104" s="114">
        <v>0</v>
      </c>
      <c r="CE104" s="114">
        <v>0</v>
      </c>
      <c r="CF104" s="114">
        <v>0</v>
      </c>
      <c r="CG104" s="114">
        <v>0.28985507246376813</v>
      </c>
      <c r="CH104" s="114">
        <v>0</v>
      </c>
      <c r="CI104" s="114">
        <v>0</v>
      </c>
      <c r="CJ104" s="114">
        <v>1.1594202898550725</v>
      </c>
      <c r="CK104" s="114">
        <v>0</v>
      </c>
    </row>
    <row r="105" spans="1:89" x14ac:dyDescent="0.2">
      <c r="A105" s="105">
        <v>263</v>
      </c>
      <c r="B105" s="105">
        <f>'Revised Stratig. - April ''08'!G208</f>
        <v>4934</v>
      </c>
      <c r="C105" s="122">
        <v>1</v>
      </c>
      <c r="D105" s="123"/>
      <c r="E105" s="123"/>
      <c r="F105" s="123"/>
      <c r="G105" s="123">
        <v>1</v>
      </c>
      <c r="H105" s="123">
        <v>1</v>
      </c>
      <c r="I105" s="213">
        <v>0</v>
      </c>
      <c r="J105" s="213">
        <v>0</v>
      </c>
      <c r="K105" s="213">
        <v>0</v>
      </c>
      <c r="L105" s="213">
        <v>1.25</v>
      </c>
      <c r="M105" s="213">
        <v>0</v>
      </c>
      <c r="N105" s="213">
        <v>0</v>
      </c>
      <c r="O105" s="213">
        <v>5</v>
      </c>
      <c r="P105" s="213">
        <v>0</v>
      </c>
      <c r="Q105" s="213">
        <v>0</v>
      </c>
      <c r="R105" s="213">
        <v>0</v>
      </c>
      <c r="S105" s="213">
        <v>0</v>
      </c>
      <c r="T105" s="213">
        <v>8.75</v>
      </c>
      <c r="U105" s="39">
        <v>27</v>
      </c>
      <c r="V105" s="113">
        <v>0</v>
      </c>
      <c r="W105" s="113">
        <v>1.2326656394453006</v>
      </c>
      <c r="X105" s="113">
        <v>4.6224961479198763</v>
      </c>
      <c r="Y105" s="113">
        <v>1.5408320493066257</v>
      </c>
      <c r="Z105" s="114">
        <v>0.30816640986132515</v>
      </c>
      <c r="AA105" s="114">
        <v>1.5408320493066257</v>
      </c>
      <c r="AB105" s="113">
        <v>10.16949152542373</v>
      </c>
      <c r="AC105" s="113">
        <v>0.30816640986132515</v>
      </c>
      <c r="AD105" s="113">
        <v>0</v>
      </c>
      <c r="AE105" s="113">
        <v>0</v>
      </c>
      <c r="AF105" s="114">
        <v>0</v>
      </c>
      <c r="AG105" s="113">
        <v>0</v>
      </c>
      <c r="AH105" s="113">
        <v>0.30816640986132515</v>
      </c>
      <c r="AI105" s="113">
        <v>0</v>
      </c>
      <c r="AJ105" s="113">
        <v>0</v>
      </c>
      <c r="AK105" s="113">
        <v>0</v>
      </c>
      <c r="AL105" s="113">
        <v>0</v>
      </c>
      <c r="AM105" s="113">
        <v>0</v>
      </c>
      <c r="AN105" s="113">
        <v>0.30816640986132515</v>
      </c>
      <c r="AO105" s="113">
        <v>0</v>
      </c>
      <c r="AP105" s="113">
        <v>0.30816640986132515</v>
      </c>
      <c r="AQ105" s="113">
        <v>0.30816640986132515</v>
      </c>
      <c r="AR105" s="113">
        <v>1.5408320493066257</v>
      </c>
      <c r="AS105" s="113">
        <v>11.710323574730355</v>
      </c>
      <c r="AT105" s="114">
        <v>40.215716486902927</v>
      </c>
      <c r="AU105" s="114">
        <f t="shared" si="1"/>
        <v>53.46687211093991</v>
      </c>
      <c r="AV105" s="114">
        <v>0</v>
      </c>
      <c r="AW105" s="113">
        <v>5.5469953775038521</v>
      </c>
      <c r="AX105" s="113">
        <v>0</v>
      </c>
      <c r="AY105" s="114">
        <v>19.72265023112481</v>
      </c>
      <c r="AZ105" s="113">
        <v>0.30816640986132515</v>
      </c>
      <c r="BA105" s="113">
        <v>0.28129395218002812</v>
      </c>
      <c r="BB105" s="113">
        <v>1.1251758087201125</v>
      </c>
      <c r="BC105" s="113">
        <v>0</v>
      </c>
      <c r="BD105" s="113">
        <v>0</v>
      </c>
      <c r="BE105" s="113">
        <v>0</v>
      </c>
      <c r="BF105" s="113">
        <v>0</v>
      </c>
      <c r="BG105" s="113">
        <v>0</v>
      </c>
      <c r="BH105" s="113">
        <v>0.28129395218002812</v>
      </c>
      <c r="BI105" s="113">
        <v>0.8438818565400843</v>
      </c>
      <c r="BJ105" s="113">
        <v>0</v>
      </c>
      <c r="BK105" s="113">
        <v>0</v>
      </c>
      <c r="BL105" s="113">
        <v>0.28129395218002812</v>
      </c>
      <c r="BM105" s="113">
        <v>0.28129395218002812</v>
      </c>
      <c r="BN105" s="113">
        <v>0.8438818565400843</v>
      </c>
      <c r="BO105" s="113">
        <v>0</v>
      </c>
      <c r="BP105" s="113">
        <v>0</v>
      </c>
      <c r="BQ105" s="113">
        <v>0</v>
      </c>
      <c r="BR105" s="113">
        <v>0</v>
      </c>
      <c r="BS105" s="113">
        <v>0</v>
      </c>
      <c r="BT105" s="113">
        <v>0.8438818565400843</v>
      </c>
      <c r="BU105" s="113">
        <v>0</v>
      </c>
      <c r="BV105" s="113">
        <v>0</v>
      </c>
      <c r="BW105" s="113">
        <v>0</v>
      </c>
      <c r="BX105" s="113">
        <v>0</v>
      </c>
      <c r="BY105" s="113">
        <v>0</v>
      </c>
      <c r="BZ105" s="113">
        <v>0</v>
      </c>
      <c r="CA105" s="113">
        <v>0</v>
      </c>
      <c r="CB105" s="113">
        <v>0</v>
      </c>
      <c r="CC105" s="114">
        <v>0</v>
      </c>
      <c r="CD105" s="114">
        <v>0</v>
      </c>
      <c r="CE105" s="114">
        <v>0</v>
      </c>
      <c r="CF105" s="114">
        <v>0</v>
      </c>
      <c r="CG105" s="114">
        <v>1.6877637130801686</v>
      </c>
      <c r="CH105" s="114">
        <v>0</v>
      </c>
      <c r="CI105" s="114">
        <v>0</v>
      </c>
      <c r="CJ105" s="114">
        <v>0.56258790436005623</v>
      </c>
      <c r="CK105" s="114">
        <v>1.6877637130801686</v>
      </c>
    </row>
    <row r="106" spans="1:89" x14ac:dyDescent="0.2">
      <c r="A106" s="105">
        <v>264</v>
      </c>
      <c r="B106" s="105">
        <f>'Revised Stratig. - April ''08'!G209</f>
        <v>4943</v>
      </c>
      <c r="C106" s="122">
        <v>1</v>
      </c>
      <c r="D106" s="123"/>
      <c r="E106" s="123"/>
      <c r="F106" s="123"/>
      <c r="G106" s="123">
        <v>1</v>
      </c>
      <c r="H106" s="123">
        <v>1</v>
      </c>
      <c r="I106" s="213">
        <v>0</v>
      </c>
      <c r="J106" s="213">
        <v>0</v>
      </c>
      <c r="K106" s="213">
        <v>0</v>
      </c>
      <c r="L106" s="213">
        <v>0.96000000000000008</v>
      </c>
      <c r="M106" s="213">
        <v>0</v>
      </c>
      <c r="N106" s="213">
        <v>0</v>
      </c>
      <c r="O106" s="213">
        <v>5.7692307692307692</v>
      </c>
      <c r="P106" s="213">
        <v>0</v>
      </c>
      <c r="Q106" s="213">
        <v>0</v>
      </c>
      <c r="R106" s="213">
        <v>0</v>
      </c>
      <c r="S106" s="213">
        <v>0</v>
      </c>
      <c r="T106" s="213">
        <v>5.7692307692307692</v>
      </c>
      <c r="U106" s="39">
        <v>28</v>
      </c>
      <c r="V106" s="113">
        <v>0.34722222222222221</v>
      </c>
      <c r="W106" s="113">
        <v>0.69444444444444442</v>
      </c>
      <c r="X106" s="113">
        <v>5.5555555555555554</v>
      </c>
      <c r="Y106" s="113">
        <v>1.0416666666666665</v>
      </c>
      <c r="Z106" s="114">
        <v>0</v>
      </c>
      <c r="AA106" s="114">
        <v>0.34722222222222221</v>
      </c>
      <c r="AB106" s="113">
        <v>14.236111111111111</v>
      </c>
      <c r="AC106" s="113">
        <v>0</v>
      </c>
      <c r="AD106" s="113">
        <v>0</v>
      </c>
      <c r="AE106" s="113">
        <v>0</v>
      </c>
      <c r="AF106" s="114">
        <v>0</v>
      </c>
      <c r="AG106" s="113">
        <v>0.34722222222222221</v>
      </c>
      <c r="AH106" s="113">
        <v>0.34722222222222221</v>
      </c>
      <c r="AI106" s="113">
        <v>0</v>
      </c>
      <c r="AJ106" s="113">
        <v>0.69444444444444442</v>
      </c>
      <c r="AK106" s="113">
        <v>0</v>
      </c>
      <c r="AL106" s="113">
        <v>0</v>
      </c>
      <c r="AM106" s="113">
        <v>0</v>
      </c>
      <c r="AN106" s="113">
        <v>0</v>
      </c>
      <c r="AO106" s="113">
        <v>0</v>
      </c>
      <c r="AP106" s="113">
        <v>0.69444444444444442</v>
      </c>
      <c r="AQ106" s="113">
        <v>0.69444444444444442</v>
      </c>
      <c r="AR106" s="113">
        <v>0.69444444444444442</v>
      </c>
      <c r="AS106" s="113">
        <v>9.0277777777777768</v>
      </c>
      <c r="AT106" s="114">
        <v>38.888888888888893</v>
      </c>
      <c r="AU106" s="114">
        <f t="shared" si="1"/>
        <v>48.611111111111114</v>
      </c>
      <c r="AV106" s="114">
        <v>0</v>
      </c>
      <c r="AW106" s="113">
        <v>8.6805555555555554</v>
      </c>
      <c r="AX106" s="113">
        <v>0</v>
      </c>
      <c r="AY106" s="114">
        <v>17.013888888888889</v>
      </c>
      <c r="AZ106" s="113">
        <v>0.69444444444444442</v>
      </c>
      <c r="BA106" s="113">
        <v>0.303951367781155</v>
      </c>
      <c r="BB106" s="113">
        <v>1.8237082066869299</v>
      </c>
      <c r="BC106" s="113">
        <v>0</v>
      </c>
      <c r="BD106" s="113">
        <v>0</v>
      </c>
      <c r="BE106" s="113">
        <v>0</v>
      </c>
      <c r="BF106" s="113">
        <v>0.303951367781155</v>
      </c>
      <c r="BG106" s="113">
        <v>0</v>
      </c>
      <c r="BH106" s="113">
        <v>0</v>
      </c>
      <c r="BI106" s="113">
        <v>0.60790273556231</v>
      </c>
      <c r="BJ106" s="113">
        <v>0</v>
      </c>
      <c r="BK106" s="113">
        <v>0</v>
      </c>
      <c r="BL106" s="113">
        <v>0.303951367781155</v>
      </c>
      <c r="BM106" s="113">
        <v>0</v>
      </c>
      <c r="BN106" s="113">
        <v>0.91185410334346495</v>
      </c>
      <c r="BO106" s="113">
        <v>0</v>
      </c>
      <c r="BP106" s="113">
        <v>0</v>
      </c>
      <c r="BQ106" s="113">
        <v>0</v>
      </c>
      <c r="BR106" s="113">
        <v>0</v>
      </c>
      <c r="BS106" s="113">
        <v>0</v>
      </c>
      <c r="BT106" s="113">
        <v>1.21580547112462</v>
      </c>
      <c r="BU106" s="113">
        <v>0</v>
      </c>
      <c r="BV106" s="113">
        <v>0.60790273556231</v>
      </c>
      <c r="BW106" s="113">
        <v>0</v>
      </c>
      <c r="BX106" s="113">
        <v>0.303951367781155</v>
      </c>
      <c r="BY106" s="113">
        <v>0</v>
      </c>
      <c r="BZ106" s="113">
        <v>0</v>
      </c>
      <c r="CA106" s="113">
        <v>0</v>
      </c>
      <c r="CB106" s="113">
        <v>0</v>
      </c>
      <c r="CC106" s="114">
        <v>0.91185410334346495</v>
      </c>
      <c r="CD106" s="114">
        <v>0</v>
      </c>
      <c r="CE106" s="114">
        <v>0.303951367781155</v>
      </c>
      <c r="CF106" s="114">
        <v>0</v>
      </c>
      <c r="CG106" s="114">
        <v>0.303951367781155</v>
      </c>
      <c r="CH106" s="114">
        <v>0</v>
      </c>
      <c r="CI106" s="114">
        <v>0</v>
      </c>
      <c r="CJ106" s="114">
        <v>3.9513677811550152</v>
      </c>
      <c r="CK106" s="114">
        <v>0.60790273556231</v>
      </c>
    </row>
    <row r="107" spans="1:89" x14ac:dyDescent="0.2">
      <c r="A107" s="105">
        <v>265</v>
      </c>
      <c r="B107" s="105">
        <f>'Revised Stratig. - April ''08'!G210</f>
        <v>4951</v>
      </c>
      <c r="C107" s="122">
        <v>1</v>
      </c>
      <c r="D107" s="123"/>
      <c r="E107" s="123"/>
      <c r="F107" s="123"/>
      <c r="G107" s="123">
        <v>1</v>
      </c>
      <c r="H107" s="123">
        <v>1</v>
      </c>
      <c r="I107" s="213">
        <v>0</v>
      </c>
      <c r="J107" s="213">
        <v>0</v>
      </c>
      <c r="K107" s="213">
        <v>0</v>
      </c>
      <c r="L107" s="213">
        <v>4.165</v>
      </c>
      <c r="M107" s="213">
        <v>0</v>
      </c>
      <c r="N107" s="213">
        <v>0</v>
      </c>
      <c r="O107" s="213">
        <v>10</v>
      </c>
      <c r="P107" s="213">
        <v>0</v>
      </c>
      <c r="Q107" s="213">
        <v>0</v>
      </c>
      <c r="R107" s="213">
        <v>0</v>
      </c>
      <c r="S107" s="213">
        <v>0</v>
      </c>
      <c r="T107" s="213">
        <v>5.8333333333333339</v>
      </c>
      <c r="U107" s="39">
        <v>23</v>
      </c>
      <c r="V107" s="113">
        <v>0</v>
      </c>
      <c r="W107" s="113">
        <v>1.6181229773462782</v>
      </c>
      <c r="X107" s="113">
        <v>3.5598705501618122</v>
      </c>
      <c r="Y107" s="113">
        <v>0.97087378640776689</v>
      </c>
      <c r="Z107" s="114">
        <v>0</v>
      </c>
      <c r="AA107" s="114">
        <v>0.64724919093851141</v>
      </c>
      <c r="AB107" s="113">
        <v>8.7378640776699026</v>
      </c>
      <c r="AC107" s="113">
        <v>0</v>
      </c>
      <c r="AD107" s="113">
        <v>0</v>
      </c>
      <c r="AE107" s="113">
        <v>0</v>
      </c>
      <c r="AF107" s="114">
        <v>0</v>
      </c>
      <c r="AG107" s="113">
        <v>0.3236245954692557</v>
      </c>
      <c r="AH107" s="113">
        <v>0</v>
      </c>
      <c r="AI107" s="113">
        <v>0.3236245954692557</v>
      </c>
      <c r="AJ107" s="113">
        <v>0</v>
      </c>
      <c r="AK107" s="113">
        <v>0</v>
      </c>
      <c r="AL107" s="113">
        <v>0</v>
      </c>
      <c r="AM107" s="113">
        <v>0</v>
      </c>
      <c r="AN107" s="113">
        <v>0</v>
      </c>
      <c r="AO107" s="113">
        <v>0</v>
      </c>
      <c r="AP107" s="113">
        <v>0.3236245954692557</v>
      </c>
      <c r="AQ107" s="113">
        <v>0.64724919093851141</v>
      </c>
      <c r="AR107" s="113">
        <v>3.8834951456310676</v>
      </c>
      <c r="AS107" s="113">
        <v>11.974110032362459</v>
      </c>
      <c r="AT107" s="114">
        <v>32.686084142394819</v>
      </c>
      <c r="AU107" s="114">
        <f t="shared" si="1"/>
        <v>48.543689320388346</v>
      </c>
      <c r="AV107" s="114">
        <v>0</v>
      </c>
      <c r="AW107" s="113">
        <v>9.0614886731391593</v>
      </c>
      <c r="AX107" s="113">
        <v>0</v>
      </c>
      <c r="AY107" s="114">
        <v>24.595469255663431</v>
      </c>
      <c r="AZ107" s="113">
        <v>0.64724919093851141</v>
      </c>
      <c r="BA107" s="113">
        <v>0</v>
      </c>
      <c r="BB107" s="113">
        <v>1.2084592145015105</v>
      </c>
      <c r="BC107" s="113">
        <v>0</v>
      </c>
      <c r="BD107" s="113">
        <v>0</v>
      </c>
      <c r="BE107" s="113">
        <v>0.30211480362537763</v>
      </c>
      <c r="BF107" s="113">
        <v>0</v>
      </c>
      <c r="BG107" s="113">
        <v>0</v>
      </c>
      <c r="BH107" s="113">
        <v>0</v>
      </c>
      <c r="BI107" s="113">
        <v>0.30211480362537763</v>
      </c>
      <c r="BJ107" s="113">
        <v>0</v>
      </c>
      <c r="BK107" s="113">
        <v>0</v>
      </c>
      <c r="BL107" s="113">
        <v>0.60422960725075525</v>
      </c>
      <c r="BM107" s="113">
        <v>0</v>
      </c>
      <c r="BN107" s="113">
        <v>0</v>
      </c>
      <c r="BO107" s="113">
        <v>0</v>
      </c>
      <c r="BP107" s="113">
        <v>0</v>
      </c>
      <c r="BQ107" s="113">
        <v>0</v>
      </c>
      <c r="BR107" s="113">
        <v>0</v>
      </c>
      <c r="BS107" s="113">
        <v>0</v>
      </c>
      <c r="BT107" s="113">
        <v>0.30211480362537763</v>
      </c>
      <c r="BU107" s="113">
        <v>0</v>
      </c>
      <c r="BV107" s="113">
        <v>0</v>
      </c>
      <c r="BW107" s="113">
        <v>0</v>
      </c>
      <c r="BX107" s="113">
        <v>0</v>
      </c>
      <c r="BY107" s="113">
        <v>0</v>
      </c>
      <c r="BZ107" s="113">
        <v>0</v>
      </c>
      <c r="CA107" s="113">
        <v>0</v>
      </c>
      <c r="CB107" s="113">
        <v>0</v>
      </c>
      <c r="CC107" s="114">
        <v>0</v>
      </c>
      <c r="CD107" s="114">
        <v>0</v>
      </c>
      <c r="CE107" s="114">
        <v>0.30211480362537763</v>
      </c>
      <c r="CF107" s="114">
        <v>0</v>
      </c>
      <c r="CG107" s="114">
        <v>0.60422960725075525</v>
      </c>
      <c r="CH107" s="114">
        <v>0</v>
      </c>
      <c r="CI107" s="114">
        <v>0</v>
      </c>
      <c r="CJ107" s="114">
        <v>3.0211480362537766</v>
      </c>
      <c r="CK107" s="114">
        <v>0</v>
      </c>
    </row>
    <row r="108" spans="1:89" x14ac:dyDescent="0.2">
      <c r="A108" s="105">
        <v>266</v>
      </c>
      <c r="B108" s="105">
        <f>'Revised Stratig. - April ''08'!G211</f>
        <v>4977</v>
      </c>
      <c r="C108" s="122">
        <v>1</v>
      </c>
      <c r="D108" s="123"/>
      <c r="E108" s="123"/>
      <c r="F108" s="123"/>
      <c r="G108" s="123">
        <v>1</v>
      </c>
      <c r="H108" s="123">
        <v>1</v>
      </c>
      <c r="I108" s="213">
        <v>0</v>
      </c>
      <c r="J108" s="213">
        <v>2.5862068965517242</v>
      </c>
      <c r="K108" s="213">
        <v>0</v>
      </c>
      <c r="L108" s="213">
        <v>4.3103448275862073</v>
      </c>
      <c r="M108" s="213">
        <v>0</v>
      </c>
      <c r="N108" s="213">
        <v>0</v>
      </c>
      <c r="O108" s="213">
        <v>24.137931034482758</v>
      </c>
      <c r="P108" s="213">
        <v>0</v>
      </c>
      <c r="Q108" s="213">
        <v>0</v>
      </c>
      <c r="R108" s="213">
        <v>0</v>
      </c>
      <c r="S108" s="213">
        <v>0</v>
      </c>
      <c r="T108" s="213">
        <v>16.999999999999996</v>
      </c>
      <c r="U108" s="39">
        <v>24</v>
      </c>
      <c r="V108" s="113">
        <v>0</v>
      </c>
      <c r="W108" s="113">
        <v>1.2345679012345678</v>
      </c>
      <c r="X108" s="113">
        <v>5.8641975308641969</v>
      </c>
      <c r="Y108" s="113">
        <v>0</v>
      </c>
      <c r="Z108" s="114">
        <v>0.30864197530864196</v>
      </c>
      <c r="AA108" s="114">
        <v>0.30864197530864196</v>
      </c>
      <c r="AB108" s="113">
        <v>11.728395061728394</v>
      </c>
      <c r="AC108" s="113">
        <v>0</v>
      </c>
      <c r="AD108" s="113">
        <v>0</v>
      </c>
      <c r="AE108" s="113">
        <v>0</v>
      </c>
      <c r="AF108" s="114">
        <v>0</v>
      </c>
      <c r="AG108" s="113">
        <v>0.30864197530864196</v>
      </c>
      <c r="AH108" s="113">
        <v>0</v>
      </c>
      <c r="AI108" s="113">
        <v>0.61728395061728392</v>
      </c>
      <c r="AJ108" s="113">
        <v>0.30864197530864196</v>
      </c>
      <c r="AK108" s="113">
        <v>0</v>
      </c>
      <c r="AL108" s="113">
        <v>0</v>
      </c>
      <c r="AM108" s="113">
        <v>0.61728395061728392</v>
      </c>
      <c r="AN108" s="113">
        <v>0.30864197530864196</v>
      </c>
      <c r="AO108" s="113">
        <v>0</v>
      </c>
      <c r="AP108" s="113">
        <v>0</v>
      </c>
      <c r="AQ108" s="113">
        <v>0.30864197530864196</v>
      </c>
      <c r="AR108" s="113">
        <v>2.7777777777777777</v>
      </c>
      <c r="AS108" s="113">
        <v>12.962962962962962</v>
      </c>
      <c r="AT108" s="114">
        <v>27.469135802469136</v>
      </c>
      <c r="AU108" s="114">
        <f t="shared" si="1"/>
        <v>43.209876543209873</v>
      </c>
      <c r="AV108" s="114">
        <v>0</v>
      </c>
      <c r="AW108" s="113">
        <v>5.5555555555555554</v>
      </c>
      <c r="AX108" s="113">
        <v>0</v>
      </c>
      <c r="AY108" s="114">
        <v>28.39506172839506</v>
      </c>
      <c r="AZ108" s="113">
        <v>0.92592592592592582</v>
      </c>
      <c r="BA108" s="113">
        <v>0.2808988764044944</v>
      </c>
      <c r="BB108" s="113">
        <v>1.9662921348314606</v>
      </c>
      <c r="BC108" s="113">
        <v>0</v>
      </c>
      <c r="BD108" s="113">
        <v>0</v>
      </c>
      <c r="BE108" s="113">
        <v>0</v>
      </c>
      <c r="BF108" s="113">
        <v>0</v>
      </c>
      <c r="BG108" s="113">
        <v>0</v>
      </c>
      <c r="BH108" s="113">
        <v>0</v>
      </c>
      <c r="BI108" s="113">
        <v>0.5617977528089888</v>
      </c>
      <c r="BJ108" s="113">
        <v>0</v>
      </c>
      <c r="BK108" s="113">
        <v>0</v>
      </c>
      <c r="BL108" s="113">
        <v>0</v>
      </c>
      <c r="BM108" s="113">
        <v>0.5617977528089888</v>
      </c>
      <c r="BN108" s="113">
        <v>0.5617977528089888</v>
      </c>
      <c r="BO108" s="113">
        <v>0</v>
      </c>
      <c r="BP108" s="113">
        <v>0</v>
      </c>
      <c r="BQ108" s="113">
        <v>0</v>
      </c>
      <c r="BR108" s="113">
        <v>0</v>
      </c>
      <c r="BS108" s="113">
        <v>0</v>
      </c>
      <c r="BT108" s="113">
        <v>0.2808988764044944</v>
      </c>
      <c r="BU108" s="113">
        <v>0</v>
      </c>
      <c r="BV108" s="113">
        <v>0.2808988764044944</v>
      </c>
      <c r="BW108" s="113">
        <v>0</v>
      </c>
      <c r="BX108" s="113">
        <v>0</v>
      </c>
      <c r="BY108" s="113">
        <v>0</v>
      </c>
      <c r="BZ108" s="113">
        <v>0</v>
      </c>
      <c r="CA108" s="113">
        <v>0</v>
      </c>
      <c r="CB108" s="113">
        <v>0</v>
      </c>
      <c r="CC108" s="114">
        <v>0.5617977528089888</v>
      </c>
      <c r="CD108" s="114">
        <v>0</v>
      </c>
      <c r="CE108" s="114">
        <v>0.2808988764044944</v>
      </c>
      <c r="CF108" s="114">
        <v>0</v>
      </c>
      <c r="CG108" s="114">
        <v>0</v>
      </c>
      <c r="CH108" s="114">
        <v>0</v>
      </c>
      <c r="CI108" s="114">
        <v>0</v>
      </c>
      <c r="CJ108" s="114">
        <v>2.5280898876404492</v>
      </c>
      <c r="CK108" s="114">
        <v>1.1235955056179776</v>
      </c>
    </row>
    <row r="109" spans="1:89" x14ac:dyDescent="0.2">
      <c r="A109" s="105">
        <v>267</v>
      </c>
      <c r="B109" s="105">
        <f>'Revised Stratig. - April ''08'!G212</f>
        <v>5003</v>
      </c>
      <c r="C109" s="122">
        <v>1</v>
      </c>
      <c r="D109" s="123"/>
      <c r="E109" s="123"/>
      <c r="F109" s="123"/>
      <c r="G109" s="123">
        <v>1</v>
      </c>
      <c r="H109" s="123">
        <v>1</v>
      </c>
      <c r="I109" s="213">
        <v>0</v>
      </c>
      <c r="J109" s="213">
        <v>0</v>
      </c>
      <c r="K109" s="213">
        <v>0</v>
      </c>
      <c r="L109" s="213">
        <v>1.8500000000000003</v>
      </c>
      <c r="M109" s="213">
        <v>0</v>
      </c>
      <c r="N109" s="213">
        <v>0</v>
      </c>
      <c r="O109" s="213">
        <v>6.4814814814814818</v>
      </c>
      <c r="P109" s="213">
        <v>0</v>
      </c>
      <c r="Q109" s="213">
        <v>0</v>
      </c>
      <c r="R109" s="213">
        <v>0</v>
      </c>
      <c r="S109" s="213">
        <v>0</v>
      </c>
      <c r="T109" s="213">
        <v>7.4074074074074074</v>
      </c>
      <c r="U109" s="39">
        <v>24</v>
      </c>
      <c r="V109" s="113">
        <v>0</v>
      </c>
      <c r="W109" s="113">
        <v>0</v>
      </c>
      <c r="X109" s="113">
        <v>3.7865748709122204</v>
      </c>
      <c r="Y109" s="113">
        <v>1.376936316695353</v>
      </c>
      <c r="Z109" s="114">
        <v>0</v>
      </c>
      <c r="AA109" s="114">
        <v>0.6884681583476765</v>
      </c>
      <c r="AB109" s="113">
        <v>17.555938037865747</v>
      </c>
      <c r="AC109" s="113">
        <v>0.6884681583476765</v>
      </c>
      <c r="AD109" s="113">
        <v>0</v>
      </c>
      <c r="AE109" s="113">
        <v>0</v>
      </c>
      <c r="AF109" s="114">
        <v>0</v>
      </c>
      <c r="AG109" s="113">
        <v>0</v>
      </c>
      <c r="AH109" s="113">
        <v>0</v>
      </c>
      <c r="AI109" s="113">
        <v>0</v>
      </c>
      <c r="AJ109" s="113">
        <v>0</v>
      </c>
      <c r="AK109" s="113">
        <v>0</v>
      </c>
      <c r="AL109" s="113">
        <v>0</v>
      </c>
      <c r="AM109" s="113">
        <v>0</v>
      </c>
      <c r="AN109" s="113">
        <v>0.34423407917383825</v>
      </c>
      <c r="AO109" s="113">
        <v>0</v>
      </c>
      <c r="AP109" s="113">
        <v>0.6884681583476765</v>
      </c>
      <c r="AQ109" s="113">
        <v>1.0327022375215147</v>
      </c>
      <c r="AR109" s="113">
        <v>1.376936316695353</v>
      </c>
      <c r="AS109" s="113">
        <v>10.671256454388985</v>
      </c>
      <c r="AT109" s="114">
        <v>32.874354561101548</v>
      </c>
      <c r="AU109" s="114">
        <f t="shared" si="1"/>
        <v>44.922547332185886</v>
      </c>
      <c r="AV109" s="114">
        <v>0</v>
      </c>
      <c r="AW109" s="113">
        <v>8.6058519793459549</v>
      </c>
      <c r="AX109" s="113">
        <v>0</v>
      </c>
      <c r="AY109" s="114">
        <v>20.309810671256454</v>
      </c>
      <c r="AZ109" s="113">
        <v>0</v>
      </c>
      <c r="BA109" s="113">
        <v>0.31897926634768742</v>
      </c>
      <c r="BB109" s="113">
        <v>1.9138755980861244</v>
      </c>
      <c r="BC109" s="113">
        <v>0</v>
      </c>
      <c r="BD109" s="113">
        <v>0</v>
      </c>
      <c r="BE109" s="113">
        <v>0</v>
      </c>
      <c r="BF109" s="113">
        <v>0</v>
      </c>
      <c r="BG109" s="113">
        <v>0</v>
      </c>
      <c r="BH109" s="113">
        <v>0</v>
      </c>
      <c r="BI109" s="113">
        <v>1.9138755980861244</v>
      </c>
      <c r="BJ109" s="113">
        <v>0</v>
      </c>
      <c r="BK109" s="113">
        <v>0</v>
      </c>
      <c r="BL109" s="113">
        <v>0.63795853269537484</v>
      </c>
      <c r="BM109" s="113">
        <v>0</v>
      </c>
      <c r="BN109" s="113">
        <v>0.31897926634768742</v>
      </c>
      <c r="BO109" s="113">
        <v>0</v>
      </c>
      <c r="BP109" s="113">
        <v>0</v>
      </c>
      <c r="BQ109" s="113">
        <v>0</v>
      </c>
      <c r="BR109" s="113">
        <v>0</v>
      </c>
      <c r="BS109" s="113">
        <v>0</v>
      </c>
      <c r="BT109" s="113">
        <v>0.31897926634768742</v>
      </c>
      <c r="BU109" s="113">
        <v>0</v>
      </c>
      <c r="BV109" s="113">
        <v>0</v>
      </c>
      <c r="BW109" s="113">
        <v>0</v>
      </c>
      <c r="BX109" s="113">
        <v>0</v>
      </c>
      <c r="BY109" s="113">
        <v>0</v>
      </c>
      <c r="BZ109" s="113">
        <v>0</v>
      </c>
      <c r="CA109" s="113">
        <v>0</v>
      </c>
      <c r="CB109" s="113">
        <v>0</v>
      </c>
      <c r="CC109" s="114">
        <v>0.31897926634768742</v>
      </c>
      <c r="CD109" s="114">
        <v>0</v>
      </c>
      <c r="CE109" s="114">
        <v>0</v>
      </c>
      <c r="CF109" s="114">
        <v>0</v>
      </c>
      <c r="CG109" s="114">
        <v>0.9569377990430622</v>
      </c>
      <c r="CH109" s="114">
        <v>0</v>
      </c>
      <c r="CI109" s="114">
        <v>0</v>
      </c>
      <c r="CJ109" s="114">
        <v>0.63795853269537484</v>
      </c>
      <c r="CK109" s="114">
        <v>0</v>
      </c>
    </row>
    <row r="110" spans="1:89" x14ac:dyDescent="0.2">
      <c r="A110" s="105">
        <v>268</v>
      </c>
      <c r="B110" s="105">
        <f>'Revised Stratig. - April ''08'!G213</f>
        <v>5029</v>
      </c>
      <c r="C110" s="122">
        <v>1</v>
      </c>
      <c r="D110" s="123"/>
      <c r="E110" s="123"/>
      <c r="F110" s="123"/>
      <c r="G110" s="123">
        <v>1</v>
      </c>
      <c r="H110" s="123">
        <v>1</v>
      </c>
      <c r="I110" s="213">
        <v>0</v>
      </c>
      <c r="J110" s="213">
        <v>0</v>
      </c>
      <c r="K110" s="213">
        <v>0</v>
      </c>
      <c r="L110" s="213">
        <v>2.5</v>
      </c>
      <c r="M110" s="213">
        <v>0</v>
      </c>
      <c r="N110" s="213">
        <v>0</v>
      </c>
      <c r="O110" s="213">
        <v>6.25</v>
      </c>
      <c r="P110" s="213">
        <v>0</v>
      </c>
      <c r="Q110" s="213">
        <v>0</v>
      </c>
      <c r="R110" s="213">
        <v>0</v>
      </c>
      <c r="S110" s="213">
        <v>0</v>
      </c>
      <c r="T110" s="213">
        <v>6.25</v>
      </c>
      <c r="U110" s="39">
        <v>22</v>
      </c>
      <c r="V110" s="113">
        <v>0.65466448445171854</v>
      </c>
      <c r="W110" s="113">
        <v>0.65466448445171854</v>
      </c>
      <c r="X110" s="113">
        <v>2.9459901800327333</v>
      </c>
      <c r="Y110" s="113">
        <v>0.98199672667757776</v>
      </c>
      <c r="Z110" s="114">
        <v>0.65466448445171854</v>
      </c>
      <c r="AA110" s="114">
        <v>0.65466448445171854</v>
      </c>
      <c r="AB110" s="113">
        <v>12.438625204582651</v>
      </c>
      <c r="AC110" s="113">
        <v>0</v>
      </c>
      <c r="AD110" s="113">
        <v>0</v>
      </c>
      <c r="AE110" s="113">
        <v>0</v>
      </c>
      <c r="AF110" s="114">
        <v>0</v>
      </c>
      <c r="AG110" s="113">
        <v>0</v>
      </c>
      <c r="AH110" s="113">
        <v>0</v>
      </c>
      <c r="AI110" s="113">
        <v>0</v>
      </c>
      <c r="AJ110" s="113">
        <v>0.65466448445171854</v>
      </c>
      <c r="AK110" s="113">
        <v>0</v>
      </c>
      <c r="AL110" s="113">
        <v>0</v>
      </c>
      <c r="AM110" s="113">
        <v>0.32733224222585927</v>
      </c>
      <c r="AN110" s="113">
        <v>0.32733224222585927</v>
      </c>
      <c r="AO110" s="113">
        <v>0</v>
      </c>
      <c r="AP110" s="113">
        <v>1.3093289689034371</v>
      </c>
      <c r="AQ110" s="113">
        <v>0.32733224222585927</v>
      </c>
      <c r="AR110" s="113">
        <v>0.65466448445171854</v>
      </c>
      <c r="AS110" s="113">
        <v>5.5646481178396074</v>
      </c>
      <c r="AT110" s="114">
        <v>39.770867430441896</v>
      </c>
      <c r="AU110" s="114">
        <f t="shared" si="1"/>
        <v>45.990180032733221</v>
      </c>
      <c r="AV110" s="114">
        <v>0</v>
      </c>
      <c r="AW110" s="113">
        <v>12.111292962356792</v>
      </c>
      <c r="AX110" s="113">
        <v>0</v>
      </c>
      <c r="AY110" s="114">
        <v>19.312602291325696</v>
      </c>
      <c r="AZ110" s="113">
        <v>0.65466448445171854</v>
      </c>
      <c r="BA110" s="113">
        <v>0</v>
      </c>
      <c r="BB110" s="113">
        <v>0.61255742725880558</v>
      </c>
      <c r="BC110" s="113">
        <v>0</v>
      </c>
      <c r="BD110" s="113">
        <v>0</v>
      </c>
      <c r="BE110" s="113">
        <v>0</v>
      </c>
      <c r="BF110" s="113">
        <v>0</v>
      </c>
      <c r="BG110" s="113">
        <v>0</v>
      </c>
      <c r="BH110" s="113">
        <v>0</v>
      </c>
      <c r="BI110" s="113">
        <v>0.30627871362940279</v>
      </c>
      <c r="BJ110" s="113">
        <v>0</v>
      </c>
      <c r="BK110" s="113">
        <v>0</v>
      </c>
      <c r="BL110" s="113">
        <v>0</v>
      </c>
      <c r="BM110" s="113">
        <v>0</v>
      </c>
      <c r="BN110" s="113">
        <v>0.30627871362940279</v>
      </c>
      <c r="BO110" s="113">
        <v>0</v>
      </c>
      <c r="BP110" s="113">
        <v>0</v>
      </c>
      <c r="BQ110" s="113">
        <v>0</v>
      </c>
      <c r="BR110" s="113">
        <v>0</v>
      </c>
      <c r="BS110" s="113">
        <v>0</v>
      </c>
      <c r="BT110" s="113">
        <v>0.61255742725880558</v>
      </c>
      <c r="BU110" s="113">
        <v>0</v>
      </c>
      <c r="BV110" s="113">
        <v>0.30627871362940279</v>
      </c>
      <c r="BW110" s="113">
        <v>0</v>
      </c>
      <c r="BX110" s="113">
        <v>0.30627871362940279</v>
      </c>
      <c r="BY110" s="113">
        <v>0</v>
      </c>
      <c r="BZ110" s="113">
        <v>0</v>
      </c>
      <c r="CA110" s="113">
        <v>0</v>
      </c>
      <c r="CB110" s="113">
        <v>0</v>
      </c>
      <c r="CC110" s="114">
        <v>0.61255742725880558</v>
      </c>
      <c r="CD110" s="114">
        <v>0</v>
      </c>
      <c r="CE110" s="114">
        <v>0</v>
      </c>
      <c r="CF110" s="114">
        <v>0</v>
      </c>
      <c r="CG110" s="114">
        <v>1.5313935681470139</v>
      </c>
      <c r="CH110" s="114">
        <v>0</v>
      </c>
      <c r="CI110" s="114">
        <v>0</v>
      </c>
      <c r="CJ110" s="114">
        <v>1.5313935681470139</v>
      </c>
      <c r="CK110" s="114">
        <v>0.30627871362940279</v>
      </c>
    </row>
    <row r="111" spans="1:89" x14ac:dyDescent="0.2">
      <c r="A111" s="105">
        <v>269</v>
      </c>
      <c r="B111" s="105">
        <f>'Revised Stratig. - April ''08'!G214</f>
        <v>5054</v>
      </c>
      <c r="C111" s="122">
        <v>1</v>
      </c>
      <c r="D111" s="123"/>
      <c r="E111" s="123"/>
      <c r="F111" s="123"/>
      <c r="G111" s="123">
        <v>1</v>
      </c>
      <c r="H111" s="123">
        <v>1</v>
      </c>
      <c r="I111" s="213">
        <v>0</v>
      </c>
      <c r="J111" s="213">
        <v>0</v>
      </c>
      <c r="K111" s="213">
        <v>0</v>
      </c>
      <c r="L111" s="213">
        <v>0</v>
      </c>
      <c r="M111" s="213">
        <v>0</v>
      </c>
      <c r="N111" s="213">
        <v>0</v>
      </c>
      <c r="O111" s="213">
        <v>0</v>
      </c>
      <c r="P111" s="213">
        <v>0</v>
      </c>
      <c r="Q111" s="213">
        <v>0</v>
      </c>
      <c r="R111" s="213">
        <v>0</v>
      </c>
      <c r="S111" s="213">
        <v>0</v>
      </c>
      <c r="T111" s="213">
        <v>0</v>
      </c>
      <c r="U111" s="39">
        <v>22</v>
      </c>
      <c r="V111" s="113">
        <v>0</v>
      </c>
      <c r="W111" s="113">
        <v>2.3102310231023102</v>
      </c>
      <c r="X111" s="113">
        <v>0</v>
      </c>
      <c r="Y111" s="113">
        <v>1.9801980198019802</v>
      </c>
      <c r="Z111" s="114">
        <v>0.66006600660066006</v>
      </c>
      <c r="AA111" s="114">
        <v>2.3102310231023102</v>
      </c>
      <c r="AB111" s="113">
        <v>11.881188118811881</v>
      </c>
      <c r="AC111" s="113">
        <v>0</v>
      </c>
      <c r="AD111" s="113">
        <v>0</v>
      </c>
      <c r="AE111" s="113">
        <v>0</v>
      </c>
      <c r="AF111" s="114">
        <v>0</v>
      </c>
      <c r="AG111" s="113">
        <v>0.66006600660066006</v>
      </c>
      <c r="AH111" s="113">
        <v>0</v>
      </c>
      <c r="AI111" s="113">
        <v>0</v>
      </c>
      <c r="AJ111" s="113">
        <v>1.3201320132013201</v>
      </c>
      <c r="AK111" s="113">
        <v>0</v>
      </c>
      <c r="AL111" s="113">
        <v>0</v>
      </c>
      <c r="AM111" s="113">
        <v>0</v>
      </c>
      <c r="AN111" s="113">
        <v>0.33003300330033003</v>
      </c>
      <c r="AO111" s="113">
        <v>0</v>
      </c>
      <c r="AP111" s="113">
        <v>0.99009900990099009</v>
      </c>
      <c r="AQ111" s="113">
        <v>0.33003300330033003</v>
      </c>
      <c r="AR111" s="113">
        <v>0.99009900990099009</v>
      </c>
      <c r="AS111" s="113">
        <v>5.6105610561056105</v>
      </c>
      <c r="AT111" s="114">
        <v>40.924092409240927</v>
      </c>
      <c r="AU111" s="114">
        <f t="shared" si="1"/>
        <v>47.524752475247524</v>
      </c>
      <c r="AV111" s="114">
        <v>0</v>
      </c>
      <c r="AW111" s="113">
        <v>9.5709570957095718</v>
      </c>
      <c r="AX111" s="113">
        <v>0.33003300330033003</v>
      </c>
      <c r="AY111" s="114">
        <v>18.481848184818482</v>
      </c>
      <c r="AZ111" s="113">
        <v>1.3201320132013201</v>
      </c>
      <c r="BA111" s="113">
        <v>0.58823529411764708</v>
      </c>
      <c r="BB111" s="113">
        <v>0.88235294117647056</v>
      </c>
      <c r="BC111" s="113">
        <v>0</v>
      </c>
      <c r="BD111" s="113">
        <v>0</v>
      </c>
      <c r="BE111" s="113">
        <v>0.29411764705882354</v>
      </c>
      <c r="BF111" s="113">
        <v>0</v>
      </c>
      <c r="BG111" s="113">
        <v>0</v>
      </c>
      <c r="BH111" s="113">
        <v>0</v>
      </c>
      <c r="BI111" s="113">
        <v>0.88235294117647056</v>
      </c>
      <c r="BJ111" s="113">
        <v>0</v>
      </c>
      <c r="BK111" s="113">
        <v>0.29411764705882354</v>
      </c>
      <c r="BL111" s="113">
        <v>0.29411764705882354</v>
      </c>
      <c r="BM111" s="113">
        <v>0</v>
      </c>
      <c r="BN111" s="113">
        <v>0.88235294117647056</v>
      </c>
      <c r="BO111" s="113">
        <v>0</v>
      </c>
      <c r="BP111" s="113">
        <v>0</v>
      </c>
      <c r="BQ111" s="113">
        <v>0</v>
      </c>
      <c r="BR111" s="113">
        <v>0</v>
      </c>
      <c r="BS111" s="113">
        <v>0</v>
      </c>
      <c r="BT111" s="113">
        <v>0.29411764705882354</v>
      </c>
      <c r="BU111" s="113">
        <v>0</v>
      </c>
      <c r="BV111" s="113">
        <v>0.29411764705882354</v>
      </c>
      <c r="BW111" s="113">
        <v>0</v>
      </c>
      <c r="BX111" s="113">
        <v>0</v>
      </c>
      <c r="BY111" s="113">
        <v>0</v>
      </c>
      <c r="BZ111" s="113">
        <v>0</v>
      </c>
      <c r="CA111" s="113">
        <v>0</v>
      </c>
      <c r="CB111" s="113">
        <v>0</v>
      </c>
      <c r="CC111" s="114">
        <v>0</v>
      </c>
      <c r="CD111" s="114">
        <v>0</v>
      </c>
      <c r="CE111" s="114">
        <v>0</v>
      </c>
      <c r="CF111" s="114">
        <v>0</v>
      </c>
      <c r="CG111" s="114">
        <v>0.58823529411764708</v>
      </c>
      <c r="CH111" s="114">
        <v>0</v>
      </c>
      <c r="CI111" s="114">
        <v>0</v>
      </c>
      <c r="CJ111" s="114">
        <v>5.2941176470588234</v>
      </c>
      <c r="CK111" s="114">
        <v>0.29411764705882354</v>
      </c>
    </row>
    <row r="112" spans="1:89" x14ac:dyDescent="0.2">
      <c r="A112" s="100">
        <v>270</v>
      </c>
      <c r="B112" s="100">
        <f>'Revised Stratig. - April ''08'!G215</f>
        <v>5080</v>
      </c>
      <c r="C112" s="122">
        <v>1</v>
      </c>
      <c r="D112" s="123"/>
      <c r="E112" s="123"/>
      <c r="F112" s="123"/>
      <c r="G112" s="123"/>
      <c r="H112" s="123">
        <v>1</v>
      </c>
      <c r="I112" s="213">
        <v>0</v>
      </c>
      <c r="J112" s="213">
        <v>0</v>
      </c>
      <c r="K112" s="213">
        <v>0</v>
      </c>
      <c r="L112" s="213">
        <v>5</v>
      </c>
      <c r="M112" s="213">
        <v>0</v>
      </c>
      <c r="N112" s="213">
        <v>0</v>
      </c>
      <c r="O112" s="213">
        <v>3.3333333333333335</v>
      </c>
      <c r="P112" s="213">
        <v>0</v>
      </c>
      <c r="Q112" s="213">
        <v>0</v>
      </c>
      <c r="R112" s="213">
        <v>0</v>
      </c>
      <c r="S112" s="213">
        <v>0</v>
      </c>
      <c r="T112" s="213">
        <v>0.83333333333333337</v>
      </c>
      <c r="V112" s="113"/>
      <c r="W112" s="113"/>
      <c r="X112" s="113"/>
      <c r="Y112" s="113"/>
      <c r="AB112" s="113"/>
      <c r="AC112" s="113"/>
      <c r="AD112" s="113"/>
      <c r="AE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W112" s="113"/>
      <c r="AX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</row>
    <row r="113" spans="1:89" x14ac:dyDescent="0.2">
      <c r="A113" s="105">
        <v>271</v>
      </c>
      <c r="B113" s="105">
        <f>'Revised Stratig. - April ''08'!G216</f>
        <v>5131</v>
      </c>
      <c r="C113" s="122">
        <v>1</v>
      </c>
      <c r="D113" s="123"/>
      <c r="E113" s="123"/>
      <c r="F113" s="123"/>
      <c r="G113" s="123">
        <v>1</v>
      </c>
      <c r="H113" s="123">
        <v>1</v>
      </c>
      <c r="I113" s="213">
        <v>0</v>
      </c>
      <c r="J113" s="213">
        <v>0</v>
      </c>
      <c r="K113" s="213">
        <v>0</v>
      </c>
      <c r="L113" s="213">
        <v>6.666666666666667</v>
      </c>
      <c r="M113" s="213">
        <v>0</v>
      </c>
      <c r="N113" s="213">
        <v>0</v>
      </c>
      <c r="O113" s="213">
        <v>7.5</v>
      </c>
      <c r="P113" s="213">
        <v>0</v>
      </c>
      <c r="Q113" s="213">
        <v>0</v>
      </c>
      <c r="R113" s="213">
        <v>0</v>
      </c>
      <c r="S113" s="213">
        <v>0</v>
      </c>
      <c r="T113" s="213">
        <v>8.5</v>
      </c>
      <c r="U113" s="39">
        <v>19</v>
      </c>
      <c r="V113" s="113">
        <v>0</v>
      </c>
      <c r="W113" s="113">
        <v>2.1705426356589146</v>
      </c>
      <c r="X113" s="113">
        <v>4.0310077519379846</v>
      </c>
      <c r="Y113" s="113">
        <v>0.93023255813953487</v>
      </c>
      <c r="Z113" s="114">
        <v>0.31007751937984496</v>
      </c>
      <c r="AA113" s="114">
        <v>0.62015503875968991</v>
      </c>
      <c r="AB113" s="113">
        <v>13.953488372093023</v>
      </c>
      <c r="AC113" s="113">
        <v>0</v>
      </c>
      <c r="AD113" s="113">
        <v>0</v>
      </c>
      <c r="AE113" s="113">
        <v>0</v>
      </c>
      <c r="AF113" s="114">
        <v>0</v>
      </c>
      <c r="AG113" s="113">
        <v>0</v>
      </c>
      <c r="AH113" s="113">
        <v>0.62015503875968991</v>
      </c>
      <c r="AI113" s="113">
        <v>0</v>
      </c>
      <c r="AJ113" s="113">
        <v>0.62015503875968991</v>
      </c>
      <c r="AK113" s="113">
        <v>0</v>
      </c>
      <c r="AL113" s="113">
        <v>0</v>
      </c>
      <c r="AM113" s="113">
        <v>0</v>
      </c>
      <c r="AN113" s="113">
        <v>0.31007751937984496</v>
      </c>
      <c r="AO113" s="113">
        <v>0</v>
      </c>
      <c r="AP113" s="113">
        <v>1.2403100775193798</v>
      </c>
      <c r="AQ113" s="113">
        <v>0</v>
      </c>
      <c r="AR113" s="113">
        <v>1.2403100775193798</v>
      </c>
      <c r="AS113" s="113">
        <v>8.3720930232558146</v>
      </c>
      <c r="AT113" s="114">
        <v>36.124031007751938</v>
      </c>
      <c r="AU113" s="114">
        <f t="shared" si="1"/>
        <v>45.736434108527135</v>
      </c>
      <c r="AV113" s="114">
        <v>0</v>
      </c>
      <c r="AW113" s="113">
        <v>11.782945736434108</v>
      </c>
      <c r="AX113" s="113">
        <v>0</v>
      </c>
      <c r="AY113" s="114">
        <v>16.434108527131784</v>
      </c>
      <c r="AZ113" s="113">
        <v>1.2403100775193798</v>
      </c>
      <c r="BA113" s="113">
        <v>0.55788005578800559</v>
      </c>
      <c r="BB113" s="113">
        <v>0.55788005578800559</v>
      </c>
      <c r="BC113" s="113">
        <v>0</v>
      </c>
      <c r="BD113" s="113">
        <v>0</v>
      </c>
      <c r="BE113" s="113">
        <v>0</v>
      </c>
      <c r="BF113" s="113">
        <v>0.2789400278940028</v>
      </c>
      <c r="BG113" s="113">
        <v>0</v>
      </c>
      <c r="BH113" s="113">
        <v>0</v>
      </c>
      <c r="BI113" s="113">
        <v>0</v>
      </c>
      <c r="BJ113" s="113">
        <v>0</v>
      </c>
      <c r="BK113" s="113">
        <v>0</v>
      </c>
      <c r="BL113" s="113">
        <v>0</v>
      </c>
      <c r="BM113" s="113">
        <v>0</v>
      </c>
      <c r="BN113" s="113">
        <v>0.55788005578800559</v>
      </c>
      <c r="BO113" s="113">
        <v>0</v>
      </c>
      <c r="BP113" s="113">
        <v>0</v>
      </c>
      <c r="BQ113" s="113">
        <v>0</v>
      </c>
      <c r="BR113" s="113">
        <v>0</v>
      </c>
      <c r="BS113" s="113">
        <v>0</v>
      </c>
      <c r="BT113" s="113">
        <v>0</v>
      </c>
      <c r="BU113" s="113">
        <v>0</v>
      </c>
      <c r="BV113" s="113">
        <v>0</v>
      </c>
      <c r="BW113" s="113">
        <v>0</v>
      </c>
      <c r="BX113" s="113">
        <v>0</v>
      </c>
      <c r="BY113" s="113">
        <v>0</v>
      </c>
      <c r="BZ113" s="113">
        <v>0.2789400278940028</v>
      </c>
      <c r="CA113" s="113">
        <v>0</v>
      </c>
      <c r="CB113" s="113">
        <v>0</v>
      </c>
      <c r="CC113" s="114">
        <v>0.2789400278940028</v>
      </c>
      <c r="CD113" s="114">
        <v>0</v>
      </c>
      <c r="CE113" s="114">
        <v>0</v>
      </c>
      <c r="CF113" s="114">
        <v>0</v>
      </c>
      <c r="CG113" s="114">
        <v>0.2789400278940028</v>
      </c>
      <c r="CH113" s="114">
        <v>0</v>
      </c>
      <c r="CI113" s="114">
        <v>0</v>
      </c>
      <c r="CJ113" s="114">
        <v>3.3472803347280333</v>
      </c>
      <c r="CK113" s="114">
        <v>3.905160390516039</v>
      </c>
    </row>
    <row r="114" spans="1:89" x14ac:dyDescent="0.2">
      <c r="A114" s="105">
        <v>272</v>
      </c>
      <c r="B114" s="105">
        <f>'Revised Stratig. - April ''08'!G217</f>
        <v>5181</v>
      </c>
      <c r="C114" s="122">
        <v>1</v>
      </c>
      <c r="D114" s="123"/>
      <c r="E114" s="123"/>
      <c r="F114" s="123"/>
      <c r="G114" s="123">
        <v>1</v>
      </c>
      <c r="H114" s="123">
        <v>1</v>
      </c>
      <c r="I114" s="213">
        <v>0</v>
      </c>
      <c r="J114" s="213">
        <v>0</v>
      </c>
      <c r="K114" s="213">
        <v>0</v>
      </c>
      <c r="L114" s="213">
        <v>5</v>
      </c>
      <c r="M114" s="213">
        <v>0</v>
      </c>
      <c r="N114" s="213">
        <v>0</v>
      </c>
      <c r="O114" s="213">
        <v>10</v>
      </c>
      <c r="P114" s="213">
        <v>0</v>
      </c>
      <c r="Q114" s="213">
        <v>0</v>
      </c>
      <c r="R114" s="213">
        <v>0</v>
      </c>
      <c r="S114" s="213">
        <v>0</v>
      </c>
      <c r="T114" s="213">
        <v>0</v>
      </c>
      <c r="U114" s="39">
        <v>28</v>
      </c>
      <c r="V114" s="113">
        <v>0</v>
      </c>
      <c r="W114" s="113">
        <v>0.60240963855421692</v>
      </c>
      <c r="X114" s="113">
        <v>3.9156626506024099</v>
      </c>
      <c r="Y114" s="113">
        <v>0.60240963855421692</v>
      </c>
      <c r="Z114" s="114">
        <v>0.30120481927710846</v>
      </c>
      <c r="AA114" s="114">
        <v>0.60240963855421692</v>
      </c>
      <c r="AB114" s="113">
        <v>10.843373493975903</v>
      </c>
      <c r="AC114" s="113">
        <v>0.30120481927710846</v>
      </c>
      <c r="AD114" s="113">
        <v>0</v>
      </c>
      <c r="AE114" s="113">
        <v>0</v>
      </c>
      <c r="AF114" s="114">
        <v>0</v>
      </c>
      <c r="AG114" s="113">
        <v>0</v>
      </c>
      <c r="AH114" s="113">
        <v>0</v>
      </c>
      <c r="AI114" s="113">
        <v>0.30120481927710846</v>
      </c>
      <c r="AJ114" s="113">
        <v>0.90361445783132521</v>
      </c>
      <c r="AK114" s="113">
        <v>0</v>
      </c>
      <c r="AL114" s="113">
        <v>0</v>
      </c>
      <c r="AM114" s="113">
        <v>0</v>
      </c>
      <c r="AN114" s="113">
        <v>0.30120481927710846</v>
      </c>
      <c r="AO114" s="113">
        <v>0</v>
      </c>
      <c r="AP114" s="113">
        <v>0.30120481927710846</v>
      </c>
      <c r="AQ114" s="113">
        <v>0</v>
      </c>
      <c r="AR114" s="113">
        <v>0.30120481927710846</v>
      </c>
      <c r="AS114" s="113">
        <v>10.843373493975903</v>
      </c>
      <c r="AT114" s="114">
        <v>36.445783132530117</v>
      </c>
      <c r="AU114" s="114">
        <f t="shared" si="1"/>
        <v>47.590361445783131</v>
      </c>
      <c r="AV114" s="114">
        <v>0</v>
      </c>
      <c r="AW114" s="113">
        <v>9.0361445783132535</v>
      </c>
      <c r="AX114" s="113">
        <v>0.30120481927710846</v>
      </c>
      <c r="AY114" s="114">
        <v>22.590361445783135</v>
      </c>
      <c r="AZ114" s="113">
        <v>1.5060240963855422</v>
      </c>
      <c r="BA114" s="113">
        <v>0.54794520547945202</v>
      </c>
      <c r="BB114" s="113">
        <v>1.095890410958904</v>
      </c>
      <c r="BC114" s="113">
        <v>0</v>
      </c>
      <c r="BD114" s="113">
        <v>0</v>
      </c>
      <c r="BE114" s="113">
        <v>0</v>
      </c>
      <c r="BF114" s="113">
        <v>0</v>
      </c>
      <c r="BG114" s="113">
        <v>0</v>
      </c>
      <c r="BH114" s="113">
        <v>0</v>
      </c>
      <c r="BI114" s="113">
        <v>0.27397260273972601</v>
      </c>
      <c r="BJ114" s="113">
        <v>0</v>
      </c>
      <c r="BK114" s="113">
        <v>0</v>
      </c>
      <c r="BL114" s="113">
        <v>1.095890410958904</v>
      </c>
      <c r="BM114" s="113">
        <v>0</v>
      </c>
      <c r="BN114" s="113">
        <v>1.095890410958904</v>
      </c>
      <c r="BO114" s="113">
        <v>0</v>
      </c>
      <c r="BP114" s="113">
        <v>0</v>
      </c>
      <c r="BQ114" s="113">
        <v>0</v>
      </c>
      <c r="BR114" s="113">
        <v>0</v>
      </c>
      <c r="BS114" s="113">
        <v>0</v>
      </c>
      <c r="BT114" s="113">
        <v>0.27397260273972601</v>
      </c>
      <c r="BU114" s="113">
        <v>0</v>
      </c>
      <c r="BV114" s="113">
        <v>0</v>
      </c>
      <c r="BW114" s="113">
        <v>0</v>
      </c>
      <c r="BX114" s="113">
        <v>0</v>
      </c>
      <c r="BY114" s="113">
        <v>0</v>
      </c>
      <c r="BZ114" s="113">
        <v>0</v>
      </c>
      <c r="CA114" s="113">
        <v>0</v>
      </c>
      <c r="CB114" s="113">
        <v>0</v>
      </c>
      <c r="CC114" s="114">
        <v>0.54794520547945202</v>
      </c>
      <c r="CD114" s="114">
        <v>0</v>
      </c>
      <c r="CE114" s="114">
        <v>0</v>
      </c>
      <c r="CF114" s="114">
        <v>0</v>
      </c>
      <c r="CG114" s="114">
        <v>1.095890410958904</v>
      </c>
      <c r="CH114" s="114">
        <v>0</v>
      </c>
      <c r="CI114" s="114">
        <v>0</v>
      </c>
      <c r="CJ114" s="114">
        <v>2.4657534246575343</v>
      </c>
      <c r="CK114" s="114">
        <v>0.54794520547945202</v>
      </c>
    </row>
    <row r="115" spans="1:89" x14ac:dyDescent="0.2">
      <c r="A115" s="105">
        <v>273</v>
      </c>
      <c r="B115" s="105">
        <f>'Revised Stratig. - April ''08'!G218</f>
        <v>5232</v>
      </c>
      <c r="C115" s="122">
        <v>1</v>
      </c>
      <c r="D115" s="123"/>
      <c r="E115" s="123"/>
      <c r="F115" s="123"/>
      <c r="G115" s="123">
        <v>1</v>
      </c>
      <c r="H115" s="123">
        <v>1</v>
      </c>
      <c r="I115" s="213">
        <v>0</v>
      </c>
      <c r="J115" s="213">
        <v>0</v>
      </c>
      <c r="K115" s="213">
        <v>0</v>
      </c>
      <c r="L115" s="213">
        <v>5</v>
      </c>
      <c r="M115" s="213">
        <v>0</v>
      </c>
      <c r="N115" s="213">
        <v>0</v>
      </c>
      <c r="O115" s="213">
        <v>4</v>
      </c>
      <c r="P115" s="213">
        <v>0</v>
      </c>
      <c r="Q115" s="213">
        <v>0</v>
      </c>
      <c r="R115" s="213">
        <v>0</v>
      </c>
      <c r="S115" s="213">
        <v>0</v>
      </c>
      <c r="T115" s="213">
        <v>1</v>
      </c>
      <c r="U115" s="39">
        <v>22</v>
      </c>
      <c r="V115" s="113">
        <v>0</v>
      </c>
      <c r="W115" s="113">
        <v>0</v>
      </c>
      <c r="X115" s="113">
        <v>3.6605657237936775</v>
      </c>
      <c r="Y115" s="113">
        <v>0.66555740432612309</v>
      </c>
      <c r="Z115" s="114">
        <v>0</v>
      </c>
      <c r="AA115" s="114">
        <v>0.33277870216306155</v>
      </c>
      <c r="AB115" s="113">
        <v>15.307820299500833</v>
      </c>
      <c r="AC115" s="113">
        <v>0</v>
      </c>
      <c r="AD115" s="113">
        <v>0</v>
      </c>
      <c r="AE115" s="113">
        <v>0</v>
      </c>
      <c r="AF115" s="114">
        <v>0</v>
      </c>
      <c r="AG115" s="113">
        <v>0</v>
      </c>
      <c r="AH115" s="113">
        <v>0.33277870216306155</v>
      </c>
      <c r="AI115" s="113">
        <v>0</v>
      </c>
      <c r="AJ115" s="113">
        <v>0.66555740432612309</v>
      </c>
      <c r="AK115" s="113">
        <v>0</v>
      </c>
      <c r="AL115" s="113">
        <v>0</v>
      </c>
      <c r="AM115" s="113">
        <v>0</v>
      </c>
      <c r="AN115" s="113">
        <v>0.33277870216306155</v>
      </c>
      <c r="AO115" s="113">
        <v>0</v>
      </c>
      <c r="AP115" s="113">
        <v>0.66555740432612309</v>
      </c>
      <c r="AQ115" s="113">
        <v>0</v>
      </c>
      <c r="AR115" s="113">
        <v>1.3311148086522462</v>
      </c>
      <c r="AS115" s="113">
        <v>7.9866888519134775</v>
      </c>
      <c r="AT115" s="114">
        <v>32.113144758735437</v>
      </c>
      <c r="AU115" s="114">
        <f t="shared" si="1"/>
        <v>41.43094841930116</v>
      </c>
      <c r="AV115" s="114">
        <v>0</v>
      </c>
      <c r="AW115" s="113">
        <v>9.6505823627287857</v>
      </c>
      <c r="AX115" s="113">
        <v>0</v>
      </c>
      <c r="AY115" s="114">
        <v>25.623960066555739</v>
      </c>
      <c r="AZ115" s="113">
        <v>1.3311148086522462</v>
      </c>
      <c r="BA115" s="113">
        <v>0.31397174254317112</v>
      </c>
      <c r="BB115" s="113">
        <v>1.8838304552590266</v>
      </c>
      <c r="BC115" s="113">
        <v>0</v>
      </c>
      <c r="BD115" s="113">
        <v>0</v>
      </c>
      <c r="BE115" s="113">
        <v>0.62794348508634223</v>
      </c>
      <c r="BF115" s="113">
        <v>0</v>
      </c>
      <c r="BG115" s="113">
        <v>0</v>
      </c>
      <c r="BH115" s="113">
        <v>0</v>
      </c>
      <c r="BI115" s="113">
        <v>0.9419152276295133</v>
      </c>
      <c r="BJ115" s="113">
        <v>0</v>
      </c>
      <c r="BK115" s="113">
        <v>0</v>
      </c>
      <c r="BL115" s="113">
        <v>0.31397174254317112</v>
      </c>
      <c r="BM115" s="113">
        <v>0</v>
      </c>
      <c r="BN115" s="113">
        <v>0</v>
      </c>
      <c r="BO115" s="113">
        <v>0</v>
      </c>
      <c r="BP115" s="113">
        <v>0</v>
      </c>
      <c r="BQ115" s="113">
        <v>0</v>
      </c>
      <c r="BR115" s="113">
        <v>0</v>
      </c>
      <c r="BS115" s="113">
        <v>0</v>
      </c>
      <c r="BT115" s="113">
        <v>0.31397174254317112</v>
      </c>
      <c r="BU115" s="113">
        <v>0</v>
      </c>
      <c r="BV115" s="113">
        <v>0</v>
      </c>
      <c r="BW115" s="113">
        <v>0</v>
      </c>
      <c r="BX115" s="113">
        <v>0</v>
      </c>
      <c r="BY115" s="113">
        <v>0</v>
      </c>
      <c r="BZ115" s="113">
        <v>0</v>
      </c>
      <c r="CA115" s="113">
        <v>0</v>
      </c>
      <c r="CB115" s="113">
        <v>0</v>
      </c>
      <c r="CC115" s="114">
        <v>0.31397174254317112</v>
      </c>
      <c r="CD115" s="114">
        <v>0</v>
      </c>
      <c r="CE115" s="114">
        <v>0</v>
      </c>
      <c r="CF115" s="114">
        <v>0</v>
      </c>
      <c r="CG115" s="114">
        <v>0.31397174254317112</v>
      </c>
      <c r="CH115" s="114">
        <v>0</v>
      </c>
      <c r="CI115" s="114">
        <v>0</v>
      </c>
      <c r="CJ115" s="114">
        <v>0.62794348508634223</v>
      </c>
      <c r="CK115" s="114">
        <v>0</v>
      </c>
    </row>
    <row r="116" spans="1:89" x14ac:dyDescent="0.2">
      <c r="A116" s="105">
        <v>274</v>
      </c>
      <c r="B116" s="105">
        <f>'Revised Stratig. - April ''08'!G219</f>
        <v>5283</v>
      </c>
      <c r="C116" s="122">
        <v>1</v>
      </c>
      <c r="D116" s="123"/>
      <c r="E116" s="123"/>
      <c r="F116" s="123"/>
      <c r="G116" s="123">
        <v>1</v>
      </c>
      <c r="H116" s="123">
        <v>1</v>
      </c>
      <c r="I116" s="213">
        <v>0</v>
      </c>
      <c r="J116" s="213">
        <v>0</v>
      </c>
      <c r="K116" s="213">
        <v>0</v>
      </c>
      <c r="L116" s="213">
        <v>5</v>
      </c>
      <c r="M116" s="213">
        <v>0</v>
      </c>
      <c r="N116" s="213">
        <v>0</v>
      </c>
      <c r="O116" s="213">
        <v>16</v>
      </c>
      <c r="P116" s="213">
        <v>0</v>
      </c>
      <c r="Q116" s="213">
        <v>0</v>
      </c>
      <c r="R116" s="213">
        <v>0</v>
      </c>
      <c r="S116" s="213">
        <v>0</v>
      </c>
      <c r="T116" s="213">
        <v>25</v>
      </c>
      <c r="U116" s="39">
        <v>15</v>
      </c>
      <c r="V116" s="113">
        <v>0</v>
      </c>
      <c r="W116" s="113">
        <v>3.0303030303030303</v>
      </c>
      <c r="X116" s="113">
        <v>2.3569023569023568</v>
      </c>
      <c r="Y116" s="113">
        <v>0.67340067340067333</v>
      </c>
      <c r="Z116" s="114">
        <v>0.67340067340067333</v>
      </c>
      <c r="AA116" s="114">
        <v>0.33670033670033667</v>
      </c>
      <c r="AB116" s="113">
        <v>11.784511784511785</v>
      </c>
      <c r="AC116" s="113">
        <v>0.33670033670033667</v>
      </c>
      <c r="AD116" s="113">
        <v>0</v>
      </c>
      <c r="AE116" s="113">
        <v>0</v>
      </c>
      <c r="AF116" s="114">
        <v>0</v>
      </c>
      <c r="AG116" s="113">
        <v>0.33670033670033667</v>
      </c>
      <c r="AH116" s="113">
        <v>1.0101010101010102</v>
      </c>
      <c r="AI116" s="113">
        <v>0</v>
      </c>
      <c r="AJ116" s="113">
        <v>0.67340067340067333</v>
      </c>
      <c r="AK116" s="113">
        <v>0</v>
      </c>
      <c r="AL116" s="113">
        <v>0</v>
      </c>
      <c r="AM116" s="113">
        <v>0</v>
      </c>
      <c r="AN116" s="113">
        <v>0.33670033670033667</v>
      </c>
      <c r="AO116" s="113">
        <v>0</v>
      </c>
      <c r="AP116" s="113">
        <v>1.0101010101010102</v>
      </c>
      <c r="AQ116" s="113">
        <v>0.33670033670033667</v>
      </c>
      <c r="AR116" s="113">
        <v>1.3468013468013467</v>
      </c>
      <c r="AS116" s="113">
        <v>12.794612794612794</v>
      </c>
      <c r="AT116" s="114">
        <v>30.976430976430976</v>
      </c>
      <c r="AU116" s="114">
        <f t="shared" si="1"/>
        <v>45.117845117845114</v>
      </c>
      <c r="AV116" s="114">
        <v>0.33670033670033667</v>
      </c>
      <c r="AW116" s="113">
        <v>11.447811447811448</v>
      </c>
      <c r="AX116" s="113">
        <v>0</v>
      </c>
      <c r="AY116" s="114">
        <v>19.528619528619529</v>
      </c>
      <c r="AZ116" s="113">
        <v>0.67340067340067333</v>
      </c>
      <c r="BA116" s="113">
        <v>0.62893081761006298</v>
      </c>
      <c r="BB116" s="113">
        <v>0</v>
      </c>
      <c r="BC116" s="113">
        <v>0</v>
      </c>
      <c r="BD116" s="113">
        <v>0</v>
      </c>
      <c r="BE116" s="113">
        <v>0.31446540880503149</v>
      </c>
      <c r="BF116" s="113">
        <v>0</v>
      </c>
      <c r="BG116" s="113">
        <v>0</v>
      </c>
      <c r="BH116" s="113">
        <v>0</v>
      </c>
      <c r="BI116" s="113">
        <v>0.31446540880503149</v>
      </c>
      <c r="BJ116" s="113">
        <v>0</v>
      </c>
      <c r="BK116" s="113">
        <v>0</v>
      </c>
      <c r="BL116" s="113">
        <v>0.31446540880503149</v>
      </c>
      <c r="BM116" s="113">
        <v>0</v>
      </c>
      <c r="BN116" s="113">
        <v>0.62893081761006298</v>
      </c>
      <c r="BO116" s="113">
        <v>0</v>
      </c>
      <c r="BP116" s="113">
        <v>0</v>
      </c>
      <c r="BQ116" s="113">
        <v>0</v>
      </c>
      <c r="BR116" s="113">
        <v>0</v>
      </c>
      <c r="BS116" s="113">
        <v>0</v>
      </c>
      <c r="BT116" s="113">
        <v>0</v>
      </c>
      <c r="BU116" s="113">
        <v>0.31446540880503149</v>
      </c>
      <c r="BV116" s="113">
        <v>0</v>
      </c>
      <c r="BW116" s="113">
        <v>0</v>
      </c>
      <c r="BX116" s="113">
        <v>0</v>
      </c>
      <c r="BY116" s="113">
        <v>0</v>
      </c>
      <c r="BZ116" s="113">
        <v>0</v>
      </c>
      <c r="CA116" s="113">
        <v>0</v>
      </c>
      <c r="CB116" s="113">
        <v>0</v>
      </c>
      <c r="CC116" s="114">
        <v>0</v>
      </c>
      <c r="CD116" s="114">
        <v>0</v>
      </c>
      <c r="CE116" s="114">
        <v>0</v>
      </c>
      <c r="CF116" s="114">
        <v>0</v>
      </c>
      <c r="CG116" s="114">
        <v>0.31446540880503149</v>
      </c>
      <c r="CH116" s="114">
        <v>0</v>
      </c>
      <c r="CI116" s="114">
        <v>0</v>
      </c>
      <c r="CJ116" s="114">
        <v>2.8301886792452833</v>
      </c>
      <c r="CK116" s="114">
        <v>0.94339622641509435</v>
      </c>
    </row>
    <row r="117" spans="1:89" x14ac:dyDescent="0.2">
      <c r="A117" s="105">
        <v>275</v>
      </c>
      <c r="B117" s="105">
        <f>'Revised Stratig. - April ''08'!G220</f>
        <v>5333</v>
      </c>
      <c r="C117" s="122">
        <v>1</v>
      </c>
      <c r="D117" s="123"/>
      <c r="E117" s="123"/>
      <c r="F117" s="123"/>
      <c r="G117" s="123">
        <v>1</v>
      </c>
      <c r="H117" s="123">
        <v>1</v>
      </c>
      <c r="I117" s="213">
        <v>0</v>
      </c>
      <c r="J117" s="213">
        <v>0</v>
      </c>
      <c r="K117" s="213">
        <v>0</v>
      </c>
      <c r="L117" s="213">
        <v>0</v>
      </c>
      <c r="M117" s="213">
        <v>0</v>
      </c>
      <c r="N117" s="213">
        <v>0</v>
      </c>
      <c r="O117" s="213">
        <v>0</v>
      </c>
      <c r="P117" s="213">
        <v>0</v>
      </c>
      <c r="Q117" s="213">
        <v>0</v>
      </c>
      <c r="R117" s="213">
        <v>0</v>
      </c>
      <c r="S117" s="213">
        <v>0</v>
      </c>
      <c r="T117" s="213">
        <v>39.423076923076927</v>
      </c>
      <c r="U117" s="39">
        <v>19</v>
      </c>
      <c r="V117" s="113">
        <v>0</v>
      </c>
      <c r="W117" s="113">
        <v>0.6578947368421052</v>
      </c>
      <c r="X117" s="113">
        <v>5.9210526315789469</v>
      </c>
      <c r="Y117" s="113">
        <v>0.6578947368421052</v>
      </c>
      <c r="Z117" s="114">
        <v>0.3289473684210526</v>
      </c>
      <c r="AA117" s="114">
        <v>0.3289473684210526</v>
      </c>
      <c r="AB117" s="113">
        <v>12.828947368421053</v>
      </c>
      <c r="AC117" s="113">
        <v>0</v>
      </c>
      <c r="AD117" s="113">
        <v>0</v>
      </c>
      <c r="AE117" s="113">
        <v>0</v>
      </c>
      <c r="AF117" s="114">
        <v>0</v>
      </c>
      <c r="AG117" s="113">
        <v>0</v>
      </c>
      <c r="AH117" s="113">
        <v>0.6578947368421052</v>
      </c>
      <c r="AI117" s="113">
        <v>0</v>
      </c>
      <c r="AJ117" s="113">
        <v>0.98684210526315785</v>
      </c>
      <c r="AK117" s="113">
        <v>0</v>
      </c>
      <c r="AL117" s="113">
        <v>0</v>
      </c>
      <c r="AM117" s="113">
        <v>0</v>
      </c>
      <c r="AN117" s="113">
        <v>0</v>
      </c>
      <c r="AO117" s="113">
        <v>0</v>
      </c>
      <c r="AP117" s="113">
        <v>0</v>
      </c>
      <c r="AQ117" s="113">
        <v>0.6578947368421052</v>
      </c>
      <c r="AR117" s="113">
        <v>0.6578947368421052</v>
      </c>
      <c r="AS117" s="113">
        <v>6.5789473684210522</v>
      </c>
      <c r="AT117" s="114">
        <v>34.539473684210527</v>
      </c>
      <c r="AU117" s="114">
        <f t="shared" si="1"/>
        <v>41.776315789473685</v>
      </c>
      <c r="AV117" s="114">
        <v>0</v>
      </c>
      <c r="AW117" s="113">
        <v>9.5394736842105274</v>
      </c>
      <c r="AX117" s="113">
        <v>0</v>
      </c>
      <c r="AY117" s="114">
        <v>23.026315789473685</v>
      </c>
      <c r="AZ117" s="113">
        <v>2.6315789473684208</v>
      </c>
      <c r="BA117" s="113">
        <v>1.2383900928792571</v>
      </c>
      <c r="BB117" s="113">
        <v>0.61919504643962853</v>
      </c>
      <c r="BC117" s="113">
        <v>0</v>
      </c>
      <c r="BD117" s="113">
        <v>0</v>
      </c>
      <c r="BE117" s="113">
        <v>0</v>
      </c>
      <c r="BF117" s="113">
        <v>0</v>
      </c>
      <c r="BG117" s="113">
        <v>0</v>
      </c>
      <c r="BH117" s="113">
        <v>0</v>
      </c>
      <c r="BI117" s="113">
        <v>0.61919504643962853</v>
      </c>
      <c r="BJ117" s="113">
        <v>0</v>
      </c>
      <c r="BK117" s="113">
        <v>0</v>
      </c>
      <c r="BL117" s="113">
        <v>0</v>
      </c>
      <c r="BM117" s="113">
        <v>0.30959752321981426</v>
      </c>
      <c r="BN117" s="113">
        <v>1.2383900928792571</v>
      </c>
      <c r="BO117" s="113">
        <v>0</v>
      </c>
      <c r="BP117" s="113">
        <v>0</v>
      </c>
      <c r="BQ117" s="113">
        <v>0</v>
      </c>
      <c r="BR117" s="113">
        <v>0</v>
      </c>
      <c r="BS117" s="113">
        <v>0</v>
      </c>
      <c r="BT117" s="113">
        <v>0</v>
      </c>
      <c r="BU117" s="113">
        <v>0</v>
      </c>
      <c r="BV117" s="113">
        <v>0.30959752321981426</v>
      </c>
      <c r="BW117" s="113">
        <v>0</v>
      </c>
      <c r="BX117" s="113">
        <v>0</v>
      </c>
      <c r="BY117" s="113">
        <v>0</v>
      </c>
      <c r="BZ117" s="113">
        <v>0</v>
      </c>
      <c r="CA117" s="113">
        <v>0</v>
      </c>
      <c r="CB117" s="113">
        <v>0</v>
      </c>
      <c r="CC117" s="114">
        <v>0.30959752321981426</v>
      </c>
      <c r="CD117" s="114">
        <v>0</v>
      </c>
      <c r="CE117" s="114">
        <v>0</v>
      </c>
      <c r="CF117" s="114">
        <v>0</v>
      </c>
      <c r="CG117" s="114">
        <v>0</v>
      </c>
      <c r="CH117" s="114">
        <v>0</v>
      </c>
      <c r="CI117" s="114">
        <v>0</v>
      </c>
      <c r="CJ117" s="114">
        <v>1.2383900928792571</v>
      </c>
      <c r="CK117" s="114">
        <v>0</v>
      </c>
    </row>
    <row r="118" spans="1:89" x14ac:dyDescent="0.2">
      <c r="A118" s="105">
        <v>276</v>
      </c>
      <c r="B118" s="105">
        <f>'Revised Stratig. - April ''08'!G221</f>
        <v>5350</v>
      </c>
      <c r="C118" s="122">
        <v>1</v>
      </c>
      <c r="D118" s="123"/>
      <c r="E118" s="123"/>
      <c r="F118" s="123"/>
      <c r="G118" s="123">
        <v>1</v>
      </c>
      <c r="H118" s="123">
        <v>1</v>
      </c>
      <c r="I118" s="213">
        <v>0</v>
      </c>
      <c r="J118" s="213">
        <v>2.34375</v>
      </c>
      <c r="K118" s="213">
        <v>0</v>
      </c>
      <c r="L118" s="213">
        <v>3.125</v>
      </c>
      <c r="M118" s="213">
        <v>0</v>
      </c>
      <c r="N118" s="213">
        <v>0</v>
      </c>
      <c r="O118" s="213">
        <v>56.25</v>
      </c>
      <c r="P118" s="213">
        <v>0</v>
      </c>
      <c r="Q118" s="213">
        <v>0</v>
      </c>
      <c r="R118" s="213">
        <v>0</v>
      </c>
      <c r="S118" s="213">
        <v>0</v>
      </c>
      <c r="T118" s="213">
        <v>45.5</v>
      </c>
      <c r="U118" s="47">
        <v>0</v>
      </c>
      <c r="V118" s="113">
        <v>0</v>
      </c>
      <c r="W118" s="113">
        <v>0.66006600660066006</v>
      </c>
      <c r="X118" s="113">
        <v>5.9405940594059405</v>
      </c>
      <c r="Y118" s="113">
        <v>0</v>
      </c>
      <c r="Z118" s="114">
        <v>0.33003300330033003</v>
      </c>
      <c r="AA118" s="114">
        <v>0.33003300330033003</v>
      </c>
      <c r="AB118" s="113">
        <v>11.881188118811881</v>
      </c>
      <c r="AC118" s="113">
        <v>0</v>
      </c>
      <c r="AD118" s="113">
        <v>0</v>
      </c>
      <c r="AE118" s="113">
        <v>0</v>
      </c>
      <c r="AF118" s="114">
        <v>0</v>
      </c>
      <c r="AG118" s="113">
        <v>0.66006600660066006</v>
      </c>
      <c r="AH118" s="113">
        <v>0</v>
      </c>
      <c r="AI118" s="113">
        <v>0.66006600660066006</v>
      </c>
      <c r="AJ118" s="113">
        <v>0.99009900990099009</v>
      </c>
      <c r="AK118" s="113">
        <v>0</v>
      </c>
      <c r="AL118" s="113">
        <v>0</v>
      </c>
      <c r="AM118" s="113">
        <v>0</v>
      </c>
      <c r="AN118" s="113">
        <v>0.66006600660066006</v>
      </c>
      <c r="AO118" s="113">
        <v>0</v>
      </c>
      <c r="AP118" s="113">
        <v>0.33003300330033003</v>
      </c>
      <c r="AQ118" s="113">
        <v>0.33003300330033003</v>
      </c>
      <c r="AR118" s="113">
        <v>0.99009900990099009</v>
      </c>
      <c r="AS118" s="113">
        <v>10.891089108910892</v>
      </c>
      <c r="AT118" s="114">
        <v>37.293729372937293</v>
      </c>
      <c r="AU118" s="114">
        <f t="shared" si="1"/>
        <v>49.17491749174917</v>
      </c>
      <c r="AV118" s="114">
        <v>0</v>
      </c>
      <c r="AW118" s="113">
        <v>8.2508250825082499</v>
      </c>
      <c r="AX118" s="113">
        <v>0</v>
      </c>
      <c r="AY118" s="114">
        <v>19.801980198019802</v>
      </c>
      <c r="AZ118" s="113">
        <v>0</v>
      </c>
      <c r="BA118" s="113">
        <v>0.30864197530864196</v>
      </c>
      <c r="BB118" s="113">
        <v>1.8518518518518516</v>
      </c>
      <c r="BC118" s="113">
        <v>0</v>
      </c>
      <c r="BD118" s="113">
        <v>0</v>
      </c>
      <c r="BE118" s="113">
        <v>0</v>
      </c>
      <c r="BF118" s="113">
        <v>0</v>
      </c>
      <c r="BG118" s="113">
        <v>0</v>
      </c>
      <c r="BH118" s="113">
        <v>0</v>
      </c>
      <c r="BI118" s="113">
        <v>0</v>
      </c>
      <c r="BJ118" s="113">
        <v>0</v>
      </c>
      <c r="BK118" s="113">
        <v>0</v>
      </c>
      <c r="BL118" s="113">
        <v>0</v>
      </c>
      <c r="BM118" s="113">
        <v>0</v>
      </c>
      <c r="BN118" s="113">
        <v>0.92592592592592582</v>
      </c>
      <c r="BO118" s="113">
        <v>0</v>
      </c>
      <c r="BP118" s="113">
        <v>0</v>
      </c>
      <c r="BQ118" s="113">
        <v>0</v>
      </c>
      <c r="BR118" s="113">
        <v>0</v>
      </c>
      <c r="BS118" s="113">
        <v>0</v>
      </c>
      <c r="BT118" s="113">
        <v>0</v>
      </c>
      <c r="BU118" s="113">
        <v>0.30864197530864196</v>
      </c>
      <c r="BV118" s="113">
        <v>0</v>
      </c>
      <c r="BW118" s="113">
        <v>0</v>
      </c>
      <c r="BX118" s="113">
        <v>0</v>
      </c>
      <c r="BY118" s="113">
        <v>0</v>
      </c>
      <c r="BZ118" s="113">
        <v>0</v>
      </c>
      <c r="CA118" s="113">
        <v>0.30864197530864196</v>
      </c>
      <c r="CB118" s="113">
        <v>0</v>
      </c>
      <c r="CC118" s="114">
        <v>0.30864197530864196</v>
      </c>
      <c r="CD118" s="114">
        <v>0</v>
      </c>
      <c r="CE118" s="114">
        <v>0</v>
      </c>
      <c r="CF118" s="114">
        <v>0</v>
      </c>
      <c r="CG118" s="114">
        <v>0</v>
      </c>
      <c r="CH118" s="114">
        <v>0</v>
      </c>
      <c r="CI118" s="114">
        <v>0</v>
      </c>
      <c r="CJ118" s="114">
        <v>2.1604938271604937</v>
      </c>
      <c r="CK118" s="114">
        <v>0.30864197530864196</v>
      </c>
    </row>
    <row r="119" spans="1:89" x14ac:dyDescent="0.2">
      <c r="A119" s="105">
        <v>277</v>
      </c>
      <c r="B119" s="105">
        <f>'Revised Stratig. - April ''08'!G222</f>
        <v>5368</v>
      </c>
      <c r="C119" s="122">
        <v>1</v>
      </c>
      <c r="D119" s="123"/>
      <c r="E119" s="123"/>
      <c r="F119" s="123"/>
      <c r="G119" s="123">
        <v>1</v>
      </c>
      <c r="H119" s="123">
        <v>1</v>
      </c>
      <c r="I119" s="213">
        <v>0</v>
      </c>
      <c r="J119" s="213">
        <v>0</v>
      </c>
      <c r="K119" s="213">
        <v>0</v>
      </c>
      <c r="L119" s="213">
        <v>3.2599999999999993</v>
      </c>
      <c r="M119" s="213">
        <v>0</v>
      </c>
      <c r="N119" s="213">
        <v>0</v>
      </c>
      <c r="O119" s="213">
        <v>23.913043478260867</v>
      </c>
      <c r="P119" s="213">
        <v>0</v>
      </c>
      <c r="Q119" s="213">
        <v>0</v>
      </c>
      <c r="R119" s="213">
        <v>0</v>
      </c>
      <c r="S119" s="213">
        <v>0</v>
      </c>
      <c r="T119" s="213">
        <v>29.34782608695652</v>
      </c>
      <c r="U119" s="39">
        <v>18</v>
      </c>
      <c r="V119" s="113">
        <v>0</v>
      </c>
      <c r="W119" s="113">
        <v>1</v>
      </c>
      <c r="X119" s="113">
        <v>2</v>
      </c>
      <c r="Y119" s="113">
        <v>1</v>
      </c>
      <c r="Z119" s="114">
        <v>1</v>
      </c>
      <c r="AA119" s="114">
        <v>1</v>
      </c>
      <c r="AB119" s="113">
        <v>9</v>
      </c>
      <c r="AC119" s="113">
        <v>0</v>
      </c>
      <c r="AD119" s="113">
        <v>0</v>
      </c>
      <c r="AE119" s="113">
        <v>0</v>
      </c>
      <c r="AF119" s="114">
        <v>0</v>
      </c>
      <c r="AG119" s="113">
        <v>0.33333333333333337</v>
      </c>
      <c r="AH119" s="113">
        <v>1</v>
      </c>
      <c r="AI119" s="113">
        <v>0</v>
      </c>
      <c r="AJ119" s="113">
        <v>0.66666666666666674</v>
      </c>
      <c r="AK119" s="113">
        <v>0</v>
      </c>
      <c r="AL119" s="113">
        <v>0</v>
      </c>
      <c r="AM119" s="113">
        <v>0.33333333333333337</v>
      </c>
      <c r="AN119" s="113">
        <v>0.33333333333333337</v>
      </c>
      <c r="AO119" s="113">
        <v>0</v>
      </c>
      <c r="AP119" s="113">
        <v>1</v>
      </c>
      <c r="AQ119" s="113">
        <v>0</v>
      </c>
      <c r="AR119" s="113">
        <v>0.66666666666666674</v>
      </c>
      <c r="AS119" s="113">
        <v>8.6666666666666679</v>
      </c>
      <c r="AT119" s="114">
        <v>44.666666666666664</v>
      </c>
      <c r="AU119" s="114">
        <f t="shared" si="1"/>
        <v>54</v>
      </c>
      <c r="AV119" s="114">
        <v>0</v>
      </c>
      <c r="AW119" s="113">
        <v>8</v>
      </c>
      <c r="AX119" s="113">
        <v>0</v>
      </c>
      <c r="AY119" s="114">
        <v>17.666666666666668</v>
      </c>
      <c r="AZ119" s="113">
        <v>1.6666666666666667</v>
      </c>
      <c r="BA119" s="113">
        <v>0.6211180124223602</v>
      </c>
      <c r="BB119" s="113">
        <v>1.8633540372670807</v>
      </c>
      <c r="BC119" s="113">
        <v>0</v>
      </c>
      <c r="BD119" s="113">
        <v>0</v>
      </c>
      <c r="BE119" s="113">
        <v>0</v>
      </c>
      <c r="BF119" s="113">
        <v>0</v>
      </c>
      <c r="BG119" s="113">
        <v>0</v>
      </c>
      <c r="BH119" s="113">
        <v>0</v>
      </c>
      <c r="BI119" s="113">
        <v>1.2422360248447204</v>
      </c>
      <c r="BJ119" s="113">
        <v>0</v>
      </c>
      <c r="BK119" s="113">
        <v>0</v>
      </c>
      <c r="BL119" s="113">
        <v>0.3105590062111801</v>
      </c>
      <c r="BM119" s="113">
        <v>0</v>
      </c>
      <c r="BN119" s="113">
        <v>0</v>
      </c>
      <c r="BO119" s="113">
        <v>0</v>
      </c>
      <c r="BP119" s="113">
        <v>0</v>
      </c>
      <c r="BQ119" s="113">
        <v>0</v>
      </c>
      <c r="BR119" s="113">
        <v>0</v>
      </c>
      <c r="BS119" s="113">
        <v>0</v>
      </c>
      <c r="BT119" s="113">
        <v>0</v>
      </c>
      <c r="BU119" s="113">
        <v>0</v>
      </c>
      <c r="BV119" s="113">
        <v>0</v>
      </c>
      <c r="BW119" s="113">
        <v>0</v>
      </c>
      <c r="BX119" s="113">
        <v>0</v>
      </c>
      <c r="BY119" s="113">
        <v>0</v>
      </c>
      <c r="BZ119" s="113">
        <v>0</v>
      </c>
      <c r="CA119" s="113">
        <v>0</v>
      </c>
      <c r="CB119" s="113">
        <v>0</v>
      </c>
      <c r="CC119" s="114">
        <v>0.6211180124223602</v>
      </c>
      <c r="CD119" s="114">
        <v>0</v>
      </c>
      <c r="CE119" s="114">
        <v>0</v>
      </c>
      <c r="CF119" s="114">
        <v>0</v>
      </c>
      <c r="CG119" s="114">
        <v>0.93167701863354035</v>
      </c>
      <c r="CH119" s="114">
        <v>0</v>
      </c>
      <c r="CI119" s="114">
        <v>0</v>
      </c>
      <c r="CJ119" s="114">
        <v>0.93167701863354035</v>
      </c>
      <c r="CK119" s="114">
        <v>0.3105590062111801</v>
      </c>
    </row>
    <row r="120" spans="1:89" x14ac:dyDescent="0.2">
      <c r="A120" s="105">
        <v>278</v>
      </c>
      <c r="B120" s="105">
        <f>'Revised Stratig. - April ''08'!G223</f>
        <v>5385</v>
      </c>
      <c r="C120" s="122">
        <v>1</v>
      </c>
      <c r="D120" s="123"/>
      <c r="E120" s="123"/>
      <c r="F120" s="123"/>
      <c r="G120" s="123">
        <v>1</v>
      </c>
      <c r="H120" s="123">
        <v>1</v>
      </c>
      <c r="I120" s="213">
        <v>0</v>
      </c>
      <c r="J120" s="213">
        <v>0</v>
      </c>
      <c r="K120" s="213">
        <v>0</v>
      </c>
      <c r="L120" s="213">
        <v>1.04</v>
      </c>
      <c r="M120" s="213">
        <v>0</v>
      </c>
      <c r="N120" s="213">
        <v>0</v>
      </c>
      <c r="O120" s="213">
        <v>10.41666666666667</v>
      </c>
      <c r="P120" s="213">
        <v>0</v>
      </c>
      <c r="Q120" s="213">
        <v>0</v>
      </c>
      <c r="R120" s="213">
        <v>0</v>
      </c>
      <c r="S120" s="213">
        <v>0</v>
      </c>
      <c r="T120" s="213">
        <v>43.75</v>
      </c>
      <c r="U120" s="39">
        <v>13</v>
      </c>
      <c r="V120" s="113">
        <v>0</v>
      </c>
      <c r="W120" s="113">
        <v>0.31595576619273302</v>
      </c>
      <c r="X120" s="113">
        <v>2.5276461295418642</v>
      </c>
      <c r="Y120" s="113">
        <v>0.31595576619273302</v>
      </c>
      <c r="Z120" s="114">
        <v>0</v>
      </c>
      <c r="AA120" s="114">
        <v>0</v>
      </c>
      <c r="AB120" s="113">
        <v>12.006319115323855</v>
      </c>
      <c r="AC120" s="113">
        <v>0</v>
      </c>
      <c r="AD120" s="113">
        <v>0</v>
      </c>
      <c r="AE120" s="113">
        <v>0</v>
      </c>
      <c r="AF120" s="114">
        <v>0</v>
      </c>
      <c r="AG120" s="113">
        <v>0</v>
      </c>
      <c r="AH120" s="113">
        <v>0</v>
      </c>
      <c r="AI120" s="113">
        <v>0</v>
      </c>
      <c r="AJ120" s="113">
        <v>0</v>
      </c>
      <c r="AK120" s="113">
        <v>0</v>
      </c>
      <c r="AL120" s="113">
        <v>0</v>
      </c>
      <c r="AM120" s="113">
        <v>0</v>
      </c>
      <c r="AN120" s="113">
        <v>0.31595576619273302</v>
      </c>
      <c r="AO120" s="113">
        <v>0</v>
      </c>
      <c r="AP120" s="113">
        <v>0.63191153238546605</v>
      </c>
      <c r="AQ120" s="113">
        <v>0.31595576619273302</v>
      </c>
      <c r="AR120" s="113">
        <v>3.1595576619273298</v>
      </c>
      <c r="AS120" s="113">
        <v>12.006319115323855</v>
      </c>
      <c r="AT120" s="114">
        <v>38.072669826224335</v>
      </c>
      <c r="AU120" s="114">
        <f t="shared" si="1"/>
        <v>53.23854660347552</v>
      </c>
      <c r="AV120" s="114">
        <v>0</v>
      </c>
      <c r="AW120" s="113">
        <v>12.638230647709319</v>
      </c>
      <c r="AX120" s="113">
        <v>0</v>
      </c>
      <c r="AY120" s="114">
        <v>16.113744075829384</v>
      </c>
      <c r="AZ120" s="113">
        <v>1.5797788309636649</v>
      </c>
      <c r="BA120" s="113">
        <v>0.5891016200294551</v>
      </c>
      <c r="BB120" s="113">
        <v>1.1782032400589102</v>
      </c>
      <c r="BC120" s="113">
        <v>0</v>
      </c>
      <c r="BD120" s="113">
        <v>0</v>
      </c>
      <c r="BE120" s="113">
        <v>0</v>
      </c>
      <c r="BF120" s="113">
        <v>0.29455081001472755</v>
      </c>
      <c r="BG120" s="113">
        <v>0</v>
      </c>
      <c r="BH120" s="113">
        <v>0</v>
      </c>
      <c r="BI120" s="113">
        <v>0.5891016200294551</v>
      </c>
      <c r="BJ120" s="113">
        <v>0</v>
      </c>
      <c r="BK120" s="113">
        <v>0</v>
      </c>
      <c r="BL120" s="113">
        <v>0</v>
      </c>
      <c r="BM120" s="113">
        <v>0</v>
      </c>
      <c r="BN120" s="113">
        <v>0.29455081001472755</v>
      </c>
      <c r="BO120" s="113">
        <v>0</v>
      </c>
      <c r="BP120" s="113">
        <v>0</v>
      </c>
      <c r="BQ120" s="113">
        <v>0</v>
      </c>
      <c r="BR120" s="113">
        <v>0</v>
      </c>
      <c r="BS120" s="113">
        <v>0</v>
      </c>
      <c r="BT120" s="113">
        <v>0.29455081001472755</v>
      </c>
      <c r="BU120" s="113">
        <v>0</v>
      </c>
      <c r="BV120" s="113">
        <v>0</v>
      </c>
      <c r="BW120" s="113">
        <v>0</v>
      </c>
      <c r="BX120" s="113">
        <v>0</v>
      </c>
      <c r="BY120" s="113">
        <v>0</v>
      </c>
      <c r="BZ120" s="113">
        <v>0</v>
      </c>
      <c r="CA120" s="113">
        <v>0</v>
      </c>
      <c r="CB120" s="113">
        <v>0</v>
      </c>
      <c r="CC120" s="114">
        <v>0</v>
      </c>
      <c r="CD120" s="114">
        <v>0</v>
      </c>
      <c r="CE120" s="114">
        <v>0</v>
      </c>
      <c r="CF120" s="114">
        <v>0</v>
      </c>
      <c r="CG120" s="114">
        <v>0.5891016200294551</v>
      </c>
      <c r="CH120" s="114">
        <v>0</v>
      </c>
      <c r="CI120" s="114">
        <v>0</v>
      </c>
      <c r="CJ120" s="114">
        <v>2.0618556701030926</v>
      </c>
      <c r="CK120" s="114">
        <v>0.88365243004418259</v>
      </c>
    </row>
    <row r="121" spans="1:89" x14ac:dyDescent="0.2">
      <c r="A121" s="105">
        <v>279</v>
      </c>
      <c r="B121" s="105">
        <f>'Revised Stratig. - April ''08'!G224</f>
        <v>5402</v>
      </c>
      <c r="C121" s="122">
        <v>1</v>
      </c>
      <c r="D121" s="123"/>
      <c r="E121" s="123"/>
      <c r="F121" s="123"/>
      <c r="G121" s="123">
        <v>1</v>
      </c>
      <c r="H121" s="123">
        <v>1</v>
      </c>
      <c r="I121" s="213">
        <v>0</v>
      </c>
      <c r="J121" s="213">
        <v>0</v>
      </c>
      <c r="K121" s="213">
        <v>0</v>
      </c>
      <c r="L121" s="213">
        <v>2.8849999999999998</v>
      </c>
      <c r="M121" s="213">
        <v>0</v>
      </c>
      <c r="N121" s="213">
        <v>0</v>
      </c>
      <c r="O121" s="213">
        <v>8.6538461538461533</v>
      </c>
      <c r="P121" s="213">
        <v>0</v>
      </c>
      <c r="Q121" s="213">
        <v>0</v>
      </c>
      <c r="R121" s="213">
        <v>0</v>
      </c>
      <c r="S121" s="213">
        <v>0</v>
      </c>
      <c r="T121" s="213">
        <v>23.076923076923077</v>
      </c>
      <c r="U121" s="39">
        <v>21</v>
      </c>
      <c r="V121" s="113">
        <v>0</v>
      </c>
      <c r="W121" s="113">
        <v>0.58139534883720934</v>
      </c>
      <c r="X121" s="113">
        <v>1.7441860465116279</v>
      </c>
      <c r="Y121" s="113">
        <v>0</v>
      </c>
      <c r="Z121" s="114">
        <v>0.87209302325581395</v>
      </c>
      <c r="AA121" s="114">
        <v>1.7441860465116279</v>
      </c>
      <c r="AB121" s="113">
        <v>10.755813953488373</v>
      </c>
      <c r="AC121" s="113">
        <v>0.29069767441860467</v>
      </c>
      <c r="AD121" s="113">
        <v>0</v>
      </c>
      <c r="AE121" s="113">
        <v>0</v>
      </c>
      <c r="AF121" s="114">
        <v>0</v>
      </c>
      <c r="AG121" s="113">
        <v>0.29069767441860467</v>
      </c>
      <c r="AH121" s="113">
        <v>0</v>
      </c>
      <c r="AI121" s="113">
        <v>0</v>
      </c>
      <c r="AJ121" s="113">
        <v>0</v>
      </c>
      <c r="AK121" s="113">
        <v>0</v>
      </c>
      <c r="AL121" s="113">
        <v>0</v>
      </c>
      <c r="AM121" s="113">
        <v>0</v>
      </c>
      <c r="AN121" s="113">
        <v>0.58139534883720934</v>
      </c>
      <c r="AO121" s="113">
        <v>0</v>
      </c>
      <c r="AP121" s="113">
        <v>0</v>
      </c>
      <c r="AQ121" s="113">
        <v>0</v>
      </c>
      <c r="AR121" s="113">
        <v>0.87209302325581395</v>
      </c>
      <c r="AS121" s="113">
        <v>7.5581395348837201</v>
      </c>
      <c r="AT121" s="114">
        <v>42.732558139534881</v>
      </c>
      <c r="AU121" s="114">
        <f t="shared" si="1"/>
        <v>51.162790697674417</v>
      </c>
      <c r="AV121" s="114">
        <v>0</v>
      </c>
      <c r="AW121" s="113">
        <v>12.790697674418606</v>
      </c>
      <c r="AX121" s="113">
        <v>0</v>
      </c>
      <c r="AY121" s="114">
        <v>18.313953488372093</v>
      </c>
      <c r="AZ121" s="113">
        <v>0.87209302325581395</v>
      </c>
      <c r="BA121" s="113">
        <v>0.82417582417582425</v>
      </c>
      <c r="BB121" s="113">
        <v>0.82417582417582425</v>
      </c>
      <c r="BC121" s="113">
        <v>0</v>
      </c>
      <c r="BD121" s="113">
        <v>0</v>
      </c>
      <c r="BE121" s="113">
        <v>0.27472527472527475</v>
      </c>
      <c r="BF121" s="113">
        <v>0</v>
      </c>
      <c r="BG121" s="113">
        <v>0</v>
      </c>
      <c r="BH121" s="113">
        <v>0</v>
      </c>
      <c r="BI121" s="113">
        <v>0</v>
      </c>
      <c r="BJ121" s="113">
        <v>0</v>
      </c>
      <c r="BK121" s="113">
        <v>0</v>
      </c>
      <c r="BL121" s="113">
        <v>0.27472527472527475</v>
      </c>
      <c r="BM121" s="113">
        <v>0</v>
      </c>
      <c r="BN121" s="113">
        <v>0.27472527472527475</v>
      </c>
      <c r="BO121" s="113">
        <v>0</v>
      </c>
      <c r="BP121" s="113">
        <v>0</v>
      </c>
      <c r="BQ121" s="113">
        <v>0</v>
      </c>
      <c r="BR121" s="113">
        <v>0</v>
      </c>
      <c r="BS121" s="113">
        <v>0</v>
      </c>
      <c r="BT121" s="113">
        <v>0.82417582417582425</v>
      </c>
      <c r="BU121" s="113">
        <v>0</v>
      </c>
      <c r="BV121" s="113">
        <v>0</v>
      </c>
      <c r="BW121" s="113">
        <v>0</v>
      </c>
      <c r="BX121" s="113">
        <v>0</v>
      </c>
      <c r="BY121" s="113">
        <v>0</v>
      </c>
      <c r="BZ121" s="113">
        <v>0</v>
      </c>
      <c r="CA121" s="113">
        <v>0</v>
      </c>
      <c r="CB121" s="113">
        <v>0</v>
      </c>
      <c r="CC121" s="114">
        <v>0</v>
      </c>
      <c r="CD121" s="114">
        <v>0</v>
      </c>
      <c r="CE121" s="114">
        <v>0.27472527472527475</v>
      </c>
      <c r="CF121" s="114">
        <v>0</v>
      </c>
      <c r="CG121" s="114">
        <v>0</v>
      </c>
      <c r="CH121" s="114">
        <v>0</v>
      </c>
      <c r="CI121" s="114">
        <v>0</v>
      </c>
      <c r="CJ121" s="114">
        <v>1.9230769230769231</v>
      </c>
      <c r="CK121" s="114">
        <v>0</v>
      </c>
    </row>
    <row r="122" spans="1:89" x14ac:dyDescent="0.2">
      <c r="A122" s="105">
        <v>280</v>
      </c>
      <c r="B122" s="105">
        <f>'Revised Stratig. - April ''08'!G225</f>
        <v>5419</v>
      </c>
      <c r="C122" s="122">
        <v>1</v>
      </c>
      <c r="D122" s="123"/>
      <c r="E122" s="123"/>
      <c r="F122" s="123"/>
      <c r="G122" s="123">
        <v>1</v>
      </c>
      <c r="H122" s="123">
        <v>1</v>
      </c>
      <c r="I122" s="213">
        <v>0</v>
      </c>
      <c r="J122" s="213">
        <v>0</v>
      </c>
      <c r="K122" s="213">
        <v>0</v>
      </c>
      <c r="L122" s="213">
        <v>4.3499999999999996</v>
      </c>
      <c r="M122" s="213">
        <v>0</v>
      </c>
      <c r="N122" s="213">
        <v>0</v>
      </c>
      <c r="O122" s="213">
        <v>7.6086956521739113</v>
      </c>
      <c r="P122" s="213">
        <v>0</v>
      </c>
      <c r="Q122" s="213">
        <v>0</v>
      </c>
      <c r="R122" s="213">
        <v>0</v>
      </c>
      <c r="S122" s="213">
        <v>0</v>
      </c>
      <c r="T122" s="213">
        <v>27.173913043478255</v>
      </c>
      <c r="U122" s="39">
        <v>11</v>
      </c>
      <c r="V122" s="113">
        <v>0</v>
      </c>
      <c r="W122" s="113">
        <v>0.79681274900398402</v>
      </c>
      <c r="X122" s="113">
        <v>3.1872509960159361</v>
      </c>
      <c r="Y122" s="113">
        <v>0.39840637450199201</v>
      </c>
      <c r="Z122" s="114">
        <v>0</v>
      </c>
      <c r="AA122" s="114">
        <v>0</v>
      </c>
      <c r="AB122" s="113">
        <v>11.155378486055776</v>
      </c>
      <c r="AC122" s="113">
        <v>0</v>
      </c>
      <c r="AD122" s="113">
        <v>0</v>
      </c>
      <c r="AE122" s="113">
        <v>0.39840637450199201</v>
      </c>
      <c r="AF122" s="114">
        <v>0</v>
      </c>
      <c r="AG122" s="113">
        <v>0</v>
      </c>
      <c r="AH122" s="113">
        <v>0.39840637450199201</v>
      </c>
      <c r="AI122" s="113">
        <v>0</v>
      </c>
      <c r="AJ122" s="113">
        <v>0.39840637450199201</v>
      </c>
      <c r="AK122" s="113">
        <v>0</v>
      </c>
      <c r="AL122" s="113">
        <v>0</v>
      </c>
      <c r="AM122" s="113">
        <v>0</v>
      </c>
      <c r="AN122" s="113">
        <v>0</v>
      </c>
      <c r="AO122" s="113">
        <v>0</v>
      </c>
      <c r="AP122" s="113">
        <v>0.39840637450199201</v>
      </c>
      <c r="AQ122" s="113">
        <v>0.39840637450199201</v>
      </c>
      <c r="AR122" s="113">
        <v>9.5617529880478092</v>
      </c>
      <c r="AS122" s="113">
        <v>1.9920318725099602</v>
      </c>
      <c r="AT122" s="114">
        <v>43.027888446215137</v>
      </c>
      <c r="AU122" s="114">
        <f t="shared" si="1"/>
        <v>54.581673306772906</v>
      </c>
      <c r="AV122" s="114">
        <v>0</v>
      </c>
      <c r="AW122" s="113">
        <v>7.569721115537849</v>
      </c>
      <c r="AX122" s="113">
        <v>0</v>
      </c>
      <c r="AY122" s="114">
        <v>19.52191235059761</v>
      </c>
      <c r="AZ122" s="113">
        <v>0.79681274900398402</v>
      </c>
      <c r="BA122" s="113">
        <v>0</v>
      </c>
      <c r="BB122" s="113">
        <v>0.38759689922480622</v>
      </c>
      <c r="BC122" s="113">
        <v>0</v>
      </c>
      <c r="BD122" s="113">
        <v>0</v>
      </c>
      <c r="BE122" s="113">
        <v>0</v>
      </c>
      <c r="BF122" s="113">
        <v>0</v>
      </c>
      <c r="BG122" s="113">
        <v>0</v>
      </c>
      <c r="BH122" s="113">
        <v>0</v>
      </c>
      <c r="BI122" s="113">
        <v>0.77519379844961245</v>
      </c>
      <c r="BJ122" s="113">
        <v>0</v>
      </c>
      <c r="BK122" s="113">
        <v>0</v>
      </c>
      <c r="BL122" s="113">
        <v>0.38759689922480622</v>
      </c>
      <c r="BM122" s="113">
        <v>0</v>
      </c>
      <c r="BN122" s="113">
        <v>0</v>
      </c>
      <c r="BO122" s="113">
        <v>0</v>
      </c>
      <c r="BP122" s="113">
        <v>0</v>
      </c>
      <c r="BQ122" s="113">
        <v>0</v>
      </c>
      <c r="BR122" s="113">
        <v>0.77519379844961245</v>
      </c>
      <c r="BS122" s="113">
        <v>0.38759689922480622</v>
      </c>
      <c r="BT122" s="113">
        <v>0</v>
      </c>
      <c r="BU122" s="113">
        <v>0</v>
      </c>
      <c r="BV122" s="113">
        <v>0</v>
      </c>
      <c r="BW122" s="113">
        <v>0</v>
      </c>
      <c r="BX122" s="113">
        <v>0</v>
      </c>
      <c r="BY122" s="113">
        <v>0</v>
      </c>
      <c r="BZ122" s="113">
        <v>0</v>
      </c>
      <c r="CA122" s="113">
        <v>0</v>
      </c>
      <c r="CB122" s="113">
        <v>0</v>
      </c>
      <c r="CC122" s="114">
        <v>0</v>
      </c>
      <c r="CD122" s="114">
        <v>0</v>
      </c>
      <c r="CE122" s="114">
        <v>0</v>
      </c>
      <c r="CF122" s="114">
        <v>0</v>
      </c>
      <c r="CG122" s="114">
        <v>0</v>
      </c>
      <c r="CH122" s="114">
        <v>0</v>
      </c>
      <c r="CI122" s="114">
        <v>0</v>
      </c>
      <c r="CJ122" s="114">
        <v>0</v>
      </c>
      <c r="CK122" s="114">
        <v>0</v>
      </c>
    </row>
    <row r="123" spans="1:89" x14ac:dyDescent="0.2">
      <c r="A123" s="105">
        <v>281</v>
      </c>
      <c r="B123" s="105">
        <f>'Revised Stratig. - April ''08'!G226</f>
        <v>5441</v>
      </c>
      <c r="C123" s="122">
        <v>1</v>
      </c>
      <c r="D123" s="123"/>
      <c r="E123" s="123"/>
      <c r="F123" s="123"/>
      <c r="G123" s="123">
        <v>1</v>
      </c>
      <c r="H123" s="123">
        <v>1</v>
      </c>
      <c r="I123" s="213">
        <v>0</v>
      </c>
      <c r="J123" s="213">
        <v>1.9230769230769231</v>
      </c>
      <c r="K123" s="213">
        <v>0</v>
      </c>
      <c r="L123" s="213">
        <v>0.96153846153846156</v>
      </c>
      <c r="M123" s="213">
        <v>0</v>
      </c>
      <c r="N123" s="213">
        <v>0</v>
      </c>
      <c r="O123" s="213">
        <v>15.384615384615385</v>
      </c>
      <c r="P123" s="213">
        <v>0</v>
      </c>
      <c r="Q123" s="213">
        <v>0</v>
      </c>
      <c r="R123" s="213">
        <v>0</v>
      </c>
      <c r="S123" s="213">
        <v>0</v>
      </c>
      <c r="T123" s="213">
        <v>19.000000000000004</v>
      </c>
      <c r="U123" s="39">
        <v>18</v>
      </c>
      <c r="V123" s="113">
        <v>0</v>
      </c>
      <c r="W123" s="113">
        <v>1.6501650165016499</v>
      </c>
      <c r="X123" s="113">
        <v>2.3102310231023102</v>
      </c>
      <c r="Y123" s="113">
        <v>0.66006600660066006</v>
      </c>
      <c r="Z123" s="114">
        <v>0.66006600660066006</v>
      </c>
      <c r="AA123" s="114">
        <v>1.6501650165016499</v>
      </c>
      <c r="AB123" s="113">
        <v>17.161716171617162</v>
      </c>
      <c r="AC123" s="113">
        <v>0.33003300330033003</v>
      </c>
      <c r="AD123" s="113">
        <v>0</v>
      </c>
      <c r="AE123" s="113">
        <v>0</v>
      </c>
      <c r="AF123" s="114">
        <v>0</v>
      </c>
      <c r="AG123" s="113">
        <v>0.33003300330033003</v>
      </c>
      <c r="AH123" s="113">
        <v>0</v>
      </c>
      <c r="AI123" s="113">
        <v>0</v>
      </c>
      <c r="AJ123" s="113">
        <v>0.66006600660066006</v>
      </c>
      <c r="AK123" s="113">
        <v>0</v>
      </c>
      <c r="AL123" s="113">
        <v>0.33003300330033003</v>
      </c>
      <c r="AM123" s="113">
        <v>0</v>
      </c>
      <c r="AN123" s="113">
        <v>0</v>
      </c>
      <c r="AO123" s="113">
        <v>0</v>
      </c>
      <c r="AP123" s="113">
        <v>0.33003300330033003</v>
      </c>
      <c r="AQ123" s="113">
        <v>0</v>
      </c>
      <c r="AR123" s="113">
        <v>1.6501650165016499</v>
      </c>
      <c r="AS123" s="113">
        <v>11.881188118811881</v>
      </c>
      <c r="AT123" s="114">
        <v>33.333333333333329</v>
      </c>
      <c r="AU123" s="114">
        <f t="shared" si="1"/>
        <v>46.864686468646859</v>
      </c>
      <c r="AV123" s="114">
        <v>0</v>
      </c>
      <c r="AW123" s="113">
        <v>6.6006600660065997</v>
      </c>
      <c r="AX123" s="113">
        <v>0</v>
      </c>
      <c r="AY123" s="114">
        <v>18.481848184818482</v>
      </c>
      <c r="AZ123" s="113">
        <v>1.9801980198019802</v>
      </c>
      <c r="BA123" s="113">
        <v>0.90090090090090091</v>
      </c>
      <c r="BB123" s="113">
        <v>1.5015015015015014</v>
      </c>
      <c r="BC123" s="113">
        <v>0</v>
      </c>
      <c r="BD123" s="113">
        <v>0</v>
      </c>
      <c r="BE123" s="113">
        <v>0</v>
      </c>
      <c r="BF123" s="113">
        <v>0</v>
      </c>
      <c r="BG123" s="113">
        <v>0</v>
      </c>
      <c r="BH123" s="113">
        <v>0</v>
      </c>
      <c r="BI123" s="113">
        <v>0.3003003003003003</v>
      </c>
      <c r="BJ123" s="113">
        <v>0</v>
      </c>
      <c r="BK123" s="113">
        <v>0</v>
      </c>
      <c r="BL123" s="113">
        <v>0.3003003003003003</v>
      </c>
      <c r="BM123" s="113">
        <v>0</v>
      </c>
      <c r="BN123" s="113">
        <v>1.2012012012012012</v>
      </c>
      <c r="BO123" s="113">
        <v>0</v>
      </c>
      <c r="BP123" s="113">
        <v>0</v>
      </c>
      <c r="BQ123" s="113">
        <v>0</v>
      </c>
      <c r="BR123" s="113">
        <v>0</v>
      </c>
      <c r="BS123" s="113">
        <v>0</v>
      </c>
      <c r="BT123" s="113">
        <v>0.60060060060060061</v>
      </c>
      <c r="BU123" s="113">
        <v>0</v>
      </c>
      <c r="BV123" s="113">
        <v>0</v>
      </c>
      <c r="BW123" s="113">
        <v>0</v>
      </c>
      <c r="BX123" s="113">
        <v>0</v>
      </c>
      <c r="BY123" s="113">
        <v>0</v>
      </c>
      <c r="BZ123" s="113">
        <v>0</v>
      </c>
      <c r="CA123" s="113">
        <v>0</v>
      </c>
      <c r="CB123" s="113">
        <v>0</v>
      </c>
      <c r="CC123" s="114">
        <v>0</v>
      </c>
      <c r="CD123" s="114">
        <v>0</v>
      </c>
      <c r="CE123" s="114">
        <v>0</v>
      </c>
      <c r="CF123" s="114">
        <v>0</v>
      </c>
      <c r="CG123" s="114">
        <v>0</v>
      </c>
      <c r="CH123" s="114">
        <v>0</v>
      </c>
      <c r="CI123" s="114">
        <v>0</v>
      </c>
      <c r="CJ123" s="114">
        <v>3.303303303303303</v>
      </c>
      <c r="CK123" s="114">
        <v>0.90090090090090091</v>
      </c>
    </row>
    <row r="124" spans="1:89" x14ac:dyDescent="0.2">
      <c r="A124" s="105">
        <v>282</v>
      </c>
      <c r="B124" s="105">
        <f>'Revised Stratig. - April ''08'!G227</f>
        <v>5462</v>
      </c>
      <c r="C124" s="122">
        <v>1</v>
      </c>
      <c r="D124" s="123"/>
      <c r="E124" s="123"/>
      <c r="F124" s="123"/>
      <c r="G124" s="123">
        <v>1</v>
      </c>
      <c r="H124" s="123">
        <v>1</v>
      </c>
      <c r="I124" s="213">
        <v>0</v>
      </c>
      <c r="J124" s="213">
        <v>0</v>
      </c>
      <c r="K124" s="213">
        <v>0</v>
      </c>
      <c r="L124" s="213">
        <v>0</v>
      </c>
      <c r="M124" s="213">
        <v>0</v>
      </c>
      <c r="N124" s="213">
        <v>0</v>
      </c>
      <c r="O124" s="213">
        <v>7.954545454545455</v>
      </c>
      <c r="P124" s="213">
        <v>0</v>
      </c>
      <c r="Q124" s="213">
        <v>0</v>
      </c>
      <c r="R124" s="213">
        <v>0</v>
      </c>
      <c r="S124" s="213">
        <v>0</v>
      </c>
      <c r="T124" s="213">
        <v>7.954545454545455</v>
      </c>
      <c r="U124" s="39">
        <v>22</v>
      </c>
      <c r="V124" s="113">
        <v>0</v>
      </c>
      <c r="W124" s="113">
        <v>0.65146579804560267</v>
      </c>
      <c r="X124" s="113">
        <v>2.6058631921824107</v>
      </c>
      <c r="Y124" s="113">
        <v>0.32573289902280134</v>
      </c>
      <c r="Z124" s="114">
        <v>0.65146579804560267</v>
      </c>
      <c r="AA124" s="114">
        <v>0</v>
      </c>
      <c r="AB124" s="113">
        <v>10.423452768729643</v>
      </c>
      <c r="AC124" s="113">
        <v>0.32573289902280134</v>
      </c>
      <c r="AD124" s="113">
        <v>0</v>
      </c>
      <c r="AE124" s="113">
        <v>0</v>
      </c>
      <c r="AF124" s="114">
        <v>0</v>
      </c>
      <c r="AG124" s="113">
        <v>0.65146579804560267</v>
      </c>
      <c r="AH124" s="113">
        <v>0</v>
      </c>
      <c r="AI124" s="113">
        <v>0</v>
      </c>
      <c r="AJ124" s="113">
        <v>0.32573289902280134</v>
      </c>
      <c r="AK124" s="113">
        <v>0</v>
      </c>
      <c r="AL124" s="113">
        <v>0</v>
      </c>
      <c r="AM124" s="113">
        <v>0</v>
      </c>
      <c r="AN124" s="113">
        <v>0</v>
      </c>
      <c r="AO124" s="113">
        <v>0</v>
      </c>
      <c r="AP124" s="113">
        <v>1.3029315960912053</v>
      </c>
      <c r="AQ124" s="113">
        <v>0.32573289902280134</v>
      </c>
      <c r="AR124" s="113">
        <v>0.32573289902280134</v>
      </c>
      <c r="AS124" s="113">
        <v>6.8403908794788277</v>
      </c>
      <c r="AT124" s="114">
        <v>45.602605863192181</v>
      </c>
      <c r="AU124" s="114">
        <f t="shared" si="1"/>
        <v>52.76872964169381</v>
      </c>
      <c r="AV124" s="114">
        <v>0</v>
      </c>
      <c r="AW124" s="113">
        <v>12.37785016286645</v>
      </c>
      <c r="AX124" s="113">
        <v>0.32573289902280134</v>
      </c>
      <c r="AY124" s="114">
        <v>15.309446254071663</v>
      </c>
      <c r="AZ124" s="113">
        <v>1.6286644951140066</v>
      </c>
      <c r="BA124" s="113">
        <v>1.2084592145015105</v>
      </c>
      <c r="BB124" s="113">
        <v>0.90634441087613304</v>
      </c>
      <c r="BC124" s="113">
        <v>0</v>
      </c>
      <c r="BD124" s="113">
        <v>0</v>
      </c>
      <c r="BE124" s="113">
        <v>0</v>
      </c>
      <c r="BF124" s="113">
        <v>0.30211480362537763</v>
      </c>
      <c r="BG124" s="113">
        <v>0</v>
      </c>
      <c r="BH124" s="113">
        <v>0</v>
      </c>
      <c r="BI124" s="113">
        <v>0.60422960725075525</v>
      </c>
      <c r="BJ124" s="113">
        <v>0</v>
      </c>
      <c r="BK124" s="113">
        <v>0</v>
      </c>
      <c r="BL124" s="113">
        <v>0</v>
      </c>
      <c r="BM124" s="113">
        <v>0</v>
      </c>
      <c r="BN124" s="113">
        <v>0.60422960725075525</v>
      </c>
      <c r="BO124" s="113">
        <v>0</v>
      </c>
      <c r="BP124" s="113">
        <v>0</v>
      </c>
      <c r="BQ124" s="113">
        <v>0</v>
      </c>
      <c r="BR124" s="113">
        <v>0</v>
      </c>
      <c r="BS124" s="113">
        <v>0</v>
      </c>
      <c r="BT124" s="113">
        <v>0.90634441087613304</v>
      </c>
      <c r="BU124" s="113">
        <v>0</v>
      </c>
      <c r="BV124" s="113">
        <v>0</v>
      </c>
      <c r="BW124" s="113">
        <v>0</v>
      </c>
      <c r="BX124" s="113">
        <v>0</v>
      </c>
      <c r="BY124" s="113">
        <v>0</v>
      </c>
      <c r="BZ124" s="113">
        <v>0</v>
      </c>
      <c r="CA124" s="113">
        <v>0</v>
      </c>
      <c r="CB124" s="113">
        <v>0</v>
      </c>
      <c r="CC124" s="114">
        <v>0</v>
      </c>
      <c r="CD124" s="114">
        <v>0</v>
      </c>
      <c r="CE124" s="114">
        <v>0</v>
      </c>
      <c r="CF124" s="114">
        <v>0</v>
      </c>
      <c r="CG124" s="114">
        <v>0.30211480362537763</v>
      </c>
      <c r="CH124" s="114">
        <v>0</v>
      </c>
      <c r="CI124" s="114">
        <v>0</v>
      </c>
      <c r="CJ124" s="114">
        <v>1.8126888217522661</v>
      </c>
      <c r="CK124" s="114">
        <v>0.60422960725075525</v>
      </c>
    </row>
    <row r="125" spans="1:89" x14ac:dyDescent="0.2">
      <c r="A125" s="105">
        <v>283</v>
      </c>
      <c r="B125" s="105">
        <f>'Revised Stratig. - April ''08'!G228</f>
        <v>5484</v>
      </c>
      <c r="C125" s="122">
        <v>1</v>
      </c>
      <c r="D125" s="123"/>
      <c r="E125" s="123"/>
      <c r="F125" s="123"/>
      <c r="G125" s="123">
        <v>1</v>
      </c>
      <c r="H125" s="123">
        <v>1</v>
      </c>
      <c r="I125" s="213">
        <v>0</v>
      </c>
      <c r="J125" s="213">
        <v>0</v>
      </c>
      <c r="K125" s="213">
        <v>0</v>
      </c>
      <c r="L125" s="213">
        <v>0</v>
      </c>
      <c r="M125" s="213">
        <v>0</v>
      </c>
      <c r="N125" s="213">
        <v>0</v>
      </c>
      <c r="O125" s="213">
        <v>11.363636363636367</v>
      </c>
      <c r="P125" s="213">
        <v>0</v>
      </c>
      <c r="Q125" s="213">
        <v>0</v>
      </c>
      <c r="R125" s="213">
        <v>0</v>
      </c>
      <c r="S125" s="213">
        <v>0</v>
      </c>
      <c r="T125" s="213">
        <v>4.5454545454545467</v>
      </c>
      <c r="U125" s="39">
        <v>23</v>
      </c>
      <c r="V125" s="113">
        <v>0</v>
      </c>
      <c r="W125" s="113">
        <v>0.28860028860028858</v>
      </c>
      <c r="X125" s="113">
        <v>2.5974025974025974</v>
      </c>
      <c r="Y125" s="113">
        <v>1.7316017316017316</v>
      </c>
      <c r="Z125" s="114">
        <v>0</v>
      </c>
      <c r="AA125" s="114">
        <v>0</v>
      </c>
      <c r="AB125" s="113">
        <v>11.255411255411255</v>
      </c>
      <c r="AC125" s="113">
        <v>0</v>
      </c>
      <c r="AD125" s="113">
        <v>0</v>
      </c>
      <c r="AE125" s="113">
        <v>0</v>
      </c>
      <c r="AF125" s="114">
        <v>0</v>
      </c>
      <c r="AG125" s="113">
        <v>0.28860028860028858</v>
      </c>
      <c r="AH125" s="113">
        <v>0</v>
      </c>
      <c r="AI125" s="113">
        <v>0</v>
      </c>
      <c r="AJ125" s="113">
        <v>1.1544011544011543</v>
      </c>
      <c r="AK125" s="113">
        <v>0</v>
      </c>
      <c r="AL125" s="113">
        <v>0</v>
      </c>
      <c r="AM125" s="113">
        <v>0</v>
      </c>
      <c r="AN125" s="113">
        <v>0.57720057720057716</v>
      </c>
      <c r="AO125" s="113">
        <v>0</v>
      </c>
      <c r="AP125" s="113">
        <v>0.28860028860028858</v>
      </c>
      <c r="AQ125" s="113">
        <v>0</v>
      </c>
      <c r="AR125" s="113">
        <v>0.57720057720057716</v>
      </c>
      <c r="AS125" s="113">
        <v>10.1010101010101</v>
      </c>
      <c r="AT125" s="114">
        <v>53.246753246753244</v>
      </c>
      <c r="AU125" s="114">
        <f t="shared" si="1"/>
        <v>63.924963924963919</v>
      </c>
      <c r="AV125" s="114">
        <v>0.28860028860028858</v>
      </c>
      <c r="AW125" s="113">
        <v>7.7922077922077921</v>
      </c>
      <c r="AX125" s="113">
        <v>0</v>
      </c>
      <c r="AY125" s="114">
        <v>8.9466089466089471</v>
      </c>
      <c r="AZ125" s="113">
        <v>0.86580086580086579</v>
      </c>
      <c r="BA125" s="113">
        <v>0.27285129604365621</v>
      </c>
      <c r="BB125" s="113">
        <v>1.3642564802182811</v>
      </c>
      <c r="BC125" s="113">
        <v>0.27285129604365621</v>
      </c>
      <c r="BD125" s="113">
        <v>0</v>
      </c>
      <c r="BE125" s="113">
        <v>0</v>
      </c>
      <c r="BF125" s="113">
        <v>0.81855388813096863</v>
      </c>
      <c r="BG125" s="113">
        <v>0</v>
      </c>
      <c r="BH125" s="113">
        <v>0</v>
      </c>
      <c r="BI125" s="113">
        <v>1.0914051841746248</v>
      </c>
      <c r="BJ125" s="113">
        <v>0</v>
      </c>
      <c r="BK125" s="113">
        <v>0</v>
      </c>
      <c r="BL125" s="113">
        <v>0.27285129604365621</v>
      </c>
      <c r="BM125" s="113">
        <v>0</v>
      </c>
      <c r="BN125" s="113">
        <v>0</v>
      </c>
      <c r="BO125" s="113">
        <v>0</v>
      </c>
      <c r="BP125" s="113">
        <v>0</v>
      </c>
      <c r="BQ125" s="113">
        <v>0</v>
      </c>
      <c r="BR125" s="113">
        <v>0</v>
      </c>
      <c r="BS125" s="113">
        <v>0</v>
      </c>
      <c r="BT125" s="113">
        <v>0.27285129604365621</v>
      </c>
      <c r="BU125" s="113">
        <v>0</v>
      </c>
      <c r="BV125" s="113">
        <v>0</v>
      </c>
      <c r="BW125" s="113">
        <v>0</v>
      </c>
      <c r="BX125" s="113">
        <v>0</v>
      </c>
      <c r="BY125" s="113">
        <v>0</v>
      </c>
      <c r="BZ125" s="113">
        <v>0</v>
      </c>
      <c r="CA125" s="113">
        <v>0</v>
      </c>
      <c r="CB125" s="113">
        <v>0</v>
      </c>
      <c r="CC125" s="114">
        <v>0</v>
      </c>
      <c r="CD125" s="114">
        <v>0</v>
      </c>
      <c r="CE125" s="114">
        <v>0</v>
      </c>
      <c r="CF125" s="114">
        <v>0</v>
      </c>
      <c r="CG125" s="114">
        <v>0.81855388813096863</v>
      </c>
      <c r="CH125" s="114">
        <v>0</v>
      </c>
      <c r="CI125" s="114">
        <v>0</v>
      </c>
      <c r="CJ125" s="114">
        <v>0</v>
      </c>
      <c r="CK125" s="114">
        <v>0.27285129604365621</v>
      </c>
    </row>
    <row r="126" spans="1:89" x14ac:dyDescent="0.2">
      <c r="A126" s="105">
        <v>284</v>
      </c>
      <c r="B126" s="105">
        <f>'Revised Stratig. - April ''08'!G229</f>
        <v>5505</v>
      </c>
      <c r="C126" s="122">
        <v>1</v>
      </c>
      <c r="D126" s="123"/>
      <c r="E126" s="123"/>
      <c r="F126" s="123"/>
      <c r="G126" s="123">
        <v>1</v>
      </c>
      <c r="H126" s="123">
        <v>1</v>
      </c>
      <c r="I126" s="213">
        <v>0</v>
      </c>
      <c r="J126" s="213">
        <v>0</v>
      </c>
      <c r="K126" s="213">
        <v>0</v>
      </c>
      <c r="L126" s="213">
        <v>5</v>
      </c>
      <c r="M126" s="213">
        <v>0</v>
      </c>
      <c r="N126" s="213">
        <v>0</v>
      </c>
      <c r="O126" s="213">
        <v>15</v>
      </c>
      <c r="P126" s="213">
        <v>0</v>
      </c>
      <c r="Q126" s="213">
        <v>0</v>
      </c>
      <c r="R126" s="213">
        <v>0</v>
      </c>
      <c r="S126" s="213">
        <v>0</v>
      </c>
      <c r="T126" s="213">
        <v>7.5</v>
      </c>
      <c r="U126" s="39">
        <v>28</v>
      </c>
      <c r="V126" s="113">
        <v>0</v>
      </c>
      <c r="W126" s="113">
        <v>1.3986013986013985</v>
      </c>
      <c r="X126" s="113">
        <v>3.1468531468531471</v>
      </c>
      <c r="Y126" s="113">
        <v>0.69930069930069927</v>
      </c>
      <c r="Z126" s="114">
        <v>0</v>
      </c>
      <c r="AA126" s="114">
        <v>0.69930069930069927</v>
      </c>
      <c r="AB126" s="113">
        <v>10.48951048951049</v>
      </c>
      <c r="AC126" s="113">
        <v>0</v>
      </c>
      <c r="AD126" s="113">
        <v>0</v>
      </c>
      <c r="AE126" s="113">
        <v>0</v>
      </c>
      <c r="AF126" s="114">
        <v>0</v>
      </c>
      <c r="AG126" s="113">
        <v>1.048951048951049</v>
      </c>
      <c r="AH126" s="113">
        <v>0.34965034965034963</v>
      </c>
      <c r="AI126" s="113">
        <v>0</v>
      </c>
      <c r="AJ126" s="113">
        <v>0.34965034965034963</v>
      </c>
      <c r="AK126" s="113">
        <v>0</v>
      </c>
      <c r="AL126" s="113">
        <v>0</v>
      </c>
      <c r="AM126" s="113">
        <v>0</v>
      </c>
      <c r="AN126" s="113">
        <v>0.69930069930069927</v>
      </c>
      <c r="AO126" s="113">
        <v>0</v>
      </c>
      <c r="AP126" s="113">
        <v>1.7482517482517483</v>
      </c>
      <c r="AQ126" s="113">
        <v>0.34965034965034963</v>
      </c>
      <c r="AR126" s="113">
        <v>1.7482517482517483</v>
      </c>
      <c r="AS126" s="113">
        <v>9.79020979020979</v>
      </c>
      <c r="AT126" s="114">
        <v>45.454545454545453</v>
      </c>
      <c r="AU126" s="114">
        <f t="shared" si="1"/>
        <v>56.993006993006993</v>
      </c>
      <c r="AV126" s="114">
        <v>0</v>
      </c>
      <c r="AW126" s="113">
        <v>10.13986013986014</v>
      </c>
      <c r="AX126" s="113">
        <v>0</v>
      </c>
      <c r="AY126" s="114">
        <v>11.888111888111888</v>
      </c>
      <c r="AZ126" s="113">
        <v>0</v>
      </c>
      <c r="BA126" s="113">
        <v>0</v>
      </c>
      <c r="BB126" s="113">
        <v>0.9375</v>
      </c>
      <c r="BC126" s="113">
        <v>0.3125</v>
      </c>
      <c r="BD126" s="113">
        <v>0</v>
      </c>
      <c r="BE126" s="113">
        <v>0.3125</v>
      </c>
      <c r="BF126" s="113">
        <v>0</v>
      </c>
      <c r="BG126" s="113">
        <v>0</v>
      </c>
      <c r="BH126" s="113">
        <v>0</v>
      </c>
      <c r="BI126" s="113">
        <v>1.875</v>
      </c>
      <c r="BJ126" s="113">
        <v>0</v>
      </c>
      <c r="BK126" s="113">
        <v>0</v>
      </c>
      <c r="BL126" s="113">
        <v>0.3125</v>
      </c>
      <c r="BM126" s="113">
        <v>0.3125</v>
      </c>
      <c r="BN126" s="113">
        <v>1.25</v>
      </c>
      <c r="BO126" s="113">
        <v>0</v>
      </c>
      <c r="BP126" s="113">
        <v>0</v>
      </c>
      <c r="BQ126" s="113">
        <v>0</v>
      </c>
      <c r="BR126" s="113">
        <v>0</v>
      </c>
      <c r="BS126" s="113">
        <v>0</v>
      </c>
      <c r="BT126" s="113">
        <v>0</v>
      </c>
      <c r="BU126" s="113">
        <v>0</v>
      </c>
      <c r="BV126" s="113">
        <v>0</v>
      </c>
      <c r="BW126" s="113">
        <v>0</v>
      </c>
      <c r="BX126" s="113">
        <v>0</v>
      </c>
      <c r="BY126" s="113">
        <v>0</v>
      </c>
      <c r="BZ126" s="113">
        <v>0</v>
      </c>
      <c r="CA126" s="113">
        <v>0</v>
      </c>
      <c r="CB126" s="113">
        <v>0</v>
      </c>
      <c r="CC126" s="114">
        <v>1.5625</v>
      </c>
      <c r="CD126" s="114">
        <v>0</v>
      </c>
      <c r="CE126" s="114">
        <v>0</v>
      </c>
      <c r="CF126" s="114">
        <v>0</v>
      </c>
      <c r="CG126" s="114">
        <v>3.125</v>
      </c>
      <c r="CH126" s="114">
        <v>0</v>
      </c>
      <c r="CI126" s="114">
        <v>0</v>
      </c>
      <c r="CJ126" s="114">
        <v>0.3125</v>
      </c>
      <c r="CK126" s="114">
        <v>0.3125</v>
      </c>
    </row>
    <row r="127" spans="1:89" x14ac:dyDescent="0.2">
      <c r="A127" s="105">
        <v>285</v>
      </c>
      <c r="B127" s="105">
        <f>'Revised Stratig. - April ''08'!G230</f>
        <v>5527</v>
      </c>
      <c r="C127" s="122">
        <v>1</v>
      </c>
      <c r="D127" s="123"/>
      <c r="E127" s="123"/>
      <c r="F127" s="123"/>
      <c r="G127" s="123">
        <v>1</v>
      </c>
      <c r="H127" s="123">
        <v>1</v>
      </c>
      <c r="I127" s="213">
        <v>0</v>
      </c>
      <c r="J127" s="213">
        <v>0</v>
      </c>
      <c r="K127" s="213">
        <v>0</v>
      </c>
      <c r="L127" s="213">
        <v>2.38</v>
      </c>
      <c r="M127" s="213">
        <v>0</v>
      </c>
      <c r="N127" s="213">
        <v>0</v>
      </c>
      <c r="O127" s="213">
        <v>10.714285714285712</v>
      </c>
      <c r="P127" s="213">
        <v>0</v>
      </c>
      <c r="Q127" s="213">
        <v>0</v>
      </c>
      <c r="R127" s="213">
        <v>0</v>
      </c>
      <c r="S127" s="213">
        <v>0</v>
      </c>
      <c r="T127" s="213">
        <v>22.61904761904762</v>
      </c>
      <c r="U127" s="39">
        <v>14</v>
      </c>
      <c r="V127" s="113">
        <v>0</v>
      </c>
      <c r="W127" s="113">
        <v>1.0204081632653061</v>
      </c>
      <c r="X127" s="113">
        <v>2.7210884353741496</v>
      </c>
      <c r="Y127" s="113">
        <v>1.3605442176870748</v>
      </c>
      <c r="Z127" s="114">
        <v>1.0204081632653061</v>
      </c>
      <c r="AA127" s="114">
        <v>0.68027210884353739</v>
      </c>
      <c r="AB127" s="113">
        <v>7.8231292517006805</v>
      </c>
      <c r="AC127" s="113">
        <v>0</v>
      </c>
      <c r="AD127" s="113">
        <v>0</v>
      </c>
      <c r="AE127" s="113">
        <v>0</v>
      </c>
      <c r="AF127" s="114">
        <v>0</v>
      </c>
      <c r="AG127" s="113">
        <v>0.3401360544217687</v>
      </c>
      <c r="AH127" s="113">
        <v>0</v>
      </c>
      <c r="AI127" s="113">
        <v>0</v>
      </c>
      <c r="AJ127" s="113">
        <v>1.0204081632653061</v>
      </c>
      <c r="AK127" s="113">
        <v>0</v>
      </c>
      <c r="AL127" s="113">
        <v>0</v>
      </c>
      <c r="AM127" s="113">
        <v>0</v>
      </c>
      <c r="AN127" s="113">
        <v>0</v>
      </c>
      <c r="AO127" s="113">
        <v>0</v>
      </c>
      <c r="AP127" s="113">
        <v>1.0204081632653061</v>
      </c>
      <c r="AQ127" s="113">
        <v>0</v>
      </c>
      <c r="AR127" s="113">
        <v>0.3401360544217687</v>
      </c>
      <c r="AS127" s="113">
        <v>10.884353741496598</v>
      </c>
      <c r="AT127" s="114">
        <v>51.020408163265309</v>
      </c>
      <c r="AU127" s="114">
        <f t="shared" si="1"/>
        <v>62.244897959183675</v>
      </c>
      <c r="AV127" s="114">
        <v>0</v>
      </c>
      <c r="AW127" s="113">
        <v>7.4829931972789119</v>
      </c>
      <c r="AX127" s="113">
        <v>0</v>
      </c>
      <c r="AY127" s="114">
        <v>11.904761904761903</v>
      </c>
      <c r="AZ127" s="113">
        <v>1.3605442176870748</v>
      </c>
      <c r="BA127" s="113">
        <v>1.2232415902140672</v>
      </c>
      <c r="BB127" s="113">
        <v>1.2232415902140672</v>
      </c>
      <c r="BC127" s="113">
        <v>0</v>
      </c>
      <c r="BD127" s="113">
        <v>0</v>
      </c>
      <c r="BE127" s="113">
        <v>0.3058103975535168</v>
      </c>
      <c r="BF127" s="113">
        <v>0</v>
      </c>
      <c r="BG127" s="113">
        <v>0</v>
      </c>
      <c r="BH127" s="113">
        <v>0</v>
      </c>
      <c r="BI127" s="113">
        <v>1.2232415902140672</v>
      </c>
      <c r="BJ127" s="113">
        <v>0</v>
      </c>
      <c r="BK127" s="113">
        <v>0</v>
      </c>
      <c r="BL127" s="113">
        <v>0.3058103975535168</v>
      </c>
      <c r="BM127" s="113">
        <v>0.3058103975535168</v>
      </c>
      <c r="BN127" s="113">
        <v>1.2232415902140672</v>
      </c>
      <c r="BO127" s="113">
        <v>0</v>
      </c>
      <c r="BP127" s="113">
        <v>0</v>
      </c>
      <c r="BQ127" s="113">
        <v>0</v>
      </c>
      <c r="BR127" s="113">
        <v>0</v>
      </c>
      <c r="BS127" s="113">
        <v>0</v>
      </c>
      <c r="BT127" s="113">
        <v>0.91743119266055051</v>
      </c>
      <c r="BU127" s="113">
        <v>0.3058103975535168</v>
      </c>
      <c r="BV127" s="113">
        <v>0</v>
      </c>
      <c r="BW127" s="113">
        <v>0</v>
      </c>
      <c r="BX127" s="113">
        <v>0</v>
      </c>
      <c r="BY127" s="113">
        <v>0</v>
      </c>
      <c r="BZ127" s="113">
        <v>0</v>
      </c>
      <c r="CA127" s="113">
        <v>0</v>
      </c>
      <c r="CB127" s="113">
        <v>0</v>
      </c>
      <c r="CC127" s="114">
        <v>1.5290519877675841</v>
      </c>
      <c r="CD127" s="114">
        <v>0</v>
      </c>
      <c r="CE127" s="114">
        <v>0.3058103975535168</v>
      </c>
      <c r="CF127" s="114">
        <v>0</v>
      </c>
      <c r="CG127" s="114">
        <v>0</v>
      </c>
      <c r="CH127" s="114">
        <v>0</v>
      </c>
      <c r="CI127" s="114">
        <v>0</v>
      </c>
      <c r="CJ127" s="114">
        <v>0.91743119266055051</v>
      </c>
      <c r="CK127" s="114">
        <v>0.3058103975535168</v>
      </c>
    </row>
    <row r="128" spans="1:89" x14ac:dyDescent="0.2">
      <c r="A128" s="105">
        <v>286</v>
      </c>
      <c r="B128" s="105">
        <f>'Revised Stratig. - April ''08'!G231</f>
        <v>5539</v>
      </c>
      <c r="C128" s="122">
        <v>1</v>
      </c>
      <c r="D128" s="123"/>
      <c r="E128" s="123"/>
      <c r="F128" s="123"/>
      <c r="G128" s="123">
        <v>1</v>
      </c>
      <c r="H128" s="123">
        <v>1</v>
      </c>
      <c r="I128" s="213">
        <v>0</v>
      </c>
      <c r="J128" s="213">
        <v>0</v>
      </c>
      <c r="K128" s="213">
        <v>0</v>
      </c>
      <c r="L128" s="213">
        <v>0</v>
      </c>
      <c r="M128" s="213">
        <v>0</v>
      </c>
      <c r="N128" s="213">
        <v>1.1904761904761905</v>
      </c>
      <c r="O128" s="213">
        <v>32.142857142857146</v>
      </c>
      <c r="P128" s="213">
        <v>0</v>
      </c>
      <c r="Q128" s="213">
        <v>0</v>
      </c>
      <c r="R128" s="213">
        <v>0</v>
      </c>
      <c r="S128" s="213">
        <v>0</v>
      </c>
      <c r="T128" s="213">
        <v>64.5</v>
      </c>
      <c r="U128" s="39">
        <v>10</v>
      </c>
      <c r="V128" s="113">
        <v>0</v>
      </c>
      <c r="W128" s="113">
        <v>0.87976539589442826</v>
      </c>
      <c r="X128" s="113">
        <v>2.3460410557184752</v>
      </c>
      <c r="Y128" s="113">
        <v>0</v>
      </c>
      <c r="Z128" s="114">
        <v>0.2932551319648094</v>
      </c>
      <c r="AA128" s="114">
        <v>1.7595307917888565</v>
      </c>
      <c r="AB128" s="113">
        <v>9.0909090909090917</v>
      </c>
      <c r="AC128" s="113">
        <v>0</v>
      </c>
      <c r="AD128" s="113">
        <v>0</v>
      </c>
      <c r="AE128" s="113">
        <v>0</v>
      </c>
      <c r="AF128" s="114">
        <v>0</v>
      </c>
      <c r="AG128" s="113">
        <v>0.5865102639296188</v>
      </c>
      <c r="AH128" s="113">
        <v>0</v>
      </c>
      <c r="AI128" s="113">
        <v>0</v>
      </c>
      <c r="AJ128" s="113">
        <v>0.87976539589442826</v>
      </c>
      <c r="AK128" s="113">
        <v>0</v>
      </c>
      <c r="AL128" s="113">
        <v>0</v>
      </c>
      <c r="AM128" s="113">
        <v>0</v>
      </c>
      <c r="AN128" s="113">
        <v>0</v>
      </c>
      <c r="AO128" s="113">
        <v>0</v>
      </c>
      <c r="AP128" s="113">
        <v>0.87976539589442826</v>
      </c>
      <c r="AQ128" s="113">
        <v>0</v>
      </c>
      <c r="AR128" s="113">
        <v>5.2785923753665687</v>
      </c>
      <c r="AS128" s="113">
        <v>11.143695014662756</v>
      </c>
      <c r="AT128" s="114">
        <v>41.055718475073313</v>
      </c>
      <c r="AU128" s="114">
        <f t="shared" si="1"/>
        <v>57.478005865102638</v>
      </c>
      <c r="AV128" s="114">
        <v>0</v>
      </c>
      <c r="AW128" s="113">
        <v>10.850439882697946</v>
      </c>
      <c r="AX128" s="113">
        <v>0.2932551319648094</v>
      </c>
      <c r="AY128" s="114">
        <v>13.196480938416421</v>
      </c>
      <c r="AZ128" s="113">
        <v>1.466275659824047</v>
      </c>
      <c r="BA128" s="113">
        <v>1.3586956521739131</v>
      </c>
      <c r="BB128" s="113">
        <v>1.0869565217391304</v>
      </c>
      <c r="BC128" s="113">
        <v>0</v>
      </c>
      <c r="BD128" s="113">
        <v>0</v>
      </c>
      <c r="BE128" s="113">
        <v>0.27173913043478259</v>
      </c>
      <c r="BF128" s="113">
        <v>0</v>
      </c>
      <c r="BG128" s="113">
        <v>0</v>
      </c>
      <c r="BH128" s="113">
        <v>0</v>
      </c>
      <c r="BI128" s="113">
        <v>0.81521739130434778</v>
      </c>
      <c r="BJ128" s="113">
        <v>0</v>
      </c>
      <c r="BK128" s="113">
        <v>0</v>
      </c>
      <c r="BL128" s="113">
        <v>0</v>
      </c>
      <c r="BM128" s="113">
        <v>0</v>
      </c>
      <c r="BN128" s="113">
        <v>0.27173913043478259</v>
      </c>
      <c r="BO128" s="113">
        <v>0</v>
      </c>
      <c r="BP128" s="113">
        <v>0</v>
      </c>
      <c r="BQ128" s="113">
        <v>0</v>
      </c>
      <c r="BR128" s="113">
        <v>0</v>
      </c>
      <c r="BS128" s="113">
        <v>0</v>
      </c>
      <c r="BT128" s="113">
        <v>0.54347826086956519</v>
      </c>
      <c r="BU128" s="113">
        <v>0</v>
      </c>
      <c r="BV128" s="113">
        <v>0</v>
      </c>
      <c r="BW128" s="113">
        <v>0</v>
      </c>
      <c r="BX128" s="113">
        <v>0</v>
      </c>
      <c r="BY128" s="113">
        <v>0</v>
      </c>
      <c r="BZ128" s="113">
        <v>0</v>
      </c>
      <c r="CA128" s="113">
        <v>0</v>
      </c>
      <c r="CB128" s="113">
        <v>0</v>
      </c>
      <c r="CC128" s="114">
        <v>0.27173913043478259</v>
      </c>
      <c r="CD128" s="114">
        <v>0</v>
      </c>
      <c r="CE128" s="114">
        <v>0</v>
      </c>
      <c r="CF128" s="114">
        <v>0</v>
      </c>
      <c r="CG128" s="114">
        <v>0.54347826086956519</v>
      </c>
      <c r="CH128" s="114">
        <v>0</v>
      </c>
      <c r="CI128" s="114">
        <v>0</v>
      </c>
      <c r="CJ128" s="114">
        <v>1.9021739130434785</v>
      </c>
      <c r="CK128" s="114">
        <v>0.27173913043478259</v>
      </c>
    </row>
    <row r="129" spans="1:89" x14ac:dyDescent="0.2">
      <c r="A129" s="105">
        <v>287</v>
      </c>
      <c r="B129" s="105">
        <f>'Revised Stratig. - April ''08'!G232</f>
        <v>5552</v>
      </c>
      <c r="C129" s="122">
        <v>1</v>
      </c>
      <c r="D129" s="123"/>
      <c r="E129" s="123"/>
      <c r="F129" s="123"/>
      <c r="G129" s="123">
        <v>1</v>
      </c>
      <c r="H129" s="123"/>
      <c r="U129" s="39">
        <v>19</v>
      </c>
      <c r="V129" s="113">
        <v>0</v>
      </c>
      <c r="W129" s="113">
        <v>0.96618357487922701</v>
      </c>
      <c r="X129" s="113">
        <v>1.6103059581320449</v>
      </c>
      <c r="Y129" s="113">
        <v>0</v>
      </c>
      <c r="Z129" s="114">
        <v>0</v>
      </c>
      <c r="AA129" s="114">
        <v>0.322061191626409</v>
      </c>
      <c r="AB129" s="113">
        <v>7.4074074074074066</v>
      </c>
      <c r="AC129" s="113">
        <v>0.322061191626409</v>
      </c>
      <c r="AD129" s="113">
        <v>0</v>
      </c>
      <c r="AE129" s="113">
        <v>0</v>
      </c>
      <c r="AF129" s="114">
        <v>0</v>
      </c>
      <c r="AG129" s="113">
        <v>0.322061191626409</v>
      </c>
      <c r="AH129" s="113">
        <v>0</v>
      </c>
      <c r="AI129" s="113">
        <v>0.322061191626409</v>
      </c>
      <c r="AJ129" s="113">
        <v>0</v>
      </c>
      <c r="AK129" s="113">
        <v>0</v>
      </c>
      <c r="AL129" s="113">
        <v>0</v>
      </c>
      <c r="AM129" s="113">
        <v>0.322061191626409</v>
      </c>
      <c r="AN129" s="113">
        <v>0</v>
      </c>
      <c r="AO129" s="113">
        <v>0</v>
      </c>
      <c r="AP129" s="113">
        <v>0</v>
      </c>
      <c r="AQ129" s="113">
        <v>0</v>
      </c>
      <c r="AR129" s="113">
        <v>4.5088566827697258</v>
      </c>
      <c r="AS129" s="113">
        <v>13.848631239935589</v>
      </c>
      <c r="AT129" s="114">
        <v>42.351046698872786</v>
      </c>
      <c r="AU129" s="114">
        <f t="shared" si="1"/>
        <v>60.708534621578096</v>
      </c>
      <c r="AV129" s="114">
        <v>0</v>
      </c>
      <c r="AW129" s="113">
        <v>7.4074074074074066</v>
      </c>
      <c r="AX129" s="113">
        <v>0</v>
      </c>
      <c r="AY129" s="114">
        <v>19.323671497584542</v>
      </c>
      <c r="AZ129" s="113">
        <v>0.96618357487922701</v>
      </c>
      <c r="BA129" s="113">
        <v>0.90497737556561098</v>
      </c>
      <c r="BB129" s="113">
        <v>0.60331825037707398</v>
      </c>
      <c r="BC129" s="113">
        <v>0</v>
      </c>
      <c r="BD129" s="113">
        <v>0</v>
      </c>
      <c r="BE129" s="113">
        <v>0.30165912518853699</v>
      </c>
      <c r="BF129" s="113">
        <v>0</v>
      </c>
      <c r="BG129" s="113">
        <v>0</v>
      </c>
      <c r="BH129" s="113">
        <v>0</v>
      </c>
      <c r="BI129" s="113">
        <v>0.30165912518853699</v>
      </c>
      <c r="BJ129" s="113">
        <v>0</v>
      </c>
      <c r="BK129" s="113">
        <v>0</v>
      </c>
      <c r="BL129" s="113">
        <v>0.60331825037707398</v>
      </c>
      <c r="BM129" s="113">
        <v>0</v>
      </c>
      <c r="BN129" s="113">
        <v>0.90497737556561098</v>
      </c>
      <c r="BO129" s="113">
        <v>0</v>
      </c>
      <c r="BP129" s="113">
        <v>0</v>
      </c>
      <c r="BQ129" s="113">
        <v>0</v>
      </c>
      <c r="BR129" s="113">
        <v>0</v>
      </c>
      <c r="BS129" s="113">
        <v>0</v>
      </c>
      <c r="BT129" s="113">
        <v>0.30165912518853699</v>
      </c>
      <c r="BU129" s="113">
        <v>0</v>
      </c>
      <c r="BV129" s="113">
        <v>0</v>
      </c>
      <c r="BW129" s="113">
        <v>0</v>
      </c>
      <c r="BX129" s="113">
        <v>0</v>
      </c>
      <c r="BY129" s="113">
        <v>0</v>
      </c>
      <c r="BZ129" s="113">
        <v>0</v>
      </c>
      <c r="CA129" s="113">
        <v>0</v>
      </c>
      <c r="CB129" s="113">
        <v>0</v>
      </c>
      <c r="CC129" s="114">
        <v>0.30165912518853699</v>
      </c>
      <c r="CD129" s="114">
        <v>0</v>
      </c>
      <c r="CE129" s="114">
        <v>0</v>
      </c>
      <c r="CF129" s="114">
        <v>0</v>
      </c>
      <c r="CG129" s="114">
        <v>0.30165912518853699</v>
      </c>
      <c r="CH129" s="114">
        <v>0</v>
      </c>
      <c r="CI129" s="114">
        <v>0</v>
      </c>
      <c r="CJ129" s="114">
        <v>1.206636500754148</v>
      </c>
      <c r="CK129" s="114">
        <v>0.60331825037707398</v>
      </c>
    </row>
    <row r="130" spans="1:89" x14ac:dyDescent="0.2">
      <c r="A130" s="105">
        <v>288</v>
      </c>
      <c r="B130" s="105">
        <f>'Revised Stratig. - April ''08'!G233</f>
        <v>5564</v>
      </c>
      <c r="C130" s="122">
        <v>1</v>
      </c>
      <c r="D130" s="123"/>
      <c r="E130" s="123"/>
      <c r="F130" s="123"/>
      <c r="G130" s="123">
        <v>1</v>
      </c>
      <c r="H130" s="123">
        <v>1</v>
      </c>
      <c r="I130" s="213">
        <v>0</v>
      </c>
      <c r="J130" s="213">
        <v>0</v>
      </c>
      <c r="K130" s="213">
        <v>0</v>
      </c>
      <c r="L130" s="213">
        <v>0</v>
      </c>
      <c r="M130" s="213">
        <v>0</v>
      </c>
      <c r="N130" s="213">
        <v>0</v>
      </c>
      <c r="O130" s="213">
        <v>7.6086956521739113</v>
      </c>
      <c r="P130" s="213">
        <v>0</v>
      </c>
      <c r="Q130" s="213">
        <v>0</v>
      </c>
      <c r="R130" s="213">
        <v>0</v>
      </c>
      <c r="S130" s="213">
        <v>0</v>
      </c>
      <c r="T130" s="213">
        <v>30.434782608695645</v>
      </c>
      <c r="U130" s="39">
        <v>21</v>
      </c>
      <c r="V130" s="113">
        <v>0</v>
      </c>
      <c r="W130" s="113">
        <v>0</v>
      </c>
      <c r="X130" s="113">
        <v>0.9375</v>
      </c>
      <c r="Y130" s="113">
        <v>0.625</v>
      </c>
      <c r="Z130" s="114">
        <v>0.625</v>
      </c>
      <c r="AA130" s="114">
        <v>0.3125</v>
      </c>
      <c r="AB130" s="113">
        <v>5.625</v>
      </c>
      <c r="AC130" s="113">
        <v>0</v>
      </c>
      <c r="AD130" s="113">
        <v>0</v>
      </c>
      <c r="AE130" s="113">
        <v>0</v>
      </c>
      <c r="AF130" s="114">
        <v>0</v>
      </c>
      <c r="AG130" s="113">
        <v>0</v>
      </c>
      <c r="AH130" s="113">
        <v>0</v>
      </c>
      <c r="AI130" s="113">
        <v>0</v>
      </c>
      <c r="AJ130" s="113">
        <v>0</v>
      </c>
      <c r="AK130" s="113">
        <v>0</v>
      </c>
      <c r="AL130" s="113">
        <v>0</v>
      </c>
      <c r="AM130" s="113">
        <v>0</v>
      </c>
      <c r="AN130" s="113">
        <v>0</v>
      </c>
      <c r="AO130" s="113">
        <v>0</v>
      </c>
      <c r="AP130" s="113">
        <v>0.3125</v>
      </c>
      <c r="AQ130" s="113">
        <v>0</v>
      </c>
      <c r="AR130" s="113">
        <v>2.1875</v>
      </c>
      <c r="AS130" s="113">
        <v>6.8750000000000009</v>
      </c>
      <c r="AT130" s="114">
        <v>51.249999999999993</v>
      </c>
      <c r="AU130" s="114">
        <f t="shared" si="1"/>
        <v>60.312499999999993</v>
      </c>
      <c r="AV130" s="114">
        <v>0</v>
      </c>
      <c r="AW130" s="113">
        <v>6.8750000000000009</v>
      </c>
      <c r="AX130" s="113">
        <v>0.625</v>
      </c>
      <c r="AY130" s="114">
        <v>22.5</v>
      </c>
      <c r="AZ130" s="113">
        <v>1.25</v>
      </c>
      <c r="BA130" s="113">
        <v>0.86705202312138718</v>
      </c>
      <c r="BB130" s="113">
        <v>0.86705202312138718</v>
      </c>
      <c r="BC130" s="113">
        <v>0.28901734104046239</v>
      </c>
      <c r="BD130" s="113">
        <v>0</v>
      </c>
      <c r="BE130" s="113">
        <v>0</v>
      </c>
      <c r="BF130" s="113">
        <v>0</v>
      </c>
      <c r="BG130" s="113">
        <v>0</v>
      </c>
      <c r="BH130" s="113">
        <v>0</v>
      </c>
      <c r="BI130" s="113">
        <v>0.57803468208092479</v>
      </c>
      <c r="BJ130" s="113">
        <v>0</v>
      </c>
      <c r="BK130" s="113">
        <v>0</v>
      </c>
      <c r="BL130" s="113">
        <v>0.86705202312138718</v>
      </c>
      <c r="BM130" s="113">
        <v>0</v>
      </c>
      <c r="BN130" s="113">
        <v>0</v>
      </c>
      <c r="BO130" s="113">
        <v>0</v>
      </c>
      <c r="BP130" s="113">
        <v>0</v>
      </c>
      <c r="BQ130" s="113">
        <v>0</v>
      </c>
      <c r="BR130" s="113">
        <v>0</v>
      </c>
      <c r="BS130" s="113">
        <v>0</v>
      </c>
      <c r="BT130" s="113">
        <v>0.28901734104046239</v>
      </c>
      <c r="BU130" s="113">
        <v>0</v>
      </c>
      <c r="BV130" s="113">
        <v>0.57803468208092479</v>
      </c>
      <c r="BW130" s="113">
        <v>0</v>
      </c>
      <c r="BX130" s="113">
        <v>0</v>
      </c>
      <c r="BY130" s="113">
        <v>0</v>
      </c>
      <c r="BZ130" s="113">
        <v>0.28901734104046239</v>
      </c>
      <c r="CA130" s="113">
        <v>0</v>
      </c>
      <c r="CB130" s="113">
        <v>0</v>
      </c>
      <c r="CC130" s="114">
        <v>0</v>
      </c>
      <c r="CD130" s="114">
        <v>0</v>
      </c>
      <c r="CE130" s="114">
        <v>0</v>
      </c>
      <c r="CF130" s="114">
        <v>0</v>
      </c>
      <c r="CG130" s="114">
        <v>0</v>
      </c>
      <c r="CH130" s="114">
        <v>0</v>
      </c>
      <c r="CI130" s="114">
        <v>0</v>
      </c>
      <c r="CJ130" s="114">
        <v>2.8901734104046244</v>
      </c>
      <c r="CK130" s="114">
        <v>0</v>
      </c>
    </row>
    <row r="131" spans="1:89" x14ac:dyDescent="0.2">
      <c r="A131" s="105">
        <v>289</v>
      </c>
      <c r="B131" s="105">
        <f>'Revised Stratig. - April ''08'!G234</f>
        <v>5577</v>
      </c>
      <c r="C131" s="122">
        <v>1</v>
      </c>
      <c r="D131" s="123"/>
      <c r="E131" s="123"/>
      <c r="F131" s="123"/>
      <c r="G131" s="123">
        <v>1</v>
      </c>
      <c r="H131" s="123">
        <v>1</v>
      </c>
      <c r="I131" s="213">
        <v>0</v>
      </c>
      <c r="J131" s="213">
        <v>0</v>
      </c>
      <c r="K131" s="213">
        <v>0</v>
      </c>
      <c r="L131" s="213">
        <v>0</v>
      </c>
      <c r="M131" s="213">
        <v>0</v>
      </c>
      <c r="N131" s="213">
        <v>0</v>
      </c>
      <c r="O131" s="213">
        <v>9.7826086956521738</v>
      </c>
      <c r="P131" s="213">
        <v>1.0869999999999997</v>
      </c>
      <c r="Q131" s="213">
        <v>16.304999999999996</v>
      </c>
      <c r="R131" s="213">
        <v>0</v>
      </c>
      <c r="S131" s="213">
        <v>0</v>
      </c>
      <c r="T131" s="213">
        <v>26.086956521739129</v>
      </c>
      <c r="U131" s="39">
        <v>19</v>
      </c>
      <c r="V131" s="113">
        <v>0</v>
      </c>
      <c r="W131" s="113">
        <v>0.60790273556231</v>
      </c>
      <c r="X131" s="113">
        <v>1.8237082066869299</v>
      </c>
      <c r="Y131" s="113">
        <v>0</v>
      </c>
      <c r="Z131" s="114">
        <v>0</v>
      </c>
      <c r="AA131" s="114">
        <v>0.60790273556231</v>
      </c>
      <c r="AB131" s="113">
        <v>3.6474164133738598</v>
      </c>
      <c r="AC131" s="113">
        <v>0</v>
      </c>
      <c r="AD131" s="113">
        <v>0</v>
      </c>
      <c r="AE131" s="113">
        <v>0</v>
      </c>
      <c r="AF131" s="114">
        <v>0</v>
      </c>
      <c r="AG131" s="113">
        <v>0</v>
      </c>
      <c r="AH131" s="113">
        <v>0</v>
      </c>
      <c r="AI131" s="113">
        <v>0</v>
      </c>
      <c r="AJ131" s="113">
        <v>0</v>
      </c>
      <c r="AK131" s="113">
        <v>0</v>
      </c>
      <c r="AL131" s="113">
        <v>0</v>
      </c>
      <c r="AM131" s="113">
        <v>0</v>
      </c>
      <c r="AN131" s="113">
        <v>0</v>
      </c>
      <c r="AO131" s="113">
        <v>0</v>
      </c>
      <c r="AP131" s="113">
        <v>0</v>
      </c>
      <c r="AQ131" s="113">
        <v>0</v>
      </c>
      <c r="AR131" s="113">
        <v>1.8237082066869299</v>
      </c>
      <c r="AS131" s="113">
        <v>9.4224924012158056</v>
      </c>
      <c r="AT131" s="114">
        <v>47.720364741641333</v>
      </c>
      <c r="AU131" s="114">
        <f t="shared" ref="AU131:AU192" si="2">SUM(AR131:AT131)</f>
        <v>58.966565349544069</v>
      </c>
      <c r="AV131" s="114">
        <v>0</v>
      </c>
      <c r="AW131" s="113">
        <v>7.2948328267477196</v>
      </c>
      <c r="AX131" s="113">
        <v>0</v>
      </c>
      <c r="AY131" s="114">
        <v>25.835866261398177</v>
      </c>
      <c r="AZ131" s="113">
        <v>1.21580547112462</v>
      </c>
      <c r="BA131" s="113">
        <v>0.84033613445378152</v>
      </c>
      <c r="BB131" s="113">
        <v>1.680672268907563</v>
      </c>
      <c r="BC131" s="113">
        <v>0</v>
      </c>
      <c r="BD131" s="113">
        <v>0</v>
      </c>
      <c r="BE131" s="113">
        <v>0</v>
      </c>
      <c r="BF131" s="113">
        <v>0</v>
      </c>
      <c r="BG131" s="113">
        <v>0</v>
      </c>
      <c r="BH131" s="113">
        <v>0</v>
      </c>
      <c r="BI131" s="113">
        <v>0.56022408963585435</v>
      </c>
      <c r="BJ131" s="113">
        <v>0</v>
      </c>
      <c r="BK131" s="113">
        <v>0</v>
      </c>
      <c r="BL131" s="113">
        <v>0</v>
      </c>
      <c r="BM131" s="113">
        <v>0</v>
      </c>
      <c r="BN131" s="113">
        <v>0.28011204481792717</v>
      </c>
      <c r="BO131" s="113">
        <v>0</v>
      </c>
      <c r="BP131" s="113">
        <v>0</v>
      </c>
      <c r="BQ131" s="113">
        <v>0</v>
      </c>
      <c r="BR131" s="113">
        <v>0</v>
      </c>
      <c r="BS131" s="113">
        <v>0</v>
      </c>
      <c r="BT131" s="113">
        <v>0</v>
      </c>
      <c r="BU131" s="113">
        <v>0</v>
      </c>
      <c r="BV131" s="113">
        <v>0</v>
      </c>
      <c r="BW131" s="113">
        <v>0</v>
      </c>
      <c r="BX131" s="113">
        <v>0</v>
      </c>
      <c r="BY131" s="113">
        <v>0</v>
      </c>
      <c r="BZ131" s="113">
        <v>0</v>
      </c>
      <c r="CA131" s="113">
        <v>0</v>
      </c>
      <c r="CB131" s="113">
        <v>0</v>
      </c>
      <c r="CC131" s="114">
        <v>0</v>
      </c>
      <c r="CD131" s="114">
        <v>0</v>
      </c>
      <c r="CE131" s="114">
        <v>0</v>
      </c>
      <c r="CF131" s="114">
        <v>0</v>
      </c>
      <c r="CG131" s="114">
        <v>0</v>
      </c>
      <c r="CH131" s="114">
        <v>0</v>
      </c>
      <c r="CI131" s="114">
        <v>0</v>
      </c>
      <c r="CJ131" s="114">
        <v>4.4817927170868348</v>
      </c>
      <c r="CK131" s="114">
        <v>0</v>
      </c>
    </row>
    <row r="132" spans="1:89" x14ac:dyDescent="0.2">
      <c r="A132" s="100">
        <v>290</v>
      </c>
      <c r="B132" s="100">
        <f>'Revised Stratig. - April ''08'!G235</f>
        <v>5589</v>
      </c>
      <c r="C132" s="122">
        <v>1</v>
      </c>
      <c r="D132" s="123"/>
      <c r="E132" s="123"/>
      <c r="F132" s="123"/>
      <c r="G132" s="123"/>
      <c r="H132" s="123">
        <v>1</v>
      </c>
      <c r="I132" s="213">
        <v>0</v>
      </c>
      <c r="J132" s="213">
        <v>0</v>
      </c>
      <c r="K132" s="213">
        <v>0</v>
      </c>
      <c r="L132" s="213">
        <v>0</v>
      </c>
      <c r="M132" s="213">
        <v>0</v>
      </c>
      <c r="N132" s="213">
        <v>0</v>
      </c>
      <c r="O132" s="213">
        <v>17.592592592592592</v>
      </c>
      <c r="P132" s="213">
        <v>0.92600000000000005</v>
      </c>
      <c r="Q132" s="213">
        <v>10.185</v>
      </c>
      <c r="R132" s="213">
        <v>0</v>
      </c>
      <c r="S132" s="213">
        <v>0</v>
      </c>
      <c r="T132" s="213">
        <v>31.481481481481481</v>
      </c>
      <c r="V132" s="113"/>
      <c r="W132" s="113"/>
      <c r="X132" s="113"/>
      <c r="Y132" s="113"/>
      <c r="AB132" s="113"/>
      <c r="AC132" s="113"/>
      <c r="AD132" s="113"/>
      <c r="AE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W132" s="113"/>
      <c r="AX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</row>
    <row r="133" spans="1:89" x14ac:dyDescent="0.2">
      <c r="A133" s="105">
        <v>291</v>
      </c>
      <c r="B133" s="105">
        <f>'Revised Stratig. - April ''08'!G236</f>
        <v>5595</v>
      </c>
      <c r="C133" s="122">
        <v>1</v>
      </c>
      <c r="D133" s="123"/>
      <c r="E133" s="123"/>
      <c r="F133" s="123"/>
      <c r="G133" s="123">
        <v>1</v>
      </c>
      <c r="H133" s="123">
        <v>1</v>
      </c>
      <c r="I133" s="213">
        <v>0</v>
      </c>
      <c r="J133" s="213">
        <v>0</v>
      </c>
      <c r="K133" s="213">
        <v>0</v>
      </c>
      <c r="L133" s="213">
        <v>1.5151515151515151</v>
      </c>
      <c r="M133" s="213">
        <v>0</v>
      </c>
      <c r="N133" s="213">
        <v>0</v>
      </c>
      <c r="O133" s="213">
        <v>40.151515151515149</v>
      </c>
      <c r="P133" s="213">
        <v>0</v>
      </c>
      <c r="Q133" s="213">
        <v>0</v>
      </c>
      <c r="R133" s="213">
        <v>0</v>
      </c>
      <c r="S133" s="213">
        <v>0</v>
      </c>
      <c r="T133" s="213">
        <v>41</v>
      </c>
      <c r="U133" s="39">
        <v>13</v>
      </c>
      <c r="V133" s="113">
        <v>0</v>
      </c>
      <c r="W133" s="113">
        <v>0.53981106612685559</v>
      </c>
      <c r="X133" s="113">
        <v>1.6194331983805668</v>
      </c>
      <c r="Y133" s="113">
        <v>0.26990553306342779</v>
      </c>
      <c r="Z133" s="114">
        <v>0</v>
      </c>
      <c r="AA133" s="114">
        <v>0.53981106612685559</v>
      </c>
      <c r="AB133" s="113">
        <v>6.7476383265856947</v>
      </c>
      <c r="AC133" s="113">
        <v>0</v>
      </c>
      <c r="AD133" s="113">
        <v>0</v>
      </c>
      <c r="AE133" s="113">
        <v>0</v>
      </c>
      <c r="AF133" s="114">
        <v>0</v>
      </c>
      <c r="AG133" s="113">
        <v>0</v>
      </c>
      <c r="AH133" s="113">
        <v>0</v>
      </c>
      <c r="AI133" s="113">
        <v>0</v>
      </c>
      <c r="AJ133" s="113">
        <v>0</v>
      </c>
      <c r="AK133" s="113">
        <v>0</v>
      </c>
      <c r="AL133" s="113">
        <v>0</v>
      </c>
      <c r="AM133" s="113">
        <v>0.26990553306342779</v>
      </c>
      <c r="AN133" s="113">
        <v>0.26990553306342779</v>
      </c>
      <c r="AO133" s="113">
        <v>0</v>
      </c>
      <c r="AP133" s="113">
        <v>0</v>
      </c>
      <c r="AQ133" s="113">
        <v>0.26990553306342779</v>
      </c>
      <c r="AR133" s="113">
        <v>1.3495276653171391</v>
      </c>
      <c r="AS133" s="113">
        <v>7.8272604588394064</v>
      </c>
      <c r="AT133" s="114">
        <v>50.337381916329285</v>
      </c>
      <c r="AU133" s="114">
        <f t="shared" si="2"/>
        <v>59.51417004048583</v>
      </c>
      <c r="AV133" s="114">
        <v>0</v>
      </c>
      <c r="AW133" s="113">
        <v>4.5883940620782733</v>
      </c>
      <c r="AX133" s="113">
        <v>0</v>
      </c>
      <c r="AY133" s="114">
        <v>24.831309041835357</v>
      </c>
      <c r="AZ133" s="113">
        <v>0.53981106612685559</v>
      </c>
      <c r="BA133" s="113">
        <v>0.74906367041198507</v>
      </c>
      <c r="BB133" s="113">
        <v>1.7478152309612984</v>
      </c>
      <c r="BC133" s="113">
        <v>0</v>
      </c>
      <c r="BD133" s="113">
        <v>0</v>
      </c>
      <c r="BE133" s="113">
        <v>0</v>
      </c>
      <c r="BF133" s="113">
        <v>0</v>
      </c>
      <c r="BG133" s="113">
        <v>0</v>
      </c>
      <c r="BH133" s="113">
        <v>0</v>
      </c>
      <c r="BI133" s="113">
        <v>0.74906367041198507</v>
      </c>
      <c r="BJ133" s="113">
        <v>0</v>
      </c>
      <c r="BK133" s="113">
        <v>0</v>
      </c>
      <c r="BL133" s="113">
        <v>0.49937578027465668</v>
      </c>
      <c r="BM133" s="113">
        <v>0</v>
      </c>
      <c r="BN133" s="113">
        <v>0.24968789013732834</v>
      </c>
      <c r="BO133" s="113">
        <v>0</v>
      </c>
      <c r="BP133" s="113">
        <v>0</v>
      </c>
      <c r="BQ133" s="113">
        <v>0</v>
      </c>
      <c r="BR133" s="113">
        <v>0</v>
      </c>
      <c r="BS133" s="113">
        <v>0</v>
      </c>
      <c r="BT133" s="113">
        <v>0.24968789013732834</v>
      </c>
      <c r="BU133" s="113">
        <v>0</v>
      </c>
      <c r="BV133" s="113">
        <v>0.24968789013732834</v>
      </c>
      <c r="BW133" s="113">
        <v>0</v>
      </c>
      <c r="BX133" s="113">
        <v>0</v>
      </c>
      <c r="BY133" s="113">
        <v>0</v>
      </c>
      <c r="BZ133" s="113">
        <v>0</v>
      </c>
      <c r="CA133" s="113">
        <v>0</v>
      </c>
      <c r="CB133" s="113">
        <v>0.49937578027465668</v>
      </c>
      <c r="CC133" s="114">
        <v>0</v>
      </c>
      <c r="CD133" s="114">
        <v>0</v>
      </c>
      <c r="CE133" s="114">
        <v>0</v>
      </c>
      <c r="CF133" s="114">
        <v>0</v>
      </c>
      <c r="CG133" s="114">
        <v>0.74906367041198507</v>
      </c>
      <c r="CH133" s="114">
        <v>0</v>
      </c>
      <c r="CI133" s="114">
        <v>0</v>
      </c>
      <c r="CJ133" s="114">
        <v>1.7478152309612984</v>
      </c>
      <c r="CK133" s="114">
        <v>0</v>
      </c>
    </row>
    <row r="134" spans="1:89" x14ac:dyDescent="0.2">
      <c r="A134" s="105">
        <v>292</v>
      </c>
      <c r="B134" s="105">
        <f>'Revised Stratig. - April ''08'!G237</f>
        <v>5601</v>
      </c>
      <c r="C134" s="122">
        <v>1</v>
      </c>
      <c r="D134" s="123"/>
      <c r="E134" s="123"/>
      <c r="F134" s="123"/>
      <c r="G134" s="123">
        <v>1</v>
      </c>
      <c r="H134" s="123">
        <v>1</v>
      </c>
      <c r="I134" s="213">
        <v>0</v>
      </c>
      <c r="J134" s="213">
        <v>0</v>
      </c>
      <c r="K134" s="213">
        <v>0</v>
      </c>
      <c r="L134" s="213">
        <v>2.6800000000000006</v>
      </c>
      <c r="M134" s="213">
        <v>0</v>
      </c>
      <c r="N134" s="213">
        <v>0</v>
      </c>
      <c r="O134" s="213">
        <v>16.071428571428577</v>
      </c>
      <c r="P134" s="213">
        <v>0</v>
      </c>
      <c r="Q134" s="213">
        <v>0</v>
      </c>
      <c r="R134" s="213">
        <v>0</v>
      </c>
      <c r="S134" s="213">
        <v>0</v>
      </c>
      <c r="T134" s="213">
        <v>41.964285714285715</v>
      </c>
      <c r="U134" s="39">
        <v>12</v>
      </c>
      <c r="V134" s="113">
        <v>0</v>
      </c>
      <c r="W134" s="113">
        <v>0</v>
      </c>
      <c r="X134" s="113">
        <v>0</v>
      </c>
      <c r="Y134" s="113">
        <v>0</v>
      </c>
      <c r="Z134" s="114">
        <v>0.64620355411954766</v>
      </c>
      <c r="AA134" s="114">
        <v>0.32310177705977383</v>
      </c>
      <c r="AB134" s="113">
        <v>4.2003231017770597</v>
      </c>
      <c r="AC134" s="113">
        <v>0</v>
      </c>
      <c r="AD134" s="113">
        <v>0</v>
      </c>
      <c r="AE134" s="113">
        <v>0</v>
      </c>
      <c r="AF134" s="114">
        <v>0</v>
      </c>
      <c r="AG134" s="113">
        <v>0</v>
      </c>
      <c r="AH134" s="113">
        <v>0.64620355411954766</v>
      </c>
      <c r="AI134" s="113">
        <v>0</v>
      </c>
      <c r="AJ134" s="113">
        <v>0.64620355411954766</v>
      </c>
      <c r="AK134" s="113">
        <v>0</v>
      </c>
      <c r="AL134" s="113">
        <v>0</v>
      </c>
      <c r="AM134" s="113">
        <v>0.64620355411954766</v>
      </c>
      <c r="AN134" s="113">
        <v>0</v>
      </c>
      <c r="AO134" s="113">
        <v>0</v>
      </c>
      <c r="AP134" s="113">
        <v>0.32310177705977383</v>
      </c>
      <c r="AQ134" s="113">
        <v>0.32310177705977383</v>
      </c>
      <c r="AR134" s="113">
        <v>1.615508885298869</v>
      </c>
      <c r="AS134" s="113">
        <v>8.4006462035541194</v>
      </c>
      <c r="AT134" s="114">
        <v>54.765751211631667</v>
      </c>
      <c r="AU134" s="114">
        <f t="shared" si="2"/>
        <v>64.78190630048465</v>
      </c>
      <c r="AV134" s="114">
        <v>0</v>
      </c>
      <c r="AW134" s="113">
        <v>5.8158319870759287</v>
      </c>
      <c r="AX134" s="113">
        <v>0</v>
      </c>
      <c r="AY134" s="114">
        <v>21.32471728594507</v>
      </c>
      <c r="AZ134" s="113">
        <v>0.32310177705977383</v>
      </c>
      <c r="BA134" s="113">
        <v>1.7725258493353029</v>
      </c>
      <c r="BB134" s="113">
        <v>1.4771048744460855</v>
      </c>
      <c r="BC134" s="113">
        <v>0</v>
      </c>
      <c r="BD134" s="113">
        <v>0</v>
      </c>
      <c r="BE134" s="113">
        <v>0</v>
      </c>
      <c r="BF134" s="113">
        <v>0</v>
      </c>
      <c r="BG134" s="113">
        <v>0</v>
      </c>
      <c r="BH134" s="113">
        <v>0</v>
      </c>
      <c r="BI134" s="113">
        <v>0.29542097488921715</v>
      </c>
      <c r="BJ134" s="113">
        <v>0</v>
      </c>
      <c r="BK134" s="113">
        <v>0</v>
      </c>
      <c r="BL134" s="113">
        <v>0.29542097488921715</v>
      </c>
      <c r="BM134" s="113">
        <v>0</v>
      </c>
      <c r="BN134" s="113">
        <v>0.88626292466765144</v>
      </c>
      <c r="BO134" s="113">
        <v>0</v>
      </c>
      <c r="BP134" s="113">
        <v>0</v>
      </c>
      <c r="BQ134" s="113">
        <v>0</v>
      </c>
      <c r="BR134" s="113">
        <v>0</v>
      </c>
      <c r="BS134" s="113">
        <v>0</v>
      </c>
      <c r="BT134" s="113">
        <v>0.29542097488921715</v>
      </c>
      <c r="BU134" s="113">
        <v>0</v>
      </c>
      <c r="BV134" s="113">
        <v>0</v>
      </c>
      <c r="BW134" s="113">
        <v>0</v>
      </c>
      <c r="BX134" s="113">
        <v>0</v>
      </c>
      <c r="BY134" s="113">
        <v>0</v>
      </c>
      <c r="BZ134" s="113">
        <v>0.29542097488921715</v>
      </c>
      <c r="CA134" s="113">
        <v>0</v>
      </c>
      <c r="CB134" s="113">
        <v>0</v>
      </c>
      <c r="CC134" s="114">
        <v>0</v>
      </c>
      <c r="CD134" s="114">
        <v>0</v>
      </c>
      <c r="CE134" s="114">
        <v>0</v>
      </c>
      <c r="CF134" s="114">
        <v>0</v>
      </c>
      <c r="CG134" s="114">
        <v>0</v>
      </c>
      <c r="CH134" s="114">
        <v>0</v>
      </c>
      <c r="CI134" s="114">
        <v>0</v>
      </c>
      <c r="CJ134" s="114">
        <v>2.0679468242245198</v>
      </c>
      <c r="CK134" s="114">
        <v>1.1816838995568686</v>
      </c>
    </row>
    <row r="135" spans="1:89" x14ac:dyDescent="0.2">
      <c r="A135" s="105">
        <v>293</v>
      </c>
      <c r="B135" s="105">
        <f>'Revised Stratig. - April ''08'!G238</f>
        <v>5607</v>
      </c>
      <c r="C135" s="122">
        <v>1</v>
      </c>
      <c r="D135" s="123"/>
      <c r="E135" s="123"/>
      <c r="F135" s="123"/>
      <c r="G135" s="123">
        <v>1</v>
      </c>
      <c r="H135" s="123">
        <v>1</v>
      </c>
      <c r="I135" s="213">
        <v>0</v>
      </c>
      <c r="J135" s="213">
        <v>0</v>
      </c>
      <c r="K135" s="213">
        <v>0</v>
      </c>
      <c r="L135" s="213">
        <v>0.89500000000000024</v>
      </c>
      <c r="M135" s="213">
        <v>0</v>
      </c>
      <c r="N135" s="213">
        <v>0</v>
      </c>
      <c r="O135" s="213">
        <v>13.392857142857146</v>
      </c>
      <c r="P135" s="213">
        <v>0</v>
      </c>
      <c r="Q135" s="213">
        <v>0</v>
      </c>
      <c r="R135" s="213">
        <v>0</v>
      </c>
      <c r="S135" s="213">
        <v>0</v>
      </c>
      <c r="T135" s="213">
        <v>34.821428571428577</v>
      </c>
      <c r="U135" s="39">
        <v>18</v>
      </c>
      <c r="V135" s="113">
        <v>0</v>
      </c>
      <c r="W135" s="113">
        <v>0.92735703245749612</v>
      </c>
      <c r="X135" s="113">
        <v>1.8547140649149922</v>
      </c>
      <c r="Y135" s="113">
        <v>0</v>
      </c>
      <c r="Z135" s="114">
        <v>0.30911901081916537</v>
      </c>
      <c r="AA135" s="114">
        <v>0.30911901081916537</v>
      </c>
      <c r="AB135" s="113">
        <v>5.564142194744977</v>
      </c>
      <c r="AC135" s="113">
        <v>0</v>
      </c>
      <c r="AD135" s="113">
        <v>0</v>
      </c>
      <c r="AE135" s="113">
        <v>0</v>
      </c>
      <c r="AF135" s="114">
        <v>0</v>
      </c>
      <c r="AG135" s="113">
        <v>0.30911901081916537</v>
      </c>
      <c r="AH135" s="113">
        <v>0.30911901081916537</v>
      </c>
      <c r="AI135" s="113">
        <v>0</v>
      </c>
      <c r="AJ135" s="113">
        <v>0.61823802163833075</v>
      </c>
      <c r="AK135" s="113">
        <v>0</v>
      </c>
      <c r="AL135" s="113">
        <v>0</v>
      </c>
      <c r="AM135" s="113">
        <v>0</v>
      </c>
      <c r="AN135" s="113">
        <v>0.30911901081916537</v>
      </c>
      <c r="AO135" s="113">
        <v>0</v>
      </c>
      <c r="AP135" s="113">
        <v>0.61823802163833075</v>
      </c>
      <c r="AQ135" s="113">
        <v>0</v>
      </c>
      <c r="AR135" s="113">
        <v>3.400309119010819</v>
      </c>
      <c r="AS135" s="113">
        <v>11.128284389489954</v>
      </c>
      <c r="AT135" s="114">
        <v>44.049459041731062</v>
      </c>
      <c r="AU135" s="114">
        <f t="shared" si="2"/>
        <v>58.578052550231831</v>
      </c>
      <c r="AV135" s="114">
        <v>0</v>
      </c>
      <c r="AW135" s="113">
        <v>4.6367851622874809</v>
      </c>
      <c r="AX135" s="113">
        <v>0</v>
      </c>
      <c r="AY135" s="114">
        <v>24.729520865533232</v>
      </c>
      <c r="AZ135" s="113">
        <v>0.92735703245749612</v>
      </c>
      <c r="BA135" s="113">
        <v>0.87847730600292828</v>
      </c>
      <c r="BB135" s="113">
        <v>1.7569546120058566</v>
      </c>
      <c r="BC135" s="113">
        <v>0</v>
      </c>
      <c r="BD135" s="113">
        <v>0</v>
      </c>
      <c r="BE135" s="113">
        <v>0</v>
      </c>
      <c r="BF135" s="113">
        <v>0.29282576866764276</v>
      </c>
      <c r="BG135" s="113">
        <v>0</v>
      </c>
      <c r="BH135" s="113">
        <v>0</v>
      </c>
      <c r="BI135" s="113">
        <v>0.87847730600292828</v>
      </c>
      <c r="BJ135" s="113">
        <v>0</v>
      </c>
      <c r="BK135" s="113">
        <v>0</v>
      </c>
      <c r="BL135" s="113">
        <v>0.29282576866764276</v>
      </c>
      <c r="BM135" s="113">
        <v>0</v>
      </c>
      <c r="BN135" s="113">
        <v>0</v>
      </c>
      <c r="BO135" s="113">
        <v>0</v>
      </c>
      <c r="BP135" s="113">
        <v>0</v>
      </c>
      <c r="BQ135" s="113">
        <v>0</v>
      </c>
      <c r="BR135" s="113">
        <v>0</v>
      </c>
      <c r="BS135" s="113">
        <v>0</v>
      </c>
      <c r="BT135" s="113">
        <v>0.29282576866764276</v>
      </c>
      <c r="BU135" s="113">
        <v>0</v>
      </c>
      <c r="BV135" s="113">
        <v>0.29282576866764276</v>
      </c>
      <c r="BW135" s="113">
        <v>0</v>
      </c>
      <c r="BX135" s="113">
        <v>0</v>
      </c>
      <c r="BY135" s="113">
        <v>0</v>
      </c>
      <c r="BZ135" s="113">
        <v>0</v>
      </c>
      <c r="CA135" s="113">
        <v>0</v>
      </c>
      <c r="CB135" s="113">
        <v>0</v>
      </c>
      <c r="CC135" s="114">
        <v>0</v>
      </c>
      <c r="CD135" s="114">
        <v>0</v>
      </c>
      <c r="CE135" s="114">
        <v>0</v>
      </c>
      <c r="CF135" s="114">
        <v>0</v>
      </c>
      <c r="CG135" s="114">
        <v>0.58565153733528552</v>
      </c>
      <c r="CH135" s="114">
        <v>0</v>
      </c>
      <c r="CI135" s="114">
        <v>0</v>
      </c>
      <c r="CJ135" s="114">
        <v>0</v>
      </c>
      <c r="CK135" s="114">
        <v>0</v>
      </c>
    </row>
    <row r="136" spans="1:89" x14ac:dyDescent="0.2">
      <c r="A136" s="105">
        <v>294</v>
      </c>
      <c r="B136" s="105">
        <f>'Revised Stratig. - April ''08'!G239</f>
        <v>5613</v>
      </c>
      <c r="C136" s="122">
        <v>1</v>
      </c>
      <c r="D136" s="123"/>
      <c r="E136" s="123"/>
      <c r="F136" s="123"/>
      <c r="G136" s="123">
        <v>1</v>
      </c>
      <c r="H136" s="123">
        <v>1</v>
      </c>
      <c r="I136" s="213">
        <v>0</v>
      </c>
      <c r="J136" s="213">
        <v>0</v>
      </c>
      <c r="K136" s="213">
        <v>0</v>
      </c>
      <c r="L136" s="213">
        <v>0.92500000000000016</v>
      </c>
      <c r="M136" s="213">
        <v>0</v>
      </c>
      <c r="N136" s="213">
        <v>0</v>
      </c>
      <c r="O136" s="213">
        <v>12.037037037037036</v>
      </c>
      <c r="P136" s="213">
        <v>0</v>
      </c>
      <c r="Q136" s="213">
        <v>0</v>
      </c>
      <c r="R136" s="213">
        <v>0</v>
      </c>
      <c r="S136" s="213">
        <v>0</v>
      </c>
      <c r="T136" s="213">
        <v>32.407407407407398</v>
      </c>
      <c r="U136" s="39">
        <v>22</v>
      </c>
      <c r="V136" s="113">
        <v>0</v>
      </c>
      <c r="W136" s="113">
        <v>0.53333333333333333</v>
      </c>
      <c r="X136" s="113">
        <v>0.26666666666666666</v>
      </c>
      <c r="Y136" s="113">
        <v>0.53333333333333333</v>
      </c>
      <c r="Z136" s="114">
        <v>0</v>
      </c>
      <c r="AA136" s="118">
        <v>0.53333333333333333</v>
      </c>
      <c r="AB136" s="113">
        <v>4.8</v>
      </c>
      <c r="AC136" s="113">
        <v>0.26666666666666666</v>
      </c>
      <c r="AD136" s="113">
        <v>0</v>
      </c>
      <c r="AE136" s="113">
        <v>0</v>
      </c>
      <c r="AF136" s="118">
        <v>0</v>
      </c>
      <c r="AG136" s="113">
        <v>0</v>
      </c>
      <c r="AH136" s="113">
        <v>0</v>
      </c>
      <c r="AI136" s="113">
        <v>0.26666666666666666</v>
      </c>
      <c r="AJ136" s="113">
        <v>0.26666666666666666</v>
      </c>
      <c r="AK136" s="113">
        <v>0</v>
      </c>
      <c r="AL136" s="113">
        <v>0</v>
      </c>
      <c r="AM136" s="113">
        <v>0.26666666666666666</v>
      </c>
      <c r="AN136" s="113">
        <v>0.26666666666666666</v>
      </c>
      <c r="AO136" s="113">
        <v>0</v>
      </c>
      <c r="AP136" s="113">
        <v>0.26666666666666666</v>
      </c>
      <c r="AQ136" s="113">
        <v>0</v>
      </c>
      <c r="AR136" s="113">
        <v>2.4</v>
      </c>
      <c r="AS136" s="113">
        <v>10.933333333333334</v>
      </c>
      <c r="AT136" s="114">
        <v>55.733333333333334</v>
      </c>
      <c r="AU136" s="114">
        <f t="shared" si="2"/>
        <v>69.066666666666663</v>
      </c>
      <c r="AV136" s="114">
        <v>0</v>
      </c>
      <c r="AW136" s="113">
        <v>5.8666666666666663</v>
      </c>
      <c r="AX136" s="113">
        <v>0</v>
      </c>
      <c r="AY136" s="118">
        <v>15.466666666666667</v>
      </c>
      <c r="AZ136" s="113">
        <v>1.3333333333333335</v>
      </c>
      <c r="BA136" s="113">
        <v>0.25252525252525254</v>
      </c>
      <c r="BB136" s="113">
        <v>0.50505050505050508</v>
      </c>
      <c r="BC136" s="113">
        <v>0</v>
      </c>
      <c r="BD136" s="113">
        <v>0</v>
      </c>
      <c r="BE136" s="113">
        <v>0</v>
      </c>
      <c r="BF136" s="113">
        <v>0</v>
      </c>
      <c r="BG136" s="113">
        <v>0</v>
      </c>
      <c r="BH136" s="113">
        <v>0</v>
      </c>
      <c r="BI136" s="113">
        <v>0.50505050505050508</v>
      </c>
      <c r="BJ136" s="113">
        <v>0</v>
      </c>
      <c r="BK136" s="113">
        <v>0</v>
      </c>
      <c r="BL136" s="113">
        <v>0.25252525252525254</v>
      </c>
      <c r="BM136" s="113">
        <v>0</v>
      </c>
      <c r="BN136" s="113">
        <v>0.50505050505050508</v>
      </c>
      <c r="BO136" s="113">
        <v>0</v>
      </c>
      <c r="BP136" s="113">
        <v>0</v>
      </c>
      <c r="BQ136" s="113">
        <v>0</v>
      </c>
      <c r="BR136" s="113">
        <v>0</v>
      </c>
      <c r="BS136" s="113">
        <v>0</v>
      </c>
      <c r="BT136" s="113">
        <v>0.25252525252525254</v>
      </c>
      <c r="BU136" s="113">
        <v>0</v>
      </c>
      <c r="BV136" s="113">
        <v>0.25252525252525254</v>
      </c>
      <c r="BW136" s="113">
        <v>0</v>
      </c>
      <c r="BX136" s="113">
        <v>0</v>
      </c>
      <c r="BY136" s="113">
        <v>0</v>
      </c>
      <c r="BZ136" s="113">
        <v>0</v>
      </c>
      <c r="CA136" s="113">
        <v>0</v>
      </c>
      <c r="CB136" s="113">
        <v>0</v>
      </c>
      <c r="CC136" s="114">
        <v>0.50505050505050508</v>
      </c>
      <c r="CD136" s="114">
        <v>0</v>
      </c>
      <c r="CE136" s="114">
        <v>0</v>
      </c>
      <c r="CF136" s="114">
        <v>0</v>
      </c>
      <c r="CG136" s="114">
        <v>0</v>
      </c>
      <c r="CH136" s="114">
        <v>0</v>
      </c>
      <c r="CI136" s="114">
        <v>0</v>
      </c>
      <c r="CJ136" s="114">
        <v>1.7676767676767675</v>
      </c>
      <c r="CK136" s="114">
        <v>0.50505050505050508</v>
      </c>
    </row>
    <row r="137" spans="1:89" x14ac:dyDescent="0.2">
      <c r="A137" s="105">
        <v>295</v>
      </c>
      <c r="B137" s="105">
        <f>'Revised Stratig. - April ''08'!G240</f>
        <v>5619</v>
      </c>
      <c r="C137" s="122">
        <v>1</v>
      </c>
      <c r="D137" s="123"/>
      <c r="E137" s="123"/>
      <c r="F137" s="123"/>
      <c r="G137" s="123">
        <v>1</v>
      </c>
      <c r="H137" s="123">
        <v>1</v>
      </c>
      <c r="I137" s="213">
        <v>0</v>
      </c>
      <c r="J137" s="213">
        <v>0</v>
      </c>
      <c r="K137" s="213">
        <v>0</v>
      </c>
      <c r="L137" s="213">
        <v>1</v>
      </c>
      <c r="M137" s="213">
        <v>0</v>
      </c>
      <c r="N137" s="213">
        <v>0</v>
      </c>
      <c r="O137" s="213">
        <v>13</v>
      </c>
      <c r="P137" s="213">
        <v>0</v>
      </c>
      <c r="Q137" s="213">
        <v>0</v>
      </c>
      <c r="R137" s="213">
        <v>0</v>
      </c>
      <c r="S137" s="213">
        <v>0</v>
      </c>
      <c r="T137" s="213">
        <v>31</v>
      </c>
      <c r="U137" s="39">
        <v>22</v>
      </c>
      <c r="V137" s="113">
        <v>0</v>
      </c>
      <c r="W137" s="113">
        <v>0</v>
      </c>
      <c r="X137" s="113">
        <v>2.2617124394184165</v>
      </c>
      <c r="Y137" s="113">
        <v>0.32310177705977383</v>
      </c>
      <c r="Z137" s="114">
        <v>0.32310177705977383</v>
      </c>
      <c r="AA137" s="114">
        <v>0.96930533117932149</v>
      </c>
      <c r="AB137" s="113">
        <v>5.4927302100161546</v>
      </c>
      <c r="AC137" s="113">
        <v>0.32310177705977383</v>
      </c>
      <c r="AD137" s="113">
        <v>0</v>
      </c>
      <c r="AE137" s="113">
        <v>0</v>
      </c>
      <c r="AF137" s="118">
        <v>0</v>
      </c>
      <c r="AG137" s="113">
        <v>0</v>
      </c>
      <c r="AH137" s="113">
        <v>1.2924071082390953</v>
      </c>
      <c r="AI137" s="113">
        <v>0</v>
      </c>
      <c r="AJ137" s="113">
        <v>0.64620355411954766</v>
      </c>
      <c r="AK137" s="113">
        <v>0</v>
      </c>
      <c r="AL137" s="113">
        <v>0</v>
      </c>
      <c r="AM137" s="113">
        <v>0</v>
      </c>
      <c r="AN137" s="113">
        <v>0</v>
      </c>
      <c r="AO137" s="113">
        <v>0</v>
      </c>
      <c r="AP137" s="113">
        <v>0.64620355411954766</v>
      </c>
      <c r="AQ137" s="113">
        <v>0.32310177705977383</v>
      </c>
      <c r="AR137" s="113">
        <v>0.32310177705977383</v>
      </c>
      <c r="AS137" s="113">
        <v>3.5541195476575123</v>
      </c>
      <c r="AT137" s="114">
        <v>60.904684975767367</v>
      </c>
      <c r="AU137" s="114">
        <f t="shared" si="2"/>
        <v>64.78190630048465</v>
      </c>
      <c r="AV137" s="114">
        <v>0</v>
      </c>
      <c r="AW137" s="113">
        <v>8.4006462035541194</v>
      </c>
      <c r="AX137" s="113">
        <v>0</v>
      </c>
      <c r="AY137" s="118">
        <v>13.247172859450727</v>
      </c>
      <c r="AZ137" s="113">
        <v>0.96930533117932149</v>
      </c>
      <c r="BA137" s="113">
        <v>1.4903129657228018</v>
      </c>
      <c r="BB137" s="113">
        <v>1.1922503725782414</v>
      </c>
      <c r="BC137" s="113">
        <v>0</v>
      </c>
      <c r="BD137" s="113">
        <v>0</v>
      </c>
      <c r="BE137" s="113">
        <v>0.29806259314456035</v>
      </c>
      <c r="BF137" s="113">
        <v>0</v>
      </c>
      <c r="BG137" s="113">
        <v>0</v>
      </c>
      <c r="BH137" s="113">
        <v>0</v>
      </c>
      <c r="BI137" s="113">
        <v>0.29806259314456035</v>
      </c>
      <c r="BJ137" s="113">
        <v>0</v>
      </c>
      <c r="BK137" s="113">
        <v>0</v>
      </c>
      <c r="BL137" s="113">
        <v>0.29806259314456035</v>
      </c>
      <c r="BM137" s="113">
        <v>0</v>
      </c>
      <c r="BN137" s="113">
        <v>0.29806259314456035</v>
      </c>
      <c r="BO137" s="113">
        <v>0</v>
      </c>
      <c r="BP137" s="113">
        <v>0</v>
      </c>
      <c r="BQ137" s="113">
        <v>0</v>
      </c>
      <c r="BR137" s="113">
        <v>0</v>
      </c>
      <c r="BS137" s="113">
        <v>0</v>
      </c>
      <c r="BT137" s="113">
        <v>0.29806259314456035</v>
      </c>
      <c r="BU137" s="113">
        <v>0</v>
      </c>
      <c r="BV137" s="113">
        <v>0.29806259314456035</v>
      </c>
      <c r="BW137" s="113">
        <v>0</v>
      </c>
      <c r="BX137" s="113">
        <v>0</v>
      </c>
      <c r="BY137" s="113">
        <v>0</v>
      </c>
      <c r="BZ137" s="113">
        <v>0</v>
      </c>
      <c r="CA137" s="113">
        <v>0</v>
      </c>
      <c r="CB137" s="113">
        <v>0</v>
      </c>
      <c r="CC137" s="114">
        <v>0.89418777943368111</v>
      </c>
      <c r="CD137" s="114">
        <v>0</v>
      </c>
      <c r="CE137" s="114">
        <v>0</v>
      </c>
      <c r="CF137" s="114">
        <v>0</v>
      </c>
      <c r="CG137" s="114">
        <v>0</v>
      </c>
      <c r="CH137" s="114">
        <v>0</v>
      </c>
      <c r="CI137" s="114">
        <v>0</v>
      </c>
      <c r="CJ137" s="114">
        <v>1.1922503725782414</v>
      </c>
      <c r="CK137" s="114">
        <v>1.1922503725782414</v>
      </c>
    </row>
    <row r="138" spans="1:89" x14ac:dyDescent="0.2">
      <c r="A138" s="105">
        <v>296</v>
      </c>
      <c r="B138" s="105">
        <f>'Revised Stratig. - April ''08'!G241</f>
        <v>5658</v>
      </c>
      <c r="C138" s="122">
        <v>1</v>
      </c>
      <c r="D138" s="123"/>
      <c r="E138" s="123"/>
      <c r="F138" s="123"/>
      <c r="G138" s="123">
        <v>1</v>
      </c>
      <c r="H138" s="123">
        <v>1</v>
      </c>
      <c r="I138" s="213">
        <v>0</v>
      </c>
      <c r="J138" s="213">
        <v>0</v>
      </c>
      <c r="K138" s="213">
        <v>0</v>
      </c>
      <c r="L138" s="213">
        <v>2.5862068965517242</v>
      </c>
      <c r="M138" s="213">
        <v>0</v>
      </c>
      <c r="N138" s="213">
        <v>0</v>
      </c>
      <c r="O138" s="213">
        <v>30.172413793103445</v>
      </c>
      <c r="P138" s="213">
        <v>0</v>
      </c>
      <c r="Q138" s="213">
        <v>0</v>
      </c>
      <c r="R138" s="213">
        <v>0</v>
      </c>
      <c r="S138" s="213">
        <v>0</v>
      </c>
      <c r="T138" s="213">
        <v>37.999999999999993</v>
      </c>
      <c r="U138" s="39">
        <v>14</v>
      </c>
      <c r="V138" s="113">
        <v>0</v>
      </c>
      <c r="W138" s="113">
        <v>0.390625</v>
      </c>
      <c r="X138" s="113">
        <v>0.390625</v>
      </c>
      <c r="Y138" s="113">
        <v>0</v>
      </c>
      <c r="Z138" s="114">
        <v>0</v>
      </c>
      <c r="AA138" s="114">
        <v>1.5625</v>
      </c>
      <c r="AB138" s="113">
        <v>4.6875</v>
      </c>
      <c r="AC138" s="113">
        <v>0</v>
      </c>
      <c r="AD138" s="113">
        <v>0</v>
      </c>
      <c r="AE138" s="113">
        <v>0.78125</v>
      </c>
      <c r="AF138" s="118">
        <v>0</v>
      </c>
      <c r="AG138" s="113">
        <v>0</v>
      </c>
      <c r="AH138" s="113">
        <v>0.390625</v>
      </c>
      <c r="AI138" s="113">
        <v>0.390625</v>
      </c>
      <c r="AJ138" s="113">
        <v>0</v>
      </c>
      <c r="AK138" s="113">
        <v>0</v>
      </c>
      <c r="AL138" s="113">
        <v>0</v>
      </c>
      <c r="AM138" s="113">
        <v>0</v>
      </c>
      <c r="AN138" s="113">
        <v>0.390625</v>
      </c>
      <c r="AO138" s="113">
        <v>0</v>
      </c>
      <c r="AP138" s="113">
        <v>0.78125</v>
      </c>
      <c r="AQ138" s="113">
        <v>0</v>
      </c>
      <c r="AR138" s="113">
        <v>10.546875</v>
      </c>
      <c r="AS138" s="113">
        <v>0.78125</v>
      </c>
      <c r="AT138" s="114">
        <v>51.171875</v>
      </c>
      <c r="AU138" s="114">
        <f t="shared" si="2"/>
        <v>62.5</v>
      </c>
      <c r="AV138" s="114">
        <v>0</v>
      </c>
      <c r="AW138" s="113">
        <v>9.375</v>
      </c>
      <c r="AX138" s="113">
        <v>0</v>
      </c>
      <c r="AY138" s="118">
        <v>18.359375</v>
      </c>
      <c r="AZ138" s="113">
        <v>0</v>
      </c>
      <c r="BA138" s="113">
        <v>0</v>
      </c>
      <c r="BB138" s="113">
        <v>0.38610038610038611</v>
      </c>
      <c r="BC138" s="113">
        <v>0</v>
      </c>
      <c r="BD138" s="113">
        <v>0</v>
      </c>
      <c r="BE138" s="113">
        <v>0</v>
      </c>
      <c r="BF138" s="113">
        <v>0</v>
      </c>
      <c r="BG138" s="113">
        <v>0</v>
      </c>
      <c r="BH138" s="113">
        <v>0</v>
      </c>
      <c r="BI138" s="113">
        <v>0.77220077220077221</v>
      </c>
      <c r="BJ138" s="113">
        <v>0</v>
      </c>
      <c r="BK138" s="113">
        <v>0</v>
      </c>
      <c r="BL138" s="113">
        <v>0</v>
      </c>
      <c r="BM138" s="113">
        <v>0</v>
      </c>
      <c r="BN138" s="113">
        <v>0</v>
      </c>
      <c r="BO138" s="113">
        <v>0</v>
      </c>
      <c r="BP138" s="113">
        <v>0</v>
      </c>
      <c r="BQ138" s="113">
        <v>0</v>
      </c>
      <c r="BR138" s="113">
        <v>0</v>
      </c>
      <c r="BS138" s="113">
        <v>0</v>
      </c>
      <c r="BT138" s="113">
        <v>0</v>
      </c>
      <c r="BU138" s="113">
        <v>0</v>
      </c>
      <c r="BV138" s="113">
        <v>0</v>
      </c>
      <c r="BW138" s="113">
        <v>0</v>
      </c>
      <c r="BX138" s="113">
        <v>0</v>
      </c>
      <c r="BY138" s="113">
        <v>0</v>
      </c>
      <c r="BZ138" s="113">
        <v>0</v>
      </c>
      <c r="CA138" s="113">
        <v>0</v>
      </c>
      <c r="CB138" s="113">
        <v>0</v>
      </c>
      <c r="CC138" s="114">
        <v>0</v>
      </c>
      <c r="CD138" s="114">
        <v>0</v>
      </c>
      <c r="CE138" s="114">
        <v>0</v>
      </c>
      <c r="CF138" s="114">
        <v>0</v>
      </c>
      <c r="CG138" s="114">
        <v>0</v>
      </c>
      <c r="CH138" s="114">
        <v>0</v>
      </c>
      <c r="CI138" s="114">
        <v>0</v>
      </c>
      <c r="CJ138" s="114">
        <v>0</v>
      </c>
      <c r="CK138" s="114">
        <v>0</v>
      </c>
    </row>
    <row r="139" spans="1:89" x14ac:dyDescent="0.2">
      <c r="A139" s="105">
        <v>297</v>
      </c>
      <c r="B139" s="105">
        <f>'Revised Stratig. - April ''08'!G242</f>
        <v>5697</v>
      </c>
      <c r="C139" s="122">
        <v>1</v>
      </c>
      <c r="D139" s="123"/>
      <c r="E139" s="123"/>
      <c r="F139" s="123"/>
      <c r="G139" s="123">
        <v>1</v>
      </c>
      <c r="H139" s="123">
        <v>1</v>
      </c>
      <c r="I139" s="213">
        <v>0</v>
      </c>
      <c r="J139" s="213">
        <v>0</v>
      </c>
      <c r="K139" s="213">
        <v>0</v>
      </c>
      <c r="L139" s="213">
        <v>0</v>
      </c>
      <c r="M139" s="213">
        <v>0</v>
      </c>
      <c r="N139" s="213">
        <v>0</v>
      </c>
      <c r="O139" s="213">
        <v>9.2592592592592595</v>
      </c>
      <c r="P139" s="213">
        <v>0</v>
      </c>
      <c r="Q139" s="213">
        <v>0</v>
      </c>
      <c r="R139" s="213">
        <v>0</v>
      </c>
      <c r="S139" s="213">
        <v>0</v>
      </c>
      <c r="T139" s="213">
        <v>25</v>
      </c>
      <c r="U139" s="39">
        <v>24</v>
      </c>
      <c r="V139" s="113">
        <v>0.30864197530864196</v>
      </c>
      <c r="W139" s="113">
        <v>0</v>
      </c>
      <c r="X139" s="113">
        <v>0.61728395061728392</v>
      </c>
      <c r="Y139" s="113">
        <v>0.61728395061728392</v>
      </c>
      <c r="Z139" s="114">
        <v>0.30864197530864196</v>
      </c>
      <c r="AA139" s="114">
        <v>0.61728395061728392</v>
      </c>
      <c r="AB139" s="113">
        <v>7.4074074074074066</v>
      </c>
      <c r="AC139" s="113">
        <v>0</v>
      </c>
      <c r="AD139" s="113">
        <v>0</v>
      </c>
      <c r="AE139" s="113">
        <v>0</v>
      </c>
      <c r="AF139" s="114">
        <v>0</v>
      </c>
      <c r="AG139" s="113">
        <v>0.30864197530864196</v>
      </c>
      <c r="AH139" s="113">
        <v>0</v>
      </c>
      <c r="AI139" s="113">
        <v>0</v>
      </c>
      <c r="AJ139" s="113">
        <v>0.30864197530864196</v>
      </c>
      <c r="AK139" s="113">
        <v>0</v>
      </c>
      <c r="AL139" s="113">
        <v>0</v>
      </c>
      <c r="AM139" s="113">
        <v>0.30864197530864196</v>
      </c>
      <c r="AN139" s="113">
        <v>0</v>
      </c>
      <c r="AO139" s="113">
        <v>0</v>
      </c>
      <c r="AP139" s="113">
        <v>1.8518518518518516</v>
      </c>
      <c r="AQ139" s="113">
        <v>0</v>
      </c>
      <c r="AR139" s="113">
        <v>0.92592592592592582</v>
      </c>
      <c r="AS139" s="113">
        <v>7.098765432098765</v>
      </c>
      <c r="AT139" s="114">
        <v>57.407407407407405</v>
      </c>
      <c r="AU139" s="114">
        <f t="shared" si="2"/>
        <v>65.432098765432102</v>
      </c>
      <c r="AV139" s="114">
        <v>0</v>
      </c>
      <c r="AW139" s="113">
        <v>4.9382716049382713</v>
      </c>
      <c r="AX139" s="113">
        <v>0.30864197530864196</v>
      </c>
      <c r="AY139" s="114">
        <v>15.432098765432098</v>
      </c>
      <c r="AZ139" s="113">
        <v>1.2345679012345678</v>
      </c>
      <c r="BA139" s="113">
        <v>0.58997050147492625</v>
      </c>
      <c r="BB139" s="113">
        <v>0.58997050147492625</v>
      </c>
      <c r="BC139" s="113">
        <v>0</v>
      </c>
      <c r="BD139" s="113">
        <v>0</v>
      </c>
      <c r="BE139" s="113">
        <v>0</v>
      </c>
      <c r="BF139" s="113">
        <v>0</v>
      </c>
      <c r="BG139" s="113">
        <v>0</v>
      </c>
      <c r="BH139" s="113">
        <v>0</v>
      </c>
      <c r="BI139" s="113">
        <v>0.29498525073746312</v>
      </c>
      <c r="BJ139" s="113">
        <v>0</v>
      </c>
      <c r="BK139" s="113">
        <v>0</v>
      </c>
      <c r="BL139" s="113">
        <v>0.58997050147492625</v>
      </c>
      <c r="BM139" s="113">
        <v>0</v>
      </c>
      <c r="BN139" s="113">
        <v>0</v>
      </c>
      <c r="BO139" s="113">
        <v>0</v>
      </c>
      <c r="BP139" s="113">
        <v>0</v>
      </c>
      <c r="BQ139" s="113">
        <v>0</v>
      </c>
      <c r="BR139" s="113">
        <v>0</v>
      </c>
      <c r="BS139" s="113">
        <v>0</v>
      </c>
      <c r="BT139" s="113">
        <v>0.29498525073746312</v>
      </c>
      <c r="BU139" s="113">
        <v>0</v>
      </c>
      <c r="BV139" s="113">
        <v>0.58997050147492625</v>
      </c>
      <c r="BW139" s="113">
        <v>0</v>
      </c>
      <c r="BX139" s="113">
        <v>0</v>
      </c>
      <c r="BY139" s="113">
        <v>0</v>
      </c>
      <c r="BZ139" s="113">
        <v>0</v>
      </c>
      <c r="CA139" s="113">
        <v>0</v>
      </c>
      <c r="CB139" s="113">
        <v>0</v>
      </c>
      <c r="CC139" s="114">
        <v>0</v>
      </c>
      <c r="CD139" s="114">
        <v>0</v>
      </c>
      <c r="CE139" s="114">
        <v>0</v>
      </c>
      <c r="CF139" s="114">
        <v>0</v>
      </c>
      <c r="CG139" s="114">
        <v>0.58997050147492625</v>
      </c>
      <c r="CH139" s="114">
        <v>0</v>
      </c>
      <c r="CI139" s="114">
        <v>0</v>
      </c>
      <c r="CJ139" s="114">
        <v>0.88495575221238942</v>
      </c>
      <c r="CK139" s="114">
        <v>0</v>
      </c>
    </row>
    <row r="140" spans="1:89" x14ac:dyDescent="0.2">
      <c r="A140" s="105">
        <v>298</v>
      </c>
      <c r="B140" s="105">
        <f>'Revised Stratig. - April ''08'!G243</f>
        <v>5736</v>
      </c>
      <c r="C140" s="122">
        <v>1</v>
      </c>
      <c r="D140" s="123"/>
      <c r="E140" s="123"/>
      <c r="F140" s="123"/>
      <c r="G140" s="123">
        <v>1</v>
      </c>
      <c r="H140" s="123">
        <v>1</v>
      </c>
      <c r="I140" s="213">
        <v>0</v>
      </c>
      <c r="J140" s="213">
        <v>0</v>
      </c>
      <c r="K140" s="213">
        <v>0</v>
      </c>
      <c r="L140" s="213">
        <v>0.89500000000000024</v>
      </c>
      <c r="M140" s="213">
        <v>0</v>
      </c>
      <c r="N140" s="213">
        <v>0</v>
      </c>
      <c r="O140" s="213">
        <v>12.5</v>
      </c>
      <c r="P140" s="213">
        <v>0</v>
      </c>
      <c r="Q140" s="213">
        <v>0</v>
      </c>
      <c r="R140" s="213">
        <v>0</v>
      </c>
      <c r="S140" s="213">
        <v>0</v>
      </c>
      <c r="T140" s="213">
        <v>18.75</v>
      </c>
      <c r="U140" s="39">
        <v>18</v>
      </c>
      <c r="V140" s="113">
        <v>0</v>
      </c>
      <c r="W140" s="113">
        <v>0.56338028169014087</v>
      </c>
      <c r="X140" s="113">
        <v>1.4084507042253522</v>
      </c>
      <c r="Y140" s="113">
        <v>0.28169014084507044</v>
      </c>
      <c r="Z140" s="114">
        <v>0.28169014084507044</v>
      </c>
      <c r="AA140" s="114">
        <v>0.84507042253521114</v>
      </c>
      <c r="AB140" s="113">
        <v>4.507042253521127</v>
      </c>
      <c r="AC140" s="113">
        <v>0</v>
      </c>
      <c r="AD140" s="113">
        <v>0</v>
      </c>
      <c r="AE140" s="113">
        <v>0</v>
      </c>
      <c r="AF140" s="114">
        <v>0</v>
      </c>
      <c r="AG140" s="113">
        <v>0</v>
      </c>
      <c r="AH140" s="113">
        <v>0.28169014084507044</v>
      </c>
      <c r="AI140" s="113">
        <v>0</v>
      </c>
      <c r="AJ140" s="113">
        <v>0</v>
      </c>
      <c r="AK140" s="113">
        <v>0</v>
      </c>
      <c r="AL140" s="113">
        <v>0</v>
      </c>
      <c r="AM140" s="113">
        <v>0</v>
      </c>
      <c r="AN140" s="113">
        <v>0</v>
      </c>
      <c r="AO140" s="113">
        <v>0</v>
      </c>
      <c r="AP140" s="113">
        <v>0.56338028169014087</v>
      </c>
      <c r="AQ140" s="113">
        <v>0</v>
      </c>
      <c r="AR140" s="113">
        <v>2.2535211267605635</v>
      </c>
      <c r="AS140" s="113">
        <v>5.6338028169014089</v>
      </c>
      <c r="AT140" s="114">
        <v>59.718309859154928</v>
      </c>
      <c r="AU140" s="114">
        <f t="shared" si="2"/>
        <v>67.605633802816897</v>
      </c>
      <c r="AV140" s="114">
        <v>0</v>
      </c>
      <c r="AW140" s="113">
        <v>5.352112676056338</v>
      </c>
      <c r="AX140" s="113">
        <v>0</v>
      </c>
      <c r="AY140" s="114">
        <v>17.464788732394364</v>
      </c>
      <c r="AZ140" s="113">
        <v>0.84507042253521114</v>
      </c>
      <c r="BA140" s="113">
        <v>0.53475935828876997</v>
      </c>
      <c r="BB140" s="113">
        <v>0.53475935828876997</v>
      </c>
      <c r="BC140" s="113">
        <v>0</v>
      </c>
      <c r="BD140" s="113">
        <v>0</v>
      </c>
      <c r="BE140" s="113">
        <v>0</v>
      </c>
      <c r="BF140" s="113">
        <v>0</v>
      </c>
      <c r="BG140" s="113">
        <v>0</v>
      </c>
      <c r="BH140" s="113">
        <v>0</v>
      </c>
      <c r="BI140" s="113">
        <v>0.26737967914438499</v>
      </c>
      <c r="BJ140" s="113">
        <v>0</v>
      </c>
      <c r="BK140" s="113">
        <v>0</v>
      </c>
      <c r="BL140" s="113">
        <v>0.26737967914438499</v>
      </c>
      <c r="BM140" s="113">
        <v>0</v>
      </c>
      <c r="BN140" s="113">
        <v>0</v>
      </c>
      <c r="BO140" s="113">
        <v>0</v>
      </c>
      <c r="BP140" s="113">
        <v>0</v>
      </c>
      <c r="BQ140" s="113">
        <v>0</v>
      </c>
      <c r="BR140" s="113">
        <v>0</v>
      </c>
      <c r="BS140" s="113">
        <v>0</v>
      </c>
      <c r="BT140" s="113">
        <v>0.53475935828876997</v>
      </c>
      <c r="BU140" s="113">
        <v>0</v>
      </c>
      <c r="BV140" s="113">
        <v>1.3368983957219251</v>
      </c>
      <c r="BW140" s="113">
        <v>0</v>
      </c>
      <c r="BX140" s="113">
        <v>0</v>
      </c>
      <c r="BY140" s="113">
        <v>0</v>
      </c>
      <c r="BZ140" s="113">
        <v>0</v>
      </c>
      <c r="CA140" s="113">
        <v>0</v>
      </c>
      <c r="CB140" s="113">
        <v>0</v>
      </c>
      <c r="CC140" s="114">
        <v>0</v>
      </c>
      <c r="CD140" s="114">
        <v>0</v>
      </c>
      <c r="CE140" s="114">
        <v>0</v>
      </c>
      <c r="CF140" s="114">
        <v>0</v>
      </c>
      <c r="CG140" s="114">
        <v>0</v>
      </c>
      <c r="CH140" s="114">
        <v>0</v>
      </c>
      <c r="CI140" s="114">
        <v>0</v>
      </c>
      <c r="CJ140" s="114">
        <v>1.6042780748663104</v>
      </c>
      <c r="CK140" s="114">
        <v>0</v>
      </c>
    </row>
    <row r="141" spans="1:89" x14ac:dyDescent="0.2">
      <c r="A141" s="105">
        <v>299</v>
      </c>
      <c r="B141" s="105">
        <f>'Revised Stratig. - April ''08'!G244</f>
        <v>5775</v>
      </c>
      <c r="C141" s="122">
        <v>1</v>
      </c>
      <c r="D141" s="123"/>
      <c r="E141" s="123"/>
      <c r="F141" s="123"/>
      <c r="G141" s="123">
        <v>1</v>
      </c>
      <c r="H141" s="123">
        <v>1</v>
      </c>
      <c r="I141" s="213">
        <v>0</v>
      </c>
      <c r="J141" s="213">
        <v>0</v>
      </c>
      <c r="K141" s="213">
        <v>0</v>
      </c>
      <c r="L141" s="213">
        <v>0</v>
      </c>
      <c r="M141" s="213">
        <v>0</v>
      </c>
      <c r="N141" s="213">
        <v>0</v>
      </c>
      <c r="O141" s="213">
        <v>16.379310344827584</v>
      </c>
      <c r="P141" s="213">
        <v>0</v>
      </c>
      <c r="Q141" s="213">
        <v>0</v>
      </c>
      <c r="R141" s="213">
        <v>0</v>
      </c>
      <c r="S141" s="213">
        <v>0</v>
      </c>
      <c r="T141" s="213">
        <v>14.655172413793103</v>
      </c>
      <c r="U141" s="39">
        <v>25</v>
      </c>
      <c r="V141" s="113">
        <v>0.30769230769230771</v>
      </c>
      <c r="W141" s="113">
        <v>0</v>
      </c>
      <c r="X141" s="113">
        <v>1.8461538461538463</v>
      </c>
      <c r="Y141" s="113">
        <v>0.61538461538461542</v>
      </c>
      <c r="Z141" s="114">
        <v>0</v>
      </c>
      <c r="AA141" s="114">
        <v>0.92307692307692313</v>
      </c>
      <c r="AB141" s="113">
        <v>3.6923076923076925</v>
      </c>
      <c r="AC141" s="113">
        <v>0</v>
      </c>
      <c r="AD141" s="113">
        <v>0</v>
      </c>
      <c r="AE141" s="113">
        <v>0</v>
      </c>
      <c r="AF141" s="114">
        <v>0</v>
      </c>
      <c r="AG141" s="113">
        <v>0</v>
      </c>
      <c r="AH141" s="113">
        <v>0</v>
      </c>
      <c r="AI141" s="113">
        <v>0</v>
      </c>
      <c r="AJ141" s="113">
        <v>0.61538461538461542</v>
      </c>
      <c r="AK141" s="113">
        <v>0</v>
      </c>
      <c r="AL141" s="113">
        <v>0</v>
      </c>
      <c r="AM141" s="113">
        <v>0</v>
      </c>
      <c r="AN141" s="113">
        <v>0</v>
      </c>
      <c r="AO141" s="113">
        <v>0</v>
      </c>
      <c r="AP141" s="113">
        <v>0.30769230769230771</v>
      </c>
      <c r="AQ141" s="113">
        <v>0.61538461538461542</v>
      </c>
      <c r="AR141" s="113">
        <v>2.1538461538461537</v>
      </c>
      <c r="AS141" s="113">
        <v>10.153846153846153</v>
      </c>
      <c r="AT141" s="114">
        <v>56.000000000000007</v>
      </c>
      <c r="AU141" s="114">
        <f t="shared" si="2"/>
        <v>68.307692307692321</v>
      </c>
      <c r="AV141" s="114">
        <v>0</v>
      </c>
      <c r="AW141" s="113">
        <v>7.0769230769230766</v>
      </c>
      <c r="AX141" s="113">
        <v>0</v>
      </c>
      <c r="AY141" s="114">
        <v>15.076923076923077</v>
      </c>
      <c r="AZ141" s="113">
        <v>0.61538461538461542</v>
      </c>
      <c r="BA141" s="113">
        <v>0.58309037900874638</v>
      </c>
      <c r="BB141" s="113">
        <v>0.58309037900874638</v>
      </c>
      <c r="BC141" s="113">
        <v>0</v>
      </c>
      <c r="BD141" s="113">
        <v>0</v>
      </c>
      <c r="BE141" s="113">
        <v>0.29154518950437319</v>
      </c>
      <c r="BF141" s="113">
        <v>0</v>
      </c>
      <c r="BG141" s="113">
        <v>0</v>
      </c>
      <c r="BH141" s="113">
        <v>0</v>
      </c>
      <c r="BI141" s="113">
        <v>0</v>
      </c>
      <c r="BJ141" s="113">
        <v>0</v>
      </c>
      <c r="BK141" s="113">
        <v>0</v>
      </c>
      <c r="BL141" s="113">
        <v>0.58309037900874638</v>
      </c>
      <c r="BM141" s="113">
        <v>0</v>
      </c>
      <c r="BN141" s="113">
        <v>0</v>
      </c>
      <c r="BO141" s="113">
        <v>0</v>
      </c>
      <c r="BP141" s="113">
        <v>0</v>
      </c>
      <c r="BQ141" s="113">
        <v>0</v>
      </c>
      <c r="BR141" s="113">
        <v>0</v>
      </c>
      <c r="BS141" s="113">
        <v>0</v>
      </c>
      <c r="BT141" s="113">
        <v>0.29154518950437319</v>
      </c>
      <c r="BU141" s="113">
        <v>0</v>
      </c>
      <c r="BV141" s="113">
        <v>0.58309037900874638</v>
      </c>
      <c r="BW141" s="113">
        <v>0</v>
      </c>
      <c r="BX141" s="113">
        <v>0</v>
      </c>
      <c r="BY141" s="113">
        <v>0</v>
      </c>
      <c r="BZ141" s="113">
        <v>0</v>
      </c>
      <c r="CA141" s="113">
        <v>0</v>
      </c>
      <c r="CB141" s="113">
        <v>0</v>
      </c>
      <c r="CC141" s="114">
        <v>0</v>
      </c>
      <c r="CD141" s="114">
        <v>0</v>
      </c>
      <c r="CE141" s="114">
        <v>0</v>
      </c>
      <c r="CF141" s="114">
        <v>0</v>
      </c>
      <c r="CG141" s="114">
        <v>0.29154518950437319</v>
      </c>
      <c r="CH141" s="114">
        <v>0</v>
      </c>
      <c r="CI141" s="114">
        <v>0</v>
      </c>
      <c r="CJ141" s="114">
        <v>2.0408163265306123</v>
      </c>
      <c r="CK141" s="114">
        <v>0</v>
      </c>
    </row>
    <row r="142" spans="1:89" x14ac:dyDescent="0.2">
      <c r="A142" s="100">
        <v>300</v>
      </c>
      <c r="B142" s="100">
        <f>'Revised Stratig. - April ''08'!G245</f>
        <v>5814</v>
      </c>
      <c r="C142" s="122">
        <v>1</v>
      </c>
      <c r="D142" s="123"/>
      <c r="E142" s="123"/>
      <c r="F142" s="123"/>
      <c r="G142" s="123"/>
      <c r="H142" s="123">
        <v>1</v>
      </c>
      <c r="I142" s="213">
        <v>0</v>
      </c>
      <c r="J142" s="213">
        <v>0</v>
      </c>
      <c r="K142" s="213">
        <v>0</v>
      </c>
      <c r="L142" s="213">
        <v>2.5</v>
      </c>
      <c r="M142" s="213">
        <v>0</v>
      </c>
      <c r="N142" s="213">
        <v>0</v>
      </c>
      <c r="O142" s="213">
        <v>22.5</v>
      </c>
      <c r="P142" s="213">
        <v>0</v>
      </c>
      <c r="Q142" s="213">
        <v>0</v>
      </c>
      <c r="R142" s="213">
        <v>0</v>
      </c>
      <c r="S142" s="213">
        <v>0</v>
      </c>
      <c r="T142" s="213">
        <v>17.5</v>
      </c>
      <c r="V142" s="113"/>
      <c r="W142" s="113"/>
      <c r="X142" s="113"/>
      <c r="Y142" s="113"/>
      <c r="AB142" s="113"/>
      <c r="AC142" s="113"/>
      <c r="AD142" s="113"/>
      <c r="AE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W142" s="113"/>
      <c r="AX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</row>
    <row r="143" spans="1:89" x14ac:dyDescent="0.2">
      <c r="A143" s="105">
        <v>301</v>
      </c>
      <c r="B143" s="105">
        <f>'Revised Stratig. - April ''08'!G246</f>
        <v>5819</v>
      </c>
      <c r="C143" s="122">
        <v>1</v>
      </c>
      <c r="D143" s="123"/>
      <c r="E143" s="123"/>
      <c r="F143" s="123"/>
      <c r="G143" s="123">
        <v>1</v>
      </c>
      <c r="H143" s="123">
        <v>1</v>
      </c>
      <c r="I143" s="213">
        <v>0</v>
      </c>
      <c r="J143" s="213">
        <v>0</v>
      </c>
      <c r="K143" s="213">
        <v>0</v>
      </c>
      <c r="L143" s="213">
        <v>0.8928571428571429</v>
      </c>
      <c r="M143" s="213">
        <v>0</v>
      </c>
      <c r="N143" s="213">
        <v>0</v>
      </c>
      <c r="O143" s="213">
        <v>68.75</v>
      </c>
      <c r="P143" s="213">
        <v>0</v>
      </c>
      <c r="Q143" s="213">
        <v>0</v>
      </c>
      <c r="R143" s="213">
        <v>0</v>
      </c>
      <c r="S143" s="213">
        <v>0</v>
      </c>
      <c r="T143" s="213">
        <v>23.000000000000004</v>
      </c>
      <c r="U143" s="39">
        <v>28</v>
      </c>
      <c r="V143" s="113">
        <v>0</v>
      </c>
      <c r="W143" s="113">
        <v>0.30959752321981426</v>
      </c>
      <c r="X143" s="113">
        <v>0.92879256965944268</v>
      </c>
      <c r="Y143" s="113">
        <v>0</v>
      </c>
      <c r="Z143" s="114">
        <v>0</v>
      </c>
      <c r="AA143" s="114">
        <v>0.30959752321981426</v>
      </c>
      <c r="AB143" s="113">
        <v>7.4303405572755414</v>
      </c>
      <c r="AC143" s="113">
        <v>0.30959752321981426</v>
      </c>
      <c r="AD143" s="113">
        <v>0</v>
      </c>
      <c r="AE143" s="113">
        <v>0</v>
      </c>
      <c r="AF143" s="114">
        <v>0</v>
      </c>
      <c r="AG143" s="113">
        <v>0</v>
      </c>
      <c r="AH143" s="113">
        <v>0</v>
      </c>
      <c r="AI143" s="113">
        <v>0</v>
      </c>
      <c r="AJ143" s="113">
        <v>0.30959752321981426</v>
      </c>
      <c r="AK143" s="113">
        <v>0</v>
      </c>
      <c r="AL143" s="113">
        <v>0</v>
      </c>
      <c r="AM143" s="113">
        <v>0</v>
      </c>
      <c r="AN143" s="113">
        <v>0</v>
      </c>
      <c r="AO143" s="113">
        <v>0</v>
      </c>
      <c r="AP143" s="113">
        <v>0.61919504643962853</v>
      </c>
      <c r="AQ143" s="113">
        <v>0</v>
      </c>
      <c r="AR143" s="113">
        <v>2.4767801857585141</v>
      </c>
      <c r="AS143" s="113">
        <v>10.216718266253871</v>
      </c>
      <c r="AT143" s="114">
        <v>57.894736842105267</v>
      </c>
      <c r="AU143" s="114">
        <f t="shared" si="2"/>
        <v>70.588235294117652</v>
      </c>
      <c r="AV143" s="114">
        <v>0</v>
      </c>
      <c r="AW143" s="113">
        <v>4.643962848297214</v>
      </c>
      <c r="AX143" s="113">
        <v>0</v>
      </c>
      <c r="AY143" s="114">
        <v>13.622291021671826</v>
      </c>
      <c r="AZ143" s="113">
        <v>0.92879256965944268</v>
      </c>
      <c r="BA143" s="113">
        <v>1.4534883720930232</v>
      </c>
      <c r="BB143" s="113">
        <v>0.29069767441860467</v>
      </c>
      <c r="BC143" s="113">
        <v>0</v>
      </c>
      <c r="BD143" s="113">
        <v>0</v>
      </c>
      <c r="BE143" s="113">
        <v>0</v>
      </c>
      <c r="BF143" s="113">
        <v>0</v>
      </c>
      <c r="BG143" s="113">
        <v>0</v>
      </c>
      <c r="BH143" s="113">
        <v>0.29069767441860467</v>
      </c>
      <c r="BI143" s="113">
        <v>0.58139534883720934</v>
      </c>
      <c r="BJ143" s="113">
        <v>0</v>
      </c>
      <c r="BK143" s="113">
        <v>0</v>
      </c>
      <c r="BL143" s="113">
        <v>0.58139534883720934</v>
      </c>
      <c r="BM143" s="113">
        <v>0</v>
      </c>
      <c r="BN143" s="113">
        <v>0</v>
      </c>
      <c r="BO143" s="113">
        <v>0</v>
      </c>
      <c r="BP143" s="113">
        <v>0</v>
      </c>
      <c r="BQ143" s="113">
        <v>0</v>
      </c>
      <c r="BR143" s="113">
        <v>0</v>
      </c>
      <c r="BS143" s="113">
        <v>0</v>
      </c>
      <c r="BT143" s="113">
        <v>0.58139534883720934</v>
      </c>
      <c r="BU143" s="113">
        <v>0</v>
      </c>
      <c r="BV143" s="113">
        <v>0.29069767441860467</v>
      </c>
      <c r="BW143" s="113">
        <v>0</v>
      </c>
      <c r="BX143" s="113">
        <v>0</v>
      </c>
      <c r="BY143" s="113">
        <v>0</v>
      </c>
      <c r="BZ143" s="113">
        <v>0</v>
      </c>
      <c r="CA143" s="113">
        <v>0</v>
      </c>
      <c r="CB143" s="113">
        <v>0</v>
      </c>
      <c r="CC143" s="114">
        <v>0</v>
      </c>
      <c r="CD143" s="114">
        <v>0</v>
      </c>
      <c r="CE143" s="114">
        <v>0</v>
      </c>
      <c r="CF143" s="114">
        <v>0</v>
      </c>
      <c r="CG143" s="114">
        <v>0.29069767441860467</v>
      </c>
      <c r="CH143" s="114">
        <v>0</v>
      </c>
      <c r="CI143" s="114">
        <v>0</v>
      </c>
      <c r="CJ143" s="114">
        <v>1.7441860465116279</v>
      </c>
      <c r="CK143" s="114">
        <v>0</v>
      </c>
    </row>
    <row r="144" spans="1:89" x14ac:dyDescent="0.2">
      <c r="A144" s="105">
        <v>302</v>
      </c>
      <c r="B144" s="105">
        <f>'Revised Stratig. - April ''08'!G247</f>
        <v>5825</v>
      </c>
      <c r="C144" s="122">
        <v>1</v>
      </c>
      <c r="D144" s="123"/>
      <c r="E144" s="123"/>
      <c r="F144" s="123"/>
      <c r="G144" s="123">
        <v>1</v>
      </c>
      <c r="H144" s="123">
        <v>1</v>
      </c>
      <c r="I144" s="213">
        <v>0</v>
      </c>
      <c r="J144" s="213">
        <v>0</v>
      </c>
      <c r="K144" s="213">
        <v>0</v>
      </c>
      <c r="L144" s="213">
        <v>0</v>
      </c>
      <c r="M144" s="213">
        <v>0</v>
      </c>
      <c r="N144" s="213">
        <v>0</v>
      </c>
      <c r="O144" s="213">
        <v>38.392857142857146</v>
      </c>
      <c r="P144" s="213">
        <v>0</v>
      </c>
      <c r="Q144" s="213">
        <v>0</v>
      </c>
      <c r="R144" s="213">
        <v>0</v>
      </c>
      <c r="S144" s="213">
        <v>0</v>
      </c>
      <c r="T144" s="213">
        <v>6.25</v>
      </c>
      <c r="U144" s="39">
        <v>16</v>
      </c>
      <c r="V144" s="113">
        <v>0</v>
      </c>
      <c r="W144" s="113">
        <v>0.5891016200294551</v>
      </c>
      <c r="X144" s="113">
        <v>1.4727540500736376</v>
      </c>
      <c r="Y144" s="113">
        <v>0</v>
      </c>
      <c r="Z144" s="114">
        <v>0.5891016200294551</v>
      </c>
      <c r="AA144" s="114">
        <v>0.88365243004418259</v>
      </c>
      <c r="AB144" s="113">
        <v>5.8910162002945503</v>
      </c>
      <c r="AC144" s="113">
        <v>0</v>
      </c>
      <c r="AD144" s="113">
        <v>0</v>
      </c>
      <c r="AE144" s="113">
        <v>0</v>
      </c>
      <c r="AF144" s="114">
        <v>0</v>
      </c>
      <c r="AG144" s="113">
        <v>0.29455081001472755</v>
      </c>
      <c r="AH144" s="113">
        <v>0.5891016200294551</v>
      </c>
      <c r="AI144" s="113">
        <v>0</v>
      </c>
      <c r="AJ144" s="113">
        <v>0.29455081001472755</v>
      </c>
      <c r="AK144" s="113">
        <v>0</v>
      </c>
      <c r="AL144" s="113">
        <v>0</v>
      </c>
      <c r="AM144" s="113">
        <v>0</v>
      </c>
      <c r="AN144" s="113">
        <v>0</v>
      </c>
      <c r="AO144" s="113">
        <v>0</v>
      </c>
      <c r="AP144" s="113">
        <v>1.1782032400589102</v>
      </c>
      <c r="AQ144" s="113">
        <v>0</v>
      </c>
      <c r="AR144" s="113">
        <v>0.88365243004418259</v>
      </c>
      <c r="AS144" s="113">
        <v>5.5964653902798238</v>
      </c>
      <c r="AT144" s="114">
        <v>63.770250368188506</v>
      </c>
      <c r="AU144" s="114">
        <f t="shared" si="2"/>
        <v>70.25036818851251</v>
      </c>
      <c r="AV144" s="114">
        <v>0</v>
      </c>
      <c r="AW144" s="113">
        <v>8.5419734904270985</v>
      </c>
      <c r="AX144" s="113">
        <v>0</v>
      </c>
      <c r="AY144" s="114">
        <v>8.5419734904270985</v>
      </c>
      <c r="AZ144" s="113">
        <v>0.88365243004418259</v>
      </c>
      <c r="BA144" s="113">
        <v>1.1347517730496455</v>
      </c>
      <c r="BB144" s="113">
        <v>0.28368794326241137</v>
      </c>
      <c r="BC144" s="113">
        <v>0</v>
      </c>
      <c r="BD144" s="113">
        <v>0</v>
      </c>
      <c r="BE144" s="113">
        <v>0.28368794326241137</v>
      </c>
      <c r="BF144" s="113">
        <v>0</v>
      </c>
      <c r="BG144" s="113">
        <v>0</v>
      </c>
      <c r="BH144" s="113">
        <v>0</v>
      </c>
      <c r="BI144" s="113">
        <v>0</v>
      </c>
      <c r="BJ144" s="113">
        <v>0</v>
      </c>
      <c r="BK144" s="113">
        <v>0</v>
      </c>
      <c r="BL144" s="113">
        <v>0</v>
      </c>
      <c r="BM144" s="113">
        <v>0</v>
      </c>
      <c r="BN144" s="113">
        <v>0.28368794326241137</v>
      </c>
      <c r="BO144" s="113">
        <v>0</v>
      </c>
      <c r="BP144" s="113">
        <v>0</v>
      </c>
      <c r="BQ144" s="113">
        <v>0</v>
      </c>
      <c r="BR144" s="113">
        <v>0</v>
      </c>
      <c r="BS144" s="113">
        <v>0</v>
      </c>
      <c r="BT144" s="113">
        <v>0.28368794326241137</v>
      </c>
      <c r="BU144" s="113">
        <v>0</v>
      </c>
      <c r="BV144" s="113">
        <v>0</v>
      </c>
      <c r="BW144" s="113">
        <v>0</v>
      </c>
      <c r="BX144" s="113">
        <v>0</v>
      </c>
      <c r="BY144" s="113">
        <v>0</v>
      </c>
      <c r="BZ144" s="113">
        <v>0</v>
      </c>
      <c r="CA144" s="113">
        <v>0</v>
      </c>
      <c r="CB144" s="113">
        <v>0</v>
      </c>
      <c r="CC144" s="114">
        <v>0</v>
      </c>
      <c r="CD144" s="114">
        <v>0</v>
      </c>
      <c r="CE144" s="114">
        <v>0.28368794326241137</v>
      </c>
      <c r="CF144" s="114">
        <v>0</v>
      </c>
      <c r="CG144" s="114">
        <v>0</v>
      </c>
      <c r="CH144" s="114">
        <v>0</v>
      </c>
      <c r="CI144" s="114">
        <v>0</v>
      </c>
      <c r="CJ144" s="114">
        <v>0.56737588652482274</v>
      </c>
      <c r="CK144" s="114">
        <v>0.56737588652482274</v>
      </c>
    </row>
    <row r="145" spans="1:89" x14ac:dyDescent="0.2">
      <c r="A145" s="105">
        <v>303</v>
      </c>
      <c r="B145" s="105">
        <f>'Revised Stratig. - April ''08'!G248</f>
        <v>5831</v>
      </c>
      <c r="C145" s="122">
        <v>1</v>
      </c>
      <c r="D145" s="123"/>
      <c r="E145" s="123"/>
      <c r="F145" s="123"/>
      <c r="G145" s="123">
        <v>1</v>
      </c>
      <c r="H145" s="123">
        <v>1</v>
      </c>
      <c r="I145" s="213">
        <v>0</v>
      </c>
      <c r="J145" s="213">
        <v>0</v>
      </c>
      <c r="K145" s="213">
        <v>0</v>
      </c>
      <c r="L145" s="213">
        <v>0</v>
      </c>
      <c r="M145" s="213">
        <v>0</v>
      </c>
      <c r="N145" s="213">
        <v>0</v>
      </c>
      <c r="O145" s="213">
        <v>33.333333333333343</v>
      </c>
      <c r="P145" s="213">
        <v>0</v>
      </c>
      <c r="Q145" s="213">
        <v>0</v>
      </c>
      <c r="R145" s="213">
        <v>0</v>
      </c>
      <c r="S145" s="213">
        <v>0</v>
      </c>
      <c r="T145" s="213">
        <v>8.3333333333333357</v>
      </c>
      <c r="U145" s="39">
        <v>25</v>
      </c>
      <c r="V145" s="113">
        <v>0.33222591362126247</v>
      </c>
      <c r="W145" s="113">
        <v>0</v>
      </c>
      <c r="X145" s="113">
        <v>0.99667774086378735</v>
      </c>
      <c r="Y145" s="113">
        <v>0.99667774086378735</v>
      </c>
      <c r="Z145" s="114">
        <v>0.33222591362126247</v>
      </c>
      <c r="AA145" s="114">
        <v>0.33222591362126247</v>
      </c>
      <c r="AB145" s="113">
        <v>9.6345514950166127</v>
      </c>
      <c r="AC145" s="113">
        <v>0</v>
      </c>
      <c r="AD145" s="113">
        <v>0</v>
      </c>
      <c r="AE145" s="113">
        <v>0</v>
      </c>
      <c r="AF145" s="114">
        <v>0</v>
      </c>
      <c r="AG145" s="113">
        <v>0.33222591362126247</v>
      </c>
      <c r="AH145" s="113">
        <v>0.33222591362126247</v>
      </c>
      <c r="AI145" s="113">
        <v>0</v>
      </c>
      <c r="AJ145" s="113">
        <v>0</v>
      </c>
      <c r="AK145" s="113">
        <v>0</v>
      </c>
      <c r="AL145" s="113">
        <v>0</v>
      </c>
      <c r="AM145" s="113">
        <v>0</v>
      </c>
      <c r="AN145" s="113">
        <v>0.66445182724252494</v>
      </c>
      <c r="AO145" s="113">
        <v>0</v>
      </c>
      <c r="AP145" s="113">
        <v>0.99667774086378735</v>
      </c>
      <c r="AQ145" s="113">
        <v>2.3255813953488373</v>
      </c>
      <c r="AR145" s="113">
        <v>0.66445182724252494</v>
      </c>
      <c r="AS145" s="113">
        <v>7.3089700996677749</v>
      </c>
      <c r="AT145" s="114">
        <v>56.478405315614623</v>
      </c>
      <c r="AU145" s="114">
        <f t="shared" si="2"/>
        <v>64.451827242524928</v>
      </c>
      <c r="AV145" s="114">
        <v>0</v>
      </c>
      <c r="AW145" s="113">
        <v>7.6411960132890364</v>
      </c>
      <c r="AX145" s="113">
        <v>0</v>
      </c>
      <c r="AY145" s="114">
        <v>10.631229235880399</v>
      </c>
      <c r="AZ145" s="113">
        <v>0</v>
      </c>
      <c r="BA145" s="113">
        <v>1.8575851393188854</v>
      </c>
      <c r="BB145" s="113">
        <v>0.30959752321981426</v>
      </c>
      <c r="BC145" s="113">
        <v>0</v>
      </c>
      <c r="BD145" s="113">
        <v>0</v>
      </c>
      <c r="BE145" s="113">
        <v>0</v>
      </c>
      <c r="BF145" s="113">
        <v>0</v>
      </c>
      <c r="BG145" s="113">
        <v>0</v>
      </c>
      <c r="BH145" s="113">
        <v>0</v>
      </c>
      <c r="BI145" s="113">
        <v>0</v>
      </c>
      <c r="BJ145" s="113">
        <v>0</v>
      </c>
      <c r="BK145" s="113">
        <v>0</v>
      </c>
      <c r="BL145" s="113">
        <v>0.61919504643962853</v>
      </c>
      <c r="BM145" s="113">
        <v>0</v>
      </c>
      <c r="BN145" s="113">
        <v>0.92879256965944268</v>
      </c>
      <c r="BO145" s="113">
        <v>0</v>
      </c>
      <c r="BP145" s="113">
        <v>0</v>
      </c>
      <c r="BQ145" s="113">
        <v>0</v>
      </c>
      <c r="BR145" s="113">
        <v>0</v>
      </c>
      <c r="BS145" s="113">
        <v>0</v>
      </c>
      <c r="BT145" s="113">
        <v>0.30959752321981426</v>
      </c>
      <c r="BU145" s="113">
        <v>0</v>
      </c>
      <c r="BV145" s="113">
        <v>0</v>
      </c>
      <c r="BW145" s="113">
        <v>0</v>
      </c>
      <c r="BX145" s="113">
        <v>0</v>
      </c>
      <c r="BY145" s="113">
        <v>0</v>
      </c>
      <c r="BZ145" s="113">
        <v>0</v>
      </c>
      <c r="CA145" s="113">
        <v>0</v>
      </c>
      <c r="CB145" s="113">
        <v>0</v>
      </c>
      <c r="CC145" s="114">
        <v>0.30959752321981426</v>
      </c>
      <c r="CD145" s="114">
        <v>0</v>
      </c>
      <c r="CE145" s="114">
        <v>0</v>
      </c>
      <c r="CF145" s="114">
        <v>0</v>
      </c>
      <c r="CG145" s="114">
        <v>0.30959752321981426</v>
      </c>
      <c r="CH145" s="114">
        <v>0</v>
      </c>
      <c r="CI145" s="114">
        <v>0</v>
      </c>
      <c r="CJ145" s="114">
        <v>1.2383900928792571</v>
      </c>
      <c r="CK145" s="114">
        <v>0.92879256965944268</v>
      </c>
    </row>
    <row r="146" spans="1:89" x14ac:dyDescent="0.2">
      <c r="A146" s="105">
        <v>304</v>
      </c>
      <c r="B146" s="105">
        <f>'Revised Stratig. - April ''08'!G249</f>
        <v>5836</v>
      </c>
      <c r="C146" s="122">
        <v>1</v>
      </c>
      <c r="D146" s="123"/>
      <c r="E146" s="123"/>
      <c r="F146" s="123"/>
      <c r="G146" s="123">
        <v>1</v>
      </c>
      <c r="H146" s="123">
        <v>1</v>
      </c>
      <c r="I146" s="213">
        <v>0</v>
      </c>
      <c r="J146" s="213">
        <v>0</v>
      </c>
      <c r="K146" s="213">
        <v>0</v>
      </c>
      <c r="L146" s="213">
        <v>0.89500000000000024</v>
      </c>
      <c r="M146" s="213">
        <v>0</v>
      </c>
      <c r="N146" s="213">
        <v>0</v>
      </c>
      <c r="O146" s="213">
        <v>31.25</v>
      </c>
      <c r="P146" s="213">
        <v>0</v>
      </c>
      <c r="Q146" s="213">
        <v>0</v>
      </c>
      <c r="R146" s="213">
        <v>0</v>
      </c>
      <c r="S146" s="213">
        <v>0</v>
      </c>
      <c r="T146" s="213">
        <v>13.392857142857146</v>
      </c>
      <c r="U146" s="39">
        <v>18</v>
      </c>
      <c r="V146" s="113">
        <v>0.33670033670033667</v>
      </c>
      <c r="W146" s="113">
        <v>1.6835016835016834</v>
      </c>
      <c r="X146" s="113">
        <v>1.3468013468013467</v>
      </c>
      <c r="Y146" s="113">
        <v>0.33670033670033667</v>
      </c>
      <c r="Z146" s="114">
        <v>0</v>
      </c>
      <c r="AA146" s="114">
        <v>1.3468013468013467</v>
      </c>
      <c r="AB146" s="113">
        <v>5.3872053872053867</v>
      </c>
      <c r="AC146" s="113">
        <v>0</v>
      </c>
      <c r="AD146" s="113">
        <v>0</v>
      </c>
      <c r="AE146" s="113">
        <v>0</v>
      </c>
      <c r="AF146" s="114">
        <v>0</v>
      </c>
      <c r="AG146" s="113">
        <v>0.33670033670033667</v>
      </c>
      <c r="AH146" s="113">
        <v>0.67340067340067333</v>
      </c>
      <c r="AI146" s="113">
        <v>0</v>
      </c>
      <c r="AJ146" s="113">
        <v>0.33670033670033667</v>
      </c>
      <c r="AK146" s="113">
        <v>0</v>
      </c>
      <c r="AL146" s="113">
        <v>0</v>
      </c>
      <c r="AM146" s="113">
        <v>0</v>
      </c>
      <c r="AN146" s="113">
        <v>0</v>
      </c>
      <c r="AO146" s="113">
        <v>0</v>
      </c>
      <c r="AP146" s="113">
        <v>0</v>
      </c>
      <c r="AQ146" s="113">
        <v>0</v>
      </c>
      <c r="AR146" s="113">
        <v>5.7239057239057241</v>
      </c>
      <c r="AS146" s="113">
        <v>11.447811447811448</v>
      </c>
      <c r="AT146" s="114">
        <v>49.158249158249156</v>
      </c>
      <c r="AU146" s="114">
        <f t="shared" si="2"/>
        <v>66.329966329966325</v>
      </c>
      <c r="AV146" s="114">
        <v>0</v>
      </c>
      <c r="AW146" s="113">
        <v>7.4074074074074066</v>
      </c>
      <c r="AX146" s="113">
        <v>0.33670033670033667</v>
      </c>
      <c r="AY146" s="114">
        <v>12.794612794612794</v>
      </c>
      <c r="AZ146" s="113">
        <v>1.3468013468013467</v>
      </c>
      <c r="BA146" s="113">
        <v>1.2345679012345678</v>
      </c>
      <c r="BB146" s="113">
        <v>0.61728395061728392</v>
      </c>
      <c r="BC146" s="113">
        <v>0</v>
      </c>
      <c r="BD146" s="113">
        <v>0</v>
      </c>
      <c r="BE146" s="113">
        <v>0</v>
      </c>
      <c r="BF146" s="113">
        <v>0</v>
      </c>
      <c r="BG146" s="113">
        <v>0</v>
      </c>
      <c r="BH146" s="113">
        <v>0.30864197530864196</v>
      </c>
      <c r="BI146" s="113">
        <v>0.61728395061728392</v>
      </c>
      <c r="BJ146" s="113">
        <v>0</v>
      </c>
      <c r="BK146" s="113">
        <v>0</v>
      </c>
      <c r="BL146" s="113">
        <v>0.30864197530864196</v>
      </c>
      <c r="BM146" s="113">
        <v>0</v>
      </c>
      <c r="BN146" s="113">
        <v>0.61728395061728392</v>
      </c>
      <c r="BO146" s="113">
        <v>0</v>
      </c>
      <c r="BP146" s="113">
        <v>0</v>
      </c>
      <c r="BQ146" s="113">
        <v>0</v>
      </c>
      <c r="BR146" s="113">
        <v>0</v>
      </c>
      <c r="BS146" s="113">
        <v>0</v>
      </c>
      <c r="BT146" s="113">
        <v>0.92592592592592582</v>
      </c>
      <c r="BU146" s="113">
        <v>0</v>
      </c>
      <c r="BV146" s="113">
        <v>0.61728395061728392</v>
      </c>
      <c r="BW146" s="113">
        <v>0</v>
      </c>
      <c r="BX146" s="113">
        <v>0</v>
      </c>
      <c r="BY146" s="113">
        <v>0</v>
      </c>
      <c r="BZ146" s="113">
        <v>0</v>
      </c>
      <c r="CA146" s="113">
        <v>0</v>
      </c>
      <c r="CB146" s="113">
        <v>0</v>
      </c>
      <c r="CC146" s="114">
        <v>0</v>
      </c>
      <c r="CD146" s="114">
        <v>0</v>
      </c>
      <c r="CE146" s="114">
        <v>0</v>
      </c>
      <c r="CF146" s="114">
        <v>0</v>
      </c>
      <c r="CG146" s="114">
        <v>0.30864197530864196</v>
      </c>
      <c r="CH146" s="114">
        <v>0</v>
      </c>
      <c r="CI146" s="114">
        <v>0</v>
      </c>
      <c r="CJ146" s="114">
        <v>0.92592592592592582</v>
      </c>
      <c r="CK146" s="114">
        <v>1.8518518518518516</v>
      </c>
    </row>
    <row r="147" spans="1:89" x14ac:dyDescent="0.2">
      <c r="A147" s="105">
        <v>305</v>
      </c>
      <c r="B147" s="105">
        <f>'Revised Stratig. - April ''08'!G250</f>
        <v>5842</v>
      </c>
      <c r="C147" s="122">
        <v>1</v>
      </c>
      <c r="D147" s="123"/>
      <c r="E147" s="123"/>
      <c r="F147" s="123"/>
      <c r="G147" s="123">
        <v>1</v>
      </c>
      <c r="H147" s="123">
        <v>1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62.5</v>
      </c>
      <c r="P147" s="213">
        <v>1.7855000000000001</v>
      </c>
      <c r="Q147" s="213">
        <v>3.572000000000001</v>
      </c>
      <c r="R147" s="213">
        <v>0</v>
      </c>
      <c r="S147" s="213">
        <v>0</v>
      </c>
      <c r="T147" s="213">
        <v>14.285714285714286</v>
      </c>
      <c r="U147" s="129">
        <v>21</v>
      </c>
      <c r="V147" s="113">
        <v>0</v>
      </c>
      <c r="W147" s="113">
        <v>0</v>
      </c>
      <c r="X147" s="113">
        <v>0.86580086580086579</v>
      </c>
      <c r="Y147" s="113">
        <v>0.28860028860028858</v>
      </c>
      <c r="Z147" s="114">
        <v>0.28860028860028858</v>
      </c>
      <c r="AA147" s="114">
        <v>0.57720057720057716</v>
      </c>
      <c r="AB147" s="113">
        <v>4.329004329004329</v>
      </c>
      <c r="AC147" s="113">
        <v>0</v>
      </c>
      <c r="AD147" s="113">
        <v>0</v>
      </c>
      <c r="AE147" s="113">
        <v>0</v>
      </c>
      <c r="AF147" s="114">
        <v>0</v>
      </c>
      <c r="AG147" s="113">
        <v>0.28860028860028858</v>
      </c>
      <c r="AH147" s="113">
        <v>0.28860028860028858</v>
      </c>
      <c r="AI147" s="113">
        <v>0</v>
      </c>
      <c r="AJ147" s="113">
        <v>0.28860028860028858</v>
      </c>
      <c r="AK147" s="113">
        <v>0</v>
      </c>
      <c r="AL147" s="113">
        <v>0</v>
      </c>
      <c r="AM147" s="113">
        <v>0</v>
      </c>
      <c r="AN147" s="113">
        <v>0.28860028860028858</v>
      </c>
      <c r="AO147" s="113">
        <v>0</v>
      </c>
      <c r="AP147" s="113">
        <v>0.86580086580086579</v>
      </c>
      <c r="AQ147" s="113">
        <v>0.57720057720057716</v>
      </c>
      <c r="AR147" s="113">
        <v>2.8860028860028861</v>
      </c>
      <c r="AS147" s="113">
        <v>6.637806637806638</v>
      </c>
      <c r="AT147" s="114">
        <v>59.884559884559884</v>
      </c>
      <c r="AU147" s="114">
        <f t="shared" si="2"/>
        <v>69.40836940836941</v>
      </c>
      <c r="AV147" s="114">
        <v>0</v>
      </c>
      <c r="AW147" s="113">
        <v>10.966810966810966</v>
      </c>
      <c r="AX147" s="113">
        <v>0</v>
      </c>
      <c r="AY147" s="114">
        <v>8.9466089466089471</v>
      </c>
      <c r="AZ147" s="113">
        <v>1.7316017316017316</v>
      </c>
      <c r="BA147" s="113">
        <v>0.55172413793103448</v>
      </c>
      <c r="BB147" s="113">
        <v>0</v>
      </c>
      <c r="BC147" s="113">
        <v>0</v>
      </c>
      <c r="BD147" s="113">
        <v>0</v>
      </c>
      <c r="BE147" s="113">
        <v>0</v>
      </c>
      <c r="BF147" s="113">
        <v>0</v>
      </c>
      <c r="BG147" s="113">
        <v>0</v>
      </c>
      <c r="BH147" s="113">
        <v>0</v>
      </c>
      <c r="BI147" s="113">
        <v>0.55172413793103448</v>
      </c>
      <c r="BJ147" s="113">
        <v>0</v>
      </c>
      <c r="BK147" s="113">
        <v>0</v>
      </c>
      <c r="BL147" s="113">
        <v>0.55172413793103448</v>
      </c>
      <c r="BM147" s="113">
        <v>0</v>
      </c>
      <c r="BN147" s="113">
        <v>0.27586206896551724</v>
      </c>
      <c r="BO147" s="113">
        <v>0</v>
      </c>
      <c r="BP147" s="113">
        <v>0</v>
      </c>
      <c r="BQ147" s="113">
        <v>0</v>
      </c>
      <c r="BR147" s="113">
        <v>0</v>
      </c>
      <c r="BS147" s="113">
        <v>0</v>
      </c>
      <c r="BT147" s="113">
        <v>0.55172413793103448</v>
      </c>
      <c r="BU147" s="113">
        <v>0</v>
      </c>
      <c r="BV147" s="113">
        <v>0</v>
      </c>
      <c r="BW147" s="113">
        <v>0</v>
      </c>
      <c r="BX147" s="113">
        <v>0</v>
      </c>
      <c r="BY147" s="113">
        <v>0</v>
      </c>
      <c r="BZ147" s="113">
        <v>0</v>
      </c>
      <c r="CA147" s="113">
        <v>0</v>
      </c>
      <c r="CB147" s="113">
        <v>0</v>
      </c>
      <c r="CC147" s="114">
        <v>0.27586206896551724</v>
      </c>
      <c r="CD147" s="114">
        <v>0</v>
      </c>
      <c r="CE147" s="114">
        <v>0</v>
      </c>
      <c r="CF147" s="114">
        <v>0</v>
      </c>
      <c r="CG147" s="114">
        <v>0.27586206896551724</v>
      </c>
      <c r="CH147" s="114">
        <v>0</v>
      </c>
      <c r="CI147" s="114">
        <v>0</v>
      </c>
      <c r="CJ147" s="114">
        <v>1.103448275862069</v>
      </c>
      <c r="CK147" s="114">
        <v>0.27586206896551724</v>
      </c>
    </row>
    <row r="148" spans="1:89" x14ac:dyDescent="0.2">
      <c r="A148" s="105">
        <v>306</v>
      </c>
      <c r="B148" s="105">
        <f>'Revised Stratig. - April ''08'!G251</f>
        <v>5861</v>
      </c>
      <c r="C148" s="122">
        <v>1</v>
      </c>
      <c r="D148" s="123"/>
      <c r="E148" s="123"/>
      <c r="F148" s="123"/>
      <c r="G148" s="123">
        <v>1</v>
      </c>
      <c r="H148" s="123">
        <v>1</v>
      </c>
      <c r="I148" s="213">
        <v>0</v>
      </c>
      <c r="J148" s="213">
        <v>0</v>
      </c>
      <c r="K148" s="213">
        <v>0</v>
      </c>
      <c r="L148" s="213">
        <v>2.6785714285714288</v>
      </c>
      <c r="M148" s="213">
        <v>0</v>
      </c>
      <c r="N148" s="213">
        <v>0</v>
      </c>
      <c r="O148" s="213">
        <v>107.14285714285715</v>
      </c>
      <c r="P148" s="213">
        <v>0</v>
      </c>
      <c r="Q148" s="213">
        <v>0</v>
      </c>
      <c r="R148" s="213">
        <v>0</v>
      </c>
      <c r="S148" s="213">
        <v>0</v>
      </c>
      <c r="T148" s="213">
        <v>19.000000000000004</v>
      </c>
      <c r="U148" s="39">
        <v>27</v>
      </c>
      <c r="V148" s="113">
        <v>1.2269938650306749</v>
      </c>
      <c r="W148" s="113">
        <v>0</v>
      </c>
      <c r="X148" s="113">
        <v>0.30674846625766872</v>
      </c>
      <c r="Y148" s="113">
        <v>0</v>
      </c>
      <c r="Z148" s="114">
        <v>0</v>
      </c>
      <c r="AA148" s="114">
        <v>0.92024539877300615</v>
      </c>
      <c r="AB148" s="113">
        <v>5.5214723926380369</v>
      </c>
      <c r="AC148" s="113">
        <v>0</v>
      </c>
      <c r="AD148" s="113">
        <v>0</v>
      </c>
      <c r="AE148" s="113">
        <v>0.30674846625766872</v>
      </c>
      <c r="AF148" s="114">
        <v>0</v>
      </c>
      <c r="AG148" s="113">
        <v>0</v>
      </c>
      <c r="AH148" s="113">
        <v>0</v>
      </c>
      <c r="AI148" s="113">
        <v>0</v>
      </c>
      <c r="AJ148" s="113">
        <v>0</v>
      </c>
      <c r="AK148" s="113">
        <v>0</v>
      </c>
      <c r="AL148" s="113">
        <v>0</v>
      </c>
      <c r="AM148" s="113">
        <v>0</v>
      </c>
      <c r="AN148" s="113">
        <v>0</v>
      </c>
      <c r="AO148" s="113">
        <v>0</v>
      </c>
      <c r="AP148" s="113">
        <v>0</v>
      </c>
      <c r="AQ148" s="113">
        <v>1.5337423312883436</v>
      </c>
      <c r="AR148" s="113">
        <v>19.018404907975462</v>
      </c>
      <c r="AS148" s="113">
        <v>2.147239263803681</v>
      </c>
      <c r="AT148" s="114">
        <v>54.29447852760736</v>
      </c>
      <c r="AU148" s="114">
        <f t="shared" si="2"/>
        <v>75.460122699386503</v>
      </c>
      <c r="AV148" s="114">
        <v>0</v>
      </c>
      <c r="AW148" s="113">
        <v>5.5214723926380369</v>
      </c>
      <c r="AX148" s="113">
        <v>0</v>
      </c>
      <c r="AY148" s="114">
        <v>8.8957055214723919</v>
      </c>
      <c r="AZ148" s="113">
        <v>0.30674846625766872</v>
      </c>
      <c r="BA148" s="113">
        <v>1.1976047904191618</v>
      </c>
      <c r="BB148" s="113">
        <v>0.29940119760479045</v>
      </c>
      <c r="BC148" s="113">
        <v>0</v>
      </c>
      <c r="BD148" s="113">
        <v>0</v>
      </c>
      <c r="BE148" s="113">
        <v>0</v>
      </c>
      <c r="BF148" s="113">
        <v>0</v>
      </c>
      <c r="BG148" s="113">
        <v>0</v>
      </c>
      <c r="BH148" s="113">
        <v>0</v>
      </c>
      <c r="BI148" s="113">
        <v>0</v>
      </c>
      <c r="BJ148" s="113">
        <v>0</v>
      </c>
      <c r="BK148" s="113">
        <v>0</v>
      </c>
      <c r="BL148" s="113">
        <v>0</v>
      </c>
      <c r="BM148" s="113">
        <v>0</v>
      </c>
      <c r="BN148" s="113">
        <v>0</v>
      </c>
      <c r="BO148" s="113">
        <v>0</v>
      </c>
      <c r="BP148" s="113">
        <v>0</v>
      </c>
      <c r="BQ148" s="113">
        <v>0</v>
      </c>
      <c r="BR148" s="113">
        <v>0.5988023952095809</v>
      </c>
      <c r="BS148" s="113">
        <v>0</v>
      </c>
      <c r="BT148" s="113">
        <v>0</v>
      </c>
      <c r="BU148" s="113">
        <v>0</v>
      </c>
      <c r="BV148" s="113">
        <v>0</v>
      </c>
      <c r="BW148" s="113">
        <v>0</v>
      </c>
      <c r="BX148" s="113">
        <v>0</v>
      </c>
      <c r="BY148" s="113">
        <v>0</v>
      </c>
      <c r="BZ148" s="113">
        <v>0</v>
      </c>
      <c r="CA148" s="113">
        <v>0</v>
      </c>
      <c r="CB148" s="113">
        <v>0</v>
      </c>
      <c r="CC148" s="114">
        <v>0</v>
      </c>
      <c r="CD148" s="114">
        <v>0</v>
      </c>
      <c r="CE148" s="114">
        <v>0</v>
      </c>
      <c r="CF148" s="114">
        <v>0</v>
      </c>
      <c r="CG148" s="114">
        <v>0</v>
      </c>
      <c r="CH148" s="114">
        <v>0</v>
      </c>
      <c r="CI148" s="114">
        <v>0.29940119760479045</v>
      </c>
      <c r="CJ148" s="114">
        <v>0</v>
      </c>
      <c r="CK148" s="114">
        <v>0</v>
      </c>
    </row>
    <row r="149" spans="1:89" x14ac:dyDescent="0.2">
      <c r="A149" s="105">
        <v>307</v>
      </c>
      <c r="B149" s="105">
        <f>'Revised Stratig. - April ''08'!G252</f>
        <v>5880</v>
      </c>
      <c r="C149" s="122">
        <v>1</v>
      </c>
      <c r="D149" s="123"/>
      <c r="E149" s="123"/>
      <c r="F149" s="123"/>
      <c r="G149" s="123">
        <v>1</v>
      </c>
      <c r="H149" s="123">
        <v>1</v>
      </c>
      <c r="I149" s="213">
        <v>0</v>
      </c>
      <c r="J149" s="213">
        <v>0</v>
      </c>
      <c r="K149" s="213">
        <v>0</v>
      </c>
      <c r="L149" s="213">
        <v>0.92500000000000016</v>
      </c>
      <c r="M149" s="213">
        <v>0</v>
      </c>
      <c r="N149" s="213">
        <v>0</v>
      </c>
      <c r="O149" s="213">
        <v>100.92592592592592</v>
      </c>
      <c r="P149" s="213">
        <v>0.89300000000000013</v>
      </c>
      <c r="Q149" s="213">
        <v>2.6790000000000003</v>
      </c>
      <c r="R149" s="213">
        <v>0</v>
      </c>
      <c r="S149" s="213">
        <v>0</v>
      </c>
      <c r="T149" s="213">
        <v>11.111111111111111</v>
      </c>
      <c r="U149" s="39">
        <v>23</v>
      </c>
      <c r="V149" s="113">
        <v>0.31847133757961787</v>
      </c>
      <c r="W149" s="113">
        <v>0.95541401273885351</v>
      </c>
      <c r="X149" s="113">
        <v>1.2738853503184715</v>
      </c>
      <c r="Y149" s="113">
        <v>0</v>
      </c>
      <c r="Z149" s="114">
        <v>0.63694267515923575</v>
      </c>
      <c r="AA149" s="114">
        <v>1.2738853503184715</v>
      </c>
      <c r="AB149" s="113">
        <v>7.0063694267515926</v>
      </c>
      <c r="AC149" s="113">
        <v>0</v>
      </c>
      <c r="AD149" s="113">
        <v>0</v>
      </c>
      <c r="AE149" s="113">
        <v>0</v>
      </c>
      <c r="AF149" s="114">
        <v>0</v>
      </c>
      <c r="AG149" s="113">
        <v>0</v>
      </c>
      <c r="AH149" s="113">
        <v>0.63694267515923575</v>
      </c>
      <c r="AI149" s="113">
        <v>0</v>
      </c>
      <c r="AJ149" s="113">
        <v>0.31847133757961787</v>
      </c>
      <c r="AK149" s="113">
        <v>0</v>
      </c>
      <c r="AL149" s="113">
        <v>0</v>
      </c>
      <c r="AM149" s="113">
        <v>0</v>
      </c>
      <c r="AN149" s="113">
        <v>0</v>
      </c>
      <c r="AO149" s="113">
        <v>0</v>
      </c>
      <c r="AP149" s="113">
        <v>0.95541401273885351</v>
      </c>
      <c r="AQ149" s="113">
        <v>0.95541401273885351</v>
      </c>
      <c r="AR149" s="113">
        <v>3.5031847133757963</v>
      </c>
      <c r="AS149" s="113">
        <v>10.509554140127388</v>
      </c>
      <c r="AT149" s="114">
        <v>49.681528662420384</v>
      </c>
      <c r="AU149" s="114">
        <f t="shared" si="2"/>
        <v>63.69426751592357</v>
      </c>
      <c r="AV149" s="114">
        <v>0</v>
      </c>
      <c r="AW149" s="113">
        <v>10.191082802547772</v>
      </c>
      <c r="AX149" s="113">
        <v>0</v>
      </c>
      <c r="AY149" s="114">
        <v>9.8726114649681538</v>
      </c>
      <c r="AZ149" s="113">
        <v>1.910828025477707</v>
      </c>
      <c r="BA149" s="113">
        <v>0.59701492537313439</v>
      </c>
      <c r="BB149" s="113">
        <v>0.59701492537313439</v>
      </c>
      <c r="BC149" s="113">
        <v>0</v>
      </c>
      <c r="BD149" s="113">
        <v>0</v>
      </c>
      <c r="BE149" s="113">
        <v>0</v>
      </c>
      <c r="BF149" s="113">
        <v>0</v>
      </c>
      <c r="BG149" s="113">
        <v>0</v>
      </c>
      <c r="BH149" s="113">
        <v>0</v>
      </c>
      <c r="BI149" s="113">
        <v>0.29850746268656719</v>
      </c>
      <c r="BJ149" s="113">
        <v>0</v>
      </c>
      <c r="BK149" s="113">
        <v>0</v>
      </c>
      <c r="BL149" s="113">
        <v>0.29850746268656719</v>
      </c>
      <c r="BM149" s="113">
        <v>0</v>
      </c>
      <c r="BN149" s="113">
        <v>0.59701492537313439</v>
      </c>
      <c r="BO149" s="113">
        <v>0</v>
      </c>
      <c r="BP149" s="113">
        <v>0</v>
      </c>
      <c r="BQ149" s="113">
        <v>0</v>
      </c>
      <c r="BR149" s="113">
        <v>0</v>
      </c>
      <c r="BS149" s="113">
        <v>0</v>
      </c>
      <c r="BT149" s="113">
        <v>0</v>
      </c>
      <c r="BU149" s="113">
        <v>0</v>
      </c>
      <c r="BV149" s="113">
        <v>0</v>
      </c>
      <c r="BW149" s="113">
        <v>0</v>
      </c>
      <c r="BX149" s="113">
        <v>0</v>
      </c>
      <c r="BY149" s="113">
        <v>0</v>
      </c>
      <c r="BZ149" s="113">
        <v>0</v>
      </c>
      <c r="CA149" s="113">
        <v>0</v>
      </c>
      <c r="CB149" s="113">
        <v>0.29850746268656719</v>
      </c>
      <c r="CC149" s="114">
        <v>0.29850746268656719</v>
      </c>
      <c r="CD149" s="114">
        <v>0</v>
      </c>
      <c r="CE149" s="114">
        <v>0</v>
      </c>
      <c r="CF149" s="114">
        <v>0</v>
      </c>
      <c r="CG149" s="114">
        <v>0.89552238805970152</v>
      </c>
      <c r="CH149" s="114">
        <v>0</v>
      </c>
      <c r="CI149" s="114">
        <v>0</v>
      </c>
      <c r="CJ149" s="114">
        <v>2.3880597014925375</v>
      </c>
      <c r="CK149" s="114">
        <v>0</v>
      </c>
    </row>
    <row r="150" spans="1:89" x14ac:dyDescent="0.2">
      <c r="A150" s="105">
        <v>308</v>
      </c>
      <c r="B150" s="105">
        <f>'Revised Stratig. - April ''08'!G253</f>
        <v>5899</v>
      </c>
      <c r="C150" s="122">
        <v>1</v>
      </c>
      <c r="D150" s="123"/>
      <c r="E150" s="123"/>
      <c r="F150" s="123"/>
      <c r="G150" s="123">
        <v>1</v>
      </c>
      <c r="H150" s="123">
        <v>1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99.107142857142861</v>
      </c>
      <c r="P150" s="213">
        <v>0</v>
      </c>
      <c r="Q150" s="213">
        <v>0</v>
      </c>
      <c r="R150" s="213">
        <v>0</v>
      </c>
      <c r="S150" s="213">
        <v>0</v>
      </c>
      <c r="T150" s="213">
        <v>13.392857142857146</v>
      </c>
      <c r="U150" s="39">
        <v>26</v>
      </c>
      <c r="V150" s="113">
        <v>0.33277870216306155</v>
      </c>
      <c r="W150" s="113">
        <v>0</v>
      </c>
      <c r="X150" s="113">
        <v>2.3294509151414311</v>
      </c>
      <c r="Y150" s="113">
        <v>0.33277870216306155</v>
      </c>
      <c r="Z150" s="114">
        <v>0</v>
      </c>
      <c r="AA150" s="114">
        <v>0.33277870216306155</v>
      </c>
      <c r="AB150" s="113">
        <v>5.3244592346089847</v>
      </c>
      <c r="AC150" s="113">
        <v>0.66555740432612309</v>
      </c>
      <c r="AD150" s="113">
        <v>0</v>
      </c>
      <c r="AE150" s="113">
        <v>0</v>
      </c>
      <c r="AF150" s="114">
        <v>0</v>
      </c>
      <c r="AG150" s="113">
        <v>0.33277870216306155</v>
      </c>
      <c r="AH150" s="113">
        <v>0.33277870216306155</v>
      </c>
      <c r="AI150" s="113">
        <v>0</v>
      </c>
      <c r="AJ150" s="113">
        <v>0.99833610648918469</v>
      </c>
      <c r="AK150" s="113">
        <v>0</v>
      </c>
      <c r="AL150" s="113">
        <v>0</v>
      </c>
      <c r="AM150" s="113">
        <v>0</v>
      </c>
      <c r="AN150" s="113">
        <v>0.33277870216306155</v>
      </c>
      <c r="AO150" s="113">
        <v>0</v>
      </c>
      <c r="AP150" s="113">
        <v>0.66555740432612309</v>
      </c>
      <c r="AQ150" s="113">
        <v>0.66555740432612309</v>
      </c>
      <c r="AR150" s="113">
        <v>2.3294509151414311</v>
      </c>
      <c r="AS150" s="113">
        <v>18.302828618968388</v>
      </c>
      <c r="AT150" s="114">
        <v>55.407653910149747</v>
      </c>
      <c r="AU150" s="114">
        <f t="shared" si="2"/>
        <v>76.03993344425956</v>
      </c>
      <c r="AV150" s="114">
        <v>0</v>
      </c>
      <c r="AW150" s="113">
        <v>5.9900166389351082</v>
      </c>
      <c r="AX150" s="113">
        <v>0</v>
      </c>
      <c r="AY150" s="114">
        <v>5.3244592346089847</v>
      </c>
      <c r="AZ150" s="113">
        <v>0</v>
      </c>
      <c r="BA150" s="113">
        <v>1.206636500754148</v>
      </c>
      <c r="BB150" s="113">
        <v>0.90497737556561098</v>
      </c>
      <c r="BC150" s="113">
        <v>0</v>
      </c>
      <c r="BD150" s="113">
        <v>0</v>
      </c>
      <c r="BE150" s="113">
        <v>1.206636500754148</v>
      </c>
      <c r="BF150" s="113">
        <v>0.60331825037707398</v>
      </c>
      <c r="BG150" s="113">
        <v>0</v>
      </c>
      <c r="BH150" s="113">
        <v>0</v>
      </c>
      <c r="BI150" s="113">
        <v>1.206636500754148</v>
      </c>
      <c r="BJ150" s="113">
        <v>0</v>
      </c>
      <c r="BK150" s="113">
        <v>0</v>
      </c>
      <c r="BL150" s="113">
        <v>0.60331825037707398</v>
      </c>
      <c r="BM150" s="113">
        <v>0</v>
      </c>
      <c r="BN150" s="113">
        <v>1.206636500754148</v>
      </c>
      <c r="BO150" s="113">
        <v>0</v>
      </c>
      <c r="BP150" s="113">
        <v>0</v>
      </c>
      <c r="BQ150" s="113">
        <v>0</v>
      </c>
      <c r="BR150" s="113">
        <v>0</v>
      </c>
      <c r="BS150" s="113">
        <v>0</v>
      </c>
      <c r="BT150" s="113">
        <v>0.30165912518853699</v>
      </c>
      <c r="BU150" s="113">
        <v>0</v>
      </c>
      <c r="BV150" s="113">
        <v>0</v>
      </c>
      <c r="BW150" s="113">
        <v>0</v>
      </c>
      <c r="BX150" s="113">
        <v>0.30165912518853699</v>
      </c>
      <c r="BY150" s="113">
        <v>0</v>
      </c>
      <c r="BZ150" s="113">
        <v>0</v>
      </c>
      <c r="CA150" s="113">
        <v>0</v>
      </c>
      <c r="CB150" s="113">
        <v>0</v>
      </c>
      <c r="CC150" s="114">
        <v>0</v>
      </c>
      <c r="CD150" s="114">
        <v>0</v>
      </c>
      <c r="CE150" s="114">
        <v>0</v>
      </c>
      <c r="CF150" s="114">
        <v>0</v>
      </c>
      <c r="CG150" s="114">
        <v>0.60331825037707398</v>
      </c>
      <c r="CH150" s="114">
        <v>0</v>
      </c>
      <c r="CI150" s="114">
        <v>0</v>
      </c>
      <c r="CJ150" s="114">
        <v>0.60331825037707398</v>
      </c>
      <c r="CK150" s="114">
        <v>0.60331825037707398</v>
      </c>
    </row>
    <row r="151" spans="1:89" x14ac:dyDescent="0.2">
      <c r="A151" s="105">
        <v>309</v>
      </c>
      <c r="B151" s="105">
        <f>'Revised Stratig. - April ''08'!G254</f>
        <v>5917</v>
      </c>
      <c r="C151" s="122">
        <v>1</v>
      </c>
      <c r="D151" s="123"/>
      <c r="E151" s="123"/>
      <c r="F151" s="123"/>
      <c r="G151" s="123">
        <v>1</v>
      </c>
      <c r="H151" s="123">
        <v>1</v>
      </c>
      <c r="I151" s="213">
        <v>0</v>
      </c>
      <c r="J151" s="213">
        <v>0</v>
      </c>
      <c r="K151" s="213">
        <v>0</v>
      </c>
      <c r="L151" s="213">
        <v>0.78</v>
      </c>
      <c r="M151" s="213">
        <v>0</v>
      </c>
      <c r="N151" s="213">
        <v>0</v>
      </c>
      <c r="O151" s="213">
        <v>114.84375</v>
      </c>
      <c r="P151" s="213">
        <v>0</v>
      </c>
      <c r="Q151" s="213">
        <v>0</v>
      </c>
      <c r="R151" s="213">
        <v>0</v>
      </c>
      <c r="S151" s="213">
        <v>0</v>
      </c>
      <c r="T151" s="213">
        <v>11.71875</v>
      </c>
      <c r="U151" s="39">
        <v>16</v>
      </c>
      <c r="V151" s="113">
        <v>0</v>
      </c>
      <c r="W151" s="113">
        <v>1.2251148545176112</v>
      </c>
      <c r="X151" s="113">
        <v>1.8376722817764166</v>
      </c>
      <c r="Y151" s="113">
        <v>0</v>
      </c>
      <c r="Z151" s="114">
        <v>0</v>
      </c>
      <c r="AA151" s="114">
        <v>0</v>
      </c>
      <c r="AB151" s="113">
        <v>3.6753445635528332</v>
      </c>
      <c r="AC151" s="113">
        <v>0</v>
      </c>
      <c r="AD151" s="113">
        <v>0</v>
      </c>
      <c r="AE151" s="113">
        <v>0</v>
      </c>
      <c r="AF151" s="114">
        <v>0</v>
      </c>
      <c r="AG151" s="113">
        <v>0</v>
      </c>
      <c r="AH151" s="113">
        <v>0.30627871362940279</v>
      </c>
      <c r="AI151" s="113">
        <v>0</v>
      </c>
      <c r="AJ151" s="113">
        <v>0</v>
      </c>
      <c r="AK151" s="113">
        <v>0</v>
      </c>
      <c r="AL151" s="113">
        <v>0</v>
      </c>
      <c r="AM151" s="113">
        <v>0</v>
      </c>
      <c r="AN151" s="113">
        <v>0.30627871362940279</v>
      </c>
      <c r="AO151" s="113">
        <v>0</v>
      </c>
      <c r="AP151" s="113">
        <v>0.30627871362940279</v>
      </c>
      <c r="AQ151" s="113">
        <v>0</v>
      </c>
      <c r="AR151" s="113">
        <v>2.1439509954058193</v>
      </c>
      <c r="AS151" s="113">
        <v>9.8009188361408892</v>
      </c>
      <c r="AT151" s="114">
        <v>66.003062787136287</v>
      </c>
      <c r="AU151" s="114">
        <f t="shared" si="2"/>
        <v>77.947932618682998</v>
      </c>
      <c r="AV151" s="114">
        <v>0</v>
      </c>
      <c r="AW151" s="113">
        <v>9.4946401225114858</v>
      </c>
      <c r="AX151" s="113">
        <v>0</v>
      </c>
      <c r="AY151" s="114">
        <v>4.2879019908116387</v>
      </c>
      <c r="AZ151" s="113">
        <v>0.61255742725880558</v>
      </c>
      <c r="BA151" s="113">
        <v>1.4513788098693758</v>
      </c>
      <c r="BB151" s="113">
        <v>1.1611030478955007</v>
      </c>
      <c r="BC151" s="113">
        <v>0</v>
      </c>
      <c r="BD151" s="113">
        <v>0</v>
      </c>
      <c r="BE151" s="113">
        <v>0</v>
      </c>
      <c r="BF151" s="113">
        <v>0.29027576197387517</v>
      </c>
      <c r="BG151" s="113">
        <v>0</v>
      </c>
      <c r="BH151" s="113">
        <v>0</v>
      </c>
      <c r="BI151" s="113">
        <v>0.29027576197387517</v>
      </c>
      <c r="BJ151" s="113">
        <v>0</v>
      </c>
      <c r="BK151" s="113">
        <v>0</v>
      </c>
      <c r="BL151" s="113">
        <v>0.29027576197387517</v>
      </c>
      <c r="BM151" s="113">
        <v>0</v>
      </c>
      <c r="BN151" s="113">
        <v>0.29027576197387517</v>
      </c>
      <c r="BO151" s="113">
        <v>0</v>
      </c>
      <c r="BP151" s="113">
        <v>0</v>
      </c>
      <c r="BQ151" s="113">
        <v>0</v>
      </c>
      <c r="BR151" s="113">
        <v>0</v>
      </c>
      <c r="BS151" s="113">
        <v>0</v>
      </c>
      <c r="BT151" s="113">
        <v>0</v>
      </c>
      <c r="BU151" s="113">
        <v>0</v>
      </c>
      <c r="BV151" s="113">
        <v>0</v>
      </c>
      <c r="BW151" s="113">
        <v>0</v>
      </c>
      <c r="BX151" s="113">
        <v>0</v>
      </c>
      <c r="BY151" s="113">
        <v>0</v>
      </c>
      <c r="BZ151" s="113">
        <v>0</v>
      </c>
      <c r="CA151" s="113">
        <v>0</v>
      </c>
      <c r="CB151" s="113">
        <v>0</v>
      </c>
      <c r="CC151" s="114">
        <v>0</v>
      </c>
      <c r="CD151" s="114">
        <v>0</v>
      </c>
      <c r="CE151" s="114">
        <v>0</v>
      </c>
      <c r="CF151" s="114">
        <v>0</v>
      </c>
      <c r="CG151" s="114">
        <v>0.29027576197387517</v>
      </c>
      <c r="CH151" s="114">
        <v>0</v>
      </c>
      <c r="CI151" s="114">
        <v>0</v>
      </c>
      <c r="CJ151" s="114">
        <v>0.29027576197387517</v>
      </c>
      <c r="CK151" s="114">
        <v>0.8708272859216255</v>
      </c>
    </row>
    <row r="152" spans="1:89" x14ac:dyDescent="0.2">
      <c r="A152" s="105">
        <v>311</v>
      </c>
      <c r="B152" s="105">
        <f>'Revised Stratig. - April ''08'!G256</f>
        <v>5951</v>
      </c>
      <c r="C152" s="122">
        <v>1</v>
      </c>
      <c r="D152" s="123"/>
      <c r="E152" s="123"/>
      <c r="F152" s="123"/>
      <c r="G152" s="123">
        <v>1</v>
      </c>
      <c r="H152" s="123">
        <v>1</v>
      </c>
      <c r="I152" s="213">
        <v>0</v>
      </c>
      <c r="J152" s="213">
        <v>0</v>
      </c>
      <c r="K152" s="213">
        <v>0</v>
      </c>
      <c r="L152" s="213">
        <v>0</v>
      </c>
      <c r="M152" s="213">
        <v>0</v>
      </c>
      <c r="N152" s="213">
        <v>0</v>
      </c>
      <c r="O152" s="213">
        <v>143.9655172413793</v>
      </c>
      <c r="P152" s="213">
        <v>0</v>
      </c>
      <c r="Q152" s="213">
        <v>0</v>
      </c>
      <c r="R152" s="213">
        <v>0</v>
      </c>
      <c r="S152" s="213">
        <v>0</v>
      </c>
      <c r="T152" s="213">
        <v>10.344827586206897</v>
      </c>
      <c r="U152" s="39">
        <v>7</v>
      </c>
      <c r="V152" s="113">
        <v>0</v>
      </c>
      <c r="W152" s="113">
        <v>0.62992125984251968</v>
      </c>
      <c r="X152" s="113">
        <v>0.62992125984251968</v>
      </c>
      <c r="Y152" s="113">
        <v>0.94488188976377951</v>
      </c>
      <c r="Z152" s="114">
        <v>0</v>
      </c>
      <c r="AA152" s="114">
        <v>0</v>
      </c>
      <c r="AB152" s="113">
        <v>6.6141732283464565</v>
      </c>
      <c r="AC152" s="113">
        <v>0.31496062992125984</v>
      </c>
      <c r="AD152" s="113">
        <v>0</v>
      </c>
      <c r="AE152" s="113">
        <v>0</v>
      </c>
      <c r="AF152" s="114">
        <v>0</v>
      </c>
      <c r="AG152" s="113">
        <v>0.31496062992125984</v>
      </c>
      <c r="AH152" s="113">
        <v>0</v>
      </c>
      <c r="AI152" s="113">
        <v>0.31496062992125984</v>
      </c>
      <c r="AJ152" s="113">
        <v>0.62992125984251968</v>
      </c>
      <c r="AK152" s="113">
        <v>0</v>
      </c>
      <c r="AL152" s="113">
        <v>0</v>
      </c>
      <c r="AM152" s="113">
        <v>0</v>
      </c>
      <c r="AN152" s="113">
        <v>0.31496062992125984</v>
      </c>
      <c r="AO152" s="113">
        <v>0</v>
      </c>
      <c r="AP152" s="113">
        <v>0.31496062992125984</v>
      </c>
      <c r="AQ152" s="113">
        <v>0</v>
      </c>
      <c r="AR152" s="113">
        <v>0.62992125984251968</v>
      </c>
      <c r="AS152" s="113">
        <v>11.968503937007874</v>
      </c>
      <c r="AT152" s="114">
        <v>66.614173228346445</v>
      </c>
      <c r="AU152" s="114">
        <f t="shared" si="2"/>
        <v>79.212598425196845</v>
      </c>
      <c r="AV152" s="114">
        <v>0</v>
      </c>
      <c r="AW152" s="113">
        <v>5.984251968503937</v>
      </c>
      <c r="AX152" s="113">
        <v>0</v>
      </c>
      <c r="AY152" s="114">
        <v>3.4645669291338583</v>
      </c>
      <c r="AZ152" s="113">
        <v>0.31496062992125984</v>
      </c>
      <c r="BA152" s="113">
        <v>0.30534351145038169</v>
      </c>
      <c r="BB152" s="113">
        <v>0.61068702290076338</v>
      </c>
      <c r="BC152" s="113">
        <v>0</v>
      </c>
      <c r="BD152" s="113">
        <v>0</v>
      </c>
      <c r="BE152" s="113">
        <v>0</v>
      </c>
      <c r="BF152" s="113">
        <v>0</v>
      </c>
      <c r="BG152" s="113">
        <v>0</v>
      </c>
      <c r="BH152" s="113">
        <v>0</v>
      </c>
      <c r="BI152" s="113">
        <v>0.30534351145038169</v>
      </c>
      <c r="BJ152" s="113">
        <v>0</v>
      </c>
      <c r="BK152" s="113">
        <v>0</v>
      </c>
      <c r="BL152" s="113">
        <v>0</v>
      </c>
      <c r="BM152" s="113">
        <v>0</v>
      </c>
      <c r="BN152" s="113">
        <v>0.61068702290076338</v>
      </c>
      <c r="BO152" s="113">
        <v>0</v>
      </c>
      <c r="BP152" s="113">
        <v>0</v>
      </c>
      <c r="BQ152" s="113">
        <v>0</v>
      </c>
      <c r="BR152" s="113">
        <v>0</v>
      </c>
      <c r="BS152" s="113">
        <v>0</v>
      </c>
      <c r="BT152" s="113">
        <v>0</v>
      </c>
      <c r="BU152" s="113">
        <v>0</v>
      </c>
      <c r="BV152" s="113">
        <v>0</v>
      </c>
      <c r="BW152" s="113">
        <v>0</v>
      </c>
      <c r="BX152" s="113">
        <v>0</v>
      </c>
      <c r="BY152" s="113">
        <v>0</v>
      </c>
      <c r="BZ152" s="113">
        <v>0</v>
      </c>
      <c r="CA152" s="113">
        <v>0</v>
      </c>
      <c r="CB152" s="113">
        <v>0</v>
      </c>
      <c r="CC152" s="114">
        <v>0</v>
      </c>
      <c r="CD152" s="114">
        <v>0</v>
      </c>
      <c r="CE152" s="114">
        <v>0</v>
      </c>
      <c r="CF152" s="114">
        <v>0</v>
      </c>
      <c r="CG152" s="114">
        <v>0</v>
      </c>
      <c r="CH152" s="114">
        <v>0</v>
      </c>
      <c r="CI152" s="114">
        <v>0</v>
      </c>
      <c r="CJ152" s="114">
        <v>0.91603053435114512</v>
      </c>
      <c r="CK152" s="114">
        <v>0.30534351145038169</v>
      </c>
    </row>
    <row r="153" spans="1:89" x14ac:dyDescent="0.2">
      <c r="A153" s="105">
        <v>312</v>
      </c>
      <c r="B153" s="105">
        <f>'Revised Stratig. - April ''08'!G257</f>
        <v>5966</v>
      </c>
      <c r="C153" s="122">
        <v>1</v>
      </c>
      <c r="D153" s="123"/>
      <c r="E153" s="123"/>
      <c r="F153" s="123"/>
      <c r="G153" s="123">
        <v>1</v>
      </c>
      <c r="H153" s="123">
        <v>1</v>
      </c>
      <c r="I153" s="213">
        <v>0</v>
      </c>
      <c r="J153" s="213">
        <v>0</v>
      </c>
      <c r="K153" s="213">
        <v>0</v>
      </c>
      <c r="L153" s="213">
        <v>2.2058823529411766</v>
      </c>
      <c r="M153" s="213">
        <v>0</v>
      </c>
      <c r="N153" s="213">
        <v>1.4705882352941175</v>
      </c>
      <c r="O153" s="213">
        <v>376.47058823529409</v>
      </c>
      <c r="P153" s="213">
        <v>0</v>
      </c>
      <c r="Q153" s="213">
        <v>0</v>
      </c>
      <c r="R153" s="213">
        <v>0</v>
      </c>
      <c r="S153" s="213">
        <v>0</v>
      </c>
      <c r="T153" s="213">
        <v>17.5</v>
      </c>
      <c r="U153" s="39">
        <v>15</v>
      </c>
      <c r="V153" s="113">
        <v>0</v>
      </c>
      <c r="W153" s="113">
        <v>0.68376068376068377</v>
      </c>
      <c r="X153" s="113">
        <v>0.68376068376068377</v>
      </c>
      <c r="Y153" s="113">
        <v>0</v>
      </c>
      <c r="Z153" s="114">
        <v>0.34188034188034189</v>
      </c>
      <c r="AA153" s="114">
        <v>0.68376068376068377</v>
      </c>
      <c r="AB153" s="113">
        <v>8.5470085470085468</v>
      </c>
      <c r="AC153" s="113">
        <v>0</v>
      </c>
      <c r="AD153" s="113">
        <v>0</v>
      </c>
      <c r="AE153" s="113">
        <v>0</v>
      </c>
      <c r="AF153" s="114">
        <v>0</v>
      </c>
      <c r="AG153" s="113">
        <v>0</v>
      </c>
      <c r="AH153" s="113">
        <v>0</v>
      </c>
      <c r="AI153" s="113">
        <v>0</v>
      </c>
      <c r="AJ153" s="113">
        <v>0.34188034188034189</v>
      </c>
      <c r="AK153" s="113">
        <v>0</v>
      </c>
      <c r="AL153" s="113">
        <v>0</v>
      </c>
      <c r="AM153" s="113">
        <v>0</v>
      </c>
      <c r="AN153" s="113">
        <v>0</v>
      </c>
      <c r="AO153" s="113">
        <v>0</v>
      </c>
      <c r="AP153" s="113">
        <v>1.0256410256410255</v>
      </c>
      <c r="AQ153" s="113">
        <v>0</v>
      </c>
      <c r="AR153" s="113">
        <v>3.7606837606837606</v>
      </c>
      <c r="AS153" s="113">
        <v>16.752136752136749</v>
      </c>
      <c r="AT153" s="114">
        <v>53.846153846153847</v>
      </c>
      <c r="AU153" s="114">
        <f t="shared" si="2"/>
        <v>74.358974358974365</v>
      </c>
      <c r="AV153" s="114">
        <v>0</v>
      </c>
      <c r="AW153" s="113">
        <v>7.1794871794871788</v>
      </c>
      <c r="AX153" s="113">
        <v>0</v>
      </c>
      <c r="AY153" s="114">
        <v>5.1282051282051277</v>
      </c>
      <c r="AZ153" s="113">
        <v>1.0256410256410255</v>
      </c>
      <c r="BA153" s="113">
        <v>0.64829821717990277</v>
      </c>
      <c r="BB153" s="113">
        <v>0.64829821717990277</v>
      </c>
      <c r="BC153" s="113">
        <v>0</v>
      </c>
      <c r="BD153" s="113">
        <v>0</v>
      </c>
      <c r="BE153" s="113">
        <v>0</v>
      </c>
      <c r="BF153" s="113">
        <v>0</v>
      </c>
      <c r="BG153" s="113">
        <v>0</v>
      </c>
      <c r="BH153" s="113">
        <v>0</v>
      </c>
      <c r="BI153" s="113">
        <v>0.64829821717990277</v>
      </c>
      <c r="BJ153" s="113">
        <v>0</v>
      </c>
      <c r="BK153" s="113">
        <v>0</v>
      </c>
      <c r="BL153" s="113">
        <v>0.32414910858995138</v>
      </c>
      <c r="BM153" s="113">
        <v>0</v>
      </c>
      <c r="BN153" s="113">
        <v>0.97244732576985426</v>
      </c>
      <c r="BO153" s="113">
        <v>0</v>
      </c>
      <c r="BP153" s="113">
        <v>0</v>
      </c>
      <c r="BQ153" s="113">
        <v>0</v>
      </c>
      <c r="BR153" s="113">
        <v>0</v>
      </c>
      <c r="BS153" s="113">
        <v>0</v>
      </c>
      <c r="BT153" s="113">
        <v>0.64829821717990277</v>
      </c>
      <c r="BU153" s="113">
        <v>0</v>
      </c>
      <c r="BV153" s="113">
        <v>0</v>
      </c>
      <c r="BW153" s="113">
        <v>0</v>
      </c>
      <c r="BX153" s="113">
        <v>0</v>
      </c>
      <c r="BY153" s="113">
        <v>0</v>
      </c>
      <c r="BZ153" s="113">
        <v>0</v>
      </c>
      <c r="CA153" s="113">
        <v>0</v>
      </c>
      <c r="CB153" s="113">
        <v>0</v>
      </c>
      <c r="CC153" s="114">
        <v>0</v>
      </c>
      <c r="CD153" s="114">
        <v>0</v>
      </c>
      <c r="CE153" s="114">
        <v>0</v>
      </c>
      <c r="CF153" s="114">
        <v>0</v>
      </c>
      <c r="CG153" s="114">
        <v>0.32414910858995138</v>
      </c>
      <c r="CH153" s="114">
        <v>0</v>
      </c>
      <c r="CI153" s="114">
        <v>0</v>
      </c>
      <c r="CJ153" s="114">
        <v>0.64829821717990277</v>
      </c>
      <c r="CK153" s="114">
        <v>0.32414910858995138</v>
      </c>
    </row>
    <row r="154" spans="1:89" x14ac:dyDescent="0.2">
      <c r="A154" s="105">
        <v>313</v>
      </c>
      <c r="B154" s="105">
        <f>'Revised Stratig. - April ''08'!G258</f>
        <v>5981</v>
      </c>
      <c r="C154" s="122">
        <v>1</v>
      </c>
      <c r="D154" s="123"/>
      <c r="E154" s="123"/>
      <c r="F154" s="123"/>
      <c r="G154" s="123">
        <v>1</v>
      </c>
      <c r="H154" s="123">
        <v>1</v>
      </c>
      <c r="I154" s="213">
        <v>0</v>
      </c>
      <c r="J154" s="213">
        <v>0</v>
      </c>
      <c r="K154" s="213">
        <v>0</v>
      </c>
      <c r="L154" s="213">
        <v>0.92500000000000016</v>
      </c>
      <c r="M154" s="213">
        <v>0</v>
      </c>
      <c r="N154" s="213">
        <v>0</v>
      </c>
      <c r="O154" s="213">
        <v>356.48148148148147</v>
      </c>
      <c r="P154" s="213">
        <v>0</v>
      </c>
      <c r="Q154" s="213">
        <v>0</v>
      </c>
      <c r="R154" s="213">
        <v>0</v>
      </c>
      <c r="S154" s="213">
        <v>0</v>
      </c>
      <c r="T154" s="213">
        <v>6.4814814814814818</v>
      </c>
      <c r="U154" s="39">
        <v>15</v>
      </c>
      <c r="V154" s="113">
        <v>0</v>
      </c>
      <c r="W154" s="113">
        <v>0.29411764705882354</v>
      </c>
      <c r="X154" s="113">
        <v>1.7647058823529411</v>
      </c>
      <c r="Y154" s="113">
        <v>0</v>
      </c>
      <c r="Z154" s="114">
        <v>0</v>
      </c>
      <c r="AA154" s="114">
        <v>0.58823529411764708</v>
      </c>
      <c r="AB154" s="113">
        <v>4.117647058823529</v>
      </c>
      <c r="AC154" s="113">
        <v>0.29411764705882354</v>
      </c>
      <c r="AD154" s="113">
        <v>0</v>
      </c>
      <c r="AE154" s="113">
        <v>0</v>
      </c>
      <c r="AF154" s="114">
        <v>0</v>
      </c>
      <c r="AG154" s="113">
        <v>0</v>
      </c>
      <c r="AH154" s="113">
        <v>0</v>
      </c>
      <c r="AI154" s="113">
        <v>0</v>
      </c>
      <c r="AJ154" s="113">
        <v>0.58823529411764708</v>
      </c>
      <c r="AK154" s="113">
        <v>0</v>
      </c>
      <c r="AL154" s="113">
        <v>0</v>
      </c>
      <c r="AM154" s="113">
        <v>0</v>
      </c>
      <c r="AN154" s="113">
        <v>0</v>
      </c>
      <c r="AO154" s="113">
        <v>0</v>
      </c>
      <c r="AP154" s="113">
        <v>0.29411764705882354</v>
      </c>
      <c r="AQ154" s="113">
        <v>0</v>
      </c>
      <c r="AR154" s="113">
        <v>4.117647058823529</v>
      </c>
      <c r="AS154" s="113">
        <v>11.176470588235295</v>
      </c>
      <c r="AT154" s="114">
        <v>63.823529411764703</v>
      </c>
      <c r="AU154" s="114">
        <f t="shared" si="2"/>
        <v>79.117647058823522</v>
      </c>
      <c r="AV154" s="114">
        <v>0</v>
      </c>
      <c r="AW154" s="113">
        <v>7.9411764705882346</v>
      </c>
      <c r="AX154" s="113">
        <v>0</v>
      </c>
      <c r="AY154" s="114">
        <v>4.4117647058823533</v>
      </c>
      <c r="AZ154" s="113">
        <v>0.58823529411764708</v>
      </c>
      <c r="BA154" s="113">
        <v>0.28328611898016998</v>
      </c>
      <c r="BB154" s="113">
        <v>0</v>
      </c>
      <c r="BC154" s="113">
        <v>0</v>
      </c>
      <c r="BD154" s="113">
        <v>0</v>
      </c>
      <c r="BE154" s="113">
        <v>0</v>
      </c>
      <c r="BF154" s="113">
        <v>0</v>
      </c>
      <c r="BG154" s="113">
        <v>0</v>
      </c>
      <c r="BH154" s="113">
        <v>0</v>
      </c>
      <c r="BI154" s="113">
        <v>1.1331444759206799</v>
      </c>
      <c r="BJ154" s="113">
        <v>0</v>
      </c>
      <c r="BK154" s="113">
        <v>0</v>
      </c>
      <c r="BL154" s="113">
        <v>0</v>
      </c>
      <c r="BM154" s="113">
        <v>0</v>
      </c>
      <c r="BN154" s="113">
        <v>0</v>
      </c>
      <c r="BO154" s="113">
        <v>0</v>
      </c>
      <c r="BP154" s="113">
        <v>0</v>
      </c>
      <c r="BQ154" s="113">
        <v>0</v>
      </c>
      <c r="BR154" s="113">
        <v>0</v>
      </c>
      <c r="BS154" s="113">
        <v>0</v>
      </c>
      <c r="BT154" s="113">
        <v>0</v>
      </c>
      <c r="BU154" s="113">
        <v>0</v>
      </c>
      <c r="BV154" s="113">
        <v>0</v>
      </c>
      <c r="BW154" s="113">
        <v>0</v>
      </c>
      <c r="BX154" s="113">
        <v>0</v>
      </c>
      <c r="BY154" s="113">
        <v>0</v>
      </c>
      <c r="BZ154" s="113">
        <v>0.28328611898016998</v>
      </c>
      <c r="CA154" s="113">
        <v>0</v>
      </c>
      <c r="CB154" s="113">
        <v>0</v>
      </c>
      <c r="CC154" s="114">
        <v>0</v>
      </c>
      <c r="CD154" s="114">
        <v>0</v>
      </c>
      <c r="CE154" s="114">
        <v>0.28328611898016998</v>
      </c>
      <c r="CF154" s="114">
        <v>0</v>
      </c>
      <c r="CG154" s="114">
        <v>0.84985835694051004</v>
      </c>
      <c r="CH154" s="114">
        <v>0</v>
      </c>
      <c r="CI154" s="114">
        <v>0</v>
      </c>
      <c r="CJ154" s="114">
        <v>0.84985835694051004</v>
      </c>
      <c r="CK154" s="114">
        <v>0</v>
      </c>
    </row>
    <row r="155" spans="1:89" x14ac:dyDescent="0.2">
      <c r="A155" s="105">
        <v>314</v>
      </c>
      <c r="B155" s="105">
        <f>'Revised Stratig. - April ''08'!G259</f>
        <v>5996</v>
      </c>
      <c r="C155" s="122">
        <v>1</v>
      </c>
      <c r="D155" s="123"/>
      <c r="E155" s="123"/>
      <c r="F155" s="123"/>
      <c r="G155" s="123">
        <v>1</v>
      </c>
      <c r="H155" s="123">
        <v>1</v>
      </c>
      <c r="I155" s="213">
        <v>0</v>
      </c>
      <c r="J155" s="213">
        <v>0</v>
      </c>
      <c r="K155" s="213">
        <v>0</v>
      </c>
      <c r="L155" s="213">
        <v>1.6650000000000003</v>
      </c>
      <c r="M155" s="213">
        <v>0</v>
      </c>
      <c r="N155" s="213">
        <v>0</v>
      </c>
      <c r="O155" s="213">
        <v>314.16666666666669</v>
      </c>
      <c r="P155" s="213">
        <v>0</v>
      </c>
      <c r="Q155" s="213">
        <v>0</v>
      </c>
      <c r="R155" s="213">
        <v>0</v>
      </c>
      <c r="S155" s="213">
        <v>0</v>
      </c>
      <c r="T155" s="213">
        <v>4.1666666666666679</v>
      </c>
      <c r="U155" s="39">
        <v>10</v>
      </c>
      <c r="V155" s="113">
        <v>0</v>
      </c>
      <c r="W155" s="113">
        <v>0.64308681672025725</v>
      </c>
      <c r="X155" s="113">
        <v>0.32154340836012862</v>
      </c>
      <c r="Y155" s="113">
        <v>0</v>
      </c>
      <c r="Z155" s="114">
        <v>0</v>
      </c>
      <c r="AA155" s="114">
        <v>0.96463022508038598</v>
      </c>
      <c r="AB155" s="113">
        <v>9.6463022508038581</v>
      </c>
      <c r="AC155" s="113">
        <v>0</v>
      </c>
      <c r="AD155" s="113">
        <v>0</v>
      </c>
      <c r="AE155" s="113">
        <v>0</v>
      </c>
      <c r="AF155" s="114">
        <v>0</v>
      </c>
      <c r="AG155" s="113">
        <v>0</v>
      </c>
      <c r="AH155" s="113">
        <v>0.32154340836012862</v>
      </c>
      <c r="AI155" s="113">
        <v>0</v>
      </c>
      <c r="AJ155" s="113">
        <v>0.32154340836012862</v>
      </c>
      <c r="AK155" s="113">
        <v>0</v>
      </c>
      <c r="AL155" s="113">
        <v>0</v>
      </c>
      <c r="AM155" s="113">
        <v>0</v>
      </c>
      <c r="AN155" s="113">
        <v>0</v>
      </c>
      <c r="AO155" s="113">
        <v>0</v>
      </c>
      <c r="AP155" s="113">
        <v>0.32154340836012862</v>
      </c>
      <c r="AQ155" s="113">
        <v>0.32154340836012862</v>
      </c>
      <c r="AR155" s="113">
        <v>4.180064308681672</v>
      </c>
      <c r="AS155" s="113">
        <v>10.289389067524116</v>
      </c>
      <c r="AT155" s="114">
        <v>59.485530546623799</v>
      </c>
      <c r="AU155" s="114">
        <f t="shared" si="2"/>
        <v>73.954983922829584</v>
      </c>
      <c r="AV155" s="114">
        <v>0</v>
      </c>
      <c r="AW155" s="113">
        <v>8.6816720257234739</v>
      </c>
      <c r="AX155" s="113">
        <v>0</v>
      </c>
      <c r="AY155" s="114">
        <v>2.572347266881029</v>
      </c>
      <c r="AZ155" s="113">
        <v>1.929260450160772</v>
      </c>
      <c r="BA155" s="113">
        <v>0.30864197530864196</v>
      </c>
      <c r="BB155" s="113">
        <v>0.30864197530864196</v>
      </c>
      <c r="BC155" s="113">
        <v>0</v>
      </c>
      <c r="BD155" s="113">
        <v>0</v>
      </c>
      <c r="BE155" s="113">
        <v>0</v>
      </c>
      <c r="BF155" s="113">
        <v>0</v>
      </c>
      <c r="BG155" s="113">
        <v>0</v>
      </c>
      <c r="BH155" s="113">
        <v>0</v>
      </c>
      <c r="BI155" s="113">
        <v>0</v>
      </c>
      <c r="BJ155" s="113">
        <v>0</v>
      </c>
      <c r="BK155" s="113">
        <v>0</v>
      </c>
      <c r="BL155" s="113">
        <v>0.30864197530864196</v>
      </c>
      <c r="BM155" s="113">
        <v>0</v>
      </c>
      <c r="BN155" s="113">
        <v>0</v>
      </c>
      <c r="BO155" s="113">
        <v>0</v>
      </c>
      <c r="BP155" s="113">
        <v>0</v>
      </c>
      <c r="BQ155" s="113">
        <v>0</v>
      </c>
      <c r="BR155" s="113">
        <v>0</v>
      </c>
      <c r="BS155" s="113">
        <v>0</v>
      </c>
      <c r="BT155" s="113">
        <v>0.92592592592592582</v>
      </c>
      <c r="BU155" s="113">
        <v>0</v>
      </c>
      <c r="BV155" s="113">
        <v>0</v>
      </c>
      <c r="BW155" s="113">
        <v>0</v>
      </c>
      <c r="BX155" s="113">
        <v>0</v>
      </c>
      <c r="BY155" s="113">
        <v>0</v>
      </c>
      <c r="BZ155" s="113">
        <v>0</v>
      </c>
      <c r="CA155" s="113">
        <v>0</v>
      </c>
      <c r="CB155" s="113">
        <v>0</v>
      </c>
      <c r="CC155" s="114">
        <v>0.30864197530864196</v>
      </c>
      <c r="CD155" s="114">
        <v>0</v>
      </c>
      <c r="CE155" s="114">
        <v>0</v>
      </c>
      <c r="CF155" s="114">
        <v>0</v>
      </c>
      <c r="CG155" s="114">
        <v>0</v>
      </c>
      <c r="CH155" s="114">
        <v>0</v>
      </c>
      <c r="CI155" s="114">
        <v>0</v>
      </c>
      <c r="CJ155" s="114">
        <v>0.92592592592592582</v>
      </c>
      <c r="CK155" s="114">
        <v>0.92592592592592582</v>
      </c>
    </row>
    <row r="156" spans="1:89" x14ac:dyDescent="0.2">
      <c r="A156" s="105">
        <v>315</v>
      </c>
      <c r="B156" s="105">
        <f>'Revised Stratig. - April ''08'!G260</f>
        <v>6011</v>
      </c>
      <c r="C156" s="122">
        <v>1</v>
      </c>
      <c r="D156" s="123"/>
      <c r="E156" s="123"/>
      <c r="F156" s="123"/>
      <c r="G156" s="123">
        <v>1</v>
      </c>
      <c r="H156" s="123">
        <v>1</v>
      </c>
      <c r="I156" s="213">
        <v>0</v>
      </c>
      <c r="J156" s="213">
        <v>0</v>
      </c>
      <c r="K156" s="213">
        <v>0</v>
      </c>
      <c r="L156" s="213">
        <v>1.8500000000000003</v>
      </c>
      <c r="M156" s="213">
        <v>0</v>
      </c>
      <c r="N156" s="213">
        <v>0</v>
      </c>
      <c r="O156" s="213">
        <v>237.96296296296296</v>
      </c>
      <c r="P156" s="213">
        <v>0</v>
      </c>
      <c r="Q156" s="213">
        <v>0</v>
      </c>
      <c r="R156" s="213">
        <v>0</v>
      </c>
      <c r="S156" s="213">
        <v>0</v>
      </c>
      <c r="T156" s="213">
        <v>4.6296296296296298</v>
      </c>
      <c r="U156" s="129">
        <v>15</v>
      </c>
      <c r="V156" s="113">
        <v>0</v>
      </c>
      <c r="W156" s="113">
        <v>1.6313213703099509</v>
      </c>
      <c r="X156" s="113">
        <v>0.32626427406199021</v>
      </c>
      <c r="Y156" s="113">
        <v>0.32626427406199021</v>
      </c>
      <c r="Z156" s="114">
        <v>0.32626427406199021</v>
      </c>
      <c r="AA156" s="114">
        <v>0</v>
      </c>
      <c r="AB156" s="113">
        <v>7.504078303425775</v>
      </c>
      <c r="AC156" s="113">
        <v>0.65252854812398042</v>
      </c>
      <c r="AD156" s="113">
        <v>0</v>
      </c>
      <c r="AE156" s="113">
        <v>0</v>
      </c>
      <c r="AF156" s="114">
        <v>0</v>
      </c>
      <c r="AG156" s="113">
        <v>0</v>
      </c>
      <c r="AH156" s="113">
        <v>0</v>
      </c>
      <c r="AI156" s="113">
        <v>0</v>
      </c>
      <c r="AJ156" s="113">
        <v>0</v>
      </c>
      <c r="AK156" s="113">
        <v>0</v>
      </c>
      <c r="AL156" s="113">
        <v>0</v>
      </c>
      <c r="AM156" s="113">
        <v>0</v>
      </c>
      <c r="AN156" s="113">
        <v>0</v>
      </c>
      <c r="AO156" s="113">
        <v>0</v>
      </c>
      <c r="AP156" s="113">
        <v>0.32626427406199021</v>
      </c>
      <c r="AQ156" s="113">
        <v>0.32626427406199021</v>
      </c>
      <c r="AR156" s="113">
        <v>2.2838499184339316</v>
      </c>
      <c r="AS156" s="113">
        <v>7.504078303425775</v>
      </c>
      <c r="AT156" s="114">
        <v>70.636215334420882</v>
      </c>
      <c r="AU156" s="114">
        <f t="shared" si="2"/>
        <v>80.424143556280583</v>
      </c>
      <c r="AV156" s="114">
        <v>0</v>
      </c>
      <c r="AW156" s="113">
        <v>5.2202283849918434</v>
      </c>
      <c r="AX156" s="113">
        <v>0</v>
      </c>
      <c r="AY156" s="114">
        <v>2.6101141924959217</v>
      </c>
      <c r="AZ156" s="113">
        <v>0.32626427406199021</v>
      </c>
      <c r="BA156" s="113">
        <v>0</v>
      </c>
      <c r="BB156" s="113">
        <v>0.31201248049921998</v>
      </c>
      <c r="BC156" s="113">
        <v>0</v>
      </c>
      <c r="BD156" s="113">
        <v>0</v>
      </c>
      <c r="BE156" s="113">
        <v>0</v>
      </c>
      <c r="BF156" s="113">
        <v>0</v>
      </c>
      <c r="BG156" s="113">
        <v>0</v>
      </c>
      <c r="BH156" s="113">
        <v>0</v>
      </c>
      <c r="BI156" s="113">
        <v>0.31201248049921998</v>
      </c>
      <c r="BJ156" s="113">
        <v>0</v>
      </c>
      <c r="BK156" s="113">
        <v>0</v>
      </c>
      <c r="BL156" s="113">
        <v>0.31201248049921998</v>
      </c>
      <c r="BM156" s="113">
        <v>0</v>
      </c>
      <c r="BN156" s="113">
        <v>0.31201248049921998</v>
      </c>
      <c r="BO156" s="113">
        <v>0</v>
      </c>
      <c r="BP156" s="113">
        <v>0</v>
      </c>
      <c r="BQ156" s="113">
        <v>0</v>
      </c>
      <c r="BR156" s="113">
        <v>0</v>
      </c>
      <c r="BS156" s="113">
        <v>0</v>
      </c>
      <c r="BT156" s="113">
        <v>0.31201248049921998</v>
      </c>
      <c r="BU156" s="113">
        <v>0</v>
      </c>
      <c r="BV156" s="113">
        <v>0</v>
      </c>
      <c r="BW156" s="113">
        <v>0</v>
      </c>
      <c r="BX156" s="113">
        <v>0</v>
      </c>
      <c r="BY156" s="113">
        <v>0</v>
      </c>
      <c r="BZ156" s="113">
        <v>0</v>
      </c>
      <c r="CA156" s="113">
        <v>0</v>
      </c>
      <c r="CB156" s="113">
        <v>0</v>
      </c>
      <c r="CC156" s="114">
        <v>0.31201248049921998</v>
      </c>
      <c r="CD156" s="114">
        <v>0</v>
      </c>
      <c r="CE156" s="114">
        <v>0</v>
      </c>
      <c r="CF156" s="114">
        <v>0</v>
      </c>
      <c r="CG156" s="114">
        <v>1.5600624024960998</v>
      </c>
      <c r="CH156" s="114">
        <v>0</v>
      </c>
      <c r="CI156" s="114">
        <v>0</v>
      </c>
      <c r="CJ156" s="114">
        <v>0.62402496099843996</v>
      </c>
      <c r="CK156" s="114">
        <v>0.31201248049921998</v>
      </c>
    </row>
    <row r="157" spans="1:89" x14ac:dyDescent="0.2">
      <c r="A157" s="105">
        <v>316</v>
      </c>
      <c r="B157" s="105">
        <f>'Revised Stratig. - April ''08'!G261</f>
        <v>6031</v>
      </c>
      <c r="C157" s="122">
        <v>1</v>
      </c>
      <c r="D157" s="123"/>
      <c r="E157" s="123"/>
      <c r="F157" s="123"/>
      <c r="G157" s="123">
        <v>1</v>
      </c>
      <c r="H157" s="123">
        <v>1</v>
      </c>
      <c r="I157" s="213">
        <v>1.0416650000000001</v>
      </c>
      <c r="J157" s="213">
        <v>0</v>
      </c>
      <c r="K157" s="213">
        <v>0</v>
      </c>
      <c r="L157" s="213">
        <v>2.083333333333333</v>
      </c>
      <c r="M157" s="213">
        <v>0</v>
      </c>
      <c r="N157" s="213">
        <v>0</v>
      </c>
      <c r="O157" s="213">
        <v>289.58333333333343</v>
      </c>
      <c r="P157" s="213">
        <v>1.0415000000000001</v>
      </c>
      <c r="Q157" s="213">
        <v>2.0833350000000004</v>
      </c>
      <c r="R157" s="213">
        <v>0</v>
      </c>
      <c r="S157" s="213">
        <v>0</v>
      </c>
      <c r="T157" s="213">
        <v>4.1500000000000004</v>
      </c>
      <c r="U157" s="39">
        <v>17</v>
      </c>
      <c r="V157" s="113">
        <v>0</v>
      </c>
      <c r="W157" s="113">
        <v>0</v>
      </c>
      <c r="X157" s="113">
        <v>0.39761431411530812</v>
      </c>
      <c r="Y157" s="113">
        <v>0</v>
      </c>
      <c r="Z157" s="114">
        <v>0</v>
      </c>
      <c r="AA157" s="114">
        <v>0.39761431411530812</v>
      </c>
      <c r="AB157" s="113">
        <v>7.1570576540755466</v>
      </c>
      <c r="AC157" s="113">
        <v>0</v>
      </c>
      <c r="AD157" s="113">
        <v>0</v>
      </c>
      <c r="AE157" s="113">
        <v>0</v>
      </c>
      <c r="AF157" s="114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0.79522862823061624</v>
      </c>
      <c r="AQ157" s="113">
        <v>0</v>
      </c>
      <c r="AR157" s="113">
        <v>13.320079522862823</v>
      </c>
      <c r="AS157" s="113">
        <v>1.9880715705765408</v>
      </c>
      <c r="AT157" s="114">
        <v>68.389662027832998</v>
      </c>
      <c r="AU157" s="114">
        <f t="shared" si="2"/>
        <v>83.697813121272361</v>
      </c>
      <c r="AV157" s="114">
        <v>0</v>
      </c>
      <c r="AW157" s="113">
        <v>6.7594433399602387</v>
      </c>
      <c r="AX157" s="113">
        <v>0</v>
      </c>
      <c r="AY157" s="114">
        <v>0.79522862823061624</v>
      </c>
      <c r="AZ157" s="113">
        <v>0</v>
      </c>
      <c r="BA157" s="113">
        <v>0</v>
      </c>
      <c r="BB157" s="113">
        <v>0.38834951456310679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1.5533980582524272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4">
        <v>0</v>
      </c>
      <c r="CD157" s="114">
        <v>0</v>
      </c>
      <c r="CE157" s="114">
        <v>0</v>
      </c>
      <c r="CF157" s="114">
        <v>0</v>
      </c>
      <c r="CG157" s="114">
        <v>0</v>
      </c>
      <c r="CH157" s="114">
        <v>0.38834951456310679</v>
      </c>
      <c r="CI157" s="114">
        <v>0</v>
      </c>
      <c r="CJ157" s="114">
        <v>0</v>
      </c>
      <c r="CK157" s="114">
        <v>0</v>
      </c>
    </row>
    <row r="158" spans="1:89" x14ac:dyDescent="0.2">
      <c r="A158" s="105">
        <v>317</v>
      </c>
      <c r="B158" s="105">
        <f>'Revised Stratig. - April ''08'!G262</f>
        <v>6051</v>
      </c>
      <c r="C158" s="122">
        <v>1</v>
      </c>
      <c r="D158" s="123"/>
      <c r="E158" s="123"/>
      <c r="F158" s="123"/>
      <c r="G158" s="123">
        <v>1</v>
      </c>
      <c r="H158" s="123"/>
      <c r="U158" s="39">
        <v>14</v>
      </c>
      <c r="V158" s="113">
        <v>0</v>
      </c>
      <c r="W158" s="113">
        <v>0</v>
      </c>
      <c r="X158" s="113">
        <v>0.93312597200622094</v>
      </c>
      <c r="Y158" s="113">
        <v>0</v>
      </c>
      <c r="Z158" s="114">
        <v>0.93312597200622094</v>
      </c>
      <c r="AA158" s="114">
        <v>1.5552099533437014</v>
      </c>
      <c r="AB158" s="113">
        <v>10.886469673405911</v>
      </c>
      <c r="AC158" s="113">
        <v>0.31104199066874028</v>
      </c>
      <c r="AD158" s="113">
        <v>0</v>
      </c>
      <c r="AE158" s="113">
        <v>0</v>
      </c>
      <c r="AF158" s="114">
        <v>0</v>
      </c>
      <c r="AG158" s="113">
        <v>0</v>
      </c>
      <c r="AH158" s="113">
        <v>0.31104199066874028</v>
      </c>
      <c r="AI158" s="113">
        <v>0</v>
      </c>
      <c r="AJ158" s="113">
        <v>0.62208398133748055</v>
      </c>
      <c r="AK158" s="113">
        <v>0</v>
      </c>
      <c r="AL158" s="113">
        <v>0</v>
      </c>
      <c r="AM158" s="113">
        <v>0.31104199066874028</v>
      </c>
      <c r="AN158" s="113">
        <v>0</v>
      </c>
      <c r="AO158" s="113">
        <v>0</v>
      </c>
      <c r="AP158" s="113">
        <v>0.31104199066874028</v>
      </c>
      <c r="AQ158" s="113">
        <v>0</v>
      </c>
      <c r="AR158" s="113">
        <v>2.7993779160186625</v>
      </c>
      <c r="AS158" s="113">
        <v>16.174183514774494</v>
      </c>
      <c r="AT158" s="114">
        <v>55.832037325038883</v>
      </c>
      <c r="AU158" s="114">
        <f t="shared" si="2"/>
        <v>74.805598755832037</v>
      </c>
      <c r="AV158" s="114">
        <v>0</v>
      </c>
      <c r="AW158" s="113">
        <v>6.8429237947122861</v>
      </c>
      <c r="AX158" s="113">
        <v>0</v>
      </c>
      <c r="AY158" s="114">
        <v>2.1772939346811819</v>
      </c>
      <c r="AZ158" s="113">
        <v>0</v>
      </c>
      <c r="BA158" s="113">
        <v>1.1851851851851851</v>
      </c>
      <c r="BB158" s="113">
        <v>0.59259259259259256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0.29629629629629628</v>
      </c>
      <c r="BJ158" s="113">
        <v>0</v>
      </c>
      <c r="BK158" s="113">
        <v>0.29629629629629628</v>
      </c>
      <c r="BL158" s="113">
        <v>0</v>
      </c>
      <c r="BM158" s="113">
        <v>0</v>
      </c>
      <c r="BN158" s="113">
        <v>0.29629629629629628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0.29629629629629628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0.29629629629629628</v>
      </c>
      <c r="CH158" s="114">
        <v>0</v>
      </c>
      <c r="CI158" s="114">
        <v>0</v>
      </c>
      <c r="CJ158" s="114">
        <v>1.1851851851851851</v>
      </c>
      <c r="CK158" s="114">
        <v>0.29629629629629628</v>
      </c>
    </row>
    <row r="159" spans="1:89" x14ac:dyDescent="0.2">
      <c r="A159" s="100">
        <v>321</v>
      </c>
      <c r="B159" s="100">
        <f>'Revised Stratig. - April ''08'!$G$266</f>
        <v>6120</v>
      </c>
      <c r="C159" s="122">
        <v>1</v>
      </c>
      <c r="D159" s="123"/>
      <c r="E159" s="123"/>
      <c r="F159" s="123"/>
      <c r="G159" s="123"/>
      <c r="H159" s="123">
        <v>1</v>
      </c>
      <c r="I159" s="213">
        <v>0</v>
      </c>
      <c r="J159" s="213">
        <v>0</v>
      </c>
      <c r="K159" s="213">
        <v>0</v>
      </c>
      <c r="L159" s="213">
        <v>4.4642857142857144</v>
      </c>
      <c r="M159" s="213">
        <v>0</v>
      </c>
      <c r="N159" s="213">
        <v>0.8928571428571429</v>
      </c>
      <c r="O159" s="213">
        <v>187.5</v>
      </c>
      <c r="P159" s="213">
        <v>0.89249999999999996</v>
      </c>
      <c r="Q159" s="213">
        <v>0.8928571428571429</v>
      </c>
      <c r="R159" s="213">
        <v>0</v>
      </c>
      <c r="S159" s="213">
        <v>0</v>
      </c>
      <c r="T159" s="213">
        <v>0</v>
      </c>
      <c r="V159" s="113"/>
      <c r="W159" s="113"/>
      <c r="X159" s="113"/>
      <c r="Y159" s="113"/>
      <c r="AB159" s="113"/>
      <c r="AC159" s="113"/>
      <c r="AD159" s="113"/>
      <c r="AE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W159" s="113"/>
      <c r="AX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</row>
    <row r="160" spans="1:89" x14ac:dyDescent="0.2">
      <c r="A160" s="105">
        <v>326</v>
      </c>
      <c r="B160" s="105">
        <f>'Revised Stratig. - April ''08'!$G$271</f>
        <v>6159</v>
      </c>
      <c r="C160" s="122">
        <v>1</v>
      </c>
      <c r="D160" s="123"/>
      <c r="E160" s="123"/>
      <c r="F160" s="123"/>
      <c r="G160" s="123">
        <v>1</v>
      </c>
      <c r="H160" s="123">
        <v>1</v>
      </c>
      <c r="I160" s="213">
        <v>0</v>
      </c>
      <c r="J160" s="213">
        <v>0</v>
      </c>
      <c r="K160" s="213">
        <v>0</v>
      </c>
      <c r="L160" s="213">
        <v>3.7037037037037033</v>
      </c>
      <c r="M160" s="213">
        <v>0</v>
      </c>
      <c r="N160" s="213">
        <v>0</v>
      </c>
      <c r="O160" s="213">
        <v>133.33333333333331</v>
      </c>
      <c r="P160" s="213">
        <v>0.92600000000000005</v>
      </c>
      <c r="Q160" s="213">
        <v>0.92592592592592582</v>
      </c>
      <c r="R160" s="213">
        <v>0</v>
      </c>
      <c r="S160" s="213">
        <v>0</v>
      </c>
      <c r="T160" s="213">
        <v>0</v>
      </c>
      <c r="U160" s="39">
        <v>11</v>
      </c>
      <c r="V160" s="113">
        <v>0</v>
      </c>
      <c r="W160" s="113">
        <v>0</v>
      </c>
      <c r="X160" s="113">
        <v>2.8268551236749118</v>
      </c>
      <c r="Y160" s="113">
        <v>0</v>
      </c>
      <c r="Z160" s="114">
        <v>0</v>
      </c>
      <c r="AA160" s="114">
        <v>0.35335689045936397</v>
      </c>
      <c r="AB160" s="113">
        <v>7.7738515901060072</v>
      </c>
      <c r="AC160" s="113">
        <v>0</v>
      </c>
      <c r="AD160" s="113">
        <v>0</v>
      </c>
      <c r="AE160" s="113">
        <v>0</v>
      </c>
      <c r="AF160" s="114">
        <v>0</v>
      </c>
      <c r="AG160" s="113">
        <v>0</v>
      </c>
      <c r="AH160" s="113">
        <v>0.35335689045936397</v>
      </c>
      <c r="AI160" s="113">
        <v>0</v>
      </c>
      <c r="AJ160" s="113">
        <v>0.35335689045936397</v>
      </c>
      <c r="AK160" s="113">
        <v>0</v>
      </c>
      <c r="AL160" s="113">
        <v>0</v>
      </c>
      <c r="AM160" s="113">
        <v>0</v>
      </c>
      <c r="AN160" s="113">
        <v>0</v>
      </c>
      <c r="AO160" s="113">
        <v>0.35335689045936397</v>
      </c>
      <c r="AP160" s="113">
        <v>0.70671378091872794</v>
      </c>
      <c r="AQ160" s="113">
        <v>1.0600706713780919</v>
      </c>
      <c r="AR160" s="113">
        <v>25.795053003533567</v>
      </c>
      <c r="AS160" s="113">
        <v>2.4734982332155475</v>
      </c>
      <c r="AT160" s="114">
        <v>50.53003533568905</v>
      </c>
      <c r="AU160" s="114">
        <f t="shared" si="2"/>
        <v>78.798586572438168</v>
      </c>
      <c r="AV160" s="114">
        <v>0</v>
      </c>
      <c r="AW160" s="113">
        <v>4.5936395759717312</v>
      </c>
      <c r="AX160" s="113">
        <v>0</v>
      </c>
      <c r="AY160" s="114">
        <v>1.4134275618374559</v>
      </c>
      <c r="AZ160" s="113">
        <v>1.4134275618374559</v>
      </c>
      <c r="BA160" s="113">
        <v>1.006711409395973</v>
      </c>
      <c r="BB160" s="113">
        <v>0.67114093959731547</v>
      </c>
      <c r="BC160" s="113">
        <v>0</v>
      </c>
      <c r="BD160" s="113">
        <v>0</v>
      </c>
      <c r="BE160" s="113">
        <v>0</v>
      </c>
      <c r="BF160" s="113">
        <v>1.6778523489932886</v>
      </c>
      <c r="BG160" s="113">
        <v>0</v>
      </c>
      <c r="BH160" s="113">
        <v>0</v>
      </c>
      <c r="BI160" s="113">
        <v>0</v>
      </c>
      <c r="BJ160" s="113">
        <v>0</v>
      </c>
      <c r="BK160" s="113">
        <v>0</v>
      </c>
      <c r="BL160" s="113">
        <v>0</v>
      </c>
      <c r="BM160" s="113">
        <v>0</v>
      </c>
      <c r="BN160" s="113">
        <v>0</v>
      </c>
      <c r="BO160" s="113">
        <v>0</v>
      </c>
      <c r="BP160" s="113">
        <v>0</v>
      </c>
      <c r="BQ160" s="113">
        <v>0</v>
      </c>
      <c r="BR160" s="113">
        <v>1.006711409395973</v>
      </c>
      <c r="BS160" s="113">
        <v>0</v>
      </c>
      <c r="BT160" s="113">
        <v>0</v>
      </c>
      <c r="BU160" s="113">
        <v>0</v>
      </c>
      <c r="BV160" s="113">
        <v>0</v>
      </c>
      <c r="BW160" s="113">
        <v>0</v>
      </c>
      <c r="BX160" s="113">
        <v>0</v>
      </c>
      <c r="BY160" s="113">
        <v>0</v>
      </c>
      <c r="BZ160" s="113">
        <v>0</v>
      </c>
      <c r="CA160" s="113">
        <v>0</v>
      </c>
      <c r="CB160" s="113">
        <v>0</v>
      </c>
      <c r="CC160" s="114">
        <v>0</v>
      </c>
      <c r="CD160" s="114">
        <v>0</v>
      </c>
      <c r="CE160" s="114">
        <v>0</v>
      </c>
      <c r="CF160" s="114">
        <v>0</v>
      </c>
      <c r="CG160" s="114">
        <v>0</v>
      </c>
      <c r="CH160" s="114">
        <v>0</v>
      </c>
      <c r="CI160" s="114">
        <v>0.67114093959731547</v>
      </c>
      <c r="CJ160" s="114">
        <v>0</v>
      </c>
      <c r="CK160" s="114">
        <v>0</v>
      </c>
    </row>
    <row r="161" spans="1:89" x14ac:dyDescent="0.2">
      <c r="A161" s="100">
        <v>331</v>
      </c>
      <c r="B161" s="100">
        <f>'Revised Stratig. - April ''08'!$G$276</f>
        <v>6224</v>
      </c>
      <c r="C161" s="122">
        <v>1</v>
      </c>
      <c r="D161" s="123"/>
      <c r="E161" s="123"/>
      <c r="F161" s="123"/>
      <c r="G161" s="123"/>
      <c r="H161" s="123">
        <v>1</v>
      </c>
      <c r="I161" s="213">
        <v>0.83335000000000015</v>
      </c>
      <c r="J161" s="213">
        <v>0.83333333333333337</v>
      </c>
      <c r="K161" s="213">
        <v>0</v>
      </c>
      <c r="L161" s="213">
        <v>3.3333333333333335</v>
      </c>
      <c r="M161" s="213">
        <v>0</v>
      </c>
      <c r="N161" s="213">
        <v>0</v>
      </c>
      <c r="O161" s="213">
        <v>189.16666666666669</v>
      </c>
      <c r="P161" s="213">
        <v>0</v>
      </c>
      <c r="Q161" s="213">
        <v>0</v>
      </c>
      <c r="R161" s="213">
        <v>0</v>
      </c>
      <c r="S161" s="213">
        <v>0</v>
      </c>
      <c r="T161" s="213">
        <v>1</v>
      </c>
      <c r="V161" s="113"/>
      <c r="W161" s="113"/>
      <c r="X161" s="113"/>
      <c r="Y161" s="113"/>
      <c r="AB161" s="113"/>
      <c r="AC161" s="113"/>
      <c r="AD161" s="113"/>
      <c r="AE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W161" s="113"/>
      <c r="AX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</row>
    <row r="162" spans="1:89" x14ac:dyDescent="0.2">
      <c r="A162" s="105">
        <v>336</v>
      </c>
      <c r="B162" s="105">
        <f>'Revised Stratig. - April ''08'!$G$281</f>
        <v>6352</v>
      </c>
      <c r="C162" s="122">
        <v>1</v>
      </c>
      <c r="D162" s="123"/>
      <c r="E162" s="123"/>
      <c r="F162" s="123"/>
      <c r="G162" s="123">
        <v>1</v>
      </c>
      <c r="H162" s="123">
        <v>1</v>
      </c>
      <c r="I162" s="213">
        <v>0.80645149999999988</v>
      </c>
      <c r="J162" s="213">
        <v>0</v>
      </c>
      <c r="K162" s="213">
        <v>0</v>
      </c>
      <c r="L162" s="213">
        <v>0</v>
      </c>
      <c r="M162" s="213">
        <v>0</v>
      </c>
      <c r="N162" s="213">
        <v>0</v>
      </c>
      <c r="O162" s="213">
        <v>159.67741935483869</v>
      </c>
      <c r="P162" s="213">
        <v>0</v>
      </c>
      <c r="Q162" s="213">
        <v>0</v>
      </c>
      <c r="R162" s="213">
        <v>0</v>
      </c>
      <c r="S162" s="213">
        <v>0</v>
      </c>
      <c r="T162" s="213">
        <v>3.9999999999999996</v>
      </c>
      <c r="U162" s="39">
        <v>10</v>
      </c>
      <c r="V162" s="113">
        <v>0</v>
      </c>
      <c r="W162" s="113">
        <v>0</v>
      </c>
      <c r="X162" s="113">
        <v>1.1928429423459244</v>
      </c>
      <c r="Y162" s="113">
        <v>0</v>
      </c>
      <c r="Z162" s="114">
        <v>0</v>
      </c>
      <c r="AA162" s="114">
        <v>0.39761431411530812</v>
      </c>
      <c r="AB162" s="113">
        <v>6.3618290258449299</v>
      </c>
      <c r="AC162" s="113">
        <v>0</v>
      </c>
      <c r="AD162" s="113">
        <v>0</v>
      </c>
      <c r="AE162" s="113">
        <v>0.39761431411530812</v>
      </c>
      <c r="AF162" s="114">
        <v>0</v>
      </c>
      <c r="AG162" s="113">
        <v>0</v>
      </c>
      <c r="AH162" s="113">
        <v>0</v>
      </c>
      <c r="AI162" s="113">
        <v>0.39761431411530812</v>
      </c>
      <c r="AJ162" s="113">
        <v>0.39761431411530812</v>
      </c>
      <c r="AK162" s="113">
        <v>0</v>
      </c>
      <c r="AL162" s="113">
        <v>0</v>
      </c>
      <c r="AM162" s="113">
        <v>0</v>
      </c>
      <c r="AN162" s="113">
        <v>0</v>
      </c>
      <c r="AO162" s="113">
        <v>0</v>
      </c>
      <c r="AP162" s="113">
        <v>0.39761431411530812</v>
      </c>
      <c r="AQ162" s="113">
        <v>0</v>
      </c>
      <c r="AR162" s="113">
        <v>17.495029821073558</v>
      </c>
      <c r="AS162" s="113">
        <v>2.3856858846918487</v>
      </c>
      <c r="AT162" s="114">
        <v>61.033797216699803</v>
      </c>
      <c r="AU162" s="114">
        <f t="shared" si="2"/>
        <v>80.914512922465207</v>
      </c>
      <c r="AV162" s="114">
        <v>0</v>
      </c>
      <c r="AW162" s="113">
        <v>7.9522862823061633</v>
      </c>
      <c r="AX162" s="113">
        <v>0</v>
      </c>
      <c r="AY162" s="114">
        <v>0.39761431411530812</v>
      </c>
      <c r="AZ162" s="113">
        <v>1.1928429423459244</v>
      </c>
      <c r="BA162" s="113">
        <v>0</v>
      </c>
      <c r="BB162" s="113">
        <v>0.77071290944123316</v>
      </c>
      <c r="BC162" s="113">
        <v>0</v>
      </c>
      <c r="BD162" s="113">
        <v>0</v>
      </c>
      <c r="BE162" s="113">
        <v>0</v>
      </c>
      <c r="BF162" s="113">
        <v>0</v>
      </c>
      <c r="BG162" s="113">
        <v>0</v>
      </c>
      <c r="BH162" s="113">
        <v>0</v>
      </c>
      <c r="BI162" s="113">
        <v>0.77071290944123316</v>
      </c>
      <c r="BJ162" s="113">
        <v>0</v>
      </c>
      <c r="BK162" s="113">
        <v>0</v>
      </c>
      <c r="BL162" s="113">
        <v>0.38535645472061658</v>
      </c>
      <c r="BM162" s="113">
        <v>0</v>
      </c>
      <c r="BN162" s="113">
        <v>0.38535645472061658</v>
      </c>
      <c r="BO162" s="113">
        <v>0</v>
      </c>
      <c r="BP162" s="113">
        <v>0</v>
      </c>
      <c r="BQ162" s="113">
        <v>0</v>
      </c>
      <c r="BR162" s="113">
        <v>0</v>
      </c>
      <c r="BS162" s="113">
        <v>0</v>
      </c>
      <c r="BT162" s="113">
        <v>0</v>
      </c>
      <c r="BU162" s="113">
        <v>0</v>
      </c>
      <c r="BV162" s="113">
        <v>0</v>
      </c>
      <c r="BW162" s="113">
        <v>0</v>
      </c>
      <c r="BX162" s="113">
        <v>0</v>
      </c>
      <c r="BY162" s="113">
        <v>0</v>
      </c>
      <c r="BZ162" s="113">
        <v>0</v>
      </c>
      <c r="CA162" s="113">
        <v>0</v>
      </c>
      <c r="CB162" s="113">
        <v>0</v>
      </c>
      <c r="CC162" s="114">
        <v>0</v>
      </c>
      <c r="CD162" s="114">
        <v>0</v>
      </c>
      <c r="CE162" s="114">
        <v>0</v>
      </c>
      <c r="CF162" s="114">
        <v>0</v>
      </c>
      <c r="CG162" s="114">
        <v>0</v>
      </c>
      <c r="CH162" s="114">
        <v>0</v>
      </c>
      <c r="CI162" s="114">
        <v>0.77071290944123316</v>
      </c>
      <c r="CJ162" s="114">
        <v>0</v>
      </c>
      <c r="CK162" s="114">
        <v>0</v>
      </c>
    </row>
    <row r="163" spans="1:89" x14ac:dyDescent="0.2">
      <c r="A163" s="100">
        <v>341</v>
      </c>
      <c r="B163" s="100">
        <f>'Revised Stratig. - April ''08'!$G$286</f>
        <v>6492</v>
      </c>
      <c r="C163" s="122">
        <v>1</v>
      </c>
      <c r="D163" s="123"/>
      <c r="E163" s="123"/>
      <c r="F163" s="123"/>
      <c r="G163" s="123"/>
      <c r="H163" s="123">
        <v>1</v>
      </c>
      <c r="I163" s="213">
        <v>0</v>
      </c>
      <c r="J163" s="213">
        <v>0</v>
      </c>
      <c r="K163" s="213">
        <v>0</v>
      </c>
      <c r="L163" s="213">
        <v>6.4814814814814818</v>
      </c>
      <c r="M163" s="213">
        <v>0</v>
      </c>
      <c r="N163" s="213">
        <v>0.92592592592592582</v>
      </c>
      <c r="O163" s="213">
        <v>256.48148148148147</v>
      </c>
      <c r="P163" s="213">
        <v>0.92600000000000005</v>
      </c>
      <c r="Q163" s="213">
        <v>1.8518518518518516</v>
      </c>
      <c r="R163" s="213">
        <v>0</v>
      </c>
      <c r="S163" s="213">
        <v>0</v>
      </c>
      <c r="T163" s="213">
        <v>0</v>
      </c>
      <c r="V163" s="113"/>
      <c r="W163" s="113"/>
      <c r="X163" s="113"/>
      <c r="Y163" s="113"/>
      <c r="AB163" s="113"/>
      <c r="AC163" s="113"/>
      <c r="AD163" s="113"/>
      <c r="AE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W163" s="113"/>
      <c r="AX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</row>
    <row r="164" spans="1:89" x14ac:dyDescent="0.2">
      <c r="A164" s="105">
        <v>346</v>
      </c>
      <c r="B164" s="105">
        <f>'Revised Stratig. - April ''08'!$G$291</f>
        <v>6565</v>
      </c>
      <c r="C164" s="122">
        <v>1</v>
      </c>
      <c r="D164" s="123"/>
      <c r="E164" s="123"/>
      <c r="F164" s="123"/>
      <c r="G164" s="123">
        <v>1</v>
      </c>
      <c r="H164" s="123">
        <v>1</v>
      </c>
      <c r="I164" s="213">
        <v>1.0416650000000001</v>
      </c>
      <c r="J164" s="213">
        <v>0</v>
      </c>
      <c r="K164" s="213">
        <v>0</v>
      </c>
      <c r="L164" s="213">
        <v>10.41666666666667</v>
      </c>
      <c r="M164" s="213">
        <v>0</v>
      </c>
      <c r="N164" s="213">
        <v>0</v>
      </c>
      <c r="O164" s="213">
        <v>165.625</v>
      </c>
      <c r="P164" s="213">
        <v>0</v>
      </c>
      <c r="Q164" s="213">
        <v>0</v>
      </c>
      <c r="R164" s="213">
        <v>0</v>
      </c>
      <c r="S164" s="213">
        <v>0</v>
      </c>
      <c r="T164" s="213">
        <v>0</v>
      </c>
      <c r="U164" s="39">
        <v>14</v>
      </c>
      <c r="V164" s="113">
        <v>1.048951048951049</v>
      </c>
      <c r="W164" s="113">
        <v>0</v>
      </c>
      <c r="X164" s="113">
        <v>1.048951048951049</v>
      </c>
      <c r="Y164" s="113">
        <v>0</v>
      </c>
      <c r="Z164" s="114">
        <v>0</v>
      </c>
      <c r="AA164" s="114">
        <v>1.048951048951049</v>
      </c>
      <c r="AB164" s="113">
        <v>17.832167832167833</v>
      </c>
      <c r="AC164" s="113">
        <v>0</v>
      </c>
      <c r="AD164" s="113">
        <v>0</v>
      </c>
      <c r="AE164" s="113">
        <v>0</v>
      </c>
      <c r="AF164" s="114">
        <v>0</v>
      </c>
      <c r="AG164" s="113">
        <v>0</v>
      </c>
      <c r="AH164" s="113">
        <v>0</v>
      </c>
      <c r="AI164" s="113">
        <v>0</v>
      </c>
      <c r="AJ164" s="113">
        <v>0</v>
      </c>
      <c r="AK164" s="113">
        <v>0</v>
      </c>
      <c r="AL164" s="113">
        <v>0</v>
      </c>
      <c r="AM164" s="113">
        <v>0</v>
      </c>
      <c r="AN164" s="113">
        <v>0</v>
      </c>
      <c r="AO164" s="113">
        <v>0</v>
      </c>
      <c r="AP164" s="113">
        <v>2.4475524475524475</v>
      </c>
      <c r="AQ164" s="113">
        <v>0.69930069930069927</v>
      </c>
      <c r="AR164" s="113">
        <v>24.125874125874127</v>
      </c>
      <c r="AS164" s="113">
        <v>1.3986013986013985</v>
      </c>
      <c r="AT164" s="114">
        <v>44.05594405594406</v>
      </c>
      <c r="AU164" s="114">
        <f t="shared" si="2"/>
        <v>69.580419580419587</v>
      </c>
      <c r="AV164" s="114">
        <v>0</v>
      </c>
      <c r="AW164" s="113">
        <v>6.2937062937062942</v>
      </c>
      <c r="AX164" s="113">
        <v>0</v>
      </c>
      <c r="AY164" s="114">
        <v>0</v>
      </c>
      <c r="AZ164" s="113">
        <v>0</v>
      </c>
      <c r="BA164" s="113">
        <v>0.95541401273885351</v>
      </c>
      <c r="BB164" s="113">
        <v>0.31847133757961787</v>
      </c>
      <c r="BC164" s="113">
        <v>0</v>
      </c>
      <c r="BD164" s="113">
        <v>0</v>
      </c>
      <c r="BE164" s="113">
        <v>0</v>
      </c>
      <c r="BF164" s="113">
        <v>0</v>
      </c>
      <c r="BG164" s="113">
        <v>0.31847133757961787</v>
      </c>
      <c r="BH164" s="113">
        <v>0</v>
      </c>
      <c r="BI164" s="113">
        <v>0</v>
      </c>
      <c r="BJ164" s="113">
        <v>0</v>
      </c>
      <c r="BK164" s="113">
        <v>0</v>
      </c>
      <c r="BL164" s="113">
        <v>0.31847133757961787</v>
      </c>
      <c r="BM164" s="113">
        <v>0</v>
      </c>
      <c r="BN164" s="113">
        <v>0</v>
      </c>
      <c r="BO164" s="113">
        <v>5.4140127388535033</v>
      </c>
      <c r="BP164" s="113">
        <v>0</v>
      </c>
      <c r="BQ164" s="113">
        <v>1.2738853503184715</v>
      </c>
      <c r="BR164" s="113">
        <v>0</v>
      </c>
      <c r="BS164" s="113">
        <v>0</v>
      </c>
      <c r="BT164" s="113">
        <v>0</v>
      </c>
      <c r="BU164" s="113">
        <v>0</v>
      </c>
      <c r="BV164" s="113">
        <v>0</v>
      </c>
      <c r="BW164" s="113">
        <v>0</v>
      </c>
      <c r="BX164" s="113">
        <v>0</v>
      </c>
      <c r="BY164" s="113">
        <v>0</v>
      </c>
      <c r="BZ164" s="113">
        <v>0.31847133757961787</v>
      </c>
      <c r="CA164" s="113">
        <v>0</v>
      </c>
      <c r="CB164" s="113">
        <v>0</v>
      </c>
      <c r="CC164" s="114">
        <v>0</v>
      </c>
      <c r="CD164" s="114">
        <v>0</v>
      </c>
      <c r="CE164" s="114">
        <v>0</v>
      </c>
      <c r="CF164" s="114">
        <v>0</v>
      </c>
      <c r="CG164" s="114">
        <v>0</v>
      </c>
      <c r="CH164" s="114">
        <v>0</v>
      </c>
      <c r="CI164" s="114">
        <v>0</v>
      </c>
      <c r="CJ164" s="114">
        <v>0</v>
      </c>
      <c r="CK164" s="114">
        <v>0</v>
      </c>
    </row>
    <row r="165" spans="1:89" x14ac:dyDescent="0.2">
      <c r="A165" s="100">
        <v>355</v>
      </c>
      <c r="B165" s="100">
        <f>'Revised Stratig. - April ''08'!$G$300</f>
        <v>6643</v>
      </c>
      <c r="C165" s="122">
        <v>1</v>
      </c>
      <c r="D165" s="123"/>
      <c r="E165" s="123"/>
      <c r="F165" s="123"/>
      <c r="G165" s="123"/>
      <c r="H165" s="123">
        <v>1</v>
      </c>
      <c r="I165" s="213">
        <v>1.7250000000000001</v>
      </c>
      <c r="J165" s="213">
        <v>0</v>
      </c>
      <c r="K165" s="213">
        <v>0</v>
      </c>
      <c r="L165" s="213">
        <v>5.1724137931034484</v>
      </c>
      <c r="M165" s="213">
        <v>0</v>
      </c>
      <c r="N165" s="213">
        <v>2.5862068965517242</v>
      </c>
      <c r="O165" s="213">
        <v>245.68965517241378</v>
      </c>
      <c r="P165" s="213">
        <v>0.86199999999999999</v>
      </c>
      <c r="Q165" s="213">
        <v>3.4482758620689653</v>
      </c>
      <c r="R165" s="213">
        <v>0</v>
      </c>
      <c r="S165" s="213">
        <v>0</v>
      </c>
      <c r="T165" s="213">
        <v>0</v>
      </c>
      <c r="V165" s="113"/>
      <c r="W165" s="113"/>
      <c r="X165" s="113"/>
      <c r="Y165" s="113"/>
      <c r="AB165" s="113"/>
      <c r="AC165" s="113"/>
      <c r="AD165" s="113"/>
      <c r="AE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W165" s="113"/>
      <c r="AX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</row>
    <row r="166" spans="1:89" x14ac:dyDescent="0.2">
      <c r="A166" s="105">
        <v>356</v>
      </c>
      <c r="B166" s="105">
        <f>'Revised Stratig. - April ''08'!$G$301</f>
        <v>6655</v>
      </c>
      <c r="C166" s="122">
        <v>1</v>
      </c>
      <c r="D166" s="123"/>
      <c r="E166" s="123"/>
      <c r="F166" s="123"/>
      <c r="G166" s="123">
        <v>1</v>
      </c>
      <c r="H166" s="12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39">
        <v>5</v>
      </c>
      <c r="V166" s="113">
        <v>0</v>
      </c>
      <c r="W166" s="113">
        <v>0</v>
      </c>
      <c r="X166" s="113">
        <v>0.3968253968253968</v>
      </c>
      <c r="Y166" s="113">
        <v>0</v>
      </c>
      <c r="Z166" s="114">
        <v>0</v>
      </c>
      <c r="AA166" s="114">
        <v>0.79365079365079361</v>
      </c>
      <c r="AB166" s="113">
        <v>14.285714285714285</v>
      </c>
      <c r="AC166" s="113">
        <v>0</v>
      </c>
      <c r="AD166" s="113">
        <v>0</v>
      </c>
      <c r="AE166" s="113">
        <v>0</v>
      </c>
      <c r="AF166" s="114">
        <v>0</v>
      </c>
      <c r="AG166" s="113">
        <v>0</v>
      </c>
      <c r="AH166" s="113">
        <v>0</v>
      </c>
      <c r="AI166" s="113">
        <v>0</v>
      </c>
      <c r="AJ166" s="113">
        <v>0.79365079365079361</v>
      </c>
      <c r="AK166" s="113">
        <v>0</v>
      </c>
      <c r="AL166" s="113">
        <v>0</v>
      </c>
      <c r="AM166" s="113">
        <v>0</v>
      </c>
      <c r="AN166" s="113">
        <v>0</v>
      </c>
      <c r="AO166" s="113">
        <v>0</v>
      </c>
      <c r="AP166" s="113">
        <v>1.984126984126984</v>
      </c>
      <c r="AQ166" s="113">
        <v>0</v>
      </c>
      <c r="AR166" s="113">
        <v>7.9365079365079358</v>
      </c>
      <c r="AS166" s="113">
        <v>1.984126984126984</v>
      </c>
      <c r="AT166" s="114">
        <v>59.126984126984127</v>
      </c>
      <c r="AU166" s="114">
        <f t="shared" si="2"/>
        <v>69.047619047619051</v>
      </c>
      <c r="AV166" s="114">
        <v>0</v>
      </c>
      <c r="AW166" s="113">
        <v>12.301587301587301</v>
      </c>
      <c r="AX166" s="113">
        <v>0</v>
      </c>
      <c r="AY166" s="114">
        <v>0</v>
      </c>
      <c r="AZ166" s="113">
        <v>0.3968253968253968</v>
      </c>
      <c r="BA166" s="113">
        <v>0</v>
      </c>
      <c r="BB166" s="113">
        <v>0.76335877862595414</v>
      </c>
      <c r="BC166" s="113">
        <v>0</v>
      </c>
      <c r="BD166" s="113">
        <v>0</v>
      </c>
      <c r="BE166" s="113">
        <v>0</v>
      </c>
      <c r="BF166" s="113">
        <v>0.76335877862595414</v>
      </c>
      <c r="BG166" s="113">
        <v>0</v>
      </c>
      <c r="BH166" s="113">
        <v>0</v>
      </c>
      <c r="BI166" s="113">
        <v>1.5267175572519083</v>
      </c>
      <c r="BJ166" s="113">
        <v>0</v>
      </c>
      <c r="BK166" s="113">
        <v>0</v>
      </c>
      <c r="BL166" s="113">
        <v>0</v>
      </c>
      <c r="BM166" s="113">
        <v>0</v>
      </c>
      <c r="BN166" s="113">
        <v>0.38167938931297707</v>
      </c>
      <c r="BO166" s="113">
        <v>0</v>
      </c>
      <c r="BP166" s="113">
        <v>0</v>
      </c>
      <c r="BQ166" s="113">
        <v>0</v>
      </c>
      <c r="BR166" s="113">
        <v>0</v>
      </c>
      <c r="BS166" s="113">
        <v>0</v>
      </c>
      <c r="BT166" s="113">
        <v>0</v>
      </c>
      <c r="BU166" s="113">
        <v>0</v>
      </c>
      <c r="BV166" s="113">
        <v>0</v>
      </c>
      <c r="BW166" s="113">
        <v>0</v>
      </c>
      <c r="BX166" s="113">
        <v>0</v>
      </c>
      <c r="BY166" s="113">
        <v>0</v>
      </c>
      <c r="BZ166" s="113">
        <v>0</v>
      </c>
      <c r="CA166" s="113">
        <v>0</v>
      </c>
      <c r="CB166" s="113">
        <v>0</v>
      </c>
      <c r="CC166" s="114">
        <v>0</v>
      </c>
      <c r="CD166" s="114">
        <v>0</v>
      </c>
      <c r="CE166" s="114">
        <v>0</v>
      </c>
      <c r="CF166" s="114">
        <v>0</v>
      </c>
      <c r="CG166" s="114">
        <v>0</v>
      </c>
      <c r="CH166" s="114">
        <v>0.38167938931297707</v>
      </c>
      <c r="CI166" s="114">
        <v>0</v>
      </c>
      <c r="CJ166" s="114">
        <v>0</v>
      </c>
      <c r="CK166" s="114">
        <v>0</v>
      </c>
    </row>
    <row r="167" spans="1:89" x14ac:dyDescent="0.2">
      <c r="A167" s="100">
        <v>360</v>
      </c>
      <c r="B167" s="100">
        <f>'Revised Stratig. - April ''08'!$G$305</f>
        <v>6701</v>
      </c>
      <c r="C167" s="122">
        <v>1</v>
      </c>
      <c r="D167" s="123"/>
      <c r="E167" s="123"/>
      <c r="F167" s="123"/>
      <c r="G167" s="123"/>
      <c r="H167" s="123">
        <v>1</v>
      </c>
      <c r="I167" s="213">
        <v>0</v>
      </c>
      <c r="J167" s="213">
        <v>0</v>
      </c>
      <c r="K167" s="213">
        <v>0</v>
      </c>
      <c r="L167" s="213">
        <v>1.7241379310344827</v>
      </c>
      <c r="M167" s="213">
        <v>0</v>
      </c>
      <c r="N167" s="213">
        <v>0.86206896551724133</v>
      </c>
      <c r="O167" s="213">
        <v>185.34482758620689</v>
      </c>
      <c r="P167" s="213">
        <v>0.86199999999999999</v>
      </c>
      <c r="Q167" s="213">
        <v>3.4482758620689653</v>
      </c>
      <c r="R167" s="213">
        <v>0</v>
      </c>
      <c r="S167" s="213">
        <v>0</v>
      </c>
      <c r="T167" s="213">
        <v>0</v>
      </c>
      <c r="V167" s="113"/>
      <c r="W167" s="113"/>
      <c r="X167" s="113"/>
      <c r="Y167" s="113"/>
      <c r="AB167" s="113"/>
      <c r="AC167" s="113"/>
      <c r="AD167" s="113"/>
      <c r="AE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W167" s="113"/>
      <c r="AX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</row>
    <row r="168" spans="1:89" x14ac:dyDescent="0.2">
      <c r="A168" s="100">
        <v>365</v>
      </c>
      <c r="B168" s="100">
        <f>'Revised Stratig. - April ''08'!$G$310</f>
        <v>6884</v>
      </c>
      <c r="C168" s="122">
        <v>1</v>
      </c>
      <c r="D168" s="123"/>
      <c r="E168" s="123"/>
      <c r="F168" s="123"/>
      <c r="G168" s="123"/>
      <c r="H168" s="123">
        <v>1</v>
      </c>
      <c r="I168" s="213">
        <v>0.86199999999999999</v>
      </c>
      <c r="J168" s="213">
        <v>0</v>
      </c>
      <c r="K168" s="213">
        <v>0</v>
      </c>
      <c r="L168" s="213">
        <v>8.6206896551724146</v>
      </c>
      <c r="M168" s="213">
        <v>0</v>
      </c>
      <c r="N168" s="213">
        <v>0</v>
      </c>
      <c r="O168" s="213">
        <v>210.34482758620689</v>
      </c>
      <c r="P168" s="213">
        <v>0.86199999999999999</v>
      </c>
      <c r="Q168" s="213">
        <v>0.86206896551724133</v>
      </c>
      <c r="R168" s="213">
        <v>0</v>
      </c>
      <c r="S168" s="213">
        <v>0</v>
      </c>
      <c r="T168" s="213">
        <v>0</v>
      </c>
      <c r="V168" s="113"/>
      <c r="W168" s="113"/>
      <c r="X168" s="113"/>
      <c r="Y168" s="113"/>
      <c r="AB168" s="113"/>
      <c r="AC168" s="113"/>
      <c r="AD168" s="113"/>
      <c r="AE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W168" s="113"/>
      <c r="AX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</row>
    <row r="169" spans="1:89" x14ac:dyDescent="0.2">
      <c r="A169" s="105">
        <v>366</v>
      </c>
      <c r="B169" s="105">
        <f>'Revised Stratig. - April ''08'!$G$311</f>
        <v>6923</v>
      </c>
      <c r="C169" s="122">
        <v>1</v>
      </c>
      <c r="D169" s="123"/>
      <c r="E169" s="123"/>
      <c r="F169" s="123"/>
      <c r="G169" s="123">
        <v>1</v>
      </c>
      <c r="H169" s="12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39">
        <v>16</v>
      </c>
      <c r="V169" s="113">
        <v>0</v>
      </c>
      <c r="W169" s="113">
        <v>0</v>
      </c>
      <c r="X169" s="113">
        <v>0</v>
      </c>
      <c r="Y169" s="113">
        <v>0</v>
      </c>
      <c r="Z169" s="114">
        <v>0</v>
      </c>
      <c r="AA169" s="114">
        <v>1.1857707509881421</v>
      </c>
      <c r="AB169" s="113">
        <v>13.83399209486166</v>
      </c>
      <c r="AC169" s="113">
        <v>0</v>
      </c>
      <c r="AD169" s="113">
        <v>0</v>
      </c>
      <c r="AE169" s="113">
        <v>0</v>
      </c>
      <c r="AF169" s="114">
        <v>0</v>
      </c>
      <c r="AG169" s="113">
        <v>0</v>
      </c>
      <c r="AH169" s="113">
        <v>0</v>
      </c>
      <c r="AI169" s="113">
        <v>0</v>
      </c>
      <c r="AJ169" s="113">
        <v>0</v>
      </c>
      <c r="AK169" s="113">
        <v>0</v>
      </c>
      <c r="AL169" s="113">
        <v>0</v>
      </c>
      <c r="AM169" s="113">
        <v>0</v>
      </c>
      <c r="AN169" s="113">
        <v>0</v>
      </c>
      <c r="AO169" s="113">
        <v>0</v>
      </c>
      <c r="AP169" s="113">
        <v>0.79051383399209485</v>
      </c>
      <c r="AQ169" s="113">
        <v>0.19762845849802371</v>
      </c>
      <c r="AR169" s="113">
        <v>6.5217391304347823</v>
      </c>
      <c r="AS169" s="113">
        <v>1.9762845849802373</v>
      </c>
      <c r="AT169" s="114">
        <v>69.565217391304344</v>
      </c>
      <c r="AU169" s="114">
        <f t="shared" si="2"/>
        <v>78.06324110671936</v>
      </c>
      <c r="AV169" s="114">
        <v>0</v>
      </c>
      <c r="AW169" s="113">
        <v>5.1383399209486171</v>
      </c>
      <c r="AX169" s="113">
        <v>0</v>
      </c>
      <c r="AY169" s="114">
        <v>0</v>
      </c>
      <c r="AZ169" s="113">
        <v>0.79051383399209485</v>
      </c>
      <c r="BA169" s="113">
        <v>0.37593984962406013</v>
      </c>
      <c r="BB169" s="113">
        <v>1.1278195488721803</v>
      </c>
      <c r="BC169" s="113">
        <v>0</v>
      </c>
      <c r="BD169" s="113">
        <v>0</v>
      </c>
      <c r="BE169" s="113">
        <v>0</v>
      </c>
      <c r="BF169" s="113">
        <v>0</v>
      </c>
      <c r="BG169" s="113">
        <v>0</v>
      </c>
      <c r="BH169" s="113">
        <v>0</v>
      </c>
      <c r="BI169" s="113">
        <v>1.1278195488721803</v>
      </c>
      <c r="BJ169" s="113">
        <v>0.37593984962406013</v>
      </c>
      <c r="BK169" s="113">
        <v>0</v>
      </c>
      <c r="BL169" s="113">
        <v>0</v>
      </c>
      <c r="BM169" s="113">
        <v>0</v>
      </c>
      <c r="BN169" s="113">
        <v>0.37593984962406013</v>
      </c>
      <c r="BO169" s="113">
        <v>0</v>
      </c>
      <c r="BP169" s="113">
        <v>0</v>
      </c>
      <c r="BQ169" s="113">
        <v>0</v>
      </c>
      <c r="BR169" s="113">
        <v>0.37593984962406013</v>
      </c>
      <c r="BS169" s="113">
        <v>0</v>
      </c>
      <c r="BT169" s="113">
        <v>0</v>
      </c>
      <c r="BU169" s="113">
        <v>0</v>
      </c>
      <c r="BV169" s="113">
        <v>0.75187969924812026</v>
      </c>
      <c r="BW169" s="113">
        <v>0</v>
      </c>
      <c r="BX169" s="113">
        <v>0</v>
      </c>
      <c r="BY169" s="113">
        <v>0</v>
      </c>
      <c r="BZ169" s="113">
        <v>0.37593984962406013</v>
      </c>
      <c r="CA169" s="113">
        <v>0</v>
      </c>
      <c r="CB169" s="113">
        <v>0</v>
      </c>
      <c r="CC169" s="114">
        <v>0</v>
      </c>
      <c r="CD169" s="114">
        <v>0</v>
      </c>
      <c r="CE169" s="114">
        <v>0</v>
      </c>
      <c r="CF169" s="114">
        <v>0</v>
      </c>
      <c r="CG169" s="114">
        <v>0</v>
      </c>
      <c r="CH169" s="114">
        <v>0</v>
      </c>
      <c r="CI169" s="114">
        <v>0</v>
      </c>
      <c r="CJ169" s="114">
        <v>0</v>
      </c>
      <c r="CK169" s="114">
        <v>0</v>
      </c>
    </row>
    <row r="170" spans="1:89" x14ac:dyDescent="0.2">
      <c r="A170" s="100">
        <v>370</v>
      </c>
      <c r="B170" s="100">
        <f>'Revised Stratig. - April ''08'!$G$315</f>
        <v>7078</v>
      </c>
      <c r="C170" s="122">
        <v>1</v>
      </c>
      <c r="D170" s="123"/>
      <c r="E170" s="123"/>
      <c r="F170" s="123"/>
      <c r="G170" s="123"/>
      <c r="H170" s="123">
        <v>1</v>
      </c>
      <c r="I170" s="213">
        <v>1.724</v>
      </c>
      <c r="J170" s="213">
        <v>0</v>
      </c>
      <c r="K170" s="213">
        <v>0</v>
      </c>
      <c r="L170" s="213">
        <v>0.86206896551724133</v>
      </c>
      <c r="M170" s="213">
        <v>0</v>
      </c>
      <c r="N170" s="213">
        <v>0</v>
      </c>
      <c r="O170" s="213">
        <v>306.03448275862075</v>
      </c>
      <c r="P170" s="213">
        <v>0</v>
      </c>
      <c r="Q170" s="213">
        <v>6.8965517241379306</v>
      </c>
      <c r="R170" s="213">
        <v>0</v>
      </c>
      <c r="S170" s="213">
        <v>0</v>
      </c>
      <c r="T170" s="213">
        <v>0</v>
      </c>
      <c r="V170" s="113"/>
      <c r="W170" s="113"/>
      <c r="X170" s="113"/>
      <c r="Y170" s="113"/>
      <c r="AB170" s="113"/>
      <c r="AC170" s="113"/>
      <c r="AD170" s="113"/>
      <c r="AE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W170" s="113"/>
      <c r="AX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</row>
    <row r="171" spans="1:89" x14ac:dyDescent="0.2">
      <c r="A171" s="100">
        <v>375</v>
      </c>
      <c r="B171" s="100">
        <f>'Revised Stratig. - April ''08'!$G$320</f>
        <v>7243</v>
      </c>
      <c r="C171" s="122">
        <v>1</v>
      </c>
      <c r="D171" s="123"/>
      <c r="E171" s="123"/>
      <c r="F171" s="123"/>
      <c r="G171" s="123"/>
      <c r="H171" s="123">
        <v>1</v>
      </c>
      <c r="I171" s="213">
        <v>0.96153849999999996</v>
      </c>
      <c r="J171" s="213">
        <v>0</v>
      </c>
      <c r="K171" s="213">
        <v>0</v>
      </c>
      <c r="L171" s="213">
        <v>9.6153846153846168</v>
      </c>
      <c r="M171" s="213">
        <v>0</v>
      </c>
      <c r="N171" s="213">
        <v>0</v>
      </c>
      <c r="O171" s="213">
        <v>255.76923076923072</v>
      </c>
      <c r="P171" s="213">
        <v>0.96150000000000013</v>
      </c>
      <c r="Q171" s="213">
        <v>5.7692307692307692</v>
      </c>
      <c r="R171" s="213">
        <v>0</v>
      </c>
      <c r="S171" s="213">
        <v>0</v>
      </c>
      <c r="T171" s="213">
        <v>0</v>
      </c>
      <c r="V171" s="113"/>
      <c r="W171" s="113"/>
      <c r="X171" s="113"/>
      <c r="Y171" s="113"/>
      <c r="AB171" s="113"/>
      <c r="AC171" s="113"/>
      <c r="AD171" s="113"/>
      <c r="AE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W171" s="113"/>
      <c r="AX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</row>
    <row r="172" spans="1:89" x14ac:dyDescent="0.2">
      <c r="A172" s="105">
        <v>376</v>
      </c>
      <c r="B172" s="105">
        <f>'Revised Stratig. - April ''08'!$G$321</f>
        <v>7265</v>
      </c>
      <c r="C172" s="122">
        <v>1</v>
      </c>
      <c r="D172" s="123"/>
      <c r="E172" s="123"/>
      <c r="F172" s="123"/>
      <c r="G172" s="123">
        <v>1</v>
      </c>
      <c r="H172" s="12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39">
        <v>14</v>
      </c>
      <c r="V172" s="113">
        <v>0</v>
      </c>
      <c r="W172" s="113">
        <v>0</v>
      </c>
      <c r="X172" s="113">
        <v>0.39447731755424065</v>
      </c>
      <c r="Y172" s="113">
        <v>0</v>
      </c>
      <c r="Z172" s="114">
        <v>0</v>
      </c>
      <c r="AA172" s="114">
        <v>1.1834319526627219</v>
      </c>
      <c r="AB172" s="113">
        <v>25.246548323471401</v>
      </c>
      <c r="AC172" s="113">
        <v>0</v>
      </c>
      <c r="AD172" s="113">
        <v>0</v>
      </c>
      <c r="AE172" s="113">
        <v>0</v>
      </c>
      <c r="AF172" s="114">
        <v>0</v>
      </c>
      <c r="AG172" s="113">
        <v>0</v>
      </c>
      <c r="AH172" s="113">
        <v>0</v>
      </c>
      <c r="AI172" s="113">
        <v>0</v>
      </c>
      <c r="AJ172" s="113">
        <v>0</v>
      </c>
      <c r="AK172" s="113">
        <v>0</v>
      </c>
      <c r="AL172" s="113">
        <v>0.39447731755424065</v>
      </c>
      <c r="AM172" s="113">
        <v>0</v>
      </c>
      <c r="AN172" s="113">
        <v>0</v>
      </c>
      <c r="AO172" s="113">
        <v>0</v>
      </c>
      <c r="AP172" s="113">
        <v>0.39447731755424065</v>
      </c>
      <c r="AQ172" s="113">
        <v>0</v>
      </c>
      <c r="AR172" s="113">
        <v>4.3392504930966469</v>
      </c>
      <c r="AS172" s="113">
        <v>2.7613412228796843</v>
      </c>
      <c r="AT172" s="114">
        <v>62.524654832347139</v>
      </c>
      <c r="AU172" s="114">
        <f t="shared" si="2"/>
        <v>69.625246548323474</v>
      </c>
      <c r="AV172" s="114">
        <v>0</v>
      </c>
      <c r="AW172" s="113">
        <v>1.9723865877712032</v>
      </c>
      <c r="AX172" s="113">
        <v>0</v>
      </c>
      <c r="AY172" s="114">
        <v>0.39447731755424065</v>
      </c>
      <c r="AZ172" s="113">
        <v>0.39447731755424065</v>
      </c>
      <c r="BA172" s="113">
        <v>0</v>
      </c>
      <c r="BB172" s="113">
        <v>0.37950664136622392</v>
      </c>
      <c r="BC172" s="113">
        <v>0</v>
      </c>
      <c r="BD172" s="113">
        <v>0</v>
      </c>
      <c r="BE172" s="113">
        <v>0</v>
      </c>
      <c r="BF172" s="113">
        <v>0</v>
      </c>
      <c r="BG172" s="113">
        <v>0</v>
      </c>
      <c r="BH172" s="113">
        <v>0</v>
      </c>
      <c r="BI172" s="113">
        <v>1.8975332068311195</v>
      </c>
      <c r="BJ172" s="113">
        <v>0</v>
      </c>
      <c r="BK172" s="113">
        <v>0</v>
      </c>
      <c r="BL172" s="113">
        <v>0.37950664136622392</v>
      </c>
      <c r="BM172" s="113">
        <v>0</v>
      </c>
      <c r="BN172" s="113">
        <v>0</v>
      </c>
      <c r="BO172" s="113">
        <v>0</v>
      </c>
      <c r="BP172" s="113">
        <v>0</v>
      </c>
      <c r="BQ172" s="113">
        <v>0</v>
      </c>
      <c r="BR172" s="113">
        <v>0.75901328273244784</v>
      </c>
      <c r="BS172" s="113">
        <v>0</v>
      </c>
      <c r="BT172" s="113">
        <v>0</v>
      </c>
      <c r="BU172" s="113">
        <v>0</v>
      </c>
      <c r="BV172" s="113">
        <v>0</v>
      </c>
      <c r="BW172" s="113">
        <v>0</v>
      </c>
      <c r="BX172" s="113">
        <v>0</v>
      </c>
      <c r="BY172" s="113">
        <v>0</v>
      </c>
      <c r="BZ172" s="113">
        <v>0</v>
      </c>
      <c r="CA172" s="113">
        <v>0</v>
      </c>
      <c r="CB172" s="113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0.37950664136622392</v>
      </c>
      <c r="CI172" s="114">
        <v>0</v>
      </c>
      <c r="CJ172" s="114">
        <v>0</v>
      </c>
      <c r="CK172" s="114">
        <v>0</v>
      </c>
    </row>
    <row r="173" spans="1:89" x14ac:dyDescent="0.2">
      <c r="A173" s="100">
        <v>380</v>
      </c>
      <c r="B173" s="100">
        <f>'Revised Stratig. - April ''08'!$G$325</f>
        <v>7351</v>
      </c>
      <c r="C173" s="122">
        <v>1</v>
      </c>
      <c r="D173" s="123"/>
      <c r="E173" s="123"/>
      <c r="F173" s="123"/>
      <c r="G173" s="123"/>
      <c r="H173" s="123">
        <v>1</v>
      </c>
      <c r="I173" s="213">
        <v>0.78</v>
      </c>
      <c r="J173" s="213">
        <v>0</v>
      </c>
      <c r="K173" s="213">
        <v>0</v>
      </c>
      <c r="L173" s="213">
        <v>5.46875</v>
      </c>
      <c r="M173" s="213">
        <v>0</v>
      </c>
      <c r="N173" s="213">
        <v>0</v>
      </c>
      <c r="O173" s="213">
        <v>171.09375</v>
      </c>
      <c r="P173" s="213">
        <v>0</v>
      </c>
      <c r="Q173" s="213">
        <v>0.78125</v>
      </c>
      <c r="R173" s="213">
        <v>0</v>
      </c>
      <c r="S173" s="213">
        <v>0</v>
      </c>
      <c r="T173" s="213">
        <v>0</v>
      </c>
      <c r="V173" s="113"/>
      <c r="W173" s="113"/>
      <c r="X173" s="113"/>
      <c r="Y173" s="113"/>
      <c r="AB173" s="113"/>
      <c r="AC173" s="113"/>
      <c r="AD173" s="113"/>
      <c r="AE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W173" s="113"/>
      <c r="AX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</row>
    <row r="174" spans="1:89" x14ac:dyDescent="0.2">
      <c r="A174" s="100">
        <v>385</v>
      </c>
      <c r="B174" s="100">
        <f>'Revised Stratig. - April ''08'!$G$330</f>
        <v>7422</v>
      </c>
      <c r="C174" s="122">
        <v>1</v>
      </c>
      <c r="D174" s="123"/>
      <c r="E174" s="123"/>
      <c r="F174" s="123"/>
      <c r="G174" s="123"/>
      <c r="H174" s="123">
        <v>1</v>
      </c>
      <c r="I174" s="213">
        <v>1.51515</v>
      </c>
      <c r="J174" s="213">
        <v>0</v>
      </c>
      <c r="K174" s="213">
        <v>0</v>
      </c>
      <c r="L174" s="213">
        <v>10.606060606060606</v>
      </c>
      <c r="M174" s="213">
        <v>0</v>
      </c>
      <c r="N174" s="213">
        <v>0</v>
      </c>
      <c r="O174" s="213">
        <v>163.63636363636365</v>
      </c>
      <c r="P174" s="213">
        <v>0</v>
      </c>
      <c r="Q174" s="213">
        <v>9.8484848484848477</v>
      </c>
      <c r="R174" s="213">
        <v>0</v>
      </c>
      <c r="S174" s="213">
        <v>0</v>
      </c>
      <c r="T174" s="213">
        <v>0</v>
      </c>
      <c r="V174" s="113"/>
      <c r="W174" s="113"/>
      <c r="X174" s="113"/>
      <c r="Y174" s="113"/>
      <c r="AB174" s="113"/>
      <c r="AC174" s="113"/>
      <c r="AD174" s="113"/>
      <c r="AE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W174" s="113"/>
      <c r="AX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</row>
    <row r="175" spans="1:89" x14ac:dyDescent="0.2">
      <c r="A175" s="105">
        <v>386</v>
      </c>
      <c r="B175" s="105">
        <f>'Revised Stratig. - April ''08'!$G$331</f>
        <v>7444</v>
      </c>
      <c r="C175" s="122">
        <v>1</v>
      </c>
      <c r="D175" s="123"/>
      <c r="E175" s="123"/>
      <c r="F175" s="123"/>
      <c r="G175" s="123">
        <v>1</v>
      </c>
      <c r="H175" s="12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39">
        <v>24</v>
      </c>
      <c r="V175" s="113">
        <v>0</v>
      </c>
      <c r="W175" s="113">
        <v>0</v>
      </c>
      <c r="X175" s="113">
        <v>0</v>
      </c>
      <c r="Y175" s="113">
        <v>0</v>
      </c>
      <c r="Z175" s="114">
        <v>0</v>
      </c>
      <c r="AA175" s="114">
        <v>1.1857707509881421</v>
      </c>
      <c r="AB175" s="113">
        <v>43.478260869565219</v>
      </c>
      <c r="AC175" s="113">
        <v>0.39525691699604742</v>
      </c>
      <c r="AD175" s="113">
        <v>0</v>
      </c>
      <c r="AE175" s="113">
        <v>0</v>
      </c>
      <c r="AF175" s="114">
        <v>0</v>
      </c>
      <c r="AG175" s="113">
        <v>0</v>
      </c>
      <c r="AH175" s="113">
        <v>0</v>
      </c>
      <c r="AI175" s="113">
        <v>0</v>
      </c>
      <c r="AJ175" s="113">
        <v>0</v>
      </c>
      <c r="AK175" s="113">
        <v>0</v>
      </c>
      <c r="AL175" s="113">
        <v>0.39525691699604742</v>
      </c>
      <c r="AM175" s="113">
        <v>0</v>
      </c>
      <c r="AN175" s="113">
        <v>0</v>
      </c>
      <c r="AO175" s="113">
        <v>0</v>
      </c>
      <c r="AP175" s="113">
        <v>0.79051383399209485</v>
      </c>
      <c r="AQ175" s="113">
        <v>0</v>
      </c>
      <c r="AR175" s="113">
        <v>1.1857707509881421</v>
      </c>
      <c r="AS175" s="113">
        <v>0.39525691699604742</v>
      </c>
      <c r="AT175" s="114">
        <v>45.059288537549406</v>
      </c>
      <c r="AU175" s="114">
        <f t="shared" si="2"/>
        <v>46.640316205533594</v>
      </c>
      <c r="AV175" s="114">
        <v>0</v>
      </c>
      <c r="AW175" s="113">
        <v>6.3241106719367588</v>
      </c>
      <c r="AX175" s="113">
        <v>0.39525691699604742</v>
      </c>
      <c r="AY175" s="114">
        <v>0</v>
      </c>
      <c r="AZ175" s="113">
        <v>0.39525691699604742</v>
      </c>
      <c r="BA175" s="113">
        <v>0.37313432835820892</v>
      </c>
      <c r="BB175" s="113">
        <v>0</v>
      </c>
      <c r="BC175" s="113">
        <v>0</v>
      </c>
      <c r="BD175" s="113">
        <v>0</v>
      </c>
      <c r="BE175" s="113">
        <v>0</v>
      </c>
      <c r="BF175" s="113">
        <v>0.37313432835820892</v>
      </c>
      <c r="BG175" s="113">
        <v>0</v>
      </c>
      <c r="BH175" s="113">
        <v>0</v>
      </c>
      <c r="BI175" s="113">
        <v>2.2388059701492535</v>
      </c>
      <c r="BJ175" s="113">
        <v>0</v>
      </c>
      <c r="BK175" s="113">
        <v>0</v>
      </c>
      <c r="BL175" s="113">
        <v>0.74626865671641784</v>
      </c>
      <c r="BM175" s="113">
        <v>0</v>
      </c>
      <c r="BN175" s="113">
        <v>0</v>
      </c>
      <c r="BO175" s="113">
        <v>0</v>
      </c>
      <c r="BP175" s="113">
        <v>0</v>
      </c>
      <c r="BQ175" s="113">
        <v>0</v>
      </c>
      <c r="BR175" s="113">
        <v>0.74626865671641784</v>
      </c>
      <c r="BS175" s="113">
        <v>0</v>
      </c>
      <c r="BT175" s="113">
        <v>0</v>
      </c>
      <c r="BU175" s="113">
        <v>0</v>
      </c>
      <c r="BV175" s="113">
        <v>0.37313432835820892</v>
      </c>
      <c r="BW175" s="113">
        <v>0</v>
      </c>
      <c r="BX175" s="113">
        <v>0</v>
      </c>
      <c r="BY175" s="113">
        <v>0</v>
      </c>
      <c r="BZ175" s="113">
        <v>0</v>
      </c>
      <c r="CA175" s="113">
        <v>0</v>
      </c>
      <c r="CB175" s="113">
        <v>0</v>
      </c>
      <c r="CC175" s="114">
        <v>0</v>
      </c>
      <c r="CD175" s="114">
        <v>0</v>
      </c>
      <c r="CE175" s="114">
        <v>0</v>
      </c>
      <c r="CF175" s="114">
        <v>0</v>
      </c>
      <c r="CG175" s="114">
        <v>0</v>
      </c>
      <c r="CH175" s="114">
        <v>0</v>
      </c>
      <c r="CI175" s="114">
        <v>0.74626865671641784</v>
      </c>
      <c r="CJ175" s="114">
        <v>0</v>
      </c>
      <c r="CK175" s="114">
        <v>0</v>
      </c>
    </row>
    <row r="176" spans="1:89" x14ac:dyDescent="0.2">
      <c r="A176" s="100">
        <v>390</v>
      </c>
      <c r="B176" s="100">
        <f>'Revised Stratig. - April ''08'!$G$335</f>
        <v>7534</v>
      </c>
      <c r="C176" s="122">
        <v>1</v>
      </c>
      <c r="D176" s="123"/>
      <c r="E176" s="123"/>
      <c r="F176" s="123"/>
      <c r="G176" s="123"/>
      <c r="H176" s="123">
        <v>1</v>
      </c>
      <c r="I176" s="213">
        <v>0</v>
      </c>
      <c r="J176" s="213">
        <v>0</v>
      </c>
      <c r="K176" s="213">
        <v>0</v>
      </c>
      <c r="L176" s="213">
        <v>3.5714285714285716</v>
      </c>
      <c r="M176" s="213">
        <v>0</v>
      </c>
      <c r="N176" s="213">
        <v>0</v>
      </c>
      <c r="O176" s="213">
        <v>96.428571428571431</v>
      </c>
      <c r="P176" s="213">
        <v>0</v>
      </c>
      <c r="Q176" s="213">
        <v>0</v>
      </c>
      <c r="R176" s="213">
        <v>0</v>
      </c>
      <c r="S176" s="213">
        <v>0</v>
      </c>
      <c r="T176" s="213">
        <v>0.8928571428571429</v>
      </c>
      <c r="V176" s="113"/>
      <c r="W176" s="113"/>
      <c r="X176" s="113"/>
      <c r="Y176" s="113"/>
      <c r="AB176" s="113"/>
      <c r="AC176" s="113"/>
      <c r="AD176" s="113"/>
      <c r="AE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W176" s="113"/>
      <c r="AX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</row>
    <row r="177" spans="1:89" x14ac:dyDescent="0.2">
      <c r="A177" s="105">
        <v>394</v>
      </c>
      <c r="B177" s="105">
        <f>'Revised Stratig. - April ''08'!$G$339</f>
        <v>7652</v>
      </c>
      <c r="C177" s="122">
        <v>1</v>
      </c>
      <c r="D177" s="123"/>
      <c r="E177" s="123"/>
      <c r="F177" s="123"/>
      <c r="G177" s="123">
        <v>1</v>
      </c>
      <c r="H177" s="12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45">
        <v>20</v>
      </c>
      <c r="V177" s="113">
        <v>1.44</v>
      </c>
      <c r="W177" s="113">
        <v>0</v>
      </c>
      <c r="X177" s="113">
        <v>0</v>
      </c>
      <c r="Y177" s="113">
        <v>0.96</v>
      </c>
      <c r="Z177" s="114">
        <v>0.96</v>
      </c>
      <c r="AA177" s="114">
        <v>0</v>
      </c>
      <c r="AB177" s="113">
        <v>13.76</v>
      </c>
      <c r="AC177" s="113">
        <v>0</v>
      </c>
      <c r="AD177" s="113">
        <v>0</v>
      </c>
      <c r="AE177" s="113">
        <v>0</v>
      </c>
      <c r="AF177" s="114">
        <v>0</v>
      </c>
      <c r="AG177" s="113">
        <v>0.64</v>
      </c>
      <c r="AH177" s="113">
        <v>0</v>
      </c>
      <c r="AI177" s="113">
        <v>0</v>
      </c>
      <c r="AJ177" s="113">
        <v>0</v>
      </c>
      <c r="AK177" s="113">
        <v>0</v>
      </c>
      <c r="AL177" s="113">
        <v>0</v>
      </c>
      <c r="AM177" s="113">
        <v>0</v>
      </c>
      <c r="AN177" s="113">
        <v>0</v>
      </c>
      <c r="AO177" s="113">
        <v>0</v>
      </c>
      <c r="AP177" s="113">
        <v>0.64</v>
      </c>
      <c r="AQ177" s="113">
        <v>3.6799999999999997</v>
      </c>
      <c r="AR177" s="113">
        <v>10.72</v>
      </c>
      <c r="AS177" s="113">
        <v>2.56</v>
      </c>
      <c r="AT177" s="114">
        <v>60.480000000000004</v>
      </c>
      <c r="AU177" s="114">
        <f t="shared" si="2"/>
        <v>73.760000000000005</v>
      </c>
      <c r="AV177" s="114">
        <v>0</v>
      </c>
      <c r="AW177" s="113">
        <v>3.2</v>
      </c>
      <c r="AX177" s="113">
        <v>0</v>
      </c>
      <c r="AY177" s="114">
        <v>0.64</v>
      </c>
      <c r="AZ177" s="113">
        <v>0.32</v>
      </c>
      <c r="BA177" s="113">
        <v>0.61823802163833075</v>
      </c>
      <c r="BB177" s="113">
        <v>0</v>
      </c>
      <c r="BC177" s="113">
        <v>0</v>
      </c>
      <c r="BD177" s="113">
        <v>0</v>
      </c>
      <c r="BE177" s="113">
        <v>0</v>
      </c>
      <c r="BF177" s="113">
        <v>0</v>
      </c>
      <c r="BG177" s="113">
        <v>0</v>
      </c>
      <c r="BH177" s="113">
        <v>0</v>
      </c>
      <c r="BI177" s="113">
        <v>0.30911901081916537</v>
      </c>
      <c r="BJ177" s="113">
        <v>0</v>
      </c>
      <c r="BK177" s="113">
        <v>0</v>
      </c>
      <c r="BL177" s="113">
        <v>0.30911901081916537</v>
      </c>
      <c r="BM177" s="113">
        <v>0</v>
      </c>
      <c r="BN177" s="113">
        <v>0.61823802163833075</v>
      </c>
      <c r="BO177" s="113">
        <v>0</v>
      </c>
      <c r="BP177" s="113">
        <v>0</v>
      </c>
      <c r="BQ177" s="113">
        <v>0</v>
      </c>
      <c r="BR177" s="113">
        <v>0</v>
      </c>
      <c r="BS177" s="113">
        <v>0</v>
      </c>
      <c r="BT177" s="113">
        <v>0</v>
      </c>
      <c r="BU177" s="113">
        <v>0</v>
      </c>
      <c r="BV177" s="113">
        <v>0</v>
      </c>
      <c r="BW177" s="113">
        <v>0</v>
      </c>
      <c r="BX177" s="113">
        <v>0</v>
      </c>
      <c r="BY177" s="113">
        <v>0</v>
      </c>
      <c r="BZ177" s="113">
        <v>0</v>
      </c>
      <c r="CA177" s="113">
        <v>0</v>
      </c>
      <c r="CB177" s="113">
        <v>0</v>
      </c>
      <c r="CC177" s="114">
        <v>0</v>
      </c>
      <c r="CD177" s="114">
        <v>0</v>
      </c>
      <c r="CE177" s="114">
        <v>0</v>
      </c>
      <c r="CF177" s="114">
        <v>0</v>
      </c>
      <c r="CG177" s="114">
        <v>0</v>
      </c>
      <c r="CH177" s="114">
        <v>0</v>
      </c>
      <c r="CI177" s="114">
        <v>0.61823802163833075</v>
      </c>
      <c r="CJ177" s="114">
        <v>0</v>
      </c>
      <c r="CK177" s="114">
        <v>0.92735703245749612</v>
      </c>
    </row>
    <row r="178" spans="1:89" x14ac:dyDescent="0.2">
      <c r="A178" s="100">
        <v>395</v>
      </c>
      <c r="B178" s="100">
        <f>'Revised Stratig. - April ''08'!$G$340</f>
        <v>7682</v>
      </c>
      <c r="C178" s="122">
        <v>1</v>
      </c>
      <c r="D178" s="123"/>
      <c r="E178" s="123"/>
      <c r="F178" s="123"/>
      <c r="G178" s="123"/>
      <c r="H178" s="123">
        <v>1</v>
      </c>
      <c r="I178" s="213">
        <v>0</v>
      </c>
      <c r="J178" s="213">
        <v>0</v>
      </c>
      <c r="K178" s="213">
        <v>0</v>
      </c>
      <c r="L178" s="213">
        <v>6.6176470588235299</v>
      </c>
      <c r="M178" s="213">
        <v>0</v>
      </c>
      <c r="N178" s="213">
        <v>0</v>
      </c>
      <c r="O178" s="213">
        <v>55.882352941176478</v>
      </c>
      <c r="P178" s="213">
        <v>0</v>
      </c>
      <c r="Q178" s="213">
        <v>0</v>
      </c>
      <c r="R178" s="213">
        <v>0</v>
      </c>
      <c r="S178" s="213">
        <v>0</v>
      </c>
      <c r="T178" s="213">
        <v>0</v>
      </c>
      <c r="V178" s="113"/>
      <c r="W178" s="113"/>
      <c r="X178" s="113"/>
      <c r="Y178" s="113"/>
      <c r="AB178" s="113"/>
      <c r="AC178" s="113"/>
      <c r="AD178" s="113"/>
      <c r="AE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W178" s="113"/>
      <c r="AX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</row>
    <row r="179" spans="1:89" x14ac:dyDescent="0.2">
      <c r="A179" s="100">
        <v>400</v>
      </c>
      <c r="B179" s="100">
        <f>'Revised Stratig. - April ''08'!$G$345</f>
        <v>7730</v>
      </c>
      <c r="C179" s="122">
        <v>1</v>
      </c>
      <c r="D179" s="123"/>
      <c r="E179" s="123"/>
      <c r="F179" s="123"/>
      <c r="G179" s="123"/>
      <c r="H179" s="123">
        <v>1</v>
      </c>
      <c r="I179" s="213">
        <v>0</v>
      </c>
      <c r="J179" s="213">
        <v>0</v>
      </c>
      <c r="K179" s="213">
        <v>0</v>
      </c>
      <c r="L179" s="213">
        <v>5</v>
      </c>
      <c r="M179" s="213">
        <v>0</v>
      </c>
      <c r="N179" s="213">
        <v>0</v>
      </c>
      <c r="O179" s="213">
        <v>80</v>
      </c>
      <c r="P179" s="213">
        <v>0</v>
      </c>
      <c r="Q179" s="213">
        <v>0</v>
      </c>
      <c r="R179" s="213">
        <v>0</v>
      </c>
      <c r="S179" s="213">
        <v>0</v>
      </c>
      <c r="T179" s="213">
        <v>0</v>
      </c>
      <c r="V179" s="113"/>
      <c r="W179" s="113"/>
      <c r="X179" s="113"/>
      <c r="Y179" s="113"/>
      <c r="AB179" s="113"/>
      <c r="AC179" s="113"/>
      <c r="AD179" s="113"/>
      <c r="AE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W179" s="113"/>
      <c r="AX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</row>
    <row r="180" spans="1:89" x14ac:dyDescent="0.2">
      <c r="A180" s="105">
        <v>404</v>
      </c>
      <c r="B180" s="105">
        <f>'Revised Stratig. - April ''08'!$G$349</f>
        <v>7813</v>
      </c>
      <c r="C180" s="122">
        <v>1</v>
      </c>
      <c r="D180" s="123"/>
      <c r="E180" s="123"/>
      <c r="F180" s="123"/>
      <c r="G180" s="123">
        <v>1</v>
      </c>
      <c r="H180" s="12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49">
        <v>35</v>
      </c>
      <c r="V180" s="113">
        <v>1.2944983818770228</v>
      </c>
      <c r="W180" s="113">
        <v>0</v>
      </c>
      <c r="X180" s="113">
        <v>0</v>
      </c>
      <c r="Y180" s="113">
        <v>0</v>
      </c>
      <c r="Z180" s="114">
        <v>0.64724919093851141</v>
      </c>
      <c r="AA180" s="114">
        <v>0</v>
      </c>
      <c r="AB180" s="113">
        <v>23.300970873786408</v>
      </c>
      <c r="AC180" s="113">
        <v>0</v>
      </c>
      <c r="AD180" s="113">
        <v>0</v>
      </c>
      <c r="AE180" s="113">
        <v>0</v>
      </c>
      <c r="AF180" s="114">
        <v>0</v>
      </c>
      <c r="AG180" s="113">
        <v>0.64724919093851141</v>
      </c>
      <c r="AH180" s="113">
        <v>0</v>
      </c>
      <c r="AI180" s="113">
        <v>0</v>
      </c>
      <c r="AJ180" s="113">
        <v>0</v>
      </c>
      <c r="AK180" s="113">
        <v>0</v>
      </c>
      <c r="AL180" s="113">
        <v>0</v>
      </c>
      <c r="AM180" s="113">
        <v>0</v>
      </c>
      <c r="AN180" s="113">
        <v>0</v>
      </c>
      <c r="AO180" s="113">
        <v>0</v>
      </c>
      <c r="AP180" s="113">
        <v>0.97087378640776689</v>
      </c>
      <c r="AQ180" s="113">
        <v>2.7508090614886731</v>
      </c>
      <c r="AR180" s="113">
        <v>10.032362459546926</v>
      </c>
      <c r="AS180" s="113">
        <v>5.9870550161812295</v>
      </c>
      <c r="AT180" s="114">
        <v>49.838187702265373</v>
      </c>
      <c r="AU180" s="114">
        <f t="shared" si="2"/>
        <v>65.85760517799352</v>
      </c>
      <c r="AV180" s="114">
        <v>0</v>
      </c>
      <c r="AW180" s="113">
        <v>3.8834951456310676</v>
      </c>
      <c r="AX180" s="113">
        <v>0</v>
      </c>
      <c r="AY180" s="114">
        <v>0</v>
      </c>
      <c r="AZ180" s="113">
        <v>0.64724919093851141</v>
      </c>
      <c r="BA180" s="113">
        <v>1.5384615384615385</v>
      </c>
      <c r="BB180" s="113">
        <v>0</v>
      </c>
      <c r="BC180" s="113">
        <v>0</v>
      </c>
      <c r="BD180" s="113">
        <v>0</v>
      </c>
      <c r="BE180" s="113">
        <v>0</v>
      </c>
      <c r="BF180" s="113">
        <v>0</v>
      </c>
      <c r="BG180" s="113">
        <v>0</v>
      </c>
      <c r="BH180" s="113">
        <v>0</v>
      </c>
      <c r="BI180" s="113">
        <v>0</v>
      </c>
      <c r="BJ180" s="113">
        <v>0</v>
      </c>
      <c r="BK180" s="113">
        <v>0</v>
      </c>
      <c r="BL180" s="113">
        <v>0.30769230769230771</v>
      </c>
      <c r="BM180" s="113">
        <v>0</v>
      </c>
      <c r="BN180" s="113">
        <v>0.30769230769230771</v>
      </c>
      <c r="BO180" s="113">
        <v>0</v>
      </c>
      <c r="BP180" s="113">
        <v>0</v>
      </c>
      <c r="BQ180" s="113">
        <v>0</v>
      </c>
      <c r="BR180" s="113">
        <v>0</v>
      </c>
      <c r="BS180" s="113">
        <v>0</v>
      </c>
      <c r="BT180" s="113">
        <v>0</v>
      </c>
      <c r="BU180" s="113">
        <v>0</v>
      </c>
      <c r="BV180" s="113">
        <v>0</v>
      </c>
      <c r="BW180" s="113">
        <v>0</v>
      </c>
      <c r="BX180" s="113">
        <v>0</v>
      </c>
      <c r="BY180" s="113">
        <v>0</v>
      </c>
      <c r="BZ180" s="113">
        <v>0.30769230769230771</v>
      </c>
      <c r="CA180" s="113">
        <v>0</v>
      </c>
      <c r="CB180" s="113">
        <v>0</v>
      </c>
      <c r="CC180" s="114">
        <v>0</v>
      </c>
      <c r="CD180" s="114">
        <v>0</v>
      </c>
      <c r="CE180" s="114">
        <v>0</v>
      </c>
      <c r="CF180" s="114">
        <v>0</v>
      </c>
      <c r="CG180" s="114">
        <v>0</v>
      </c>
      <c r="CH180" s="114">
        <v>0</v>
      </c>
      <c r="CI180" s="114">
        <v>1.5384615384615385</v>
      </c>
      <c r="CJ180" s="114">
        <v>0</v>
      </c>
      <c r="CK180" s="114">
        <v>0.92307692307692313</v>
      </c>
    </row>
    <row r="181" spans="1:89" x14ac:dyDescent="0.2">
      <c r="A181" s="100">
        <v>405</v>
      </c>
      <c r="B181" s="100">
        <f>'Revised Stratig. - April ''08'!$G$350</f>
        <v>7833</v>
      </c>
      <c r="C181" s="122">
        <v>1</v>
      </c>
      <c r="D181" s="123"/>
      <c r="E181" s="123"/>
      <c r="F181" s="123"/>
      <c r="G181" s="123"/>
      <c r="H181" s="123">
        <v>1</v>
      </c>
      <c r="I181" s="213">
        <v>0.83350000000000013</v>
      </c>
      <c r="J181" s="213">
        <v>0</v>
      </c>
      <c r="K181" s="213">
        <v>0</v>
      </c>
      <c r="L181" s="213">
        <v>14.166666666666668</v>
      </c>
      <c r="M181" s="213">
        <v>0</v>
      </c>
      <c r="N181" s="213">
        <v>0</v>
      </c>
      <c r="O181" s="213">
        <v>150</v>
      </c>
      <c r="P181" s="213">
        <v>0.73550000000000004</v>
      </c>
      <c r="Q181" s="213">
        <v>6.6666666666666679</v>
      </c>
      <c r="R181" s="213">
        <v>0</v>
      </c>
      <c r="S181" s="213">
        <v>0</v>
      </c>
      <c r="T181" s="213">
        <v>0</v>
      </c>
      <c r="V181" s="113"/>
      <c r="W181" s="113"/>
      <c r="X181" s="113"/>
      <c r="Y181" s="113"/>
      <c r="AB181" s="113"/>
      <c r="AC181" s="113"/>
      <c r="AD181" s="113"/>
      <c r="AE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W181" s="113"/>
      <c r="AX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</row>
    <row r="182" spans="1:89" x14ac:dyDescent="0.2">
      <c r="A182" s="100">
        <v>410</v>
      </c>
      <c r="B182" s="100">
        <f>'Revised Stratig. - April ''08'!$G$355</f>
        <v>7945</v>
      </c>
      <c r="C182" s="122">
        <v>1</v>
      </c>
      <c r="D182" s="123"/>
      <c r="E182" s="123"/>
      <c r="F182" s="123"/>
      <c r="G182" s="123"/>
      <c r="H182" s="123">
        <v>1</v>
      </c>
      <c r="I182" s="213">
        <v>0</v>
      </c>
      <c r="J182" s="213">
        <v>0</v>
      </c>
      <c r="K182" s="213">
        <v>0</v>
      </c>
      <c r="L182" s="213">
        <v>1.25</v>
      </c>
      <c r="M182" s="213">
        <v>0</v>
      </c>
      <c r="N182" s="213">
        <v>0</v>
      </c>
      <c r="O182" s="213">
        <v>38.125</v>
      </c>
      <c r="P182" s="213">
        <v>0.625</v>
      </c>
      <c r="Q182" s="213">
        <v>6.875</v>
      </c>
      <c r="R182" s="213">
        <v>0</v>
      </c>
      <c r="S182" s="213">
        <v>0</v>
      </c>
      <c r="T182" s="213">
        <v>0</v>
      </c>
      <c r="V182" s="113"/>
      <c r="W182" s="113"/>
      <c r="X182" s="113"/>
      <c r="Y182" s="113"/>
      <c r="AB182" s="113"/>
      <c r="AC182" s="113"/>
      <c r="AD182" s="113"/>
      <c r="AE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W182" s="113"/>
      <c r="AX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</row>
    <row r="183" spans="1:89" x14ac:dyDescent="0.2">
      <c r="A183" s="105">
        <v>414</v>
      </c>
      <c r="B183" s="105">
        <f>'Revised Stratig. - April ''08'!$G$359</f>
        <v>8101</v>
      </c>
      <c r="C183" s="122">
        <v>1</v>
      </c>
      <c r="D183" s="123"/>
      <c r="E183" s="123"/>
      <c r="F183" s="123"/>
      <c r="G183" s="123">
        <v>1</v>
      </c>
      <c r="H183" s="12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45">
        <v>31</v>
      </c>
      <c r="V183" s="113">
        <v>1.9933554817275747</v>
      </c>
      <c r="W183" s="113">
        <v>0</v>
      </c>
      <c r="X183" s="113">
        <v>0</v>
      </c>
      <c r="Y183" s="113">
        <v>0.33222591362126247</v>
      </c>
      <c r="Z183" s="114">
        <v>0.66445182724252494</v>
      </c>
      <c r="AA183" s="114">
        <v>0</v>
      </c>
      <c r="AB183" s="113">
        <v>27.574750830564781</v>
      </c>
      <c r="AC183" s="113">
        <v>0</v>
      </c>
      <c r="AD183" s="113">
        <v>0</v>
      </c>
      <c r="AE183" s="113">
        <v>0</v>
      </c>
      <c r="AF183" s="114">
        <v>0</v>
      </c>
      <c r="AG183" s="113">
        <v>0.66445182724252494</v>
      </c>
      <c r="AH183" s="113">
        <v>0</v>
      </c>
      <c r="AI183" s="113">
        <v>0</v>
      </c>
      <c r="AJ183" s="113">
        <v>0</v>
      </c>
      <c r="AK183" s="113">
        <v>0</v>
      </c>
      <c r="AL183" s="113">
        <v>0</v>
      </c>
      <c r="AM183" s="113">
        <v>0</v>
      </c>
      <c r="AN183" s="113">
        <v>0</v>
      </c>
      <c r="AO183" s="113">
        <v>0</v>
      </c>
      <c r="AP183" s="113">
        <v>1.3289036544850499</v>
      </c>
      <c r="AQ183" s="113">
        <v>3.1561461794019934</v>
      </c>
      <c r="AR183" s="113">
        <v>4.3189368770764114</v>
      </c>
      <c r="AS183" s="113">
        <v>4.9833887043189371</v>
      </c>
      <c r="AT183" s="114">
        <v>48.338870431893689</v>
      </c>
      <c r="AU183" s="114">
        <f t="shared" si="2"/>
        <v>57.641196013289033</v>
      </c>
      <c r="AV183" s="114">
        <v>0</v>
      </c>
      <c r="AW183" s="113">
        <v>1.9933554817275747</v>
      </c>
      <c r="AX183" s="113">
        <v>0</v>
      </c>
      <c r="AY183" s="114">
        <v>0</v>
      </c>
      <c r="AZ183" s="113">
        <v>4.6511627906976747</v>
      </c>
      <c r="BA183" s="113">
        <v>1.2345679012345678</v>
      </c>
      <c r="BB183" s="113">
        <v>0</v>
      </c>
      <c r="BC183" s="113">
        <v>0</v>
      </c>
      <c r="BD183" s="113">
        <v>0</v>
      </c>
      <c r="BE183" s="113">
        <v>0</v>
      </c>
      <c r="BF183" s="113">
        <v>0.30864197530864196</v>
      </c>
      <c r="BG183" s="113">
        <v>0</v>
      </c>
      <c r="BH183" s="113">
        <v>0</v>
      </c>
      <c r="BI183" s="113">
        <v>0</v>
      </c>
      <c r="BJ183" s="113">
        <v>0</v>
      </c>
      <c r="BK183" s="113">
        <v>0</v>
      </c>
      <c r="BL183" s="113">
        <v>1.2345679012345678</v>
      </c>
      <c r="BM183" s="113">
        <v>0</v>
      </c>
      <c r="BN183" s="113">
        <v>0.30864197530864196</v>
      </c>
      <c r="BO183" s="113">
        <v>0</v>
      </c>
      <c r="BP183" s="113">
        <v>0</v>
      </c>
      <c r="BQ183" s="113">
        <v>0</v>
      </c>
      <c r="BR183" s="113">
        <v>0</v>
      </c>
      <c r="BS183" s="113">
        <v>0</v>
      </c>
      <c r="BT183" s="113">
        <v>0</v>
      </c>
      <c r="BU183" s="113">
        <v>0</v>
      </c>
      <c r="BV183" s="113">
        <v>0</v>
      </c>
      <c r="BW183" s="113">
        <v>0</v>
      </c>
      <c r="BX183" s="113">
        <v>0</v>
      </c>
      <c r="BY183" s="113">
        <v>0</v>
      </c>
      <c r="BZ183" s="113">
        <v>0.92592592592592582</v>
      </c>
      <c r="CA183" s="113">
        <v>0</v>
      </c>
      <c r="CB183" s="113">
        <v>0</v>
      </c>
      <c r="CC183" s="114">
        <v>0</v>
      </c>
      <c r="CD183" s="114">
        <v>0</v>
      </c>
      <c r="CE183" s="114">
        <v>0</v>
      </c>
      <c r="CF183" s="114">
        <v>0</v>
      </c>
      <c r="CG183" s="114">
        <v>0</v>
      </c>
      <c r="CH183" s="114">
        <v>0</v>
      </c>
      <c r="CI183" s="114">
        <v>0.30864197530864196</v>
      </c>
      <c r="CJ183" s="114">
        <v>0</v>
      </c>
      <c r="CK183" s="114">
        <v>2.7777777777777777</v>
      </c>
    </row>
    <row r="184" spans="1:89" x14ac:dyDescent="0.2">
      <c r="A184" s="100">
        <v>415</v>
      </c>
      <c r="B184" s="100">
        <f>'Revised Stratig. - April ''08'!$G$360</f>
        <v>8141</v>
      </c>
      <c r="C184" s="122">
        <v>1</v>
      </c>
      <c r="D184" s="123"/>
      <c r="E184" s="123"/>
      <c r="F184" s="123"/>
      <c r="G184" s="123"/>
      <c r="H184" s="123">
        <v>1</v>
      </c>
      <c r="I184" s="213">
        <v>0.78149999999999986</v>
      </c>
      <c r="J184" s="213">
        <v>0</v>
      </c>
      <c r="K184" s="213">
        <v>0</v>
      </c>
      <c r="L184" s="213">
        <v>20.3125</v>
      </c>
      <c r="M184" s="213">
        <v>0</v>
      </c>
      <c r="N184" s="213">
        <v>0</v>
      </c>
      <c r="O184" s="213">
        <v>15.625</v>
      </c>
      <c r="P184" s="213">
        <v>0.78149999999999986</v>
      </c>
      <c r="Q184" s="213">
        <v>127.34375</v>
      </c>
      <c r="R184" s="213">
        <v>0</v>
      </c>
      <c r="S184" s="213">
        <v>0</v>
      </c>
      <c r="T184" s="213">
        <v>0</v>
      </c>
      <c r="V184" s="113"/>
      <c r="W184" s="113"/>
      <c r="X184" s="113"/>
      <c r="Y184" s="113"/>
      <c r="AB184" s="113"/>
      <c r="AC184" s="113"/>
      <c r="AD184" s="113"/>
      <c r="AE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W184" s="113"/>
      <c r="AX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</row>
    <row r="185" spans="1:89" x14ac:dyDescent="0.2">
      <c r="A185" s="100">
        <v>420</v>
      </c>
      <c r="B185" s="100">
        <f>'Revised Stratig. - April ''08'!$G$365</f>
        <v>8233</v>
      </c>
      <c r="C185" s="122">
        <v>1</v>
      </c>
      <c r="D185" s="123"/>
      <c r="E185" s="123"/>
      <c r="F185" s="123"/>
      <c r="G185" s="123"/>
      <c r="H185" s="123">
        <v>1</v>
      </c>
      <c r="I185" s="213">
        <v>0</v>
      </c>
      <c r="J185" s="213">
        <v>0</v>
      </c>
      <c r="K185" s="213">
        <v>0</v>
      </c>
      <c r="L185" s="213">
        <v>30.769230769230774</v>
      </c>
      <c r="M185" s="213">
        <v>0</v>
      </c>
      <c r="N185" s="213">
        <v>0</v>
      </c>
      <c r="O185" s="213">
        <v>1.2820512820512819</v>
      </c>
      <c r="P185" s="213">
        <v>0.64100000000000013</v>
      </c>
      <c r="Q185" s="213">
        <v>47.435897435897431</v>
      </c>
      <c r="R185" s="213">
        <v>0</v>
      </c>
      <c r="S185" s="213">
        <v>0</v>
      </c>
      <c r="T185" s="213">
        <v>0</v>
      </c>
      <c r="V185" s="113"/>
      <c r="W185" s="113"/>
      <c r="X185" s="113"/>
      <c r="Y185" s="113"/>
      <c r="AB185" s="113"/>
      <c r="AC185" s="113"/>
      <c r="AD185" s="113"/>
      <c r="AE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W185" s="113"/>
      <c r="AX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</row>
    <row r="186" spans="1:89" x14ac:dyDescent="0.2">
      <c r="A186" s="105">
        <v>424</v>
      </c>
      <c r="B186" s="105">
        <f>'Revised Stratig. - April ''08'!$G$369</f>
        <v>8273</v>
      </c>
      <c r="C186" s="122">
        <v>1</v>
      </c>
      <c r="D186" s="123"/>
      <c r="E186" s="123"/>
      <c r="F186" s="123"/>
      <c r="G186" s="123">
        <v>1</v>
      </c>
      <c r="H186" s="12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45">
        <v>30</v>
      </c>
      <c r="V186" s="113">
        <v>2.8708133971291865</v>
      </c>
      <c r="W186" s="113">
        <v>0</v>
      </c>
      <c r="X186" s="113">
        <v>0</v>
      </c>
      <c r="Y186" s="113">
        <v>0.63795853269537484</v>
      </c>
      <c r="Z186" s="114">
        <v>1.2759170653907497</v>
      </c>
      <c r="AA186" s="114">
        <v>0</v>
      </c>
      <c r="AB186" s="113">
        <v>16.267942583732058</v>
      </c>
      <c r="AC186" s="113">
        <v>0</v>
      </c>
      <c r="AD186" s="113">
        <v>0</v>
      </c>
      <c r="AE186" s="113">
        <v>0</v>
      </c>
      <c r="AF186" s="114">
        <v>0</v>
      </c>
      <c r="AG186" s="113">
        <v>0</v>
      </c>
      <c r="AH186" s="113">
        <v>0</v>
      </c>
      <c r="AI186" s="113">
        <v>0</v>
      </c>
      <c r="AJ186" s="113">
        <v>0</v>
      </c>
      <c r="AK186" s="113">
        <v>0.63795853269537484</v>
      </c>
      <c r="AL186" s="113">
        <v>0</v>
      </c>
      <c r="AM186" s="113">
        <v>0.31897926634768742</v>
      </c>
      <c r="AN186" s="113">
        <v>0</v>
      </c>
      <c r="AO186" s="113">
        <v>0</v>
      </c>
      <c r="AP186" s="113">
        <v>1.5948963317384368</v>
      </c>
      <c r="AQ186" s="113">
        <v>1.5948963317384368</v>
      </c>
      <c r="AR186" s="113">
        <v>9.888357256778308</v>
      </c>
      <c r="AS186" s="113">
        <v>3.5087719298245612</v>
      </c>
      <c r="AT186" s="114">
        <v>55.980861244019145</v>
      </c>
      <c r="AU186" s="114">
        <f t="shared" si="2"/>
        <v>69.37799043062202</v>
      </c>
      <c r="AV186" s="114">
        <v>0</v>
      </c>
      <c r="AW186" s="113">
        <v>5.1036682615629987</v>
      </c>
      <c r="AX186" s="113">
        <v>0</v>
      </c>
      <c r="AY186" s="114">
        <v>0</v>
      </c>
      <c r="AZ186" s="113">
        <v>0.31897926634768742</v>
      </c>
      <c r="BA186" s="113">
        <v>3.0165912518853695</v>
      </c>
      <c r="BB186" s="113">
        <v>0</v>
      </c>
      <c r="BC186" s="113">
        <v>0</v>
      </c>
      <c r="BD186" s="113">
        <v>0</v>
      </c>
      <c r="BE186" s="113">
        <v>0</v>
      </c>
      <c r="BF186" s="113">
        <v>0</v>
      </c>
      <c r="BG186" s="113">
        <v>0</v>
      </c>
      <c r="BH186" s="113">
        <v>0</v>
      </c>
      <c r="BI186" s="113">
        <v>0</v>
      </c>
      <c r="BJ186" s="113">
        <v>0</v>
      </c>
      <c r="BK186" s="113">
        <v>0</v>
      </c>
      <c r="BL186" s="113">
        <v>0.30165912518853699</v>
      </c>
      <c r="BM186" s="113">
        <v>0</v>
      </c>
      <c r="BN186" s="113">
        <v>0.90497737556561098</v>
      </c>
      <c r="BO186" s="113">
        <v>0</v>
      </c>
      <c r="BP186" s="113">
        <v>0</v>
      </c>
      <c r="BQ186" s="113">
        <v>0</v>
      </c>
      <c r="BR186" s="113">
        <v>0</v>
      </c>
      <c r="BS186" s="113">
        <v>0</v>
      </c>
      <c r="BT186" s="113">
        <v>0</v>
      </c>
      <c r="BU186" s="113">
        <v>0</v>
      </c>
      <c r="BV186" s="113">
        <v>0</v>
      </c>
      <c r="BW186" s="113">
        <v>0</v>
      </c>
      <c r="BX186" s="113">
        <v>0</v>
      </c>
      <c r="BY186" s="113">
        <v>0</v>
      </c>
      <c r="BZ186" s="113">
        <v>0.30165912518853699</v>
      </c>
      <c r="CA186" s="113">
        <v>0</v>
      </c>
      <c r="CB186" s="113">
        <v>0</v>
      </c>
      <c r="CC186" s="114">
        <v>0</v>
      </c>
      <c r="CD186" s="114">
        <v>0</v>
      </c>
      <c r="CE186" s="114">
        <v>0</v>
      </c>
      <c r="CF186" s="114">
        <v>0</v>
      </c>
      <c r="CG186" s="114">
        <v>0</v>
      </c>
      <c r="CH186" s="114">
        <v>0</v>
      </c>
      <c r="CI186" s="114">
        <v>0</v>
      </c>
      <c r="CJ186" s="114">
        <v>0</v>
      </c>
      <c r="CK186" s="114">
        <v>0.90497737556561098</v>
      </c>
    </row>
    <row r="187" spans="1:89" x14ac:dyDescent="0.2">
      <c r="A187" s="100">
        <v>425</v>
      </c>
      <c r="B187" s="100">
        <f>'Revised Stratig. - April ''08'!$G$370</f>
        <v>8282</v>
      </c>
      <c r="C187" s="122">
        <v>1</v>
      </c>
      <c r="D187" s="123"/>
      <c r="E187" s="123"/>
      <c r="F187" s="123"/>
      <c r="G187" s="123"/>
      <c r="H187" s="123">
        <v>1</v>
      </c>
      <c r="I187" s="213">
        <v>9.26</v>
      </c>
      <c r="J187" s="213">
        <v>0</v>
      </c>
      <c r="K187" s="213">
        <v>0</v>
      </c>
      <c r="L187" s="213">
        <v>91.666666666666657</v>
      </c>
      <c r="M187" s="213">
        <v>0</v>
      </c>
      <c r="N187" s="213">
        <v>0</v>
      </c>
      <c r="O187" s="213">
        <v>0.92592592592592582</v>
      </c>
      <c r="P187" s="213">
        <v>0.92600000000000005</v>
      </c>
      <c r="Q187" s="213">
        <v>139.81481481481481</v>
      </c>
      <c r="R187" s="213">
        <v>0</v>
      </c>
      <c r="S187" s="213">
        <v>1.8591</v>
      </c>
      <c r="T187" s="213">
        <v>0</v>
      </c>
      <c r="V187" s="113"/>
      <c r="W187" s="113"/>
      <c r="X187" s="113"/>
      <c r="Y187" s="113"/>
      <c r="AB187" s="113"/>
      <c r="AC187" s="113"/>
      <c r="AD187" s="113"/>
      <c r="AE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W187" s="113"/>
      <c r="AX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</row>
    <row r="188" spans="1:89" x14ac:dyDescent="0.2">
      <c r="A188" s="100">
        <v>430</v>
      </c>
      <c r="B188" s="100">
        <f>'Revised Stratig. - April ''08'!$G$375</f>
        <v>8314</v>
      </c>
      <c r="C188" s="122">
        <v>1</v>
      </c>
      <c r="D188" s="123"/>
      <c r="E188" s="123"/>
      <c r="F188" s="123"/>
      <c r="G188" s="123"/>
      <c r="H188" s="123">
        <v>1</v>
      </c>
      <c r="I188" s="213">
        <v>0.59499999999999997</v>
      </c>
      <c r="J188" s="213">
        <v>0</v>
      </c>
      <c r="K188" s="213">
        <v>0</v>
      </c>
      <c r="L188" s="213">
        <v>19.047619047619047</v>
      </c>
      <c r="M188" s="213">
        <v>0</v>
      </c>
      <c r="N188" s="213">
        <v>0</v>
      </c>
      <c r="O188" s="213">
        <v>0</v>
      </c>
      <c r="P188" s="213">
        <v>0.59499999999999997</v>
      </c>
      <c r="Q188" s="213">
        <v>10.119047619047619</v>
      </c>
      <c r="R188" s="213">
        <v>0.59499999999999997</v>
      </c>
      <c r="S188" s="213">
        <v>0.59523800000000004</v>
      </c>
      <c r="T188" s="213">
        <v>0</v>
      </c>
      <c r="V188" s="113"/>
      <c r="W188" s="113"/>
      <c r="X188" s="113"/>
      <c r="Y188" s="113"/>
      <c r="AB188" s="113"/>
      <c r="AC188" s="113"/>
      <c r="AD188" s="113"/>
      <c r="AE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W188" s="113"/>
      <c r="AX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</row>
    <row r="189" spans="1:89" x14ac:dyDescent="0.2">
      <c r="A189" s="105">
        <v>434</v>
      </c>
      <c r="B189" s="105">
        <f>'Revised Stratig. - April ''08'!$G$379</f>
        <v>8426</v>
      </c>
      <c r="C189" s="122">
        <v>1</v>
      </c>
      <c r="D189" s="123"/>
      <c r="E189" s="123"/>
      <c r="F189" s="123"/>
      <c r="G189" s="123">
        <v>1</v>
      </c>
      <c r="H189" s="12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45">
        <v>43</v>
      </c>
      <c r="V189" s="113">
        <v>3</v>
      </c>
      <c r="W189" s="113">
        <v>0</v>
      </c>
      <c r="X189" s="113">
        <v>0</v>
      </c>
      <c r="Y189" s="113">
        <v>0</v>
      </c>
      <c r="Z189" s="114">
        <v>0.85714285714285721</v>
      </c>
      <c r="AA189" s="114">
        <v>0</v>
      </c>
      <c r="AB189" s="113">
        <v>35.428571428571423</v>
      </c>
      <c r="AC189" s="113">
        <v>0</v>
      </c>
      <c r="AD189" s="113">
        <v>0</v>
      </c>
      <c r="AE189" s="113">
        <v>0</v>
      </c>
      <c r="AF189" s="114">
        <v>0</v>
      </c>
      <c r="AG189" s="113">
        <v>0.85714285714285721</v>
      </c>
      <c r="AH189" s="113">
        <v>0</v>
      </c>
      <c r="AI189" s="113">
        <v>0</v>
      </c>
      <c r="AJ189" s="113">
        <v>0</v>
      </c>
      <c r="AK189" s="113">
        <v>0</v>
      </c>
      <c r="AL189" s="113">
        <v>0</v>
      </c>
      <c r="AM189" s="113">
        <v>0</v>
      </c>
      <c r="AN189" s="113">
        <v>0</v>
      </c>
      <c r="AO189" s="113">
        <v>0</v>
      </c>
      <c r="AP189" s="113">
        <v>0.5714285714285714</v>
      </c>
      <c r="AQ189" s="113">
        <v>2.4285714285714284</v>
      </c>
      <c r="AR189" s="113">
        <v>4.5714285714285712</v>
      </c>
      <c r="AS189" s="113">
        <v>4.8571428571428568</v>
      </c>
      <c r="AT189" s="114">
        <v>40.857142857142861</v>
      </c>
      <c r="AU189" s="114">
        <f t="shared" si="2"/>
        <v>50.285714285714292</v>
      </c>
      <c r="AV189" s="114">
        <v>0</v>
      </c>
      <c r="AW189" s="113">
        <v>5.4285714285714288</v>
      </c>
      <c r="AX189" s="113">
        <v>0</v>
      </c>
      <c r="AY189" s="114">
        <v>0.2857142857142857</v>
      </c>
      <c r="AZ189" s="113">
        <v>0.85714285714285721</v>
      </c>
      <c r="BA189" s="113">
        <v>1.8716577540106951</v>
      </c>
      <c r="BB189" s="113">
        <v>0</v>
      </c>
      <c r="BC189" s="113">
        <v>0</v>
      </c>
      <c r="BD189" s="113">
        <v>0</v>
      </c>
      <c r="BE189" s="113">
        <v>0</v>
      </c>
      <c r="BF189" s="113">
        <v>0.26737967914438499</v>
      </c>
      <c r="BG189" s="113">
        <v>0</v>
      </c>
      <c r="BH189" s="113">
        <v>0</v>
      </c>
      <c r="BI189" s="113">
        <v>0</v>
      </c>
      <c r="BJ189" s="113">
        <v>0</v>
      </c>
      <c r="BK189" s="113">
        <v>0</v>
      </c>
      <c r="BL189" s="113">
        <v>0</v>
      </c>
      <c r="BM189" s="113">
        <v>0</v>
      </c>
      <c r="BN189" s="113">
        <v>0.53475935828876997</v>
      </c>
      <c r="BO189" s="113">
        <v>0</v>
      </c>
      <c r="BP189" s="113">
        <v>0</v>
      </c>
      <c r="BQ189" s="113">
        <v>0</v>
      </c>
      <c r="BR189" s="113">
        <v>0</v>
      </c>
      <c r="BS189" s="113">
        <v>0</v>
      </c>
      <c r="BT189" s="113">
        <v>0</v>
      </c>
      <c r="BU189" s="113">
        <v>0</v>
      </c>
      <c r="BV189" s="113">
        <v>0.26737967914438499</v>
      </c>
      <c r="BW189" s="113">
        <v>0</v>
      </c>
      <c r="BX189" s="113">
        <v>0</v>
      </c>
      <c r="BY189" s="113">
        <v>0</v>
      </c>
      <c r="BZ189" s="113">
        <v>0.53475935828876997</v>
      </c>
      <c r="CA189" s="113">
        <v>0</v>
      </c>
      <c r="CB189" s="113">
        <v>0</v>
      </c>
      <c r="CC189" s="114">
        <v>0</v>
      </c>
      <c r="CD189" s="114">
        <v>0</v>
      </c>
      <c r="CE189" s="114">
        <v>0</v>
      </c>
      <c r="CF189" s="114">
        <v>0</v>
      </c>
      <c r="CG189" s="114">
        <v>0</v>
      </c>
      <c r="CH189" s="114">
        <v>0</v>
      </c>
      <c r="CI189" s="114">
        <v>0.26737967914438499</v>
      </c>
      <c r="CJ189" s="114">
        <v>0</v>
      </c>
      <c r="CK189" s="114">
        <v>2.6737967914438503</v>
      </c>
    </row>
    <row r="190" spans="1:89" x14ac:dyDescent="0.2">
      <c r="A190" s="100">
        <v>435</v>
      </c>
      <c r="B190" s="100">
        <f>'Revised Stratig. - April ''08'!$G$380</f>
        <v>8454</v>
      </c>
      <c r="C190" s="122">
        <v>1</v>
      </c>
      <c r="D190" s="123"/>
      <c r="E190" s="123"/>
      <c r="F190" s="123"/>
      <c r="G190" s="123"/>
      <c r="H190" s="123">
        <v>1</v>
      </c>
      <c r="I190" s="213">
        <v>0.96000000000000008</v>
      </c>
      <c r="J190" s="213">
        <v>0</v>
      </c>
      <c r="K190" s="213">
        <v>0</v>
      </c>
      <c r="L190" s="213">
        <v>115.38461538461537</v>
      </c>
      <c r="M190" s="213">
        <v>0</v>
      </c>
      <c r="N190" s="213">
        <v>0</v>
      </c>
      <c r="O190" s="213">
        <v>0</v>
      </c>
      <c r="P190" s="213">
        <v>0.96150000000000013</v>
      </c>
      <c r="Q190" s="213">
        <v>0.96153846153846156</v>
      </c>
      <c r="R190" s="213">
        <v>0</v>
      </c>
      <c r="S190" s="213">
        <v>1.9230769999999999</v>
      </c>
      <c r="T190" s="213">
        <v>0</v>
      </c>
      <c r="V190" s="113"/>
      <c r="W190" s="113"/>
      <c r="X190" s="113"/>
      <c r="Y190" s="113"/>
      <c r="AB190" s="113"/>
      <c r="AC190" s="113"/>
      <c r="AD190" s="113"/>
      <c r="AE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W190" s="113"/>
      <c r="AX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</row>
    <row r="191" spans="1:89" x14ac:dyDescent="0.2">
      <c r="A191" s="100">
        <v>440</v>
      </c>
      <c r="B191" s="100">
        <f>'Revised Stratig. - April ''08'!$G$385</f>
        <v>8486</v>
      </c>
      <c r="C191" s="122">
        <v>1</v>
      </c>
      <c r="D191" s="123"/>
      <c r="E191" s="123"/>
      <c r="F191" s="123"/>
      <c r="G191" s="123"/>
      <c r="H191" s="123">
        <v>1</v>
      </c>
      <c r="I191" s="213">
        <v>3.4089999999999998</v>
      </c>
      <c r="J191" s="213">
        <v>0</v>
      </c>
      <c r="K191" s="213">
        <v>0</v>
      </c>
      <c r="L191" s="213">
        <v>14.204545454545455</v>
      </c>
      <c r="M191" s="213">
        <v>0</v>
      </c>
      <c r="N191" s="213">
        <v>0</v>
      </c>
      <c r="O191" s="213">
        <v>0</v>
      </c>
      <c r="P191" s="213">
        <v>0</v>
      </c>
      <c r="Q191" s="213">
        <v>0.56818181818181834</v>
      </c>
      <c r="R191" s="213">
        <v>0.56799999999999995</v>
      </c>
      <c r="S191" s="213">
        <v>6.8182499999999999</v>
      </c>
      <c r="T191" s="213">
        <v>0</v>
      </c>
      <c r="V191" s="113"/>
      <c r="W191" s="113"/>
      <c r="X191" s="113"/>
      <c r="Y191" s="113"/>
      <c r="AB191" s="113"/>
      <c r="AC191" s="113"/>
      <c r="AD191" s="113"/>
      <c r="AE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W191" s="113"/>
      <c r="AX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</row>
    <row r="192" spans="1:89" x14ac:dyDescent="0.2">
      <c r="A192" s="105">
        <v>444</v>
      </c>
      <c r="B192" s="105">
        <f>'Revised Stratig. - April ''08'!$G$389</f>
        <v>8510</v>
      </c>
      <c r="C192" s="122">
        <v>1</v>
      </c>
      <c r="D192" s="123"/>
      <c r="E192" s="123"/>
      <c r="F192" s="123"/>
      <c r="G192" s="123">
        <v>1</v>
      </c>
      <c r="H192" s="12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45">
        <v>28</v>
      </c>
      <c r="V192" s="113">
        <v>2.1523178807947021</v>
      </c>
      <c r="W192" s="113">
        <v>0</v>
      </c>
      <c r="X192" s="113">
        <v>0</v>
      </c>
      <c r="Y192" s="113">
        <v>0</v>
      </c>
      <c r="Z192" s="114">
        <v>0</v>
      </c>
      <c r="AA192" s="114">
        <v>0</v>
      </c>
      <c r="AB192" s="113">
        <v>33.443708609271525</v>
      </c>
      <c r="AC192" s="113">
        <v>0</v>
      </c>
      <c r="AD192" s="113">
        <v>0</v>
      </c>
      <c r="AE192" s="113">
        <v>0</v>
      </c>
      <c r="AF192" s="114">
        <v>0</v>
      </c>
      <c r="AG192" s="113">
        <v>0</v>
      </c>
      <c r="AH192" s="113">
        <v>0</v>
      </c>
      <c r="AI192" s="113">
        <v>0</v>
      </c>
      <c r="AJ192" s="113">
        <v>0</v>
      </c>
      <c r="AK192" s="113">
        <v>0</v>
      </c>
      <c r="AL192" s="113">
        <v>0</v>
      </c>
      <c r="AM192" s="113">
        <v>0</v>
      </c>
      <c r="AN192" s="113">
        <v>0</v>
      </c>
      <c r="AO192" s="113">
        <v>0</v>
      </c>
      <c r="AP192" s="113">
        <v>0</v>
      </c>
      <c r="AQ192" s="113">
        <v>2.1523178807947021</v>
      </c>
      <c r="AR192" s="113">
        <v>4.6357615894039732</v>
      </c>
      <c r="AS192" s="113">
        <v>11.258278145695364</v>
      </c>
      <c r="AT192" s="114">
        <v>39.735099337748345</v>
      </c>
      <c r="AU192" s="114">
        <f t="shared" si="2"/>
        <v>55.629139072847678</v>
      </c>
      <c r="AV192" s="114">
        <v>0</v>
      </c>
      <c r="AW192" s="113">
        <v>6.2913907284768218</v>
      </c>
      <c r="AX192" s="113">
        <v>0</v>
      </c>
      <c r="AY192" s="114">
        <v>0</v>
      </c>
      <c r="AZ192" s="113">
        <v>0.33112582781456956</v>
      </c>
      <c r="BA192" s="113">
        <v>2.2364217252396164</v>
      </c>
      <c r="BB192" s="113">
        <v>0</v>
      </c>
      <c r="BC192" s="113">
        <v>0</v>
      </c>
      <c r="BD192" s="113">
        <v>0</v>
      </c>
      <c r="BE192" s="113">
        <v>0</v>
      </c>
      <c r="BF192" s="113">
        <v>0</v>
      </c>
      <c r="BG192" s="113">
        <v>0</v>
      </c>
      <c r="BH192" s="113">
        <v>0</v>
      </c>
      <c r="BI192" s="113">
        <v>0</v>
      </c>
      <c r="BJ192" s="113">
        <v>0</v>
      </c>
      <c r="BK192" s="113">
        <v>0</v>
      </c>
      <c r="BL192" s="113">
        <v>0.31948881789137379</v>
      </c>
      <c r="BM192" s="113">
        <v>0</v>
      </c>
      <c r="BN192" s="113">
        <v>0.63897763578274758</v>
      </c>
      <c r="BO192" s="113">
        <v>0</v>
      </c>
      <c r="BP192" s="113">
        <v>0</v>
      </c>
      <c r="BQ192" s="113">
        <v>0</v>
      </c>
      <c r="BR192" s="113">
        <v>0</v>
      </c>
      <c r="BS192" s="113">
        <v>0</v>
      </c>
      <c r="BT192" s="113">
        <v>0</v>
      </c>
      <c r="BU192" s="113">
        <v>0</v>
      </c>
      <c r="BV192" s="113">
        <v>0.31948881789137379</v>
      </c>
      <c r="BW192" s="113">
        <v>0</v>
      </c>
      <c r="BX192" s="113">
        <v>0</v>
      </c>
      <c r="BY192" s="113">
        <v>0</v>
      </c>
      <c r="BZ192" s="113">
        <v>0</v>
      </c>
      <c r="CA192" s="113">
        <v>0</v>
      </c>
      <c r="CB192" s="113">
        <v>0</v>
      </c>
      <c r="CC192" s="114">
        <v>0</v>
      </c>
      <c r="CD192" s="114">
        <v>0</v>
      </c>
      <c r="CE192" s="114">
        <v>0</v>
      </c>
      <c r="CF192" s="114">
        <v>0</v>
      </c>
      <c r="CG192" s="114">
        <v>0</v>
      </c>
      <c r="CH192" s="114">
        <v>0</v>
      </c>
      <c r="CI192" s="114">
        <v>0</v>
      </c>
      <c r="CJ192" s="114">
        <v>0</v>
      </c>
      <c r="CK192" s="114">
        <v>0</v>
      </c>
    </row>
    <row r="193" spans="1:89" x14ac:dyDescent="0.2">
      <c r="A193" s="212">
        <v>445</v>
      </c>
      <c r="B193" s="105">
        <f>'Revised Stratig. - April ''08'!$G$390</f>
        <v>8516</v>
      </c>
      <c r="C193" s="122"/>
      <c r="D193" s="123"/>
      <c r="E193" s="123"/>
      <c r="F193" s="123"/>
      <c r="G193" s="123"/>
      <c r="H193" s="123">
        <v>1</v>
      </c>
      <c r="I193" s="213">
        <v>2.5640000000000005</v>
      </c>
      <c r="J193" s="213">
        <v>0</v>
      </c>
      <c r="K193" s="213">
        <v>0</v>
      </c>
      <c r="L193" s="213">
        <v>142.94871794871796</v>
      </c>
      <c r="M193" s="213">
        <v>0</v>
      </c>
      <c r="N193" s="213">
        <v>0</v>
      </c>
      <c r="O193" s="213">
        <v>0.64102564102564097</v>
      </c>
      <c r="P193" s="213">
        <v>0</v>
      </c>
      <c r="Q193" s="213">
        <v>0</v>
      </c>
      <c r="R193" s="213">
        <v>0</v>
      </c>
      <c r="S193" s="213">
        <v>0.64105000000000001</v>
      </c>
      <c r="T193" s="213">
        <v>0</v>
      </c>
      <c r="V193" s="113"/>
      <c r="W193" s="113"/>
      <c r="X193" s="113"/>
      <c r="Y193" s="113"/>
      <c r="AB193" s="113"/>
      <c r="AC193" s="113"/>
      <c r="AD193" s="113"/>
      <c r="AE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W193" s="113"/>
      <c r="AX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30"/>
      <c r="CD193" s="30"/>
      <c r="CE193" s="30"/>
      <c r="CF193" s="30"/>
      <c r="CG193" s="30"/>
      <c r="CH193" s="30"/>
      <c r="CI193" s="30"/>
      <c r="CJ193" s="30"/>
      <c r="CK193" s="30"/>
    </row>
    <row r="194" spans="1:89" ht="13.5" thickBot="1" x14ac:dyDescent="0.25">
      <c r="A194" s="47"/>
      <c r="B194" s="47"/>
      <c r="C194" s="109"/>
      <c r="V194" s="113"/>
      <c r="W194" s="113"/>
      <c r="X194" s="113"/>
      <c r="Y194" s="113"/>
      <c r="AB194" s="113"/>
      <c r="AC194" s="113"/>
      <c r="AD194" s="113"/>
      <c r="AE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W194" s="113"/>
      <c r="AX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30"/>
      <c r="CD194" s="30"/>
      <c r="CE194" s="30"/>
      <c r="CF194" s="30"/>
      <c r="CG194" s="30"/>
      <c r="CH194" s="30"/>
      <c r="CI194" s="30"/>
      <c r="CJ194" s="30"/>
      <c r="CK194" s="30"/>
    </row>
    <row r="195" spans="1:89" x14ac:dyDescent="0.2">
      <c r="B195" s="60"/>
      <c r="C195" s="109"/>
      <c r="D195" s="190" t="s">
        <v>466</v>
      </c>
      <c r="E195" s="191"/>
      <c r="F195" s="191"/>
      <c r="G195" s="192"/>
      <c r="V195" s="113"/>
      <c r="W195" s="113"/>
      <c r="X195" s="113"/>
      <c r="Y195" s="113"/>
      <c r="AB195" s="113"/>
      <c r="AC195" s="113"/>
      <c r="AD195" s="113"/>
      <c r="AE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W195" s="113"/>
      <c r="AX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30"/>
      <c r="CD195" s="30"/>
      <c r="CE195" s="30"/>
      <c r="CF195" s="30"/>
      <c r="CG195" s="30"/>
      <c r="CH195" s="30"/>
      <c r="CI195" s="30"/>
      <c r="CJ195" s="30"/>
      <c r="CK195" s="30"/>
    </row>
    <row r="196" spans="1:89" x14ac:dyDescent="0.2">
      <c r="B196" s="60"/>
      <c r="C196" s="109"/>
      <c r="D196" s="193" t="s">
        <v>467</v>
      </c>
      <c r="E196" s="194"/>
      <c r="F196" s="194"/>
      <c r="G196" s="195"/>
      <c r="V196" s="113"/>
      <c r="W196" s="113"/>
      <c r="X196" s="113"/>
      <c r="Y196" s="113"/>
      <c r="AB196" s="113"/>
      <c r="AC196" s="113"/>
      <c r="AD196" s="113"/>
      <c r="AE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Q196" s="113"/>
      <c r="AR196" s="113"/>
      <c r="AS196" s="113"/>
      <c r="AX196" s="113"/>
      <c r="AZ196" s="113"/>
      <c r="BA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30"/>
      <c r="CD196" s="30"/>
      <c r="CE196" s="30"/>
      <c r="CF196" s="30"/>
      <c r="CG196" s="30"/>
      <c r="CH196" s="30"/>
      <c r="CI196" s="30"/>
      <c r="CJ196" s="30"/>
      <c r="CK196" s="30"/>
    </row>
    <row r="197" spans="1:89" x14ac:dyDescent="0.2">
      <c r="B197" s="60"/>
      <c r="C197" s="109"/>
      <c r="D197" s="196" t="s">
        <v>468</v>
      </c>
      <c r="E197" s="194"/>
      <c r="F197" s="194"/>
      <c r="G197" s="195"/>
      <c r="V197" s="113"/>
      <c r="W197" s="113"/>
      <c r="X197" s="113"/>
      <c r="Y197" s="113"/>
      <c r="AB197" s="113"/>
      <c r="AC197" s="113"/>
      <c r="AD197" s="113"/>
      <c r="AE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W197" s="113"/>
      <c r="AX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30"/>
      <c r="CD197" s="30"/>
      <c r="CE197" s="30"/>
      <c r="CF197" s="30"/>
      <c r="CG197" s="30"/>
      <c r="CH197" s="30"/>
      <c r="CI197" s="30"/>
      <c r="CJ197" s="30"/>
      <c r="CK197" s="30"/>
    </row>
    <row r="198" spans="1:89" ht="13.5" thickBot="1" x14ac:dyDescent="0.25">
      <c r="B198" s="60"/>
      <c r="C198" s="109"/>
      <c r="D198" s="197" t="s">
        <v>469</v>
      </c>
      <c r="E198" s="198"/>
      <c r="F198" s="198"/>
      <c r="G198" s="199"/>
      <c r="V198" s="113"/>
      <c r="W198" s="113"/>
      <c r="X198" s="113"/>
      <c r="Y198" s="113"/>
      <c r="AB198" s="113"/>
      <c r="AC198" s="113"/>
      <c r="AD198" s="113"/>
      <c r="AE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Q198" s="113"/>
      <c r="AR198" s="113"/>
      <c r="AS198" s="113"/>
      <c r="AX198" s="113"/>
      <c r="AZ198" s="113"/>
      <c r="BA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30"/>
      <c r="CD198" s="30"/>
      <c r="CE198" s="30"/>
      <c r="CF198" s="30"/>
      <c r="CG198" s="30"/>
      <c r="CH198" s="30"/>
      <c r="CI198" s="30"/>
      <c r="CJ198" s="30"/>
      <c r="CK198" s="30"/>
    </row>
    <row r="199" spans="1:89" x14ac:dyDescent="0.2">
      <c r="B199" s="60"/>
      <c r="C199" s="109"/>
      <c r="E199" s="111"/>
      <c r="G199" s="111"/>
      <c r="V199" s="113"/>
      <c r="W199" s="113"/>
      <c r="X199" s="113"/>
      <c r="Y199" s="113"/>
      <c r="AB199" s="113"/>
      <c r="AC199" s="113"/>
      <c r="AD199" s="113"/>
      <c r="AE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W199" s="113"/>
      <c r="AX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30"/>
      <c r="CD199" s="30"/>
      <c r="CE199" s="30"/>
      <c r="CF199" s="30"/>
      <c r="CG199" s="30"/>
      <c r="CH199" s="30"/>
      <c r="CI199" s="30"/>
      <c r="CJ199" s="30"/>
      <c r="CK199" s="30"/>
    </row>
    <row r="200" spans="1:89" x14ac:dyDescent="0.2">
      <c r="B200" s="43"/>
      <c r="C200" s="109"/>
      <c r="D200" s="109"/>
      <c r="E200" s="111"/>
      <c r="G200" s="111"/>
      <c r="V200" s="113"/>
      <c r="W200" s="113"/>
      <c r="X200" s="113"/>
      <c r="Y200" s="113"/>
      <c r="AB200" s="113"/>
      <c r="AC200" s="113"/>
      <c r="AD200" s="113"/>
      <c r="AE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Q200" s="113"/>
      <c r="AR200" s="113"/>
      <c r="AS200" s="113"/>
      <c r="AX200" s="113"/>
      <c r="AZ200" s="113"/>
      <c r="BA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30"/>
      <c r="CD200" s="30"/>
      <c r="CE200" s="30"/>
      <c r="CF200" s="30"/>
      <c r="CG200" s="30"/>
      <c r="CH200" s="30"/>
      <c r="CI200" s="30"/>
      <c r="CJ200" s="30"/>
      <c r="CK200" s="30"/>
    </row>
    <row r="201" spans="1:89" x14ac:dyDescent="0.2">
      <c r="B201" s="43"/>
      <c r="C201" s="109"/>
      <c r="D201" s="109"/>
      <c r="E201" s="111"/>
      <c r="G201" s="111"/>
      <c r="V201" s="113"/>
      <c r="W201" s="113"/>
      <c r="X201" s="113"/>
      <c r="Y201" s="113"/>
      <c r="AB201" s="113"/>
      <c r="AC201" s="113"/>
      <c r="AD201" s="113"/>
      <c r="AE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W201" s="113"/>
      <c r="AX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30"/>
      <c r="CD201" s="30"/>
      <c r="CE201" s="30"/>
      <c r="CF201" s="30"/>
      <c r="CG201" s="30"/>
      <c r="CH201" s="30"/>
      <c r="CI201" s="30"/>
      <c r="CJ201" s="30"/>
      <c r="CK201" s="30"/>
    </row>
    <row r="202" spans="1:89" x14ac:dyDescent="0.2">
      <c r="B202" s="43"/>
      <c r="C202" s="109"/>
      <c r="D202" s="109"/>
      <c r="E202" s="111"/>
      <c r="G202" s="111"/>
      <c r="V202" s="113"/>
      <c r="W202" s="113"/>
      <c r="X202" s="113"/>
      <c r="Y202" s="113"/>
      <c r="AB202" s="113"/>
      <c r="AC202" s="113"/>
      <c r="AD202" s="113"/>
      <c r="AE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Q202" s="113"/>
      <c r="AR202" s="113"/>
      <c r="AS202" s="113"/>
      <c r="AX202" s="113"/>
      <c r="AZ202" s="113"/>
      <c r="BA202" s="113"/>
      <c r="BC202" s="113"/>
      <c r="BD202" s="113"/>
      <c r="BE202" s="113"/>
      <c r="BF202" s="113"/>
      <c r="BG202" s="118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30"/>
      <c r="CD202" s="30"/>
      <c r="CE202" s="30"/>
      <c r="CF202" s="30"/>
      <c r="CG202" s="30"/>
      <c r="CH202" s="30"/>
      <c r="CI202" s="30"/>
      <c r="CJ202" s="30"/>
      <c r="CK202" s="30"/>
    </row>
    <row r="203" spans="1:89" x14ac:dyDescent="0.2">
      <c r="B203" s="43"/>
      <c r="C203" s="109"/>
      <c r="D203" s="109"/>
      <c r="E203" s="111"/>
      <c r="G203" s="111"/>
      <c r="V203" s="113"/>
      <c r="W203" s="113"/>
      <c r="X203" s="113"/>
      <c r="Y203" s="113"/>
      <c r="AB203" s="113"/>
      <c r="AC203" s="113"/>
      <c r="AD203" s="113"/>
      <c r="AE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W203" s="113"/>
      <c r="AX203" s="113"/>
      <c r="AZ203" s="113"/>
      <c r="BA203" s="113"/>
      <c r="BB203" s="113"/>
      <c r="BC203" s="113"/>
      <c r="BD203" s="113"/>
      <c r="BE203" s="113"/>
      <c r="BF203" s="113"/>
      <c r="BG203" s="118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30"/>
      <c r="CD203" s="30"/>
      <c r="CE203" s="30"/>
      <c r="CF203" s="30"/>
      <c r="CG203" s="30"/>
      <c r="CH203" s="30"/>
      <c r="CI203" s="30"/>
      <c r="CJ203" s="30"/>
      <c r="CK203" s="30"/>
    </row>
    <row r="204" spans="1:89" x14ac:dyDescent="0.2">
      <c r="B204" s="43"/>
      <c r="C204" s="109"/>
      <c r="D204" s="109"/>
      <c r="E204" s="111"/>
      <c r="G204" s="111"/>
      <c r="V204" s="113"/>
      <c r="W204" s="113"/>
      <c r="X204" s="113"/>
      <c r="Y204" s="113"/>
      <c r="AB204" s="113"/>
      <c r="AC204" s="113"/>
      <c r="AD204" s="113"/>
      <c r="AE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Q204" s="113"/>
      <c r="AR204" s="113"/>
      <c r="AS204" s="113"/>
      <c r="AX204" s="113"/>
      <c r="AZ204" s="113"/>
      <c r="BA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30"/>
      <c r="CD204" s="30"/>
      <c r="CE204" s="30"/>
      <c r="CF204" s="30"/>
      <c r="CG204" s="30"/>
      <c r="CH204" s="30"/>
      <c r="CI204" s="30"/>
      <c r="CJ204" s="30"/>
      <c r="CK204" s="30"/>
    </row>
    <row r="205" spans="1:89" x14ac:dyDescent="0.2">
      <c r="B205" s="43"/>
      <c r="C205" s="109"/>
      <c r="D205" s="109"/>
      <c r="E205" s="111"/>
      <c r="G205" s="111"/>
      <c r="V205" s="113"/>
      <c r="W205" s="113"/>
      <c r="X205" s="113"/>
      <c r="Y205" s="113"/>
      <c r="AB205" s="113"/>
      <c r="AC205" s="113"/>
      <c r="AD205" s="113"/>
      <c r="AE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W205" s="113"/>
      <c r="AX205" s="113"/>
      <c r="AZ205" s="113"/>
      <c r="BA205" s="113"/>
      <c r="BB205" s="113"/>
      <c r="BC205" s="113"/>
      <c r="BD205" s="113"/>
      <c r="BE205" s="113"/>
      <c r="BF205" s="113"/>
      <c r="BG205" s="118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30"/>
      <c r="CD205" s="30"/>
      <c r="CE205" s="30"/>
      <c r="CF205" s="30"/>
      <c r="CG205" s="30"/>
      <c r="CH205" s="30"/>
      <c r="CI205" s="30"/>
      <c r="CJ205" s="30"/>
      <c r="CK205" s="30"/>
    </row>
    <row r="206" spans="1:89" x14ac:dyDescent="0.2">
      <c r="B206" s="43"/>
      <c r="AP206" s="113"/>
      <c r="AW206" s="113"/>
      <c r="BB206" s="113"/>
      <c r="CC206" s="30"/>
      <c r="CD206" s="30"/>
      <c r="CE206" s="30"/>
      <c r="CF206" s="30"/>
      <c r="CG206" s="30"/>
      <c r="CH206" s="30"/>
      <c r="CI206" s="30"/>
      <c r="CJ206" s="30"/>
      <c r="CK206" s="30"/>
    </row>
    <row r="207" spans="1:89" x14ac:dyDescent="0.2">
      <c r="B207" s="43"/>
      <c r="AP207" s="113"/>
      <c r="AW207" s="113"/>
      <c r="BB207" s="113"/>
      <c r="CC207" s="30"/>
      <c r="CD207" s="30"/>
      <c r="CE207" s="30"/>
      <c r="CF207" s="30"/>
      <c r="CG207" s="30"/>
      <c r="CH207" s="30"/>
      <c r="CI207" s="30"/>
      <c r="CJ207" s="30"/>
      <c r="CK207" s="30"/>
    </row>
    <row r="208" spans="1:89" x14ac:dyDescent="0.2">
      <c r="B208" s="43"/>
      <c r="AP208" s="113"/>
      <c r="AW208" s="113"/>
      <c r="BB208" s="113"/>
      <c r="CC208" s="30"/>
      <c r="CD208" s="30"/>
      <c r="CE208" s="30"/>
      <c r="CF208" s="30"/>
      <c r="CG208" s="30"/>
      <c r="CH208" s="30"/>
      <c r="CI208" s="30"/>
      <c r="CJ208" s="30"/>
      <c r="CK208" s="30"/>
    </row>
    <row r="209" spans="2:89" x14ac:dyDescent="0.2">
      <c r="B209" s="43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</row>
    <row r="210" spans="2:89" x14ac:dyDescent="0.2">
      <c r="B210" s="43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</row>
    <row r="211" spans="2:89" x14ac:dyDescent="0.2">
      <c r="B211" s="43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</row>
    <row r="212" spans="2:89" x14ac:dyDescent="0.2">
      <c r="B212" s="43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</row>
    <row r="213" spans="2:89" x14ac:dyDescent="0.2">
      <c r="B213" s="43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</row>
    <row r="214" spans="2:89" x14ac:dyDescent="0.2">
      <c r="B214" s="43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</row>
    <row r="215" spans="2:89" x14ac:dyDescent="0.2">
      <c r="B215" s="43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</row>
    <row r="216" spans="2:89" x14ac:dyDescent="0.2">
      <c r="B216" s="43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</row>
    <row r="217" spans="2:89" x14ac:dyDescent="0.2">
      <c r="B217" s="43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</row>
    <row r="218" spans="2:89" x14ac:dyDescent="0.2">
      <c r="B218" s="43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</row>
    <row r="219" spans="2:89" x14ac:dyDescent="0.2">
      <c r="B219" s="43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</row>
    <row r="220" spans="2:89" x14ac:dyDescent="0.2">
      <c r="B220" s="43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</row>
    <row r="221" spans="2:89" x14ac:dyDescent="0.2">
      <c r="B221" s="43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</row>
    <row r="222" spans="2:89" x14ac:dyDescent="0.2">
      <c r="B222" s="43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</row>
    <row r="223" spans="2:89" x14ac:dyDescent="0.2">
      <c r="B223" s="43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</row>
    <row r="224" spans="2:89" x14ac:dyDescent="0.2">
      <c r="B224" s="43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</row>
    <row r="225" spans="2:89" x14ac:dyDescent="0.2">
      <c r="B225" s="43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</row>
  </sheetData>
  <mergeCells count="4">
    <mergeCell ref="D195:G195"/>
    <mergeCell ref="D196:G196"/>
    <mergeCell ref="D197:G197"/>
    <mergeCell ref="D198:G198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40"/>
  <sheetViews>
    <sheetView topLeftCell="A115" workbookViewId="0">
      <selection activeCell="H109" sqref="H109:H114"/>
    </sheetView>
  </sheetViews>
  <sheetFormatPr defaultRowHeight="12.75" x14ac:dyDescent="0.2"/>
  <sheetData>
    <row r="1" spans="1:78" x14ac:dyDescent="0.2">
      <c r="A1" s="10"/>
      <c r="B1" s="43"/>
      <c r="C1" s="25"/>
      <c r="D1" s="10"/>
      <c r="E1" s="10"/>
      <c r="F1" s="10" t="s">
        <v>116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</row>
    <row r="2" spans="1:78" x14ac:dyDescent="0.2">
      <c r="A2" s="39"/>
      <c r="B2" s="43"/>
      <c r="C2" s="25"/>
      <c r="D2" s="39"/>
      <c r="E2" s="39"/>
      <c r="F2" s="39"/>
      <c r="G2" s="10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</row>
    <row r="3" spans="1:78" x14ac:dyDescent="0.2">
      <c r="A3" s="10" t="s">
        <v>0</v>
      </c>
      <c r="B3" s="43" t="s">
        <v>314</v>
      </c>
      <c r="C3" s="25" t="s">
        <v>427</v>
      </c>
      <c r="D3" s="10" t="s">
        <v>206</v>
      </c>
      <c r="E3" s="25" t="s">
        <v>464</v>
      </c>
      <c r="F3" s="10" t="s">
        <v>321</v>
      </c>
      <c r="G3" s="10" t="s">
        <v>117</v>
      </c>
      <c r="H3" s="10" t="s">
        <v>419</v>
      </c>
      <c r="I3" s="10" t="s">
        <v>6</v>
      </c>
      <c r="J3" s="10" t="s">
        <v>123</v>
      </c>
      <c r="K3" s="10" t="s">
        <v>8</v>
      </c>
      <c r="L3" s="10" t="s">
        <v>416</v>
      </c>
      <c r="M3" s="10" t="s">
        <v>386</v>
      </c>
      <c r="N3" s="10" t="s">
        <v>136</v>
      </c>
      <c r="O3" s="10" t="s">
        <v>119</v>
      </c>
      <c r="P3" s="10" t="s">
        <v>124</v>
      </c>
      <c r="Q3" s="10" t="s">
        <v>125</v>
      </c>
      <c r="R3" s="10" t="s">
        <v>138</v>
      </c>
      <c r="S3" s="10" t="s">
        <v>132</v>
      </c>
      <c r="T3" s="10" t="s">
        <v>134</v>
      </c>
      <c r="U3" s="10" t="s">
        <v>118</v>
      </c>
      <c r="V3" s="10" t="s">
        <v>126</v>
      </c>
      <c r="W3" s="10" t="s">
        <v>127</v>
      </c>
      <c r="X3" s="10" t="s">
        <v>128</v>
      </c>
      <c r="Y3" s="10" t="s">
        <v>130</v>
      </c>
      <c r="Z3" s="10" t="s">
        <v>131</v>
      </c>
      <c r="AA3" s="10" t="s">
        <v>19</v>
      </c>
      <c r="AB3" s="10" t="s">
        <v>129</v>
      </c>
      <c r="AC3" s="10" t="s">
        <v>122</v>
      </c>
      <c r="AD3" s="10" t="s">
        <v>18</v>
      </c>
      <c r="AE3" s="10" t="s">
        <v>418</v>
      </c>
      <c r="AF3" s="10" t="s">
        <v>417</v>
      </c>
      <c r="AG3" s="10" t="s">
        <v>135</v>
      </c>
      <c r="AH3" s="10" t="s">
        <v>14</v>
      </c>
      <c r="AI3" s="10" t="s">
        <v>13</v>
      </c>
      <c r="AJ3" s="10" t="s">
        <v>121</v>
      </c>
      <c r="AK3" s="10" t="s">
        <v>120</v>
      </c>
      <c r="AL3" s="10" t="s">
        <v>133</v>
      </c>
      <c r="AM3" s="10" t="s">
        <v>148</v>
      </c>
      <c r="AN3" s="10" t="s">
        <v>137</v>
      </c>
      <c r="AO3" s="10" t="s">
        <v>139</v>
      </c>
      <c r="AP3" s="10" t="s">
        <v>140</v>
      </c>
      <c r="AQ3" s="10" t="s">
        <v>141</v>
      </c>
      <c r="AR3" s="10" t="s">
        <v>142</v>
      </c>
      <c r="AS3" s="10" t="s">
        <v>143</v>
      </c>
      <c r="AT3" s="10" t="s">
        <v>147</v>
      </c>
      <c r="AU3" s="10" t="s">
        <v>41</v>
      </c>
      <c r="AV3" s="10" t="s">
        <v>149</v>
      </c>
      <c r="AW3" s="10" t="s">
        <v>150</v>
      </c>
      <c r="AX3" s="10" t="s">
        <v>385</v>
      </c>
      <c r="AY3" s="10" t="s">
        <v>152</v>
      </c>
      <c r="AZ3" s="10" t="s">
        <v>151</v>
      </c>
      <c r="BA3" s="10" t="s">
        <v>146</v>
      </c>
      <c r="BB3" s="10" t="s">
        <v>144</v>
      </c>
      <c r="BC3" s="10" t="s">
        <v>145</v>
      </c>
      <c r="BD3" s="10" t="s">
        <v>167</v>
      </c>
      <c r="BE3" s="10" t="s">
        <v>159</v>
      </c>
      <c r="BF3" s="10" t="s">
        <v>153</v>
      </c>
      <c r="BG3" s="10" t="s">
        <v>154</v>
      </c>
      <c r="BH3" s="10" t="s">
        <v>61</v>
      </c>
      <c r="BI3" s="10" t="s">
        <v>156</v>
      </c>
      <c r="BJ3" s="10" t="s">
        <v>390</v>
      </c>
      <c r="BK3" s="10" t="s">
        <v>157</v>
      </c>
      <c r="BL3" s="10" t="s">
        <v>158</v>
      </c>
      <c r="BM3" s="10" t="s">
        <v>388</v>
      </c>
      <c r="BN3" s="10" t="s">
        <v>391</v>
      </c>
      <c r="BO3" s="10" t="s">
        <v>155</v>
      </c>
      <c r="BP3" s="10" t="s">
        <v>160</v>
      </c>
      <c r="BQ3" s="10" t="s">
        <v>161</v>
      </c>
      <c r="BR3" s="10" t="s">
        <v>164</v>
      </c>
      <c r="BS3" s="10" t="s">
        <v>387</v>
      </c>
      <c r="BT3" s="10" t="s">
        <v>162</v>
      </c>
      <c r="BU3" s="10" t="s">
        <v>163</v>
      </c>
      <c r="BV3" s="10" t="s">
        <v>389</v>
      </c>
      <c r="BW3" s="10" t="s">
        <v>420</v>
      </c>
      <c r="BX3" s="10" t="s">
        <v>165</v>
      </c>
      <c r="BY3" s="10" t="s">
        <v>166</v>
      </c>
      <c r="BZ3" s="10" t="s">
        <v>168</v>
      </c>
    </row>
    <row r="4" spans="1:78" x14ac:dyDescent="0.2">
      <c r="A4" s="38" t="s">
        <v>1</v>
      </c>
      <c r="B4" s="43"/>
      <c r="C4" s="25"/>
      <c r="D4" s="10"/>
      <c r="E4" s="10"/>
      <c r="F4" s="39"/>
      <c r="G4" s="10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</row>
    <row r="5" spans="1:78" x14ac:dyDescent="0.2">
      <c r="A5" s="39">
        <v>1</v>
      </c>
      <c r="B5" s="43">
        <v>4</v>
      </c>
      <c r="C5" s="25" t="s">
        <v>424</v>
      </c>
      <c r="D5" s="30">
        <v>4</v>
      </c>
      <c r="E5" s="98">
        <v>64</v>
      </c>
      <c r="F5" s="39">
        <v>4</v>
      </c>
      <c r="G5" s="46">
        <f>'Revised Stratig. - April ''08'!$G$9</f>
        <v>2205</v>
      </c>
      <c r="H5" s="39">
        <v>21</v>
      </c>
      <c r="I5" s="39">
        <v>3</v>
      </c>
      <c r="J5" s="39">
        <v>0</v>
      </c>
      <c r="K5" s="39">
        <v>13</v>
      </c>
      <c r="L5" s="39">
        <v>0</v>
      </c>
      <c r="M5" s="39">
        <v>0</v>
      </c>
      <c r="N5" s="39">
        <v>5</v>
      </c>
      <c r="O5" s="39">
        <v>88</v>
      </c>
      <c r="P5" s="39">
        <v>0</v>
      </c>
      <c r="Q5" s="39">
        <v>0</v>
      </c>
      <c r="R5" s="39">
        <v>1</v>
      </c>
      <c r="S5" s="39">
        <v>0</v>
      </c>
      <c r="T5" s="39">
        <v>0</v>
      </c>
      <c r="U5" s="39">
        <v>0</v>
      </c>
      <c r="V5" s="39">
        <v>1</v>
      </c>
      <c r="W5" s="39">
        <v>0</v>
      </c>
      <c r="X5" s="39">
        <v>0</v>
      </c>
      <c r="Y5" s="39">
        <v>0</v>
      </c>
      <c r="Z5" s="39">
        <v>0</v>
      </c>
      <c r="AA5" s="39">
        <v>0</v>
      </c>
      <c r="AB5" s="39">
        <v>0</v>
      </c>
      <c r="AC5" s="39">
        <v>0</v>
      </c>
      <c r="AD5" s="39">
        <v>4</v>
      </c>
      <c r="AE5" s="39">
        <v>68</v>
      </c>
      <c r="AF5" s="39">
        <v>3</v>
      </c>
      <c r="AG5" s="39">
        <v>66</v>
      </c>
      <c r="AH5" s="39">
        <v>0</v>
      </c>
      <c r="AI5" s="39">
        <v>10</v>
      </c>
      <c r="AJ5" s="39">
        <v>0</v>
      </c>
      <c r="AK5" s="39">
        <v>31</v>
      </c>
      <c r="AL5" s="39">
        <v>2</v>
      </c>
      <c r="AM5" s="39">
        <v>2</v>
      </c>
      <c r="AN5" s="39">
        <v>3</v>
      </c>
      <c r="AO5" s="39">
        <v>0</v>
      </c>
      <c r="AP5" s="39">
        <v>0</v>
      </c>
      <c r="AQ5" s="39">
        <v>0</v>
      </c>
      <c r="AR5" s="39">
        <v>0</v>
      </c>
      <c r="AS5" s="39">
        <v>0</v>
      </c>
      <c r="AT5" s="39">
        <v>0</v>
      </c>
      <c r="AU5" s="39">
        <v>0</v>
      </c>
      <c r="AV5" s="39">
        <v>0</v>
      </c>
      <c r="AW5" s="39">
        <v>0</v>
      </c>
      <c r="AX5" s="39">
        <v>0</v>
      </c>
      <c r="AY5" s="39">
        <v>0</v>
      </c>
      <c r="AZ5" s="39">
        <v>0</v>
      </c>
      <c r="BA5" s="39">
        <v>0</v>
      </c>
      <c r="BB5" s="39">
        <v>0</v>
      </c>
      <c r="BC5" s="39">
        <v>0</v>
      </c>
      <c r="BD5" s="39">
        <v>1</v>
      </c>
      <c r="BE5" s="39">
        <v>0</v>
      </c>
      <c r="BF5" s="39">
        <v>0</v>
      </c>
      <c r="BG5" s="39">
        <v>0</v>
      </c>
      <c r="BH5" s="39">
        <v>0</v>
      </c>
      <c r="BI5" s="39">
        <v>1</v>
      </c>
      <c r="BJ5" s="39">
        <v>0</v>
      </c>
      <c r="BK5" s="39">
        <v>0</v>
      </c>
      <c r="BL5" s="39">
        <v>0</v>
      </c>
      <c r="BM5" s="39">
        <v>0</v>
      </c>
      <c r="BN5" s="39">
        <v>0</v>
      </c>
      <c r="BO5" s="39">
        <v>0</v>
      </c>
      <c r="BP5" s="39">
        <v>0</v>
      </c>
      <c r="BQ5" s="39">
        <v>0</v>
      </c>
      <c r="BR5" s="39">
        <v>0</v>
      </c>
      <c r="BS5" s="39">
        <v>0</v>
      </c>
      <c r="BT5" s="39">
        <v>0</v>
      </c>
      <c r="BU5" s="39">
        <v>1</v>
      </c>
      <c r="BV5" s="39">
        <v>0</v>
      </c>
      <c r="BW5" s="39">
        <v>0</v>
      </c>
      <c r="BX5" s="39">
        <v>56</v>
      </c>
      <c r="BY5" s="39">
        <v>11</v>
      </c>
      <c r="BZ5" s="40">
        <v>43165.402597402601</v>
      </c>
    </row>
    <row r="6" spans="1:78" x14ac:dyDescent="0.2">
      <c r="A6" s="39">
        <v>1</v>
      </c>
      <c r="B6" s="43">
        <v>14</v>
      </c>
      <c r="C6" s="25" t="s">
        <v>424</v>
      </c>
      <c r="D6">
        <v>14</v>
      </c>
      <c r="E6" s="98">
        <v>74</v>
      </c>
      <c r="F6" s="39">
        <v>14</v>
      </c>
      <c r="G6" s="46">
        <f>'Revised Stratig. - April ''08'!$G$19</f>
        <v>2385</v>
      </c>
      <c r="H6" s="39">
        <v>15</v>
      </c>
      <c r="I6" s="39">
        <v>1</v>
      </c>
      <c r="J6" s="39">
        <v>0</v>
      </c>
      <c r="K6" s="39">
        <v>14</v>
      </c>
      <c r="L6" s="39">
        <v>0</v>
      </c>
      <c r="M6" s="39">
        <v>0</v>
      </c>
      <c r="N6" s="39">
        <v>2</v>
      </c>
      <c r="O6" s="39">
        <v>85</v>
      </c>
      <c r="P6" s="39">
        <v>1</v>
      </c>
      <c r="Q6" s="39">
        <v>0</v>
      </c>
      <c r="R6" s="39">
        <v>1</v>
      </c>
      <c r="S6" s="39">
        <v>0</v>
      </c>
      <c r="T6" s="39">
        <v>0</v>
      </c>
      <c r="U6" s="39">
        <v>0</v>
      </c>
      <c r="V6" s="39">
        <v>1</v>
      </c>
      <c r="W6" s="39">
        <v>1</v>
      </c>
      <c r="X6" s="39">
        <v>0</v>
      </c>
      <c r="Y6" s="39">
        <v>0</v>
      </c>
      <c r="Z6" s="39">
        <v>0</v>
      </c>
      <c r="AA6" s="39">
        <v>0</v>
      </c>
      <c r="AB6" s="39">
        <v>1</v>
      </c>
      <c r="AC6" s="39">
        <v>2</v>
      </c>
      <c r="AD6" s="39">
        <v>4</v>
      </c>
      <c r="AE6" s="39">
        <v>39</v>
      </c>
      <c r="AF6" s="39">
        <v>5</v>
      </c>
      <c r="AG6" s="39">
        <v>90</v>
      </c>
      <c r="AH6" s="39">
        <v>0</v>
      </c>
      <c r="AI6" s="39">
        <v>6</v>
      </c>
      <c r="AJ6" s="39">
        <v>0</v>
      </c>
      <c r="AK6" s="39">
        <v>32</v>
      </c>
      <c r="AL6" s="39">
        <v>2</v>
      </c>
      <c r="AM6" s="39">
        <v>3</v>
      </c>
      <c r="AN6" s="39">
        <v>3</v>
      </c>
      <c r="AO6" s="39">
        <v>0</v>
      </c>
      <c r="AP6" s="39">
        <v>0</v>
      </c>
      <c r="AQ6" s="39">
        <v>0</v>
      </c>
      <c r="AR6" s="39">
        <v>0</v>
      </c>
      <c r="AS6" s="39">
        <v>0</v>
      </c>
      <c r="AT6" s="39">
        <v>0</v>
      </c>
      <c r="AU6" s="39">
        <v>0</v>
      </c>
      <c r="AV6" s="39">
        <v>0</v>
      </c>
      <c r="AW6" s="39">
        <v>0</v>
      </c>
      <c r="AX6" s="39">
        <v>0</v>
      </c>
      <c r="AY6" s="39">
        <v>0</v>
      </c>
      <c r="AZ6" s="39">
        <v>0</v>
      </c>
      <c r="BA6" s="39">
        <v>0</v>
      </c>
      <c r="BB6" s="39">
        <v>0</v>
      </c>
      <c r="BC6" s="39">
        <v>0</v>
      </c>
      <c r="BD6" s="39">
        <v>1</v>
      </c>
      <c r="BE6" s="39">
        <v>0</v>
      </c>
      <c r="BF6" s="39">
        <v>0</v>
      </c>
      <c r="BG6" s="39">
        <v>0</v>
      </c>
      <c r="BH6" s="39">
        <v>0</v>
      </c>
      <c r="BI6" s="39">
        <v>0</v>
      </c>
      <c r="BJ6" s="39">
        <v>0</v>
      </c>
      <c r="BK6" s="39">
        <v>0</v>
      </c>
      <c r="BL6" s="39">
        <v>0</v>
      </c>
      <c r="BM6" s="39">
        <v>0</v>
      </c>
      <c r="BN6" s="39">
        <v>0</v>
      </c>
      <c r="BO6" s="39">
        <v>0</v>
      </c>
      <c r="BP6" s="39">
        <v>1</v>
      </c>
      <c r="BQ6" s="39">
        <v>0</v>
      </c>
      <c r="BR6" s="39">
        <v>0</v>
      </c>
      <c r="BS6" s="39">
        <v>0</v>
      </c>
      <c r="BT6" s="39">
        <v>0</v>
      </c>
      <c r="BU6" s="39">
        <v>0</v>
      </c>
      <c r="BV6" s="39">
        <v>0</v>
      </c>
      <c r="BW6" s="39">
        <v>0</v>
      </c>
      <c r="BX6" s="39">
        <v>69</v>
      </c>
      <c r="BY6" s="39">
        <v>23</v>
      </c>
      <c r="BZ6" s="40">
        <v>41427.927272727276</v>
      </c>
    </row>
    <row r="7" spans="1:78" x14ac:dyDescent="0.2">
      <c r="A7" s="39">
        <v>1</v>
      </c>
      <c r="B7" s="43">
        <v>24</v>
      </c>
      <c r="C7" s="25" t="s">
        <v>424</v>
      </c>
      <c r="D7">
        <v>24</v>
      </c>
      <c r="E7" s="98">
        <v>84</v>
      </c>
      <c r="F7" s="39">
        <v>24</v>
      </c>
      <c r="G7" s="46">
        <f>'Revised Stratig. - April ''08'!$G$29</f>
        <v>2565</v>
      </c>
      <c r="H7" s="39">
        <v>32</v>
      </c>
      <c r="I7" s="39">
        <v>3</v>
      </c>
      <c r="J7" s="39">
        <v>1</v>
      </c>
      <c r="K7" s="39">
        <v>13</v>
      </c>
      <c r="L7" s="39">
        <v>2</v>
      </c>
      <c r="M7" s="39">
        <v>0</v>
      </c>
      <c r="N7" s="39">
        <v>9</v>
      </c>
      <c r="O7" s="39">
        <v>93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1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1</v>
      </c>
      <c r="AD7" s="39">
        <v>7</v>
      </c>
      <c r="AE7" s="39">
        <v>40</v>
      </c>
      <c r="AF7" s="39">
        <v>1</v>
      </c>
      <c r="AG7" s="39">
        <v>75</v>
      </c>
      <c r="AH7" s="39">
        <v>0</v>
      </c>
      <c r="AI7" s="39">
        <v>10</v>
      </c>
      <c r="AJ7" s="39">
        <v>0</v>
      </c>
      <c r="AK7" s="39">
        <v>35</v>
      </c>
      <c r="AL7" s="39">
        <v>3</v>
      </c>
      <c r="AM7" s="39">
        <v>3</v>
      </c>
      <c r="AN7" s="39">
        <v>0</v>
      </c>
      <c r="AO7" s="39">
        <v>0</v>
      </c>
      <c r="AP7" s="39">
        <v>0</v>
      </c>
      <c r="AQ7" s="39">
        <v>0</v>
      </c>
      <c r="AR7" s="39">
        <v>0</v>
      </c>
      <c r="AS7" s="39">
        <v>0</v>
      </c>
      <c r="AT7" s="39">
        <v>0</v>
      </c>
      <c r="AU7" s="39">
        <v>0</v>
      </c>
      <c r="AV7" s="39">
        <v>0</v>
      </c>
      <c r="AW7" s="39">
        <v>0</v>
      </c>
      <c r="AX7" s="39">
        <v>0</v>
      </c>
      <c r="AY7" s="39">
        <v>0</v>
      </c>
      <c r="AZ7" s="39">
        <v>2</v>
      </c>
      <c r="BA7" s="39">
        <v>0</v>
      </c>
      <c r="BB7" s="39">
        <v>0</v>
      </c>
      <c r="BC7" s="39">
        <v>0</v>
      </c>
      <c r="BD7" s="39">
        <v>4</v>
      </c>
      <c r="BE7" s="39">
        <v>0</v>
      </c>
      <c r="BF7" s="39">
        <v>0</v>
      </c>
      <c r="BG7" s="39">
        <v>0</v>
      </c>
      <c r="BH7" s="39">
        <v>0</v>
      </c>
      <c r="BI7" s="39">
        <v>0</v>
      </c>
      <c r="BJ7" s="39">
        <v>0</v>
      </c>
      <c r="BK7" s="39">
        <v>0</v>
      </c>
      <c r="BL7" s="39">
        <v>0</v>
      </c>
      <c r="BM7" s="39">
        <v>0</v>
      </c>
      <c r="BN7" s="39">
        <v>0</v>
      </c>
      <c r="BO7" s="39">
        <v>0</v>
      </c>
      <c r="BP7" s="39">
        <v>0</v>
      </c>
      <c r="BQ7" s="39">
        <v>0</v>
      </c>
      <c r="BR7" s="39">
        <v>0</v>
      </c>
      <c r="BS7" s="39">
        <v>0</v>
      </c>
      <c r="BT7" s="39">
        <v>0</v>
      </c>
      <c r="BU7" s="39">
        <v>2</v>
      </c>
      <c r="BV7" s="39">
        <v>0</v>
      </c>
      <c r="BW7" s="39">
        <v>0</v>
      </c>
      <c r="BX7" s="39">
        <v>58</v>
      </c>
      <c r="BY7" s="39">
        <v>20</v>
      </c>
      <c r="BZ7" s="40">
        <v>43470.818181818184</v>
      </c>
    </row>
    <row r="8" spans="1:78" x14ac:dyDescent="0.2">
      <c r="A8" s="39">
        <v>1</v>
      </c>
      <c r="B8" s="43">
        <v>34</v>
      </c>
      <c r="C8" s="25" t="s">
        <v>424</v>
      </c>
      <c r="D8">
        <v>34</v>
      </c>
      <c r="E8" s="98">
        <v>94</v>
      </c>
      <c r="F8" s="39">
        <v>34</v>
      </c>
      <c r="G8" s="46">
        <f>'Revised Stratig. - April ''08'!$G$39</f>
        <v>2746</v>
      </c>
      <c r="H8" s="39">
        <v>27</v>
      </c>
      <c r="I8" s="39">
        <v>4</v>
      </c>
      <c r="J8" s="39">
        <v>0</v>
      </c>
      <c r="K8" s="39">
        <v>8</v>
      </c>
      <c r="L8" s="39">
        <v>1</v>
      </c>
      <c r="M8" s="39">
        <v>0</v>
      </c>
      <c r="N8" s="39">
        <v>1</v>
      </c>
      <c r="O8" s="39">
        <v>78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2</v>
      </c>
      <c r="V8" s="39">
        <v>0</v>
      </c>
      <c r="W8" s="39">
        <v>1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3</v>
      </c>
      <c r="AD8" s="39">
        <v>3</v>
      </c>
      <c r="AE8" s="39">
        <v>61</v>
      </c>
      <c r="AF8" s="39">
        <v>3</v>
      </c>
      <c r="AG8" s="39">
        <v>91</v>
      </c>
      <c r="AH8" s="39">
        <v>0</v>
      </c>
      <c r="AI8" s="39">
        <v>10</v>
      </c>
      <c r="AJ8" s="39">
        <v>1</v>
      </c>
      <c r="AK8" s="39">
        <v>29</v>
      </c>
      <c r="AL8" s="39">
        <v>5</v>
      </c>
      <c r="AM8" s="39">
        <v>2</v>
      </c>
      <c r="AN8" s="39">
        <v>4</v>
      </c>
      <c r="AO8" s="39">
        <v>0</v>
      </c>
      <c r="AP8" s="39">
        <v>0</v>
      </c>
      <c r="AQ8" s="39">
        <v>0</v>
      </c>
      <c r="AR8" s="39">
        <v>0</v>
      </c>
      <c r="AS8" s="39">
        <v>0</v>
      </c>
      <c r="AT8" s="39">
        <v>0</v>
      </c>
      <c r="AU8" s="39">
        <v>0</v>
      </c>
      <c r="AV8" s="39">
        <v>0</v>
      </c>
      <c r="AW8" s="39">
        <v>0</v>
      </c>
      <c r="AX8" s="39">
        <v>1</v>
      </c>
      <c r="AY8" s="39">
        <v>0</v>
      </c>
      <c r="AZ8" s="39">
        <v>1</v>
      </c>
      <c r="BA8" s="39">
        <v>0</v>
      </c>
      <c r="BB8" s="39">
        <v>0</v>
      </c>
      <c r="BC8" s="39">
        <v>0</v>
      </c>
      <c r="BD8" s="39">
        <v>6</v>
      </c>
      <c r="BE8" s="39">
        <v>0</v>
      </c>
      <c r="BF8" s="39">
        <v>0</v>
      </c>
      <c r="BG8" s="39">
        <v>0</v>
      </c>
      <c r="BH8" s="39">
        <v>0</v>
      </c>
      <c r="BI8" s="39">
        <v>0</v>
      </c>
      <c r="BJ8" s="39">
        <v>0</v>
      </c>
      <c r="BK8" s="39">
        <v>0</v>
      </c>
      <c r="BL8" s="39">
        <v>0</v>
      </c>
      <c r="BM8" s="39">
        <v>0</v>
      </c>
      <c r="BN8" s="39">
        <v>0</v>
      </c>
      <c r="BO8" s="39">
        <v>0</v>
      </c>
      <c r="BP8" s="39">
        <v>0</v>
      </c>
      <c r="BQ8" s="39">
        <v>0</v>
      </c>
      <c r="BR8" s="39">
        <v>0</v>
      </c>
      <c r="BS8" s="39">
        <v>0</v>
      </c>
      <c r="BT8" s="39">
        <v>0</v>
      </c>
      <c r="BU8" s="39">
        <v>1</v>
      </c>
      <c r="BV8" s="39">
        <v>0</v>
      </c>
      <c r="BW8" s="39">
        <v>0</v>
      </c>
      <c r="BX8" s="39">
        <v>62</v>
      </c>
      <c r="BY8" s="39">
        <v>16</v>
      </c>
      <c r="BZ8" s="40">
        <v>37936.888888888891</v>
      </c>
    </row>
    <row r="9" spans="1:78" x14ac:dyDescent="0.2">
      <c r="A9" s="39">
        <v>1</v>
      </c>
      <c r="B9" s="43">
        <v>44</v>
      </c>
      <c r="C9" s="25" t="s">
        <v>424</v>
      </c>
      <c r="D9">
        <v>44</v>
      </c>
      <c r="E9" s="98">
        <v>104</v>
      </c>
      <c r="F9" s="39">
        <v>44</v>
      </c>
      <c r="G9" s="46">
        <f>'Revised Stratig. - April ''08'!$G$49</f>
        <v>2818</v>
      </c>
      <c r="H9" s="39">
        <v>22</v>
      </c>
      <c r="I9" s="39">
        <v>1</v>
      </c>
      <c r="J9" s="39">
        <v>0</v>
      </c>
      <c r="K9" s="39">
        <v>19</v>
      </c>
      <c r="L9" s="39">
        <v>1</v>
      </c>
      <c r="M9" s="39">
        <v>0</v>
      </c>
      <c r="N9" s="39">
        <v>5</v>
      </c>
      <c r="O9" s="39">
        <v>95</v>
      </c>
      <c r="P9" s="39">
        <v>0</v>
      </c>
      <c r="Q9" s="39">
        <v>0</v>
      </c>
      <c r="R9" s="39">
        <v>1</v>
      </c>
      <c r="S9" s="39">
        <v>0</v>
      </c>
      <c r="T9" s="39">
        <v>0</v>
      </c>
      <c r="U9" s="39">
        <v>2</v>
      </c>
      <c r="V9" s="39">
        <v>1</v>
      </c>
      <c r="W9" s="39">
        <v>1</v>
      </c>
      <c r="X9" s="39">
        <v>0</v>
      </c>
      <c r="Y9" s="39">
        <v>0</v>
      </c>
      <c r="Z9" s="39">
        <v>0</v>
      </c>
      <c r="AA9" s="39">
        <v>0</v>
      </c>
      <c r="AB9" s="39">
        <v>0</v>
      </c>
      <c r="AC9" s="39">
        <v>1</v>
      </c>
      <c r="AD9" s="39">
        <v>2</v>
      </c>
      <c r="AE9" s="39">
        <v>55</v>
      </c>
      <c r="AF9" s="39">
        <v>3</v>
      </c>
      <c r="AG9" s="39">
        <v>59</v>
      </c>
      <c r="AH9" s="39">
        <v>0</v>
      </c>
      <c r="AI9" s="39">
        <v>12</v>
      </c>
      <c r="AJ9" s="39">
        <v>0</v>
      </c>
      <c r="AK9" s="39">
        <v>18</v>
      </c>
      <c r="AL9" s="39">
        <v>3</v>
      </c>
      <c r="AM9" s="39">
        <v>3</v>
      </c>
      <c r="AN9" s="39">
        <v>2</v>
      </c>
      <c r="AO9" s="39">
        <v>0</v>
      </c>
      <c r="AP9" s="39">
        <v>0</v>
      </c>
      <c r="AQ9" s="39">
        <v>0</v>
      </c>
      <c r="AR9" s="39">
        <v>0</v>
      </c>
      <c r="AS9" s="39">
        <v>0</v>
      </c>
      <c r="AT9" s="39">
        <v>0</v>
      </c>
      <c r="AU9" s="39">
        <v>0</v>
      </c>
      <c r="AV9" s="39">
        <v>0</v>
      </c>
      <c r="AW9" s="39">
        <v>0</v>
      </c>
      <c r="AX9" s="39">
        <v>0</v>
      </c>
      <c r="AY9" s="39">
        <v>0</v>
      </c>
      <c r="AZ9" s="39">
        <v>0</v>
      </c>
      <c r="BA9" s="39">
        <v>0</v>
      </c>
      <c r="BB9" s="39">
        <v>0</v>
      </c>
      <c r="BC9" s="39">
        <v>0</v>
      </c>
      <c r="BD9" s="39">
        <v>1</v>
      </c>
      <c r="BE9" s="39">
        <v>0</v>
      </c>
      <c r="BF9" s="39">
        <v>0</v>
      </c>
      <c r="BG9" s="39">
        <v>0</v>
      </c>
      <c r="BH9" s="39">
        <v>0</v>
      </c>
      <c r="BI9" s="39">
        <v>0</v>
      </c>
      <c r="BJ9" s="39">
        <v>0</v>
      </c>
      <c r="BK9" s="39">
        <v>0</v>
      </c>
      <c r="BL9" s="39">
        <v>0</v>
      </c>
      <c r="BM9" s="39">
        <v>0</v>
      </c>
      <c r="BN9" s="39">
        <v>0</v>
      </c>
      <c r="BO9" s="39">
        <v>0</v>
      </c>
      <c r="BP9" s="39">
        <v>0</v>
      </c>
      <c r="BQ9" s="39">
        <v>0</v>
      </c>
      <c r="BR9" s="39">
        <v>0</v>
      </c>
      <c r="BS9" s="39">
        <v>0</v>
      </c>
      <c r="BT9" s="39">
        <v>0</v>
      </c>
      <c r="BU9" s="39">
        <v>1</v>
      </c>
      <c r="BV9" s="39">
        <v>0</v>
      </c>
      <c r="BW9" s="39">
        <v>0</v>
      </c>
      <c r="BX9" s="39">
        <v>38</v>
      </c>
      <c r="BY9" s="39">
        <v>8</v>
      </c>
      <c r="BZ9" s="40">
        <v>20666.454545454548</v>
      </c>
    </row>
    <row r="10" spans="1:78" x14ac:dyDescent="0.2">
      <c r="A10" s="39">
        <v>1</v>
      </c>
      <c r="B10" s="43">
        <v>54</v>
      </c>
      <c r="C10" s="25" t="s">
        <v>424</v>
      </c>
      <c r="D10">
        <v>54</v>
      </c>
      <c r="E10" s="98">
        <v>114</v>
      </c>
      <c r="F10" s="39">
        <v>54</v>
      </c>
      <c r="G10" s="46">
        <f>'Revised Stratig. - April ''08'!$G$59</f>
        <v>2915</v>
      </c>
      <c r="H10" s="39">
        <v>33</v>
      </c>
      <c r="I10" s="39">
        <v>1</v>
      </c>
      <c r="J10" s="39">
        <v>0</v>
      </c>
      <c r="K10" s="39">
        <v>11</v>
      </c>
      <c r="L10" s="39">
        <v>0</v>
      </c>
      <c r="M10" s="39">
        <v>0</v>
      </c>
      <c r="N10" s="39">
        <v>2</v>
      </c>
      <c r="O10" s="39">
        <v>92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>
        <v>1</v>
      </c>
      <c r="AC10" s="39">
        <v>1</v>
      </c>
      <c r="AD10" s="39">
        <v>3</v>
      </c>
      <c r="AE10" s="39">
        <v>69</v>
      </c>
      <c r="AF10" s="39">
        <v>7</v>
      </c>
      <c r="AG10" s="39">
        <v>117</v>
      </c>
      <c r="AH10" s="39">
        <v>0</v>
      </c>
      <c r="AI10" s="39">
        <v>10</v>
      </c>
      <c r="AJ10" s="39">
        <v>0</v>
      </c>
      <c r="AK10" s="39">
        <v>13</v>
      </c>
      <c r="AL10" s="39">
        <v>0</v>
      </c>
      <c r="AM10" s="39">
        <v>0</v>
      </c>
      <c r="AN10" s="39">
        <v>3</v>
      </c>
      <c r="AO10" s="39">
        <v>0</v>
      </c>
      <c r="AP10" s="39">
        <v>1</v>
      </c>
      <c r="AQ10" s="39">
        <v>0</v>
      </c>
      <c r="AR10" s="39">
        <v>0</v>
      </c>
      <c r="AS10" s="39">
        <v>0</v>
      </c>
      <c r="AT10" s="39">
        <v>0</v>
      </c>
      <c r="AU10" s="39">
        <v>0</v>
      </c>
      <c r="AV10" s="39">
        <v>0</v>
      </c>
      <c r="AW10" s="39">
        <v>0</v>
      </c>
      <c r="AX10" s="39">
        <v>2</v>
      </c>
      <c r="AY10" s="39">
        <v>0</v>
      </c>
      <c r="AZ10" s="39">
        <v>0</v>
      </c>
      <c r="BA10" s="39">
        <v>0</v>
      </c>
      <c r="BB10" s="39">
        <v>0</v>
      </c>
      <c r="BC10" s="39">
        <v>0</v>
      </c>
      <c r="BD10" s="39">
        <v>4</v>
      </c>
      <c r="BE10" s="39">
        <v>0</v>
      </c>
      <c r="BF10" s="39">
        <v>0</v>
      </c>
      <c r="BG10" s="39">
        <v>0</v>
      </c>
      <c r="BH10" s="39">
        <v>0</v>
      </c>
      <c r="BI10" s="39">
        <v>0</v>
      </c>
      <c r="BJ10" s="39">
        <v>0</v>
      </c>
      <c r="BK10" s="39">
        <v>0</v>
      </c>
      <c r="BL10" s="39">
        <v>0</v>
      </c>
      <c r="BM10" s="39">
        <v>0</v>
      </c>
      <c r="BN10" s="39">
        <v>0</v>
      </c>
      <c r="BO10" s="39">
        <v>0</v>
      </c>
      <c r="BP10" s="39">
        <v>0</v>
      </c>
      <c r="BQ10" s="39">
        <v>1</v>
      </c>
      <c r="BR10" s="39">
        <v>0</v>
      </c>
      <c r="BS10" s="39">
        <v>0</v>
      </c>
      <c r="BT10" s="39">
        <v>0</v>
      </c>
      <c r="BU10" s="39">
        <v>3</v>
      </c>
      <c r="BV10" s="39">
        <v>0</v>
      </c>
      <c r="BW10" s="39">
        <v>0</v>
      </c>
      <c r="BX10" s="39">
        <v>88</v>
      </c>
      <c r="BY10" s="39">
        <v>16</v>
      </c>
      <c r="BZ10" s="40">
        <v>31514.363636363636</v>
      </c>
    </row>
    <row r="11" spans="1:78" x14ac:dyDescent="0.2">
      <c r="A11" s="39">
        <v>1</v>
      </c>
      <c r="B11" s="43">
        <v>64</v>
      </c>
      <c r="C11" s="25" t="s">
        <v>424</v>
      </c>
      <c r="D11">
        <v>64</v>
      </c>
      <c r="E11" s="98">
        <v>124</v>
      </c>
      <c r="F11" s="39">
        <v>64</v>
      </c>
      <c r="G11" s="46">
        <f>'Revised Stratig. - April ''08'!$G$69</f>
        <v>3106</v>
      </c>
      <c r="H11" s="39">
        <v>22</v>
      </c>
      <c r="I11" s="39">
        <v>1</v>
      </c>
      <c r="J11" s="39">
        <v>0</v>
      </c>
      <c r="K11" s="39">
        <v>4</v>
      </c>
      <c r="L11" s="39">
        <v>2</v>
      </c>
      <c r="M11" s="39">
        <v>0</v>
      </c>
      <c r="N11" s="39">
        <v>2</v>
      </c>
      <c r="O11" s="39">
        <v>76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2</v>
      </c>
      <c r="X11" s="39">
        <v>0</v>
      </c>
      <c r="Y11" s="39">
        <v>0</v>
      </c>
      <c r="Z11" s="39">
        <v>0</v>
      </c>
      <c r="AA11" s="39">
        <v>0</v>
      </c>
      <c r="AB11" s="39">
        <v>0</v>
      </c>
      <c r="AC11" s="39">
        <v>3</v>
      </c>
      <c r="AD11" s="39">
        <v>8</v>
      </c>
      <c r="AE11" s="39">
        <v>47</v>
      </c>
      <c r="AF11" s="39">
        <v>4</v>
      </c>
      <c r="AG11" s="39">
        <v>80</v>
      </c>
      <c r="AH11" s="39">
        <v>0</v>
      </c>
      <c r="AI11" s="39">
        <v>13</v>
      </c>
      <c r="AJ11" s="39">
        <v>1</v>
      </c>
      <c r="AK11" s="39">
        <v>8</v>
      </c>
      <c r="AL11" s="39">
        <v>2</v>
      </c>
      <c r="AM11" s="39">
        <v>1</v>
      </c>
      <c r="AN11" s="39">
        <v>2</v>
      </c>
      <c r="AO11" s="39">
        <v>0</v>
      </c>
      <c r="AP11" s="39">
        <v>0</v>
      </c>
      <c r="AQ11" s="39">
        <v>0</v>
      </c>
      <c r="AR11" s="39">
        <v>1</v>
      </c>
      <c r="AS11" s="39">
        <v>1</v>
      </c>
      <c r="AT11" s="39">
        <v>0</v>
      </c>
      <c r="AU11" s="39">
        <v>0</v>
      </c>
      <c r="AV11" s="39">
        <v>0</v>
      </c>
      <c r="AW11" s="39">
        <v>0</v>
      </c>
      <c r="AX11" s="39">
        <v>0</v>
      </c>
      <c r="AY11" s="39">
        <v>0</v>
      </c>
      <c r="AZ11" s="39">
        <v>1</v>
      </c>
      <c r="BA11" s="39">
        <v>0</v>
      </c>
      <c r="BB11" s="39">
        <v>0</v>
      </c>
      <c r="BC11" s="39">
        <v>0</v>
      </c>
      <c r="BD11" s="39">
        <v>2</v>
      </c>
      <c r="BE11" s="39">
        <v>0</v>
      </c>
      <c r="BF11" s="39">
        <v>0</v>
      </c>
      <c r="BG11" s="39">
        <v>0</v>
      </c>
      <c r="BH11" s="39">
        <v>0</v>
      </c>
      <c r="BI11" s="39">
        <v>0</v>
      </c>
      <c r="BJ11" s="39">
        <v>0</v>
      </c>
      <c r="BK11" s="39">
        <v>0</v>
      </c>
      <c r="BL11" s="39">
        <v>0</v>
      </c>
      <c r="BM11" s="39">
        <v>0</v>
      </c>
      <c r="BN11" s="39">
        <v>0</v>
      </c>
      <c r="BO11" s="39">
        <v>0</v>
      </c>
      <c r="BP11" s="39">
        <v>0</v>
      </c>
      <c r="BQ11" s="39">
        <v>0</v>
      </c>
      <c r="BR11" s="39">
        <v>0</v>
      </c>
      <c r="BS11" s="39">
        <v>0</v>
      </c>
      <c r="BT11" s="39">
        <v>0</v>
      </c>
      <c r="BU11" s="39">
        <v>4</v>
      </c>
      <c r="BV11" s="39">
        <v>0</v>
      </c>
      <c r="BW11" s="39">
        <v>0</v>
      </c>
      <c r="BX11" s="39">
        <v>59</v>
      </c>
      <c r="BY11" s="39">
        <v>17</v>
      </c>
      <c r="BZ11" s="40">
        <v>27847.63636363636</v>
      </c>
    </row>
    <row r="12" spans="1:78" x14ac:dyDescent="0.2">
      <c r="A12" s="39">
        <v>1</v>
      </c>
      <c r="B12" s="43">
        <v>74</v>
      </c>
      <c r="C12" s="25" t="s">
        <v>424</v>
      </c>
      <c r="D12">
        <v>74</v>
      </c>
      <c r="E12" s="98">
        <v>134</v>
      </c>
      <c r="F12" s="39">
        <v>74</v>
      </c>
      <c r="G12" s="46">
        <f>'Revised Stratig. - April ''08'!$G$79</f>
        <v>3284</v>
      </c>
      <c r="H12" s="39">
        <v>20</v>
      </c>
      <c r="I12" s="39">
        <v>1</v>
      </c>
      <c r="J12" s="39">
        <v>0</v>
      </c>
      <c r="K12" s="39">
        <v>16</v>
      </c>
      <c r="L12" s="39">
        <v>1</v>
      </c>
      <c r="M12" s="39">
        <v>0</v>
      </c>
      <c r="N12" s="39">
        <v>4</v>
      </c>
      <c r="O12" s="39">
        <v>111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>
        <v>0</v>
      </c>
      <c r="AC12" s="39">
        <v>3</v>
      </c>
      <c r="AD12" s="39">
        <v>4</v>
      </c>
      <c r="AE12" s="39">
        <v>49</v>
      </c>
      <c r="AF12" s="39">
        <v>4</v>
      </c>
      <c r="AG12" s="39">
        <v>104</v>
      </c>
      <c r="AH12" s="39">
        <v>0</v>
      </c>
      <c r="AI12" s="39">
        <v>14</v>
      </c>
      <c r="AJ12" s="39">
        <v>0</v>
      </c>
      <c r="AK12" s="39">
        <v>6</v>
      </c>
      <c r="AL12" s="39">
        <v>2</v>
      </c>
      <c r="AM12" s="39">
        <v>1</v>
      </c>
      <c r="AN12" s="39">
        <v>2</v>
      </c>
      <c r="AO12" s="39">
        <v>0</v>
      </c>
      <c r="AP12" s="39">
        <v>0</v>
      </c>
      <c r="AQ12" s="39">
        <v>0</v>
      </c>
      <c r="AR12" s="39">
        <v>0</v>
      </c>
      <c r="AS12" s="39">
        <v>0</v>
      </c>
      <c r="AT12" s="39">
        <v>0</v>
      </c>
      <c r="AU12" s="39">
        <v>0</v>
      </c>
      <c r="AV12" s="39">
        <v>0</v>
      </c>
      <c r="AW12" s="39">
        <v>0</v>
      </c>
      <c r="AX12" s="39">
        <v>1</v>
      </c>
      <c r="AY12" s="39">
        <v>0</v>
      </c>
      <c r="AZ12" s="39">
        <v>0</v>
      </c>
      <c r="BA12" s="39">
        <v>0</v>
      </c>
      <c r="BB12" s="39">
        <v>0</v>
      </c>
      <c r="BC12" s="39">
        <v>0</v>
      </c>
      <c r="BD12" s="39">
        <v>6</v>
      </c>
      <c r="BE12" s="39">
        <v>0</v>
      </c>
      <c r="BF12" s="39">
        <v>0</v>
      </c>
      <c r="BG12" s="39">
        <v>0</v>
      </c>
      <c r="BH12" s="39">
        <v>0</v>
      </c>
      <c r="BI12" s="39">
        <v>0</v>
      </c>
      <c r="BJ12" s="39">
        <v>0</v>
      </c>
      <c r="BK12" s="39">
        <v>0</v>
      </c>
      <c r="BL12" s="39">
        <v>0</v>
      </c>
      <c r="BM12" s="39">
        <v>0</v>
      </c>
      <c r="BN12" s="39">
        <v>0</v>
      </c>
      <c r="BO12" s="39">
        <v>0</v>
      </c>
      <c r="BP12" s="39">
        <v>0</v>
      </c>
      <c r="BQ12" s="39">
        <v>0</v>
      </c>
      <c r="BR12" s="39">
        <v>0</v>
      </c>
      <c r="BS12" s="39">
        <v>0</v>
      </c>
      <c r="BT12" s="39">
        <v>0</v>
      </c>
      <c r="BU12" s="39">
        <v>1</v>
      </c>
      <c r="BV12" s="39">
        <v>0</v>
      </c>
      <c r="BW12" s="39">
        <v>0</v>
      </c>
      <c r="BX12" s="39">
        <v>75</v>
      </c>
      <c r="BY12" s="39">
        <v>12</v>
      </c>
      <c r="BZ12" s="40">
        <v>40538.828571428567</v>
      </c>
    </row>
    <row r="13" spans="1:78" x14ac:dyDescent="0.2">
      <c r="A13" s="39">
        <v>1</v>
      </c>
      <c r="B13" s="43">
        <v>84</v>
      </c>
      <c r="C13" s="25" t="s">
        <v>424</v>
      </c>
      <c r="D13">
        <v>84</v>
      </c>
      <c r="E13" s="98">
        <v>144</v>
      </c>
      <c r="F13" s="39">
        <v>84</v>
      </c>
      <c r="G13" s="46">
        <f>'Revised Stratig. - April ''08'!$G$89</f>
        <v>3393</v>
      </c>
      <c r="H13" s="39">
        <v>22</v>
      </c>
      <c r="I13" s="39">
        <v>3</v>
      </c>
      <c r="J13" s="39">
        <v>0</v>
      </c>
      <c r="K13" s="39">
        <v>14</v>
      </c>
      <c r="L13" s="39">
        <v>0</v>
      </c>
      <c r="M13" s="39">
        <v>0</v>
      </c>
      <c r="N13" s="39">
        <v>5</v>
      </c>
      <c r="O13" s="39">
        <v>108</v>
      </c>
      <c r="P13" s="39">
        <v>1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1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0</v>
      </c>
      <c r="AD13" s="39">
        <v>5</v>
      </c>
      <c r="AE13" s="39">
        <v>67</v>
      </c>
      <c r="AF13" s="39">
        <v>4</v>
      </c>
      <c r="AG13" s="39">
        <v>99</v>
      </c>
      <c r="AH13" s="39">
        <v>0</v>
      </c>
      <c r="AI13" s="39">
        <v>12</v>
      </c>
      <c r="AJ13" s="39">
        <v>0</v>
      </c>
      <c r="AK13" s="39">
        <v>6</v>
      </c>
      <c r="AL13" s="39">
        <v>3</v>
      </c>
      <c r="AM13" s="39">
        <v>1</v>
      </c>
      <c r="AN13" s="39">
        <v>1</v>
      </c>
      <c r="AO13" s="39">
        <v>0</v>
      </c>
      <c r="AP13" s="39">
        <v>0</v>
      </c>
      <c r="AQ13" s="39">
        <v>0</v>
      </c>
      <c r="AR13" s="39">
        <v>1</v>
      </c>
      <c r="AS13" s="39">
        <v>0</v>
      </c>
      <c r="AT13" s="39">
        <v>0</v>
      </c>
      <c r="AU13" s="39">
        <v>0</v>
      </c>
      <c r="AV13" s="39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39">
        <v>0</v>
      </c>
      <c r="BD13" s="39">
        <v>4</v>
      </c>
      <c r="BE13" s="39">
        <v>0</v>
      </c>
      <c r="BF13" s="39">
        <v>0</v>
      </c>
      <c r="BG13" s="39">
        <v>0</v>
      </c>
      <c r="BH13" s="39">
        <v>0</v>
      </c>
      <c r="BI13" s="39">
        <v>0</v>
      </c>
      <c r="BJ13" s="39">
        <v>0</v>
      </c>
      <c r="BK13" s="39">
        <v>0</v>
      </c>
      <c r="BL13" s="39">
        <v>0</v>
      </c>
      <c r="BM13" s="39">
        <v>0</v>
      </c>
      <c r="BN13" s="39">
        <v>0</v>
      </c>
      <c r="BO13" s="39">
        <v>0</v>
      </c>
      <c r="BP13" s="39">
        <v>0</v>
      </c>
      <c r="BQ13" s="39">
        <v>0</v>
      </c>
      <c r="BR13" s="39">
        <v>0</v>
      </c>
      <c r="BS13" s="39">
        <v>0</v>
      </c>
      <c r="BT13" s="39">
        <v>0</v>
      </c>
      <c r="BU13" s="39">
        <v>0</v>
      </c>
      <c r="BV13" s="39">
        <v>0</v>
      </c>
      <c r="BW13" s="39">
        <v>0</v>
      </c>
      <c r="BX13" s="39">
        <v>89</v>
      </c>
      <c r="BY13" s="39">
        <v>12</v>
      </c>
      <c r="BZ13" s="40">
        <v>35741.454545454544</v>
      </c>
    </row>
    <row r="14" spans="1:78" x14ac:dyDescent="0.2">
      <c r="A14" s="39">
        <v>1</v>
      </c>
      <c r="B14" s="43">
        <v>94</v>
      </c>
      <c r="C14" s="25" t="s">
        <v>424</v>
      </c>
      <c r="D14">
        <v>94</v>
      </c>
      <c r="E14" s="98">
        <v>154</v>
      </c>
      <c r="F14" s="39">
        <v>94</v>
      </c>
      <c r="G14" s="46">
        <f>'Revised Stratig. - April ''08'!$G$99</f>
        <v>3588</v>
      </c>
      <c r="H14" s="39">
        <v>18</v>
      </c>
      <c r="I14" s="39">
        <v>2</v>
      </c>
      <c r="J14" s="39">
        <v>0</v>
      </c>
      <c r="K14" s="39">
        <v>14</v>
      </c>
      <c r="L14" s="39">
        <v>3</v>
      </c>
      <c r="M14" s="39">
        <v>0</v>
      </c>
      <c r="N14" s="39">
        <v>4</v>
      </c>
      <c r="O14" s="39">
        <v>66</v>
      </c>
      <c r="P14" s="39">
        <v>1</v>
      </c>
      <c r="Q14" s="39">
        <v>0</v>
      </c>
      <c r="R14" s="39">
        <v>1</v>
      </c>
      <c r="S14" s="39">
        <v>0</v>
      </c>
      <c r="T14" s="39">
        <v>0</v>
      </c>
      <c r="U14" s="39">
        <v>0</v>
      </c>
      <c r="V14" s="39">
        <v>0</v>
      </c>
      <c r="W14" s="39">
        <v>2</v>
      </c>
      <c r="X14" s="39">
        <v>0</v>
      </c>
      <c r="Y14" s="39">
        <v>0</v>
      </c>
      <c r="Z14" s="39">
        <v>0</v>
      </c>
      <c r="AA14" s="39">
        <v>0</v>
      </c>
      <c r="AB14" s="39">
        <v>0</v>
      </c>
      <c r="AC14" s="39">
        <v>4</v>
      </c>
      <c r="AD14" s="39">
        <v>1</v>
      </c>
      <c r="AE14" s="39">
        <v>65</v>
      </c>
      <c r="AF14" s="39">
        <v>2</v>
      </c>
      <c r="AG14" s="39">
        <v>107</v>
      </c>
      <c r="AH14" s="39">
        <v>0</v>
      </c>
      <c r="AI14" s="39">
        <v>12</v>
      </c>
      <c r="AJ14" s="39">
        <v>0</v>
      </c>
      <c r="AK14" s="39">
        <v>7</v>
      </c>
      <c r="AL14" s="39">
        <v>1</v>
      </c>
      <c r="AM14" s="39">
        <v>1</v>
      </c>
      <c r="AN14" s="39">
        <v>1</v>
      </c>
      <c r="AO14" s="39">
        <v>0</v>
      </c>
      <c r="AP14" s="39">
        <v>0</v>
      </c>
      <c r="AQ14" s="39">
        <v>0</v>
      </c>
      <c r="AR14" s="39">
        <v>2</v>
      </c>
      <c r="AS14" s="39">
        <v>0</v>
      </c>
      <c r="AT14" s="39">
        <v>0</v>
      </c>
      <c r="AU14" s="39">
        <v>0</v>
      </c>
      <c r="AV14" s="39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39">
        <v>0</v>
      </c>
      <c r="BD14" s="39">
        <v>9</v>
      </c>
      <c r="BE14" s="39">
        <v>0</v>
      </c>
      <c r="BF14" s="39">
        <v>1</v>
      </c>
      <c r="BG14" s="39">
        <v>0</v>
      </c>
      <c r="BH14" s="39">
        <v>0</v>
      </c>
      <c r="BI14" s="39">
        <v>0</v>
      </c>
      <c r="BJ14" s="39">
        <v>0</v>
      </c>
      <c r="BK14" s="39">
        <v>0</v>
      </c>
      <c r="BL14" s="39">
        <v>0</v>
      </c>
      <c r="BM14" s="39">
        <v>0</v>
      </c>
      <c r="BN14" s="39">
        <v>0</v>
      </c>
      <c r="BO14" s="39">
        <v>0</v>
      </c>
      <c r="BP14" s="39">
        <v>1</v>
      </c>
      <c r="BQ14" s="39">
        <v>0</v>
      </c>
      <c r="BR14" s="39">
        <v>0</v>
      </c>
      <c r="BS14" s="39">
        <v>0</v>
      </c>
      <c r="BT14" s="39">
        <v>0</v>
      </c>
      <c r="BU14" s="39">
        <v>0</v>
      </c>
      <c r="BV14" s="39">
        <v>0</v>
      </c>
      <c r="BW14" s="39">
        <v>0</v>
      </c>
      <c r="BX14" s="39">
        <v>80</v>
      </c>
      <c r="BY14" s="39">
        <v>17</v>
      </c>
      <c r="BZ14" s="40">
        <v>35586.571428571428</v>
      </c>
    </row>
    <row r="15" spans="1:78" x14ac:dyDescent="0.2">
      <c r="A15" s="39">
        <v>2</v>
      </c>
      <c r="B15" s="43">
        <v>4</v>
      </c>
      <c r="C15" s="25" t="s">
        <v>426</v>
      </c>
      <c r="D15">
        <v>104</v>
      </c>
      <c r="E15" s="98">
        <v>164</v>
      </c>
      <c r="F15" s="39">
        <v>104</v>
      </c>
      <c r="G15" s="46">
        <f>'Revised Stratig. - April ''08'!$G$109</f>
        <v>3704</v>
      </c>
      <c r="H15" s="39">
        <v>20</v>
      </c>
      <c r="I15" s="39">
        <v>4</v>
      </c>
      <c r="J15" s="39">
        <v>0</v>
      </c>
      <c r="K15" s="39">
        <v>18</v>
      </c>
      <c r="L15" s="39">
        <v>1</v>
      </c>
      <c r="M15" s="39">
        <v>0</v>
      </c>
      <c r="N15" s="39">
        <v>8</v>
      </c>
      <c r="O15" s="39">
        <v>91</v>
      </c>
      <c r="P15" s="39">
        <v>1</v>
      </c>
      <c r="Q15" s="39">
        <v>0</v>
      </c>
      <c r="R15" s="39">
        <v>1</v>
      </c>
      <c r="S15" s="39">
        <v>0</v>
      </c>
      <c r="T15" s="39">
        <v>0</v>
      </c>
      <c r="U15" s="39">
        <v>3</v>
      </c>
      <c r="V15" s="39">
        <v>1</v>
      </c>
      <c r="W15" s="39">
        <v>2</v>
      </c>
      <c r="X15" s="39">
        <v>0</v>
      </c>
      <c r="Y15" s="39">
        <v>0</v>
      </c>
      <c r="Z15" s="39">
        <v>1</v>
      </c>
      <c r="AA15" s="39">
        <v>0</v>
      </c>
      <c r="AB15" s="39">
        <v>0</v>
      </c>
      <c r="AC15" s="39">
        <v>2</v>
      </c>
      <c r="AD15" s="39">
        <v>3</v>
      </c>
      <c r="AE15" s="39">
        <v>59</v>
      </c>
      <c r="AF15" s="39">
        <v>2</v>
      </c>
      <c r="AG15" s="39">
        <v>111</v>
      </c>
      <c r="AH15" s="39">
        <v>0</v>
      </c>
      <c r="AI15" s="39">
        <v>17</v>
      </c>
      <c r="AJ15" s="39">
        <v>0</v>
      </c>
      <c r="AK15" s="39">
        <v>15</v>
      </c>
      <c r="AL15" s="39">
        <v>5</v>
      </c>
      <c r="AM15" s="39">
        <v>0</v>
      </c>
      <c r="AN15" s="39">
        <v>4</v>
      </c>
      <c r="AO15" s="39">
        <v>0</v>
      </c>
      <c r="AP15" s="39">
        <v>0</v>
      </c>
      <c r="AQ15" s="39">
        <v>0</v>
      </c>
      <c r="AR15" s="39">
        <v>0</v>
      </c>
      <c r="AS15" s="39">
        <v>0</v>
      </c>
      <c r="AT15" s="39">
        <v>0</v>
      </c>
      <c r="AU15" s="39">
        <v>0</v>
      </c>
      <c r="AV15" s="39">
        <v>0</v>
      </c>
      <c r="AW15" s="39">
        <v>0</v>
      </c>
      <c r="AX15" s="39">
        <v>2</v>
      </c>
      <c r="AY15" s="39">
        <v>0</v>
      </c>
      <c r="AZ15" s="39">
        <v>0</v>
      </c>
      <c r="BA15" s="39">
        <v>0</v>
      </c>
      <c r="BB15" s="39">
        <v>0</v>
      </c>
      <c r="BC15" s="39">
        <v>0</v>
      </c>
      <c r="BD15" s="39">
        <v>3</v>
      </c>
      <c r="BE15" s="39">
        <v>0</v>
      </c>
      <c r="BF15" s="39">
        <v>0</v>
      </c>
      <c r="BG15" s="39">
        <v>0</v>
      </c>
      <c r="BH15" s="39">
        <v>0</v>
      </c>
      <c r="BI15" s="39">
        <v>1</v>
      </c>
      <c r="BJ15" s="39">
        <v>0</v>
      </c>
      <c r="BK15" s="39">
        <v>0</v>
      </c>
      <c r="BL15" s="39">
        <v>0</v>
      </c>
      <c r="BM15" s="39">
        <v>0</v>
      </c>
      <c r="BN15" s="39">
        <v>0</v>
      </c>
      <c r="BO15" s="39">
        <v>0</v>
      </c>
      <c r="BP15" s="39">
        <v>0</v>
      </c>
      <c r="BQ15" s="39">
        <v>0</v>
      </c>
      <c r="BR15" s="39">
        <v>0</v>
      </c>
      <c r="BS15" s="39">
        <v>0</v>
      </c>
      <c r="BT15" s="39">
        <v>0</v>
      </c>
      <c r="BU15" s="39">
        <v>0</v>
      </c>
      <c r="BV15" s="39">
        <v>0</v>
      </c>
      <c r="BW15" s="39">
        <v>0</v>
      </c>
      <c r="BX15" s="39">
        <v>69</v>
      </c>
      <c r="BY15" s="39">
        <v>14</v>
      </c>
      <c r="BZ15" s="40">
        <v>24188.914285714283</v>
      </c>
    </row>
    <row r="16" spans="1:78" x14ac:dyDescent="0.2">
      <c r="A16" s="39">
        <v>2</v>
      </c>
      <c r="B16" s="43">
        <v>14</v>
      </c>
      <c r="C16" s="25" t="s">
        <v>426</v>
      </c>
      <c r="D16">
        <v>114</v>
      </c>
      <c r="E16" s="98">
        <v>174</v>
      </c>
      <c r="F16" s="39">
        <v>114</v>
      </c>
      <c r="G16" s="46">
        <f>'Revised Stratig. - April ''08'!$G$119</f>
        <v>3792</v>
      </c>
      <c r="H16" s="39">
        <v>39</v>
      </c>
      <c r="I16" s="39">
        <v>4</v>
      </c>
      <c r="J16" s="39">
        <v>3</v>
      </c>
      <c r="K16" s="39">
        <v>12</v>
      </c>
      <c r="L16" s="39">
        <v>0</v>
      </c>
      <c r="M16" s="39">
        <v>0</v>
      </c>
      <c r="N16" s="39">
        <v>3</v>
      </c>
      <c r="O16" s="39">
        <v>77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3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9">
        <v>0</v>
      </c>
      <c r="AD16" s="39">
        <v>5</v>
      </c>
      <c r="AE16" s="39">
        <v>72</v>
      </c>
      <c r="AF16" s="39">
        <v>5</v>
      </c>
      <c r="AG16" s="39">
        <v>101</v>
      </c>
      <c r="AH16" s="39">
        <v>0</v>
      </c>
      <c r="AI16" s="39">
        <v>18</v>
      </c>
      <c r="AJ16" s="39">
        <v>0</v>
      </c>
      <c r="AK16" s="39">
        <v>1</v>
      </c>
      <c r="AL16" s="39">
        <v>4</v>
      </c>
      <c r="AM16" s="39">
        <v>6</v>
      </c>
      <c r="AN16" s="39">
        <v>1</v>
      </c>
      <c r="AO16" s="39">
        <v>0</v>
      </c>
      <c r="AP16" s="39">
        <v>0</v>
      </c>
      <c r="AQ16" s="39">
        <v>0</v>
      </c>
      <c r="AR16" s="39">
        <v>1</v>
      </c>
      <c r="AS16" s="39">
        <v>0</v>
      </c>
      <c r="AT16" s="39">
        <v>0</v>
      </c>
      <c r="AU16" s="39">
        <v>0</v>
      </c>
      <c r="AV16" s="39">
        <v>0</v>
      </c>
      <c r="AW16" s="39">
        <v>0</v>
      </c>
      <c r="AX16" s="39">
        <v>0</v>
      </c>
      <c r="AY16" s="39">
        <v>1</v>
      </c>
      <c r="AZ16" s="39">
        <v>1</v>
      </c>
      <c r="BA16" s="39">
        <v>0</v>
      </c>
      <c r="BB16" s="39">
        <v>0</v>
      </c>
      <c r="BC16" s="39">
        <v>0</v>
      </c>
      <c r="BD16" s="39">
        <v>10</v>
      </c>
      <c r="BE16" s="39">
        <v>0</v>
      </c>
      <c r="BF16" s="39">
        <v>3</v>
      </c>
      <c r="BG16" s="39">
        <v>0</v>
      </c>
      <c r="BH16" s="39">
        <v>0</v>
      </c>
      <c r="BI16" s="39">
        <v>0</v>
      </c>
      <c r="BJ16" s="39">
        <v>0</v>
      </c>
      <c r="BK16" s="39">
        <v>0</v>
      </c>
      <c r="BL16" s="39">
        <v>0</v>
      </c>
      <c r="BM16" s="39">
        <v>0</v>
      </c>
      <c r="BN16" s="39">
        <v>0</v>
      </c>
      <c r="BO16" s="39">
        <v>0</v>
      </c>
      <c r="BP16" s="39">
        <v>0</v>
      </c>
      <c r="BQ16" s="39">
        <v>0</v>
      </c>
      <c r="BR16" s="39">
        <v>0</v>
      </c>
      <c r="BS16" s="39">
        <v>0</v>
      </c>
      <c r="BT16" s="39">
        <v>2</v>
      </c>
      <c r="BU16" s="39">
        <v>2</v>
      </c>
      <c r="BV16" s="39">
        <v>0</v>
      </c>
      <c r="BW16" s="39">
        <v>0</v>
      </c>
      <c r="BX16" s="39">
        <v>80</v>
      </c>
      <c r="BY16" s="39">
        <v>17</v>
      </c>
      <c r="BZ16" s="40">
        <v>26761.714285714286</v>
      </c>
    </row>
    <row r="17" spans="1:78" x14ac:dyDescent="0.2">
      <c r="A17" s="39">
        <v>2</v>
      </c>
      <c r="B17" s="43">
        <v>24</v>
      </c>
      <c r="C17" s="25" t="s">
        <v>426</v>
      </c>
      <c r="D17">
        <v>124</v>
      </c>
      <c r="E17" s="98">
        <v>184</v>
      </c>
      <c r="F17" s="39">
        <v>124</v>
      </c>
      <c r="G17" s="46">
        <f>'Revised Stratig. - April ''08'!$G$129</f>
        <v>3876</v>
      </c>
      <c r="H17" s="39">
        <v>14</v>
      </c>
      <c r="I17" s="39">
        <v>4</v>
      </c>
      <c r="J17" s="39">
        <v>0</v>
      </c>
      <c r="K17" s="39">
        <v>11</v>
      </c>
      <c r="L17" s="39">
        <v>0</v>
      </c>
      <c r="M17" s="39">
        <v>0</v>
      </c>
      <c r="N17" s="39">
        <v>6</v>
      </c>
      <c r="O17" s="39">
        <v>75</v>
      </c>
      <c r="P17" s="39">
        <v>3</v>
      </c>
      <c r="Q17" s="39">
        <v>0</v>
      </c>
      <c r="R17" s="39">
        <v>0</v>
      </c>
      <c r="S17" s="39">
        <v>0</v>
      </c>
      <c r="T17" s="39">
        <v>0</v>
      </c>
      <c r="U17" s="39">
        <v>1</v>
      </c>
      <c r="V17" s="39">
        <v>1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>
        <v>0</v>
      </c>
      <c r="AC17" s="39">
        <v>0</v>
      </c>
      <c r="AD17" s="39">
        <v>2</v>
      </c>
      <c r="AE17" s="39">
        <v>68</v>
      </c>
      <c r="AF17" s="39">
        <v>4</v>
      </c>
      <c r="AG17" s="39">
        <v>97</v>
      </c>
      <c r="AH17" s="39">
        <v>0</v>
      </c>
      <c r="AI17" s="39">
        <v>31</v>
      </c>
      <c r="AJ17" s="39">
        <v>0</v>
      </c>
      <c r="AK17" s="39">
        <v>8</v>
      </c>
      <c r="AL17" s="39">
        <v>1</v>
      </c>
      <c r="AM17" s="39">
        <v>0</v>
      </c>
      <c r="AN17" s="39">
        <v>0</v>
      </c>
      <c r="AO17" s="39">
        <v>0</v>
      </c>
      <c r="AP17" s="39">
        <v>0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39">
        <v>0</v>
      </c>
      <c r="AW17" s="39">
        <v>0</v>
      </c>
      <c r="AX17" s="39">
        <v>1</v>
      </c>
      <c r="AY17" s="39">
        <v>0</v>
      </c>
      <c r="AZ17" s="39">
        <v>0</v>
      </c>
      <c r="BA17" s="39">
        <v>0</v>
      </c>
      <c r="BB17" s="39">
        <v>0</v>
      </c>
      <c r="BC17" s="39">
        <v>0</v>
      </c>
      <c r="BD17" s="39">
        <v>3</v>
      </c>
      <c r="BE17" s="39">
        <v>0</v>
      </c>
      <c r="BF17" s="39">
        <v>0</v>
      </c>
      <c r="BG17" s="39">
        <v>0</v>
      </c>
      <c r="BH17" s="39">
        <v>0</v>
      </c>
      <c r="BI17" s="39">
        <v>0</v>
      </c>
      <c r="BJ17" s="39">
        <v>0</v>
      </c>
      <c r="BK17" s="39">
        <v>0</v>
      </c>
      <c r="BL17" s="39">
        <v>0</v>
      </c>
      <c r="BM17" s="39">
        <v>0</v>
      </c>
      <c r="BN17" s="39">
        <v>0</v>
      </c>
      <c r="BO17" s="39">
        <v>0</v>
      </c>
      <c r="BP17" s="39">
        <v>0</v>
      </c>
      <c r="BQ17" s="39">
        <v>0</v>
      </c>
      <c r="BR17" s="39">
        <v>0</v>
      </c>
      <c r="BS17" s="39">
        <v>0</v>
      </c>
      <c r="BT17" s="39">
        <v>0</v>
      </c>
      <c r="BU17" s="39">
        <v>0</v>
      </c>
      <c r="BV17" s="39">
        <v>0</v>
      </c>
      <c r="BW17" s="39">
        <v>0</v>
      </c>
      <c r="BX17" s="39">
        <v>51</v>
      </c>
      <c r="BY17" s="39">
        <v>16</v>
      </c>
      <c r="BZ17" s="40">
        <v>39717.599999999999</v>
      </c>
    </row>
    <row r="18" spans="1:78" x14ac:dyDescent="0.2">
      <c r="A18" s="39">
        <v>2</v>
      </c>
      <c r="B18" s="43">
        <v>34</v>
      </c>
      <c r="C18" s="25" t="s">
        <v>426</v>
      </c>
      <c r="D18">
        <v>134</v>
      </c>
      <c r="E18" s="98">
        <v>194</v>
      </c>
      <c r="F18" s="39">
        <v>134</v>
      </c>
      <c r="G18" s="46">
        <f>'Revised Stratig. - April ''08'!$G$139</f>
        <v>3982</v>
      </c>
      <c r="H18" s="39">
        <v>24</v>
      </c>
      <c r="I18" s="39">
        <v>6</v>
      </c>
      <c r="J18" s="39">
        <v>0</v>
      </c>
      <c r="K18" s="39">
        <v>17</v>
      </c>
      <c r="L18" s="39">
        <v>4</v>
      </c>
      <c r="M18" s="39">
        <v>0</v>
      </c>
      <c r="N18" s="39">
        <v>1</v>
      </c>
      <c r="O18" s="39">
        <v>69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1</v>
      </c>
      <c r="V18" s="39">
        <v>0</v>
      </c>
      <c r="W18" s="39">
        <v>2</v>
      </c>
      <c r="X18" s="39">
        <v>0</v>
      </c>
      <c r="Y18" s="39">
        <v>0</v>
      </c>
      <c r="Z18" s="39">
        <v>0</v>
      </c>
      <c r="AA18" s="39">
        <v>0</v>
      </c>
      <c r="AB18" s="39">
        <v>0</v>
      </c>
      <c r="AC18" s="39">
        <v>0</v>
      </c>
      <c r="AD18" s="39">
        <v>2</v>
      </c>
      <c r="AE18" s="39">
        <v>105</v>
      </c>
      <c r="AF18" s="39">
        <v>0</v>
      </c>
      <c r="AG18" s="39">
        <v>76</v>
      </c>
      <c r="AH18" s="39">
        <v>0</v>
      </c>
      <c r="AI18" s="39">
        <v>23</v>
      </c>
      <c r="AJ18" s="39">
        <v>0</v>
      </c>
      <c r="AK18" s="39">
        <v>2</v>
      </c>
      <c r="AL18" s="39">
        <v>1</v>
      </c>
      <c r="AM18" s="39">
        <v>2</v>
      </c>
      <c r="AN18" s="39">
        <v>4</v>
      </c>
      <c r="AO18" s="39">
        <v>0</v>
      </c>
      <c r="AP18" s="39">
        <v>0</v>
      </c>
      <c r="AQ18" s="39">
        <v>0</v>
      </c>
      <c r="AR18" s="39">
        <v>0</v>
      </c>
      <c r="AS18" s="39">
        <v>0</v>
      </c>
      <c r="AT18" s="39">
        <v>0</v>
      </c>
      <c r="AU18" s="39">
        <v>0</v>
      </c>
      <c r="AV18" s="39">
        <v>0</v>
      </c>
      <c r="AW18" s="39">
        <v>0</v>
      </c>
      <c r="AX18" s="39">
        <v>0</v>
      </c>
      <c r="AY18" s="39">
        <v>0</v>
      </c>
      <c r="AZ18" s="39">
        <v>0</v>
      </c>
      <c r="BA18" s="39">
        <v>0</v>
      </c>
      <c r="BB18" s="39">
        <v>0</v>
      </c>
      <c r="BC18" s="39">
        <v>0</v>
      </c>
      <c r="BD18" s="39">
        <v>5</v>
      </c>
      <c r="BE18" s="39">
        <v>0</v>
      </c>
      <c r="BF18" s="39">
        <v>0</v>
      </c>
      <c r="BG18" s="39">
        <v>0</v>
      </c>
      <c r="BH18" s="39">
        <v>0</v>
      </c>
      <c r="BI18" s="39">
        <v>0</v>
      </c>
      <c r="BJ18" s="39">
        <v>0</v>
      </c>
      <c r="BK18" s="39">
        <v>0</v>
      </c>
      <c r="BL18" s="39">
        <v>0</v>
      </c>
      <c r="BM18" s="39">
        <v>0</v>
      </c>
      <c r="BN18" s="39">
        <v>0</v>
      </c>
      <c r="BO18" s="39">
        <v>0</v>
      </c>
      <c r="BP18" s="39">
        <v>0</v>
      </c>
      <c r="BQ18" s="39">
        <v>0</v>
      </c>
      <c r="BR18" s="39">
        <v>0</v>
      </c>
      <c r="BS18" s="39">
        <v>0</v>
      </c>
      <c r="BT18" s="39">
        <v>0</v>
      </c>
      <c r="BU18" s="39">
        <v>2</v>
      </c>
      <c r="BV18" s="39">
        <v>0</v>
      </c>
      <c r="BW18" s="39">
        <v>0</v>
      </c>
      <c r="BX18" s="39">
        <v>52</v>
      </c>
      <c r="BY18" s="39">
        <v>18</v>
      </c>
      <c r="BZ18" s="40">
        <v>42330.6</v>
      </c>
    </row>
    <row r="19" spans="1:78" x14ac:dyDescent="0.2">
      <c r="A19" s="39">
        <v>2</v>
      </c>
      <c r="B19" s="43">
        <v>44</v>
      </c>
      <c r="C19" s="25" t="s">
        <v>426</v>
      </c>
      <c r="D19" s="30">
        <v>144</v>
      </c>
      <c r="E19" s="98">
        <v>204</v>
      </c>
      <c r="F19" s="39">
        <v>144</v>
      </c>
      <c r="G19" s="46">
        <f>'Revised Stratig. - April ''08'!$G$149</f>
        <v>4048</v>
      </c>
      <c r="H19" s="39">
        <v>37</v>
      </c>
      <c r="I19" s="39">
        <v>3</v>
      </c>
      <c r="J19" s="39">
        <v>0</v>
      </c>
      <c r="K19" s="39">
        <v>13</v>
      </c>
      <c r="L19" s="39">
        <v>0</v>
      </c>
      <c r="M19" s="39">
        <v>0</v>
      </c>
      <c r="N19" s="39">
        <v>0</v>
      </c>
      <c r="O19" s="39">
        <v>39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1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2</v>
      </c>
      <c r="AC19" s="39">
        <v>0</v>
      </c>
      <c r="AD19" s="39">
        <v>2</v>
      </c>
      <c r="AE19" s="39">
        <v>73</v>
      </c>
      <c r="AF19" s="39">
        <v>6</v>
      </c>
      <c r="AG19" s="39">
        <v>76</v>
      </c>
      <c r="AH19" s="39">
        <v>0</v>
      </c>
      <c r="AI19" s="39">
        <v>24</v>
      </c>
      <c r="AJ19" s="39">
        <v>0</v>
      </c>
      <c r="AK19" s="39">
        <v>4</v>
      </c>
      <c r="AL19" s="39">
        <v>0</v>
      </c>
      <c r="AM19" s="39">
        <v>0</v>
      </c>
      <c r="AN19" s="39">
        <v>4</v>
      </c>
      <c r="AO19" s="39">
        <v>0</v>
      </c>
      <c r="AP19" s="39">
        <v>0</v>
      </c>
      <c r="AQ19" s="39">
        <v>0</v>
      </c>
      <c r="AR19" s="39">
        <v>0</v>
      </c>
      <c r="AS19" s="39">
        <v>1</v>
      </c>
      <c r="AT19" s="39">
        <v>0</v>
      </c>
      <c r="AU19" s="39">
        <v>0</v>
      </c>
      <c r="AV19" s="39">
        <v>0</v>
      </c>
      <c r="AW19" s="39">
        <v>0</v>
      </c>
      <c r="AX19" s="39">
        <v>2</v>
      </c>
      <c r="AY19" s="39">
        <v>0</v>
      </c>
      <c r="AZ19" s="39">
        <v>0</v>
      </c>
      <c r="BA19" s="39">
        <v>0</v>
      </c>
      <c r="BB19" s="39">
        <v>0</v>
      </c>
      <c r="BC19" s="39">
        <v>0</v>
      </c>
      <c r="BD19" s="39">
        <v>3</v>
      </c>
      <c r="BE19" s="39">
        <v>0</v>
      </c>
      <c r="BF19" s="39">
        <v>0</v>
      </c>
      <c r="BG19" s="39">
        <v>0</v>
      </c>
      <c r="BH19" s="39">
        <v>0</v>
      </c>
      <c r="BI19" s="39">
        <v>0</v>
      </c>
      <c r="BJ19" s="39">
        <v>0</v>
      </c>
      <c r="BK19" s="39">
        <v>0</v>
      </c>
      <c r="BL19" s="39">
        <v>0</v>
      </c>
      <c r="BM19" s="39">
        <v>0</v>
      </c>
      <c r="BN19" s="39">
        <v>0</v>
      </c>
      <c r="BO19" s="39">
        <v>0</v>
      </c>
      <c r="BP19" s="39">
        <v>0</v>
      </c>
      <c r="BQ19" s="39">
        <v>0</v>
      </c>
      <c r="BR19" s="39">
        <v>0</v>
      </c>
      <c r="BS19" s="39">
        <v>0</v>
      </c>
      <c r="BT19" s="39">
        <v>0</v>
      </c>
      <c r="BU19" s="39">
        <v>0</v>
      </c>
      <c r="BV19" s="39">
        <v>0</v>
      </c>
      <c r="BW19" s="39">
        <v>0</v>
      </c>
      <c r="BX19" s="39">
        <v>35</v>
      </c>
      <c r="BY19" s="39">
        <v>14</v>
      </c>
      <c r="BZ19" s="40">
        <v>25423.783783783783</v>
      </c>
    </row>
    <row r="20" spans="1:78" x14ac:dyDescent="0.2">
      <c r="A20" s="39">
        <v>2</v>
      </c>
      <c r="B20" s="43">
        <v>54</v>
      </c>
      <c r="C20" s="25" t="s">
        <v>426</v>
      </c>
      <c r="D20">
        <v>154</v>
      </c>
      <c r="E20" s="98">
        <v>214</v>
      </c>
      <c r="F20" s="39">
        <v>154</v>
      </c>
      <c r="G20" s="46">
        <f>'Revised Stratig. - April ''08'!$G$159</f>
        <v>4245</v>
      </c>
      <c r="H20" s="39">
        <v>20</v>
      </c>
      <c r="I20" s="39">
        <v>1</v>
      </c>
      <c r="J20" s="39">
        <v>1</v>
      </c>
      <c r="K20" s="39">
        <v>15</v>
      </c>
      <c r="L20" s="39">
        <v>2</v>
      </c>
      <c r="M20" s="39">
        <v>0</v>
      </c>
      <c r="N20" s="39">
        <v>2</v>
      </c>
      <c r="O20" s="39">
        <v>58</v>
      </c>
      <c r="P20" s="39">
        <v>1</v>
      </c>
      <c r="Q20" s="39">
        <v>0</v>
      </c>
      <c r="R20" s="39">
        <v>0</v>
      </c>
      <c r="S20" s="39">
        <v>0</v>
      </c>
      <c r="T20" s="39">
        <v>0</v>
      </c>
      <c r="U20" s="39">
        <v>1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>
        <v>1</v>
      </c>
      <c r="AC20" s="39">
        <v>0</v>
      </c>
      <c r="AD20" s="39">
        <v>0</v>
      </c>
      <c r="AE20" s="39">
        <v>50</v>
      </c>
      <c r="AF20" s="39">
        <v>12</v>
      </c>
      <c r="AG20" s="39">
        <v>77</v>
      </c>
      <c r="AH20" s="39">
        <v>0</v>
      </c>
      <c r="AI20" s="39">
        <v>25</v>
      </c>
      <c r="AJ20" s="39">
        <v>0</v>
      </c>
      <c r="AK20" s="39">
        <v>2</v>
      </c>
      <c r="AL20" s="39">
        <v>2</v>
      </c>
      <c r="AM20" s="39">
        <v>0</v>
      </c>
      <c r="AN20" s="39">
        <v>0</v>
      </c>
      <c r="AO20" s="39">
        <v>0</v>
      </c>
      <c r="AP20" s="39">
        <v>0</v>
      </c>
      <c r="AQ20" s="39">
        <v>0</v>
      </c>
      <c r="AR20" s="39">
        <v>2</v>
      </c>
      <c r="AS20" s="39">
        <v>0</v>
      </c>
      <c r="AT20" s="39">
        <v>0</v>
      </c>
      <c r="AU20" s="39">
        <v>0</v>
      </c>
      <c r="AV20" s="39">
        <v>0</v>
      </c>
      <c r="AW20" s="39">
        <v>0</v>
      </c>
      <c r="AX20" s="39">
        <v>0</v>
      </c>
      <c r="AY20" s="39">
        <v>0</v>
      </c>
      <c r="AZ20" s="39">
        <v>0</v>
      </c>
      <c r="BA20" s="39">
        <v>0</v>
      </c>
      <c r="BB20" s="39">
        <v>0</v>
      </c>
      <c r="BC20" s="39">
        <v>0</v>
      </c>
      <c r="BD20" s="39">
        <v>5</v>
      </c>
      <c r="BE20" s="39">
        <v>0</v>
      </c>
      <c r="BF20" s="39">
        <v>0</v>
      </c>
      <c r="BG20" s="39">
        <v>0</v>
      </c>
      <c r="BH20" s="39">
        <v>0</v>
      </c>
      <c r="BI20" s="39">
        <v>0</v>
      </c>
      <c r="BJ20" s="39">
        <v>0</v>
      </c>
      <c r="BK20" s="39">
        <v>0</v>
      </c>
      <c r="BL20" s="39">
        <v>0</v>
      </c>
      <c r="BM20" s="39">
        <v>0</v>
      </c>
      <c r="BN20" s="39">
        <v>0</v>
      </c>
      <c r="BO20" s="39">
        <v>0</v>
      </c>
      <c r="BP20" s="39">
        <v>0</v>
      </c>
      <c r="BQ20" s="39">
        <v>0</v>
      </c>
      <c r="BR20" s="39">
        <v>0</v>
      </c>
      <c r="BS20" s="39">
        <v>0</v>
      </c>
      <c r="BT20" s="39">
        <v>0</v>
      </c>
      <c r="BU20" s="39">
        <v>0</v>
      </c>
      <c r="BV20" s="39">
        <v>0</v>
      </c>
      <c r="BW20" s="39">
        <v>0</v>
      </c>
      <c r="BX20" s="39">
        <v>52</v>
      </c>
      <c r="BY20" s="39">
        <v>15</v>
      </c>
      <c r="BZ20" s="40">
        <v>24300.9</v>
      </c>
    </row>
    <row r="21" spans="1:78" x14ac:dyDescent="0.2">
      <c r="A21" s="39">
        <v>2</v>
      </c>
      <c r="B21" s="43">
        <v>64</v>
      </c>
      <c r="C21" s="25" t="s">
        <v>426</v>
      </c>
      <c r="D21">
        <v>164</v>
      </c>
      <c r="E21" s="98">
        <v>224</v>
      </c>
      <c r="F21" s="39">
        <v>164</v>
      </c>
      <c r="G21" s="46">
        <f>'Revised Stratig. - April ''08'!$G$169</f>
        <v>4365</v>
      </c>
      <c r="H21" s="39">
        <v>17</v>
      </c>
      <c r="I21" s="39">
        <v>2</v>
      </c>
      <c r="J21" s="39">
        <v>2</v>
      </c>
      <c r="K21" s="39">
        <v>48</v>
      </c>
      <c r="L21" s="39">
        <v>0</v>
      </c>
      <c r="M21" s="39">
        <v>0</v>
      </c>
      <c r="N21" s="39">
        <v>4</v>
      </c>
      <c r="O21" s="39">
        <v>18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2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9">
        <v>0</v>
      </c>
      <c r="AD21" s="39">
        <v>2</v>
      </c>
      <c r="AE21" s="39">
        <v>109</v>
      </c>
      <c r="AF21" s="39">
        <v>5</v>
      </c>
      <c r="AG21" s="39">
        <v>73</v>
      </c>
      <c r="AH21" s="39">
        <v>0</v>
      </c>
      <c r="AI21" s="39">
        <v>19</v>
      </c>
      <c r="AJ21" s="39">
        <v>0</v>
      </c>
      <c r="AK21" s="39">
        <v>13</v>
      </c>
      <c r="AL21" s="39">
        <v>5</v>
      </c>
      <c r="AM21" s="39">
        <v>2</v>
      </c>
      <c r="AN21" s="39">
        <v>0</v>
      </c>
      <c r="AO21" s="39">
        <v>0</v>
      </c>
      <c r="AP21" s="39">
        <v>0</v>
      </c>
      <c r="AQ21" s="39">
        <v>0</v>
      </c>
      <c r="AR21" s="39">
        <v>0</v>
      </c>
      <c r="AS21" s="39">
        <v>0</v>
      </c>
      <c r="AT21" s="39">
        <v>0</v>
      </c>
      <c r="AU21" s="39">
        <v>0</v>
      </c>
      <c r="AV21" s="39">
        <v>0</v>
      </c>
      <c r="AW21" s="39">
        <v>0</v>
      </c>
      <c r="AX21" s="39">
        <v>0</v>
      </c>
      <c r="AY21" s="39">
        <v>0</v>
      </c>
      <c r="AZ21" s="39">
        <v>1</v>
      </c>
      <c r="BA21" s="39">
        <v>0</v>
      </c>
      <c r="BB21" s="39">
        <v>0</v>
      </c>
      <c r="BC21" s="39">
        <v>0</v>
      </c>
      <c r="BD21" s="39">
        <v>2</v>
      </c>
      <c r="BE21" s="39">
        <v>0</v>
      </c>
      <c r="BF21" s="39">
        <v>0</v>
      </c>
      <c r="BG21" s="39">
        <v>0</v>
      </c>
      <c r="BH21" s="39">
        <v>0</v>
      </c>
      <c r="BI21" s="39">
        <v>0</v>
      </c>
      <c r="BJ21" s="39">
        <v>0</v>
      </c>
      <c r="BK21" s="39">
        <v>0</v>
      </c>
      <c r="BL21" s="39">
        <v>0</v>
      </c>
      <c r="BM21" s="39">
        <v>0</v>
      </c>
      <c r="BN21" s="39">
        <v>0</v>
      </c>
      <c r="BO21" s="39">
        <v>0</v>
      </c>
      <c r="BP21" s="39">
        <v>0</v>
      </c>
      <c r="BQ21" s="39">
        <v>0</v>
      </c>
      <c r="BR21" s="39">
        <v>0</v>
      </c>
      <c r="BS21" s="39">
        <v>0</v>
      </c>
      <c r="BT21" s="39">
        <v>0</v>
      </c>
      <c r="BU21" s="39">
        <v>0</v>
      </c>
      <c r="BV21" s="39">
        <v>0</v>
      </c>
      <c r="BW21" s="39">
        <v>0</v>
      </c>
      <c r="BX21" s="39">
        <v>52</v>
      </c>
      <c r="BY21" s="39">
        <v>18</v>
      </c>
      <c r="BZ21" s="39">
        <v>20397.674740484428</v>
      </c>
    </row>
    <row r="22" spans="1:78" x14ac:dyDescent="0.2">
      <c r="A22" s="39">
        <v>2</v>
      </c>
      <c r="B22" s="43">
        <v>74</v>
      </c>
      <c r="C22" s="25" t="s">
        <v>426</v>
      </c>
      <c r="D22">
        <v>174</v>
      </c>
      <c r="E22" s="98">
        <v>234</v>
      </c>
      <c r="F22" s="39">
        <v>174</v>
      </c>
      <c r="G22" s="46">
        <f>'Revised Stratig. - April ''08'!$G$179</f>
        <v>4542</v>
      </c>
      <c r="H22" s="39">
        <v>25</v>
      </c>
      <c r="I22" s="39">
        <v>2</v>
      </c>
      <c r="J22" s="39">
        <v>1</v>
      </c>
      <c r="K22" s="39">
        <v>14</v>
      </c>
      <c r="L22" s="39">
        <v>0</v>
      </c>
      <c r="M22" s="39">
        <v>0</v>
      </c>
      <c r="N22" s="39">
        <v>7</v>
      </c>
      <c r="O22" s="39">
        <v>23</v>
      </c>
      <c r="P22" s="39">
        <v>0</v>
      </c>
      <c r="Q22" s="39">
        <v>0</v>
      </c>
      <c r="R22" s="39">
        <v>1</v>
      </c>
      <c r="S22" s="39">
        <v>0</v>
      </c>
      <c r="T22" s="39">
        <v>0</v>
      </c>
      <c r="U22" s="39">
        <v>0</v>
      </c>
      <c r="V22" s="39">
        <v>0</v>
      </c>
      <c r="W22" s="39">
        <v>1</v>
      </c>
      <c r="X22" s="39">
        <v>0</v>
      </c>
      <c r="Y22" s="39">
        <v>0</v>
      </c>
      <c r="Z22" s="39">
        <v>0</v>
      </c>
      <c r="AA22" s="39">
        <v>0</v>
      </c>
      <c r="AB22" s="39">
        <v>1</v>
      </c>
      <c r="AC22" s="39">
        <v>1</v>
      </c>
      <c r="AD22" s="39">
        <v>0</v>
      </c>
      <c r="AE22" s="39">
        <v>65</v>
      </c>
      <c r="AF22" s="39">
        <v>6</v>
      </c>
      <c r="AG22" s="39">
        <v>106</v>
      </c>
      <c r="AH22" s="39">
        <v>0</v>
      </c>
      <c r="AI22" s="39">
        <v>17</v>
      </c>
      <c r="AJ22" s="39">
        <v>0</v>
      </c>
      <c r="AK22" s="39">
        <v>9</v>
      </c>
      <c r="AL22" s="39">
        <v>0</v>
      </c>
      <c r="AM22" s="39">
        <v>1</v>
      </c>
      <c r="AN22" s="39">
        <v>2</v>
      </c>
      <c r="AO22" s="39">
        <v>0</v>
      </c>
      <c r="AP22" s="39">
        <v>0</v>
      </c>
      <c r="AQ22" s="39">
        <v>0</v>
      </c>
      <c r="AR22" s="39">
        <v>2</v>
      </c>
      <c r="AS22" s="39">
        <v>0</v>
      </c>
      <c r="AT22" s="39">
        <v>0</v>
      </c>
      <c r="AU22" s="39">
        <v>0</v>
      </c>
      <c r="AV22" s="39">
        <v>0</v>
      </c>
      <c r="AW22" s="39">
        <v>0</v>
      </c>
      <c r="AX22" s="39">
        <v>0</v>
      </c>
      <c r="AY22" s="39">
        <v>0</v>
      </c>
      <c r="AZ22" s="39">
        <v>1</v>
      </c>
      <c r="BA22" s="39">
        <v>0</v>
      </c>
      <c r="BB22" s="39">
        <v>0</v>
      </c>
      <c r="BC22" s="39">
        <v>0</v>
      </c>
      <c r="BD22" s="39">
        <v>4</v>
      </c>
      <c r="BE22" s="39">
        <v>0</v>
      </c>
      <c r="BF22" s="39">
        <v>0</v>
      </c>
      <c r="BG22" s="39">
        <v>0</v>
      </c>
      <c r="BH22" s="39">
        <v>0</v>
      </c>
      <c r="BI22" s="39">
        <v>0</v>
      </c>
      <c r="BJ22" s="39">
        <v>0</v>
      </c>
      <c r="BK22" s="39">
        <v>0</v>
      </c>
      <c r="BL22" s="39">
        <v>0</v>
      </c>
      <c r="BM22" s="39">
        <v>0</v>
      </c>
      <c r="BN22" s="39">
        <v>0</v>
      </c>
      <c r="BO22" s="39">
        <v>0</v>
      </c>
      <c r="BP22" s="39">
        <v>1</v>
      </c>
      <c r="BQ22" s="39">
        <v>0</v>
      </c>
      <c r="BR22" s="39">
        <v>0</v>
      </c>
      <c r="BS22" s="39">
        <v>0</v>
      </c>
      <c r="BT22" s="39">
        <v>0</v>
      </c>
      <c r="BU22" s="39">
        <v>0</v>
      </c>
      <c r="BV22" s="39">
        <v>0</v>
      </c>
      <c r="BW22" s="39">
        <v>0</v>
      </c>
      <c r="BX22" s="39">
        <v>71</v>
      </c>
      <c r="BY22" s="39">
        <v>25</v>
      </c>
      <c r="BZ22" s="39">
        <v>19440.72</v>
      </c>
    </row>
    <row r="23" spans="1:78" x14ac:dyDescent="0.2">
      <c r="A23" s="39">
        <v>2</v>
      </c>
      <c r="B23" s="43">
        <v>80</v>
      </c>
      <c r="C23" s="25" t="s">
        <v>425</v>
      </c>
      <c r="D23">
        <v>180</v>
      </c>
      <c r="E23" s="98">
        <v>240</v>
      </c>
      <c r="F23" s="39">
        <v>179</v>
      </c>
      <c r="G23" s="46">
        <f>'Revised Stratig. - April ''08'!$G$185</f>
        <v>4607</v>
      </c>
      <c r="H23" s="39">
        <v>15</v>
      </c>
      <c r="I23" s="39">
        <v>1</v>
      </c>
      <c r="J23" s="39">
        <v>5</v>
      </c>
      <c r="K23" s="39">
        <v>21</v>
      </c>
      <c r="L23" s="39">
        <v>7</v>
      </c>
      <c r="M23" s="39">
        <v>2</v>
      </c>
      <c r="N23" s="39">
        <v>2</v>
      </c>
      <c r="O23" s="39">
        <v>25</v>
      </c>
      <c r="P23" s="39">
        <v>0</v>
      </c>
      <c r="Q23" s="39">
        <v>0</v>
      </c>
      <c r="R23" s="39">
        <v>0</v>
      </c>
      <c r="S23" s="39">
        <v>0</v>
      </c>
      <c r="T23" s="39">
        <v>0</v>
      </c>
      <c r="U23" s="39">
        <v>3</v>
      </c>
      <c r="V23" s="39">
        <v>0</v>
      </c>
      <c r="W23" s="39">
        <v>6</v>
      </c>
      <c r="X23" s="39">
        <v>0</v>
      </c>
      <c r="Y23" s="39">
        <v>0</v>
      </c>
      <c r="Z23" s="39">
        <v>0</v>
      </c>
      <c r="AA23" s="39">
        <v>0</v>
      </c>
      <c r="AB23" s="39">
        <v>0</v>
      </c>
      <c r="AC23" s="39">
        <v>4</v>
      </c>
      <c r="AD23" s="39">
        <v>2</v>
      </c>
      <c r="AE23" s="39">
        <v>3</v>
      </c>
      <c r="AF23" s="39">
        <v>37</v>
      </c>
      <c r="AG23" s="39">
        <v>148.5</v>
      </c>
      <c r="AH23" s="39">
        <v>0</v>
      </c>
      <c r="AI23" s="39">
        <v>25</v>
      </c>
      <c r="AJ23" s="39">
        <v>0</v>
      </c>
      <c r="AK23" s="39">
        <v>13</v>
      </c>
      <c r="AL23" s="39">
        <v>2</v>
      </c>
      <c r="AM23" s="39">
        <v>4</v>
      </c>
      <c r="AN23" s="39">
        <v>5</v>
      </c>
      <c r="AO23" s="39">
        <v>0</v>
      </c>
      <c r="AP23" s="39">
        <v>0</v>
      </c>
      <c r="AQ23" s="39">
        <v>0</v>
      </c>
      <c r="AR23" s="39">
        <v>0</v>
      </c>
      <c r="AS23" s="39">
        <v>0</v>
      </c>
      <c r="AT23" s="39">
        <v>1</v>
      </c>
      <c r="AU23" s="39">
        <v>2</v>
      </c>
      <c r="AV23" s="39">
        <v>0</v>
      </c>
      <c r="AW23" s="39">
        <v>0</v>
      </c>
      <c r="AX23" s="39">
        <v>0</v>
      </c>
      <c r="AY23" s="39">
        <v>0</v>
      </c>
      <c r="AZ23" s="39">
        <v>2</v>
      </c>
      <c r="BA23" s="39">
        <v>0</v>
      </c>
      <c r="BB23" s="39">
        <v>0</v>
      </c>
      <c r="BC23" s="39">
        <v>0</v>
      </c>
      <c r="BD23" s="39">
        <v>0</v>
      </c>
      <c r="BE23" s="39">
        <v>0</v>
      </c>
      <c r="BF23" s="39">
        <v>1</v>
      </c>
      <c r="BG23" s="39">
        <v>1</v>
      </c>
      <c r="BH23" s="39">
        <v>1</v>
      </c>
      <c r="BI23" s="39">
        <v>0</v>
      </c>
      <c r="BJ23" s="39">
        <v>2</v>
      </c>
      <c r="BK23" s="39">
        <v>0</v>
      </c>
      <c r="BL23" s="39">
        <v>1</v>
      </c>
      <c r="BM23" s="39">
        <v>0</v>
      </c>
      <c r="BN23" s="39">
        <v>0</v>
      </c>
      <c r="BO23" s="39">
        <v>1</v>
      </c>
      <c r="BP23" s="39">
        <v>0</v>
      </c>
      <c r="BQ23" s="39">
        <v>0</v>
      </c>
      <c r="BR23" s="39">
        <v>0</v>
      </c>
      <c r="BS23" s="39">
        <v>1</v>
      </c>
      <c r="BT23" s="39">
        <v>0</v>
      </c>
      <c r="BU23" s="39">
        <v>0</v>
      </c>
      <c r="BV23" s="39">
        <v>4</v>
      </c>
      <c r="BW23" s="39">
        <v>1</v>
      </c>
      <c r="BX23" s="39">
        <v>80</v>
      </c>
      <c r="BY23" s="39">
        <v>11</v>
      </c>
      <c r="BZ23" s="39">
        <v>108</v>
      </c>
    </row>
    <row r="24" spans="1:78" x14ac:dyDescent="0.2">
      <c r="A24" s="39">
        <v>2</v>
      </c>
      <c r="B24" s="43">
        <v>81</v>
      </c>
      <c r="C24" s="25" t="s">
        <v>425</v>
      </c>
      <c r="D24">
        <v>181</v>
      </c>
      <c r="E24" s="98">
        <v>241</v>
      </c>
      <c r="F24" s="39">
        <v>180</v>
      </c>
      <c r="G24" s="46">
        <f>'Revised Stratig. - April ''08'!$G$186</f>
        <v>4617</v>
      </c>
      <c r="H24" s="39">
        <v>18</v>
      </c>
      <c r="I24" s="39">
        <v>1</v>
      </c>
      <c r="J24" s="39">
        <v>3</v>
      </c>
      <c r="K24" s="39">
        <v>16</v>
      </c>
      <c r="L24" s="39">
        <v>4</v>
      </c>
      <c r="M24" s="39">
        <v>4</v>
      </c>
      <c r="N24" s="39">
        <v>4</v>
      </c>
      <c r="O24" s="39">
        <v>29</v>
      </c>
      <c r="P24" s="39">
        <v>0</v>
      </c>
      <c r="Q24" s="39">
        <v>0</v>
      </c>
      <c r="R24" s="39">
        <v>0</v>
      </c>
      <c r="S24" s="39">
        <v>0</v>
      </c>
      <c r="T24" s="39">
        <v>2</v>
      </c>
      <c r="U24" s="39">
        <v>2</v>
      </c>
      <c r="V24" s="39">
        <v>1</v>
      </c>
      <c r="W24" s="39">
        <v>5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9">
        <v>3</v>
      </c>
      <c r="AD24" s="39">
        <v>0</v>
      </c>
      <c r="AE24" s="39">
        <v>5</v>
      </c>
      <c r="AF24" s="39">
        <v>35</v>
      </c>
      <c r="AG24" s="39">
        <v>151</v>
      </c>
      <c r="AH24" s="39">
        <v>0</v>
      </c>
      <c r="AI24" s="39">
        <v>28</v>
      </c>
      <c r="AJ24" s="39">
        <v>0</v>
      </c>
      <c r="AK24" s="39">
        <v>8</v>
      </c>
      <c r="AL24" s="39">
        <v>6</v>
      </c>
      <c r="AM24" s="39">
        <v>3</v>
      </c>
      <c r="AN24" s="39">
        <v>2</v>
      </c>
      <c r="AO24" s="39">
        <v>0</v>
      </c>
      <c r="AP24" s="39">
        <v>0</v>
      </c>
      <c r="AQ24" s="39">
        <v>1</v>
      </c>
      <c r="AR24" s="39">
        <v>1</v>
      </c>
      <c r="AS24" s="39">
        <v>0</v>
      </c>
      <c r="AT24" s="39">
        <v>0</v>
      </c>
      <c r="AU24" s="39">
        <v>3</v>
      </c>
      <c r="AV24" s="39">
        <v>0</v>
      </c>
      <c r="AW24" s="39">
        <v>0</v>
      </c>
      <c r="AX24" s="39">
        <v>1</v>
      </c>
      <c r="AY24" s="39">
        <v>0</v>
      </c>
      <c r="AZ24" s="39">
        <v>1</v>
      </c>
      <c r="BA24" s="39">
        <v>0</v>
      </c>
      <c r="BB24" s="39">
        <v>0</v>
      </c>
      <c r="BC24" s="39">
        <v>0</v>
      </c>
      <c r="BD24" s="39">
        <v>0</v>
      </c>
      <c r="BE24" s="39">
        <v>0</v>
      </c>
      <c r="BF24" s="39">
        <v>2</v>
      </c>
      <c r="BG24" s="39">
        <v>0</v>
      </c>
      <c r="BH24" s="39">
        <v>4</v>
      </c>
      <c r="BI24" s="39">
        <v>0</v>
      </c>
      <c r="BJ24" s="39">
        <v>0</v>
      </c>
      <c r="BK24" s="39">
        <v>0</v>
      </c>
      <c r="BL24" s="39">
        <v>0</v>
      </c>
      <c r="BM24" s="39">
        <v>0</v>
      </c>
      <c r="BN24" s="39">
        <v>0</v>
      </c>
      <c r="BO24" s="39">
        <v>1</v>
      </c>
      <c r="BP24" s="39">
        <v>0</v>
      </c>
      <c r="BQ24" s="39">
        <v>0</v>
      </c>
      <c r="BR24" s="39">
        <v>0</v>
      </c>
      <c r="BS24" s="39">
        <v>2</v>
      </c>
      <c r="BT24" s="39">
        <v>0</v>
      </c>
      <c r="BU24" s="39">
        <v>0</v>
      </c>
      <c r="BV24" s="39">
        <v>2</v>
      </c>
      <c r="BW24" s="39">
        <v>3</v>
      </c>
      <c r="BX24" s="39">
        <v>81</v>
      </c>
      <c r="BY24" s="39">
        <v>25</v>
      </c>
      <c r="BZ24" s="39">
        <v>136</v>
      </c>
    </row>
    <row r="25" spans="1:78" x14ac:dyDescent="0.2">
      <c r="A25" s="39">
        <v>2</v>
      </c>
      <c r="B25" s="43">
        <v>82</v>
      </c>
      <c r="C25" s="25" t="s">
        <v>425</v>
      </c>
      <c r="D25">
        <v>182</v>
      </c>
      <c r="E25" s="98">
        <v>242</v>
      </c>
      <c r="F25" s="39">
        <v>181</v>
      </c>
      <c r="G25" s="46">
        <f>'Revised Stratig. - April ''08'!$G$187</f>
        <v>4628</v>
      </c>
      <c r="H25" s="39">
        <v>10</v>
      </c>
      <c r="I25" s="39">
        <v>0</v>
      </c>
      <c r="J25" s="39">
        <v>12</v>
      </c>
      <c r="K25" s="39">
        <v>16</v>
      </c>
      <c r="L25" s="39">
        <v>4</v>
      </c>
      <c r="M25" s="39">
        <v>0</v>
      </c>
      <c r="N25" s="39">
        <v>6</v>
      </c>
      <c r="O25" s="39">
        <v>27</v>
      </c>
      <c r="P25" s="39">
        <v>1</v>
      </c>
      <c r="Q25" s="39">
        <v>0</v>
      </c>
      <c r="R25" s="39">
        <v>0</v>
      </c>
      <c r="S25" s="39">
        <v>0</v>
      </c>
      <c r="T25" s="39">
        <v>1</v>
      </c>
      <c r="U25" s="39">
        <v>3</v>
      </c>
      <c r="V25" s="39">
        <v>0</v>
      </c>
      <c r="W25" s="39">
        <v>2</v>
      </c>
      <c r="X25" s="39">
        <v>0</v>
      </c>
      <c r="Y25" s="39">
        <v>0</v>
      </c>
      <c r="Z25" s="39">
        <v>0</v>
      </c>
      <c r="AA25" s="39">
        <v>1</v>
      </c>
      <c r="AB25" s="39">
        <v>0</v>
      </c>
      <c r="AC25" s="39">
        <v>5</v>
      </c>
      <c r="AD25" s="39">
        <v>2</v>
      </c>
      <c r="AE25" s="39">
        <v>11</v>
      </c>
      <c r="AF25" s="39">
        <v>29</v>
      </c>
      <c r="AG25" s="39">
        <v>136</v>
      </c>
      <c r="AH25" s="39">
        <v>0</v>
      </c>
      <c r="AI25" s="39">
        <v>29</v>
      </c>
      <c r="AJ25" s="39">
        <v>0</v>
      </c>
      <c r="AK25" s="39">
        <v>9</v>
      </c>
      <c r="AL25" s="39">
        <v>4</v>
      </c>
      <c r="AM25" s="39">
        <v>2</v>
      </c>
      <c r="AN25" s="39">
        <v>4</v>
      </c>
      <c r="AO25" s="39">
        <v>0</v>
      </c>
      <c r="AP25" s="39">
        <v>0</v>
      </c>
      <c r="AQ25" s="39">
        <v>2</v>
      </c>
      <c r="AR25" s="39">
        <v>0</v>
      </c>
      <c r="AS25" s="39">
        <v>0</v>
      </c>
      <c r="AT25" s="39">
        <v>0</v>
      </c>
      <c r="AU25" s="39">
        <v>2</v>
      </c>
      <c r="AV25" s="39">
        <v>0</v>
      </c>
      <c r="AW25" s="39">
        <v>1</v>
      </c>
      <c r="AX25" s="39">
        <v>2</v>
      </c>
      <c r="AY25" s="39">
        <v>0</v>
      </c>
      <c r="AZ25" s="39">
        <v>3</v>
      </c>
      <c r="BA25" s="39">
        <v>0</v>
      </c>
      <c r="BB25" s="39">
        <v>0</v>
      </c>
      <c r="BC25" s="39">
        <v>0</v>
      </c>
      <c r="BD25" s="39">
        <v>0</v>
      </c>
      <c r="BE25" s="39">
        <v>0</v>
      </c>
      <c r="BF25" s="39">
        <v>1</v>
      </c>
      <c r="BG25" s="39">
        <v>2</v>
      </c>
      <c r="BH25" s="39">
        <v>0</v>
      </c>
      <c r="BI25" s="39">
        <v>0</v>
      </c>
      <c r="BJ25" s="39">
        <v>0</v>
      </c>
      <c r="BK25" s="39">
        <v>0</v>
      </c>
      <c r="BL25" s="39">
        <v>1</v>
      </c>
      <c r="BM25" s="39">
        <v>0</v>
      </c>
      <c r="BN25" s="39">
        <v>0</v>
      </c>
      <c r="BO25" s="39">
        <v>0</v>
      </c>
      <c r="BP25" s="39">
        <v>0</v>
      </c>
      <c r="BQ25" s="39">
        <v>0</v>
      </c>
      <c r="BR25" s="39">
        <v>0</v>
      </c>
      <c r="BS25" s="39">
        <v>1</v>
      </c>
      <c r="BT25" s="39">
        <v>0</v>
      </c>
      <c r="BU25" s="39">
        <v>0</v>
      </c>
      <c r="BV25" s="39">
        <v>2</v>
      </c>
      <c r="BW25" s="39">
        <v>2</v>
      </c>
      <c r="BX25" s="39">
        <v>58</v>
      </c>
      <c r="BY25" s="39">
        <v>14</v>
      </c>
      <c r="BZ25" s="39">
        <v>129</v>
      </c>
    </row>
    <row r="26" spans="1:78" x14ac:dyDescent="0.2">
      <c r="A26" s="39">
        <v>2</v>
      </c>
      <c r="B26" s="43">
        <v>83</v>
      </c>
      <c r="C26" s="25" t="s">
        <v>425</v>
      </c>
      <c r="D26">
        <v>183</v>
      </c>
      <c r="E26" s="98">
        <v>243</v>
      </c>
      <c r="F26" s="39">
        <v>182</v>
      </c>
      <c r="G26" s="46">
        <f>'Revised Stratig. - April ''08'!$G$188</f>
        <v>4638</v>
      </c>
      <c r="H26" s="39">
        <v>18</v>
      </c>
      <c r="I26" s="39">
        <v>1</v>
      </c>
      <c r="J26" s="39">
        <v>2</v>
      </c>
      <c r="K26" s="39">
        <v>14</v>
      </c>
      <c r="L26" s="39">
        <v>8</v>
      </c>
      <c r="M26" s="39">
        <v>0</v>
      </c>
      <c r="N26" s="39">
        <v>2</v>
      </c>
      <c r="O26" s="39">
        <v>31</v>
      </c>
      <c r="P26" s="39">
        <v>1</v>
      </c>
      <c r="Q26" s="39">
        <v>0</v>
      </c>
      <c r="R26" s="39">
        <v>0</v>
      </c>
      <c r="S26" s="39">
        <v>0</v>
      </c>
      <c r="T26" s="39">
        <v>3</v>
      </c>
      <c r="U26" s="39">
        <v>3</v>
      </c>
      <c r="V26" s="39">
        <v>0</v>
      </c>
      <c r="W26" s="39">
        <v>3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9">
        <v>4</v>
      </c>
      <c r="AD26" s="39">
        <v>3</v>
      </c>
      <c r="AE26" s="39">
        <v>11</v>
      </c>
      <c r="AF26" s="39">
        <v>33</v>
      </c>
      <c r="AG26" s="39">
        <v>135</v>
      </c>
      <c r="AH26" s="39">
        <v>0</v>
      </c>
      <c r="AI26" s="39">
        <v>30</v>
      </c>
      <c r="AJ26" s="39">
        <v>1</v>
      </c>
      <c r="AK26" s="39">
        <v>7</v>
      </c>
      <c r="AL26" s="39">
        <v>2</v>
      </c>
      <c r="AM26" s="39">
        <v>1</v>
      </c>
      <c r="AN26" s="39">
        <v>2</v>
      </c>
      <c r="AO26" s="39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2</v>
      </c>
      <c r="AV26" s="39">
        <v>0</v>
      </c>
      <c r="AW26" s="39">
        <v>0</v>
      </c>
      <c r="AX26" s="39">
        <v>0</v>
      </c>
      <c r="AY26" s="39">
        <v>0</v>
      </c>
      <c r="AZ26" s="39">
        <v>3</v>
      </c>
      <c r="BA26" s="39">
        <v>0</v>
      </c>
      <c r="BB26" s="39">
        <v>0</v>
      </c>
      <c r="BC26" s="39">
        <v>0</v>
      </c>
      <c r="BD26" s="39">
        <v>0</v>
      </c>
      <c r="BE26" s="39">
        <v>0</v>
      </c>
      <c r="BF26" s="39">
        <v>1</v>
      </c>
      <c r="BG26" s="39">
        <v>0</v>
      </c>
      <c r="BH26" s="39">
        <v>0</v>
      </c>
      <c r="BI26" s="39">
        <v>0</v>
      </c>
      <c r="BJ26" s="39">
        <v>0</v>
      </c>
      <c r="BK26" s="39">
        <v>0</v>
      </c>
      <c r="BL26" s="39">
        <v>0</v>
      </c>
      <c r="BM26" s="39">
        <v>0</v>
      </c>
      <c r="BN26" s="39">
        <v>1</v>
      </c>
      <c r="BO26" s="39">
        <v>0</v>
      </c>
      <c r="BP26" s="39">
        <v>0</v>
      </c>
      <c r="BQ26" s="39">
        <v>0</v>
      </c>
      <c r="BR26" s="39">
        <v>0</v>
      </c>
      <c r="BS26" s="39">
        <v>2</v>
      </c>
      <c r="BT26" s="39">
        <v>0</v>
      </c>
      <c r="BU26" s="39">
        <v>0</v>
      </c>
      <c r="BV26" s="39">
        <v>1</v>
      </c>
      <c r="BW26" s="39">
        <v>1</v>
      </c>
      <c r="BX26" s="39">
        <v>66</v>
      </c>
      <c r="BY26" s="39">
        <v>10</v>
      </c>
      <c r="BZ26" s="39">
        <v>127</v>
      </c>
    </row>
    <row r="27" spans="1:78" s="30" customFormat="1" x14ac:dyDescent="0.2">
      <c r="A27" s="47">
        <v>2</v>
      </c>
      <c r="B27" s="43">
        <v>84</v>
      </c>
      <c r="C27" s="43" t="s">
        <v>425</v>
      </c>
      <c r="D27" s="30">
        <v>184</v>
      </c>
      <c r="E27" s="98">
        <v>244</v>
      </c>
      <c r="F27" s="47">
        <v>183</v>
      </c>
      <c r="G27" s="60">
        <f>'Revised Stratig. - April ''08'!$G$189</f>
        <v>4648</v>
      </c>
      <c r="H27" s="47">
        <v>16</v>
      </c>
      <c r="I27" s="47">
        <v>0</v>
      </c>
      <c r="J27" s="47">
        <v>4</v>
      </c>
      <c r="K27" s="47">
        <v>15</v>
      </c>
      <c r="L27" s="47">
        <v>0</v>
      </c>
      <c r="M27" s="47">
        <v>0</v>
      </c>
      <c r="N27" s="47">
        <v>2</v>
      </c>
      <c r="O27" s="47">
        <v>19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1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2</v>
      </c>
      <c r="AD27" s="47">
        <v>3</v>
      </c>
      <c r="AE27" s="47">
        <v>8</v>
      </c>
      <c r="AF27" s="47">
        <v>55</v>
      </c>
      <c r="AG27" s="47">
        <v>140</v>
      </c>
      <c r="AH27" s="47">
        <v>0</v>
      </c>
      <c r="AI27" s="47">
        <v>26</v>
      </c>
      <c r="AJ27" s="47">
        <v>0</v>
      </c>
      <c r="AK27" s="47">
        <v>12</v>
      </c>
      <c r="AL27" s="47">
        <v>4</v>
      </c>
      <c r="AM27" s="47">
        <v>1</v>
      </c>
      <c r="AN27" s="47">
        <v>2</v>
      </c>
      <c r="AO27" s="47">
        <v>0</v>
      </c>
      <c r="AP27" s="47">
        <v>0</v>
      </c>
      <c r="AQ27" s="47">
        <v>1</v>
      </c>
      <c r="AR27" s="47">
        <v>0</v>
      </c>
      <c r="AS27" s="47">
        <v>0</v>
      </c>
      <c r="AT27" s="47">
        <v>0</v>
      </c>
      <c r="AU27" s="47">
        <v>3</v>
      </c>
      <c r="AV27" s="47">
        <v>0</v>
      </c>
      <c r="AW27" s="47">
        <v>0</v>
      </c>
      <c r="AX27" s="47">
        <v>0</v>
      </c>
      <c r="AY27" s="47">
        <v>0</v>
      </c>
      <c r="AZ27" s="47">
        <v>5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2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4</v>
      </c>
      <c r="BW27" s="47">
        <v>1</v>
      </c>
      <c r="BX27" s="47">
        <v>60</v>
      </c>
      <c r="BY27" s="47">
        <v>16</v>
      </c>
      <c r="BZ27" s="47">
        <v>82</v>
      </c>
    </row>
    <row r="28" spans="1:78" x14ac:dyDescent="0.2">
      <c r="A28" s="39">
        <v>2</v>
      </c>
      <c r="B28" s="43">
        <v>85</v>
      </c>
      <c r="C28" s="25" t="s">
        <v>425</v>
      </c>
      <c r="D28">
        <v>185</v>
      </c>
      <c r="E28" s="98">
        <v>245</v>
      </c>
      <c r="F28" s="39">
        <v>184</v>
      </c>
      <c r="G28" s="46">
        <f>'Revised Stratig. - April ''08'!G190</f>
        <v>4659</v>
      </c>
      <c r="H28" s="47">
        <v>17</v>
      </c>
      <c r="I28" s="39">
        <v>2</v>
      </c>
      <c r="J28" s="39">
        <v>0</v>
      </c>
      <c r="K28" s="39">
        <v>26</v>
      </c>
      <c r="L28" s="39">
        <v>0</v>
      </c>
      <c r="M28" s="39">
        <v>0</v>
      </c>
      <c r="N28" s="39">
        <v>2</v>
      </c>
      <c r="O28" s="39">
        <v>24</v>
      </c>
      <c r="P28" s="39">
        <v>0</v>
      </c>
      <c r="Q28" s="39">
        <v>0</v>
      </c>
      <c r="R28" s="39">
        <v>2</v>
      </c>
      <c r="S28" s="39">
        <v>0</v>
      </c>
      <c r="T28" s="39">
        <v>0</v>
      </c>
      <c r="U28" s="39">
        <v>1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>
        <v>0</v>
      </c>
      <c r="AC28" s="39">
        <v>0</v>
      </c>
      <c r="AD28" s="39">
        <v>1</v>
      </c>
      <c r="AE28" s="39">
        <v>103</v>
      </c>
      <c r="AF28" s="39">
        <v>9</v>
      </c>
      <c r="AG28" s="39">
        <v>77</v>
      </c>
      <c r="AH28" s="39">
        <v>0</v>
      </c>
      <c r="AI28" s="39">
        <v>37</v>
      </c>
      <c r="AJ28" s="39">
        <v>0</v>
      </c>
      <c r="AK28" s="39">
        <v>7</v>
      </c>
      <c r="AL28" s="39">
        <v>4</v>
      </c>
      <c r="AM28" s="39">
        <v>1</v>
      </c>
      <c r="AN28" s="39">
        <v>1</v>
      </c>
      <c r="AO28" s="39">
        <v>0</v>
      </c>
      <c r="AP28" s="39">
        <v>0</v>
      </c>
      <c r="AQ28" s="39">
        <v>0</v>
      </c>
      <c r="AR28" s="39">
        <v>0</v>
      </c>
      <c r="AS28" s="39">
        <v>1</v>
      </c>
      <c r="AT28" s="39">
        <v>0</v>
      </c>
      <c r="AU28" s="39">
        <v>0</v>
      </c>
      <c r="AV28" s="39">
        <v>0</v>
      </c>
      <c r="AW28" s="39">
        <v>0</v>
      </c>
      <c r="AX28" s="39">
        <v>0</v>
      </c>
      <c r="AY28" s="39">
        <v>0</v>
      </c>
      <c r="AZ28" s="39">
        <v>0</v>
      </c>
      <c r="BA28" s="39">
        <v>0</v>
      </c>
      <c r="BB28" s="39">
        <v>0</v>
      </c>
      <c r="BC28" s="39">
        <v>0</v>
      </c>
      <c r="BD28" s="39">
        <v>5</v>
      </c>
      <c r="BE28" s="39">
        <v>0</v>
      </c>
      <c r="BF28" s="39">
        <v>0</v>
      </c>
      <c r="BG28" s="39">
        <v>0</v>
      </c>
      <c r="BH28" s="39">
        <v>0</v>
      </c>
      <c r="BI28" s="39">
        <v>0</v>
      </c>
      <c r="BJ28" s="39">
        <v>0</v>
      </c>
      <c r="BK28" s="39">
        <v>0</v>
      </c>
      <c r="BL28" s="39">
        <v>0</v>
      </c>
      <c r="BM28" s="39">
        <v>0</v>
      </c>
      <c r="BN28" s="39">
        <v>0</v>
      </c>
      <c r="BO28" s="39">
        <v>0</v>
      </c>
      <c r="BP28" s="39">
        <v>0</v>
      </c>
      <c r="BQ28" s="39">
        <v>0</v>
      </c>
      <c r="BR28" s="39">
        <v>0</v>
      </c>
      <c r="BS28" s="39">
        <v>0</v>
      </c>
      <c r="BT28" s="39">
        <v>0</v>
      </c>
      <c r="BU28" s="39">
        <v>0</v>
      </c>
      <c r="BV28" s="39">
        <v>0</v>
      </c>
      <c r="BW28" s="39">
        <v>0</v>
      </c>
      <c r="BX28" s="39">
        <v>53</v>
      </c>
      <c r="BY28" s="39">
        <v>13</v>
      </c>
      <c r="BZ28" s="39">
        <v>54249.134948096886</v>
      </c>
    </row>
    <row r="29" spans="1:78" x14ac:dyDescent="0.2">
      <c r="A29" s="39">
        <v>2</v>
      </c>
      <c r="B29" s="43">
        <v>86</v>
      </c>
      <c r="C29" s="25" t="s">
        <v>425</v>
      </c>
      <c r="D29">
        <v>186</v>
      </c>
      <c r="E29" s="98">
        <v>246</v>
      </c>
      <c r="F29" s="39">
        <v>185</v>
      </c>
      <c r="G29" s="46">
        <f>'Revised Stratig. - April ''08'!G191</f>
        <v>4667</v>
      </c>
      <c r="H29" s="39">
        <v>19</v>
      </c>
      <c r="I29" s="39">
        <v>0</v>
      </c>
      <c r="J29" s="39">
        <v>2</v>
      </c>
      <c r="K29" s="39">
        <v>36</v>
      </c>
      <c r="L29" s="39">
        <v>5</v>
      </c>
      <c r="M29" s="39">
        <v>0</v>
      </c>
      <c r="N29" s="39">
        <v>2</v>
      </c>
      <c r="O29" s="39">
        <v>41</v>
      </c>
      <c r="P29" s="39">
        <v>1</v>
      </c>
      <c r="Q29" s="39">
        <v>0</v>
      </c>
      <c r="R29" s="39">
        <v>0</v>
      </c>
      <c r="S29" s="39">
        <v>0</v>
      </c>
      <c r="T29" s="39">
        <v>0</v>
      </c>
      <c r="U29" s="39">
        <v>5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9">
        <v>2</v>
      </c>
      <c r="AD29" s="39">
        <v>0</v>
      </c>
      <c r="AE29" s="39">
        <v>7</v>
      </c>
      <c r="AF29" s="39">
        <v>28</v>
      </c>
      <c r="AG29" s="39">
        <v>115.5</v>
      </c>
      <c r="AH29" s="39">
        <v>0</v>
      </c>
      <c r="AI29" s="39">
        <v>45</v>
      </c>
      <c r="AJ29" s="39">
        <v>1</v>
      </c>
      <c r="AK29" s="39">
        <v>5</v>
      </c>
      <c r="AL29" s="39">
        <v>2</v>
      </c>
      <c r="AM29" s="39">
        <v>2</v>
      </c>
      <c r="AN29" s="39">
        <v>2</v>
      </c>
      <c r="AO29" s="39">
        <v>0</v>
      </c>
      <c r="AP29" s="39">
        <v>0</v>
      </c>
      <c r="AQ29" s="39">
        <v>2</v>
      </c>
      <c r="AR29" s="39">
        <v>0</v>
      </c>
      <c r="AS29" s="39">
        <v>0</v>
      </c>
      <c r="AT29" s="39">
        <v>0</v>
      </c>
      <c r="AU29" s="39">
        <v>3</v>
      </c>
      <c r="AV29" s="39">
        <v>0</v>
      </c>
      <c r="AW29" s="39">
        <v>0</v>
      </c>
      <c r="AX29" s="39">
        <v>0</v>
      </c>
      <c r="AY29" s="39">
        <v>0</v>
      </c>
      <c r="AZ29" s="39">
        <v>0</v>
      </c>
      <c r="BA29" s="39">
        <v>0</v>
      </c>
      <c r="BB29" s="39">
        <v>0</v>
      </c>
      <c r="BC29" s="39">
        <v>0</v>
      </c>
      <c r="BD29" s="39">
        <v>0</v>
      </c>
      <c r="BE29" s="39">
        <v>0</v>
      </c>
      <c r="BF29" s="39">
        <v>4</v>
      </c>
      <c r="BG29" s="39">
        <v>0</v>
      </c>
      <c r="BH29" s="39">
        <v>0</v>
      </c>
      <c r="BI29" s="39">
        <v>0</v>
      </c>
      <c r="BJ29" s="39">
        <v>0</v>
      </c>
      <c r="BK29" s="39">
        <v>0</v>
      </c>
      <c r="BL29" s="39">
        <v>0</v>
      </c>
      <c r="BM29" s="39">
        <v>1</v>
      </c>
      <c r="BN29" s="39">
        <v>0</v>
      </c>
      <c r="BO29" s="39">
        <v>3</v>
      </c>
      <c r="BP29" s="39">
        <v>0</v>
      </c>
      <c r="BQ29" s="39">
        <v>0</v>
      </c>
      <c r="BR29" s="39">
        <v>0</v>
      </c>
      <c r="BS29" s="39">
        <v>2</v>
      </c>
      <c r="BT29" s="39">
        <v>0</v>
      </c>
      <c r="BU29" s="39">
        <v>0</v>
      </c>
      <c r="BV29" s="39">
        <v>4</v>
      </c>
      <c r="BW29" s="39">
        <v>2</v>
      </c>
      <c r="BX29" s="39">
        <v>102</v>
      </c>
      <c r="BY29" s="39">
        <v>19</v>
      </c>
      <c r="BZ29" s="39">
        <v>121</v>
      </c>
    </row>
    <row r="30" spans="1:78" x14ac:dyDescent="0.2">
      <c r="A30" s="39">
        <v>2</v>
      </c>
      <c r="B30" s="43">
        <v>87</v>
      </c>
      <c r="C30" s="25" t="s">
        <v>425</v>
      </c>
      <c r="D30">
        <v>187</v>
      </c>
      <c r="E30" s="98">
        <v>247</v>
      </c>
      <c r="F30" s="39">
        <v>186</v>
      </c>
      <c r="G30" s="46">
        <f>'Revised Stratig. - April ''08'!G192</f>
        <v>4675</v>
      </c>
      <c r="H30" s="39">
        <v>33</v>
      </c>
      <c r="I30" s="39">
        <v>0</v>
      </c>
      <c r="J30" s="39">
        <v>10</v>
      </c>
      <c r="K30" s="39">
        <v>17</v>
      </c>
      <c r="L30" s="39">
        <v>3</v>
      </c>
      <c r="M30" s="39">
        <v>1</v>
      </c>
      <c r="N30" s="39">
        <v>4</v>
      </c>
      <c r="O30" s="39">
        <v>37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1</v>
      </c>
      <c r="W30" s="39">
        <v>0</v>
      </c>
      <c r="X30" s="39">
        <v>0</v>
      </c>
      <c r="Y30" s="39">
        <v>0</v>
      </c>
      <c r="Z30" s="39">
        <v>1</v>
      </c>
      <c r="AA30" s="39">
        <v>0</v>
      </c>
      <c r="AB30" s="39">
        <v>0</v>
      </c>
      <c r="AC30" s="39">
        <v>3</v>
      </c>
      <c r="AD30" s="39">
        <v>3</v>
      </c>
      <c r="AE30" s="39">
        <v>13</v>
      </c>
      <c r="AF30" s="39">
        <v>32</v>
      </c>
      <c r="AG30" s="39">
        <v>123</v>
      </c>
      <c r="AH30" s="39">
        <v>0</v>
      </c>
      <c r="AI30" s="39">
        <v>46</v>
      </c>
      <c r="AJ30" s="39">
        <v>0</v>
      </c>
      <c r="AK30" s="39">
        <v>19</v>
      </c>
      <c r="AL30" s="39">
        <v>3</v>
      </c>
      <c r="AM30" s="39">
        <v>1</v>
      </c>
      <c r="AN30" s="39">
        <v>2</v>
      </c>
      <c r="AO30" s="39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2</v>
      </c>
      <c r="AV30" s="39">
        <v>0</v>
      </c>
      <c r="AW30" s="39">
        <v>0</v>
      </c>
      <c r="AX30" s="39">
        <v>1</v>
      </c>
      <c r="AY30" s="39">
        <v>0</v>
      </c>
      <c r="AZ30" s="39">
        <v>2</v>
      </c>
      <c r="BA30" s="39">
        <v>0</v>
      </c>
      <c r="BB30" s="39">
        <v>0</v>
      </c>
      <c r="BC30" s="39">
        <v>0</v>
      </c>
      <c r="BD30" s="39">
        <v>0</v>
      </c>
      <c r="BE30" s="39">
        <v>0</v>
      </c>
      <c r="BF30" s="39">
        <v>1</v>
      </c>
      <c r="BG30" s="39">
        <v>0</v>
      </c>
      <c r="BH30" s="39">
        <v>0</v>
      </c>
      <c r="BI30" s="39">
        <v>0</v>
      </c>
      <c r="BJ30" s="39">
        <v>0</v>
      </c>
      <c r="BK30" s="39">
        <v>0</v>
      </c>
      <c r="BL30" s="39">
        <v>0</v>
      </c>
      <c r="BM30" s="39">
        <v>0</v>
      </c>
      <c r="BN30" s="39">
        <v>0</v>
      </c>
      <c r="BO30" s="39">
        <v>2</v>
      </c>
      <c r="BP30" s="39">
        <v>0</v>
      </c>
      <c r="BQ30" s="39">
        <v>0</v>
      </c>
      <c r="BR30" s="39">
        <v>0</v>
      </c>
      <c r="BS30" s="39">
        <v>5</v>
      </c>
      <c r="BT30" s="39">
        <v>0</v>
      </c>
      <c r="BU30" s="39">
        <v>0</v>
      </c>
      <c r="BV30" s="39">
        <v>1</v>
      </c>
      <c r="BW30" s="39">
        <v>3</v>
      </c>
      <c r="BX30" s="39">
        <v>101</v>
      </c>
      <c r="BY30" s="39">
        <v>11</v>
      </c>
      <c r="BZ30" s="39">
        <v>144</v>
      </c>
    </row>
    <row r="31" spans="1:78" x14ac:dyDescent="0.2">
      <c r="A31" s="39">
        <v>2</v>
      </c>
      <c r="B31" s="43">
        <v>88</v>
      </c>
      <c r="C31" s="25" t="s">
        <v>425</v>
      </c>
      <c r="D31">
        <v>188</v>
      </c>
      <c r="E31" s="98">
        <v>248</v>
      </c>
      <c r="F31" s="39">
        <v>187</v>
      </c>
      <c r="G31" s="46">
        <f>'Revised Stratig. - April ''08'!G193</f>
        <v>4683</v>
      </c>
      <c r="H31" s="39">
        <v>16</v>
      </c>
      <c r="I31" s="39">
        <v>0</v>
      </c>
      <c r="J31" s="39">
        <v>7</v>
      </c>
      <c r="K31" s="39">
        <v>24</v>
      </c>
      <c r="L31" s="39">
        <v>1</v>
      </c>
      <c r="M31" s="39">
        <v>4</v>
      </c>
      <c r="N31" s="39">
        <v>1</v>
      </c>
      <c r="O31" s="39">
        <v>35</v>
      </c>
      <c r="P31" s="39">
        <v>0</v>
      </c>
      <c r="Q31" s="39">
        <v>0</v>
      </c>
      <c r="R31" s="39">
        <v>0</v>
      </c>
      <c r="S31" s="39">
        <v>0</v>
      </c>
      <c r="T31" s="39">
        <v>2</v>
      </c>
      <c r="U31" s="39">
        <v>2</v>
      </c>
      <c r="V31" s="39">
        <v>0</v>
      </c>
      <c r="W31" s="39">
        <v>2</v>
      </c>
      <c r="X31" s="39">
        <v>0</v>
      </c>
      <c r="Y31" s="39">
        <v>0</v>
      </c>
      <c r="Z31" s="39">
        <v>1</v>
      </c>
      <c r="AA31" s="39">
        <v>1</v>
      </c>
      <c r="AB31" s="39">
        <v>0</v>
      </c>
      <c r="AC31" s="39">
        <v>2</v>
      </c>
      <c r="AD31" s="39">
        <v>1</v>
      </c>
      <c r="AE31" s="39">
        <v>4</v>
      </c>
      <c r="AF31" s="39">
        <v>34</v>
      </c>
      <c r="AG31" s="39">
        <v>109</v>
      </c>
      <c r="AH31" s="39">
        <v>0</v>
      </c>
      <c r="AI31" s="39">
        <v>56</v>
      </c>
      <c r="AJ31" s="39">
        <v>1</v>
      </c>
      <c r="AK31" s="39">
        <v>9</v>
      </c>
      <c r="AL31" s="39">
        <v>9</v>
      </c>
      <c r="AM31" s="39">
        <v>0</v>
      </c>
      <c r="AN31" s="39">
        <v>5</v>
      </c>
      <c r="AO31" s="39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1</v>
      </c>
      <c r="AV31" s="39">
        <v>0</v>
      </c>
      <c r="AW31" s="39">
        <v>0</v>
      </c>
      <c r="AX31" s="39">
        <v>0</v>
      </c>
      <c r="AY31" s="39">
        <v>0</v>
      </c>
      <c r="AZ31" s="39">
        <v>1</v>
      </c>
      <c r="BA31" s="39">
        <v>0</v>
      </c>
      <c r="BB31" s="39">
        <v>0</v>
      </c>
      <c r="BC31" s="39">
        <v>0</v>
      </c>
      <c r="BD31" s="39">
        <v>0</v>
      </c>
      <c r="BE31" s="39">
        <v>0</v>
      </c>
      <c r="BF31" s="39">
        <v>2</v>
      </c>
      <c r="BG31" s="39">
        <v>1</v>
      </c>
      <c r="BH31" s="39">
        <v>2</v>
      </c>
      <c r="BI31" s="39">
        <v>0</v>
      </c>
      <c r="BJ31" s="39">
        <v>0</v>
      </c>
      <c r="BK31" s="39">
        <v>0</v>
      </c>
      <c r="BL31" s="39">
        <v>1</v>
      </c>
      <c r="BM31" s="39">
        <v>0</v>
      </c>
      <c r="BN31" s="39">
        <v>0</v>
      </c>
      <c r="BO31" s="39">
        <v>1</v>
      </c>
      <c r="BP31" s="39">
        <v>0</v>
      </c>
      <c r="BQ31" s="39">
        <v>0</v>
      </c>
      <c r="BR31" s="39">
        <v>0</v>
      </c>
      <c r="BS31" s="39">
        <v>1</v>
      </c>
      <c r="BT31" s="39">
        <v>0</v>
      </c>
      <c r="BU31" s="39">
        <v>0</v>
      </c>
      <c r="BV31" s="39">
        <v>4</v>
      </c>
      <c r="BW31" s="39">
        <v>10</v>
      </c>
      <c r="BX31" s="39">
        <v>81</v>
      </c>
      <c r="BY31" s="39">
        <v>13</v>
      </c>
      <c r="BZ31" s="39">
        <v>142</v>
      </c>
    </row>
    <row r="32" spans="1:78" x14ac:dyDescent="0.2">
      <c r="A32" s="39">
        <v>2</v>
      </c>
      <c r="B32" s="43">
        <v>89</v>
      </c>
      <c r="C32" s="25" t="s">
        <v>425</v>
      </c>
      <c r="D32">
        <v>189</v>
      </c>
      <c r="E32" s="98">
        <v>249</v>
      </c>
      <c r="F32" s="39">
        <v>188</v>
      </c>
      <c r="G32" s="46">
        <f>'Revised Stratig. - April ''08'!G194</f>
        <v>4691</v>
      </c>
      <c r="H32" s="39">
        <v>22</v>
      </c>
      <c r="I32" s="39">
        <v>0</v>
      </c>
      <c r="J32" s="39">
        <v>4</v>
      </c>
      <c r="K32" s="39">
        <v>20</v>
      </c>
      <c r="L32" s="39">
        <v>0</v>
      </c>
      <c r="M32" s="39">
        <v>0</v>
      </c>
      <c r="N32" s="39">
        <v>2</v>
      </c>
      <c r="O32" s="39">
        <v>42</v>
      </c>
      <c r="P32" s="39">
        <v>1</v>
      </c>
      <c r="Q32" s="39">
        <v>0</v>
      </c>
      <c r="R32" s="39">
        <v>0</v>
      </c>
      <c r="S32" s="39">
        <v>0</v>
      </c>
      <c r="T32" s="39">
        <v>3</v>
      </c>
      <c r="U32" s="39">
        <v>5</v>
      </c>
      <c r="V32" s="39">
        <v>1</v>
      </c>
      <c r="W32" s="39">
        <v>1</v>
      </c>
      <c r="X32" s="39">
        <v>0</v>
      </c>
      <c r="Y32" s="39">
        <v>0</v>
      </c>
      <c r="Z32" s="39">
        <v>0</v>
      </c>
      <c r="AA32" s="39">
        <v>0</v>
      </c>
      <c r="AB32" s="39">
        <v>0</v>
      </c>
      <c r="AC32" s="39">
        <v>2</v>
      </c>
      <c r="AD32" s="39">
        <v>0</v>
      </c>
      <c r="AE32" s="39">
        <v>6</v>
      </c>
      <c r="AF32" s="39">
        <v>36</v>
      </c>
      <c r="AG32" s="39">
        <v>107.5</v>
      </c>
      <c r="AH32" s="39">
        <v>0</v>
      </c>
      <c r="AI32" s="39">
        <v>42</v>
      </c>
      <c r="AJ32" s="39">
        <v>0</v>
      </c>
      <c r="AK32" s="39">
        <v>13</v>
      </c>
      <c r="AL32" s="39">
        <v>4</v>
      </c>
      <c r="AM32" s="39">
        <v>4</v>
      </c>
      <c r="AN32" s="39">
        <v>7</v>
      </c>
      <c r="AO32" s="39">
        <v>0</v>
      </c>
      <c r="AP32" s="39">
        <v>0</v>
      </c>
      <c r="AQ32" s="39">
        <v>0</v>
      </c>
      <c r="AR32" s="39">
        <v>0</v>
      </c>
      <c r="AS32" s="39">
        <v>0</v>
      </c>
      <c r="AT32" s="39">
        <v>0</v>
      </c>
      <c r="AU32" s="39">
        <v>2</v>
      </c>
      <c r="AV32" s="39">
        <v>0</v>
      </c>
      <c r="AW32" s="39">
        <v>0</v>
      </c>
      <c r="AX32" s="39">
        <v>3</v>
      </c>
      <c r="AY32" s="39">
        <v>0</v>
      </c>
      <c r="AZ32" s="39">
        <v>5</v>
      </c>
      <c r="BA32" s="39">
        <v>0</v>
      </c>
      <c r="BB32" s="39">
        <v>0</v>
      </c>
      <c r="BC32" s="39">
        <v>0</v>
      </c>
      <c r="BD32" s="39">
        <v>0</v>
      </c>
      <c r="BE32" s="39">
        <v>0</v>
      </c>
      <c r="BF32" s="39">
        <v>3</v>
      </c>
      <c r="BG32" s="39">
        <v>0</v>
      </c>
      <c r="BH32" s="39">
        <v>1</v>
      </c>
      <c r="BI32" s="39">
        <v>0</v>
      </c>
      <c r="BJ32" s="39">
        <v>0</v>
      </c>
      <c r="BK32" s="39">
        <v>0</v>
      </c>
      <c r="BL32" s="39">
        <v>0</v>
      </c>
      <c r="BM32" s="39">
        <v>0</v>
      </c>
      <c r="BN32" s="39">
        <v>0</v>
      </c>
      <c r="BO32" s="39">
        <v>2</v>
      </c>
      <c r="BP32" s="39">
        <v>0</v>
      </c>
      <c r="BQ32" s="39">
        <v>1</v>
      </c>
      <c r="BR32" s="39">
        <v>0</v>
      </c>
      <c r="BS32" s="39">
        <v>5</v>
      </c>
      <c r="BT32" s="39">
        <v>0</v>
      </c>
      <c r="BU32" s="39">
        <v>0</v>
      </c>
      <c r="BV32" s="39">
        <v>3</v>
      </c>
      <c r="BW32" s="39">
        <v>4</v>
      </c>
      <c r="BX32" s="39">
        <v>88</v>
      </c>
      <c r="BY32" s="39">
        <v>29</v>
      </c>
      <c r="BZ32" s="39">
        <v>178</v>
      </c>
    </row>
    <row r="33" spans="1:78" s="30" customFormat="1" x14ac:dyDescent="0.2">
      <c r="A33" s="47">
        <v>2</v>
      </c>
      <c r="B33" s="43">
        <v>90</v>
      </c>
      <c r="C33" s="43" t="s">
        <v>425</v>
      </c>
      <c r="D33" s="30">
        <v>190</v>
      </c>
      <c r="E33" s="98">
        <v>250</v>
      </c>
      <c r="F33" s="47">
        <v>189</v>
      </c>
      <c r="G33" s="60">
        <f>'Revised Stratig. - April ''08'!G195</f>
        <v>4699</v>
      </c>
      <c r="H33" s="47">
        <v>24</v>
      </c>
      <c r="I33" s="47">
        <v>0</v>
      </c>
      <c r="J33" s="47">
        <v>6</v>
      </c>
      <c r="K33" s="47">
        <v>18</v>
      </c>
      <c r="L33" s="47">
        <v>1</v>
      </c>
      <c r="M33" s="47">
        <v>2</v>
      </c>
      <c r="N33" s="47">
        <v>4</v>
      </c>
      <c r="O33" s="47">
        <v>30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2</v>
      </c>
      <c r="X33" s="47">
        <v>0</v>
      </c>
      <c r="Y33" s="47">
        <v>0</v>
      </c>
      <c r="Z33" s="47">
        <v>0</v>
      </c>
      <c r="AA33" s="47">
        <v>0</v>
      </c>
      <c r="AB33" s="47">
        <v>0</v>
      </c>
      <c r="AC33" s="47">
        <v>3</v>
      </c>
      <c r="AD33" s="47">
        <v>2</v>
      </c>
      <c r="AE33" s="47">
        <v>6</v>
      </c>
      <c r="AF33" s="47">
        <v>35</v>
      </c>
      <c r="AG33" s="47">
        <v>159.5</v>
      </c>
      <c r="AH33" s="47">
        <v>0</v>
      </c>
      <c r="AI33" s="47">
        <v>51</v>
      </c>
      <c r="AJ33" s="47">
        <v>0</v>
      </c>
      <c r="AK33" s="47">
        <v>11</v>
      </c>
      <c r="AL33" s="47">
        <v>3</v>
      </c>
      <c r="AM33" s="47">
        <v>1</v>
      </c>
      <c r="AN33" s="47">
        <v>4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1</v>
      </c>
      <c r="AV33" s="47">
        <v>0</v>
      </c>
      <c r="AW33" s="47">
        <v>0</v>
      </c>
      <c r="AX33" s="47">
        <v>2</v>
      </c>
      <c r="AY33" s="47">
        <v>0</v>
      </c>
      <c r="AZ33" s="47">
        <v>4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0</v>
      </c>
      <c r="BL33" s="47">
        <v>0</v>
      </c>
      <c r="BM33" s="47">
        <v>0</v>
      </c>
      <c r="BN33" s="47">
        <v>0</v>
      </c>
      <c r="BO33" s="47">
        <v>1</v>
      </c>
      <c r="BP33" s="47">
        <v>0</v>
      </c>
      <c r="BQ33" s="47">
        <v>0</v>
      </c>
      <c r="BR33" s="47">
        <v>0</v>
      </c>
      <c r="BS33" s="47">
        <v>3</v>
      </c>
      <c r="BT33" s="47">
        <v>0</v>
      </c>
      <c r="BU33" s="47">
        <v>0</v>
      </c>
      <c r="BV33" s="47">
        <v>4</v>
      </c>
      <c r="BW33" s="47">
        <v>4</v>
      </c>
      <c r="BX33" s="47">
        <v>120</v>
      </c>
      <c r="BY33" s="47">
        <v>21</v>
      </c>
      <c r="BZ33" s="47">
        <v>173</v>
      </c>
    </row>
    <row r="34" spans="1:78" x14ac:dyDescent="0.2">
      <c r="A34" s="39">
        <v>3</v>
      </c>
      <c r="B34" s="43">
        <v>2</v>
      </c>
      <c r="C34" s="25" t="s">
        <v>425</v>
      </c>
      <c r="D34">
        <v>194</v>
      </c>
      <c r="E34" s="98">
        <v>254</v>
      </c>
      <c r="F34" s="39">
        <v>198</v>
      </c>
      <c r="G34" s="46">
        <f>'Revised Stratig. - April ''08'!G199</f>
        <v>4811</v>
      </c>
      <c r="H34" s="39">
        <v>21</v>
      </c>
      <c r="I34" s="39">
        <v>0</v>
      </c>
      <c r="J34" s="39">
        <v>17</v>
      </c>
      <c r="K34" s="39">
        <v>35</v>
      </c>
      <c r="L34" s="39">
        <v>7</v>
      </c>
      <c r="M34" s="39">
        <v>4</v>
      </c>
      <c r="N34" s="39">
        <v>8</v>
      </c>
      <c r="O34" s="39">
        <v>89</v>
      </c>
      <c r="P34" s="39">
        <v>1</v>
      </c>
      <c r="Q34" s="39">
        <v>0</v>
      </c>
      <c r="R34" s="39">
        <v>0</v>
      </c>
      <c r="S34" s="39">
        <v>0</v>
      </c>
      <c r="T34" s="39">
        <v>4</v>
      </c>
      <c r="U34" s="39">
        <v>1</v>
      </c>
      <c r="V34" s="39">
        <v>0</v>
      </c>
      <c r="W34" s="39">
        <v>7</v>
      </c>
      <c r="X34" s="39">
        <v>0</v>
      </c>
      <c r="Y34" s="39">
        <v>0</v>
      </c>
      <c r="Z34" s="39">
        <v>0</v>
      </c>
      <c r="AA34" s="39">
        <v>1</v>
      </c>
      <c r="AB34" s="39">
        <v>0</v>
      </c>
      <c r="AC34" s="39">
        <v>6</v>
      </c>
      <c r="AD34" s="39">
        <v>2</v>
      </c>
      <c r="AE34" s="39">
        <v>9</v>
      </c>
      <c r="AF34" s="39">
        <v>64</v>
      </c>
      <c r="AG34" s="39">
        <v>241.5</v>
      </c>
      <c r="AH34" s="39">
        <v>0</v>
      </c>
      <c r="AI34" s="39">
        <v>95</v>
      </c>
      <c r="AJ34" s="39">
        <v>0</v>
      </c>
      <c r="AK34" s="39">
        <v>26</v>
      </c>
      <c r="AL34" s="39">
        <v>7</v>
      </c>
      <c r="AM34" s="39">
        <v>4</v>
      </c>
      <c r="AN34" s="39">
        <v>14</v>
      </c>
      <c r="AO34" s="39">
        <v>0</v>
      </c>
      <c r="AP34" s="39">
        <v>0</v>
      </c>
      <c r="AQ34" s="39">
        <v>1</v>
      </c>
      <c r="AR34" s="39">
        <v>1</v>
      </c>
      <c r="AS34" s="39">
        <v>0</v>
      </c>
      <c r="AT34" s="39">
        <v>0</v>
      </c>
      <c r="AU34" s="39">
        <v>1</v>
      </c>
      <c r="AV34" s="39">
        <v>0</v>
      </c>
      <c r="AW34" s="39">
        <v>0</v>
      </c>
      <c r="AX34" s="39">
        <v>3</v>
      </c>
      <c r="AY34" s="39">
        <v>1</v>
      </c>
      <c r="AZ34" s="39">
        <v>5</v>
      </c>
      <c r="BA34" s="39">
        <v>0</v>
      </c>
      <c r="BB34" s="39">
        <v>0</v>
      </c>
      <c r="BC34" s="39">
        <v>0</v>
      </c>
      <c r="BD34" s="39">
        <v>0</v>
      </c>
      <c r="BE34" s="39">
        <v>0</v>
      </c>
      <c r="BF34" s="39">
        <v>6</v>
      </c>
      <c r="BG34" s="39">
        <v>0</v>
      </c>
      <c r="BH34" s="39">
        <v>0</v>
      </c>
      <c r="BI34" s="39">
        <v>0</v>
      </c>
      <c r="BJ34" s="39">
        <v>1</v>
      </c>
      <c r="BK34" s="39">
        <v>0</v>
      </c>
      <c r="BL34" s="39">
        <v>1</v>
      </c>
      <c r="BM34" s="39">
        <v>1</v>
      </c>
      <c r="BN34" s="39">
        <v>1</v>
      </c>
      <c r="BO34" s="39">
        <v>4</v>
      </c>
      <c r="BP34" s="39">
        <v>0</v>
      </c>
      <c r="BQ34" s="39">
        <v>2</v>
      </c>
      <c r="BR34" s="39">
        <v>0</v>
      </c>
      <c r="BS34" s="39">
        <v>6</v>
      </c>
      <c r="BT34" s="39">
        <v>0</v>
      </c>
      <c r="BU34" s="39">
        <v>0</v>
      </c>
      <c r="BV34" s="39">
        <v>2</v>
      </c>
      <c r="BW34" s="39">
        <v>8</v>
      </c>
      <c r="BX34" s="39">
        <v>175</v>
      </c>
      <c r="BY34" s="39">
        <v>34</v>
      </c>
      <c r="BZ34" s="39">
        <v>282</v>
      </c>
    </row>
    <row r="35" spans="1:78" x14ac:dyDescent="0.2">
      <c r="A35" s="39">
        <v>3</v>
      </c>
      <c r="B35" s="43">
        <v>3</v>
      </c>
      <c r="C35" s="25" t="s">
        <v>425</v>
      </c>
      <c r="D35">
        <v>195</v>
      </c>
      <c r="E35" s="98">
        <v>255</v>
      </c>
      <c r="F35" s="39">
        <v>199</v>
      </c>
      <c r="G35" s="46">
        <f>'Revised Stratig. - April ''08'!G200</f>
        <v>4839</v>
      </c>
      <c r="H35" s="39">
        <v>23</v>
      </c>
      <c r="I35" s="39">
        <v>0</v>
      </c>
      <c r="J35" s="39">
        <v>17</v>
      </c>
      <c r="K35" s="39">
        <v>36</v>
      </c>
      <c r="L35" s="39">
        <v>5</v>
      </c>
      <c r="M35" s="39">
        <v>5</v>
      </c>
      <c r="N35" s="39">
        <v>7</v>
      </c>
      <c r="O35" s="39">
        <v>83</v>
      </c>
      <c r="P35" s="39">
        <v>0</v>
      </c>
      <c r="Q35" s="39">
        <v>0</v>
      </c>
      <c r="R35" s="39">
        <v>0</v>
      </c>
      <c r="S35" s="39">
        <v>0</v>
      </c>
      <c r="T35" s="39">
        <v>6</v>
      </c>
      <c r="U35" s="39">
        <v>13</v>
      </c>
      <c r="V35" s="39">
        <v>0</v>
      </c>
      <c r="W35" s="39">
        <v>6</v>
      </c>
      <c r="X35" s="39">
        <v>0</v>
      </c>
      <c r="Y35" s="39">
        <v>0</v>
      </c>
      <c r="Z35" s="39">
        <v>2</v>
      </c>
      <c r="AA35" s="39">
        <v>0</v>
      </c>
      <c r="AB35" s="39">
        <v>0</v>
      </c>
      <c r="AC35" s="39">
        <v>6</v>
      </c>
      <c r="AD35" s="39">
        <v>2</v>
      </c>
      <c r="AE35" s="39">
        <v>9</v>
      </c>
      <c r="AF35" s="39">
        <v>54</v>
      </c>
      <c r="AG35" s="39">
        <v>300.5</v>
      </c>
      <c r="AH35" s="39">
        <v>0</v>
      </c>
      <c r="AI35" s="39">
        <v>100</v>
      </c>
      <c r="AJ35" s="39">
        <v>1</v>
      </c>
      <c r="AK35" s="39">
        <v>19</v>
      </c>
      <c r="AL35" s="39">
        <v>6</v>
      </c>
      <c r="AM35" s="39">
        <v>5</v>
      </c>
      <c r="AN35" s="39">
        <v>9</v>
      </c>
      <c r="AO35" s="39">
        <v>0</v>
      </c>
      <c r="AP35" s="39">
        <v>0</v>
      </c>
      <c r="AQ35" s="39">
        <v>1</v>
      </c>
      <c r="AR35" s="39">
        <v>0</v>
      </c>
      <c r="AS35" s="39">
        <v>0</v>
      </c>
      <c r="AT35" s="39">
        <v>0</v>
      </c>
      <c r="AU35" s="39">
        <v>4</v>
      </c>
      <c r="AV35" s="39">
        <v>0</v>
      </c>
      <c r="AW35" s="39">
        <v>1</v>
      </c>
      <c r="AX35" s="39">
        <v>2</v>
      </c>
      <c r="AY35" s="39">
        <v>0</v>
      </c>
      <c r="AZ35" s="39">
        <v>8</v>
      </c>
      <c r="BA35" s="39">
        <v>0</v>
      </c>
      <c r="BB35" s="39">
        <v>0</v>
      </c>
      <c r="BC35" s="39">
        <v>0</v>
      </c>
      <c r="BD35" s="39">
        <v>0</v>
      </c>
      <c r="BE35" s="39">
        <v>0</v>
      </c>
      <c r="BF35" s="39">
        <v>11</v>
      </c>
      <c r="BG35" s="39">
        <v>1</v>
      </c>
      <c r="BH35" s="39">
        <v>1</v>
      </c>
      <c r="BI35" s="39">
        <v>0</v>
      </c>
      <c r="BJ35" s="39">
        <v>0</v>
      </c>
      <c r="BK35" s="39">
        <v>0</v>
      </c>
      <c r="BL35" s="39">
        <v>2</v>
      </c>
      <c r="BM35" s="39">
        <v>2</v>
      </c>
      <c r="BN35" s="39">
        <v>0</v>
      </c>
      <c r="BO35" s="39">
        <v>8</v>
      </c>
      <c r="BP35" s="39">
        <v>0</v>
      </c>
      <c r="BQ35" s="39">
        <v>1</v>
      </c>
      <c r="BR35" s="39">
        <v>0</v>
      </c>
      <c r="BS35" s="39">
        <v>6</v>
      </c>
      <c r="BT35" s="39">
        <v>0</v>
      </c>
      <c r="BU35" s="39">
        <v>0</v>
      </c>
      <c r="BV35" s="39">
        <v>10</v>
      </c>
      <c r="BW35" s="39">
        <v>9</v>
      </c>
      <c r="BX35" s="39">
        <v>214</v>
      </c>
      <c r="BY35" s="39">
        <v>35</v>
      </c>
      <c r="BZ35" s="39">
        <v>426</v>
      </c>
    </row>
    <row r="36" spans="1:78" x14ac:dyDescent="0.2">
      <c r="A36" s="39">
        <v>3</v>
      </c>
      <c r="B36" s="43">
        <v>4</v>
      </c>
      <c r="C36" s="25" t="s">
        <v>426</v>
      </c>
      <c r="D36" s="30">
        <v>196</v>
      </c>
      <c r="E36" s="98">
        <v>256</v>
      </c>
      <c r="F36" s="39">
        <v>204</v>
      </c>
      <c r="G36" s="46">
        <f>'Revised Stratig. - April ''08'!G201</f>
        <v>4853</v>
      </c>
      <c r="H36" s="39">
        <v>19</v>
      </c>
      <c r="I36" s="39">
        <v>3</v>
      </c>
      <c r="J36" s="39">
        <v>1</v>
      </c>
      <c r="K36" s="39">
        <v>22</v>
      </c>
      <c r="L36" s="39">
        <v>4</v>
      </c>
      <c r="M36" s="39">
        <v>0</v>
      </c>
      <c r="N36" s="39">
        <v>1</v>
      </c>
      <c r="O36" s="39">
        <v>31</v>
      </c>
      <c r="P36" s="39">
        <v>1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 s="39">
        <v>2</v>
      </c>
      <c r="Y36" s="39">
        <v>0</v>
      </c>
      <c r="Z36" s="39">
        <v>0</v>
      </c>
      <c r="AA36" s="39">
        <v>0</v>
      </c>
      <c r="AB36" s="39">
        <v>0</v>
      </c>
      <c r="AC36" s="39">
        <v>0</v>
      </c>
      <c r="AD36" s="39">
        <v>6</v>
      </c>
      <c r="AE36" s="39">
        <v>59</v>
      </c>
      <c r="AF36" s="39">
        <v>9</v>
      </c>
      <c r="AG36" s="39">
        <v>100</v>
      </c>
      <c r="AH36" s="39">
        <v>0</v>
      </c>
      <c r="AI36" s="39">
        <v>20</v>
      </c>
      <c r="AJ36" s="39">
        <v>0</v>
      </c>
      <c r="AK36" s="39">
        <v>8</v>
      </c>
      <c r="AL36" s="39">
        <v>1</v>
      </c>
      <c r="AM36" s="39">
        <v>5</v>
      </c>
      <c r="AN36" s="39">
        <v>2</v>
      </c>
      <c r="AO36" s="39">
        <v>0</v>
      </c>
      <c r="AP36" s="39">
        <v>0</v>
      </c>
      <c r="AQ36" s="39">
        <v>0</v>
      </c>
      <c r="AR36" s="39">
        <v>0</v>
      </c>
      <c r="AS36" s="39">
        <v>1</v>
      </c>
      <c r="AT36" s="39">
        <v>0</v>
      </c>
      <c r="AU36" s="39">
        <v>0</v>
      </c>
      <c r="AV36" s="39">
        <v>0</v>
      </c>
      <c r="AW36" s="39">
        <v>0</v>
      </c>
      <c r="AX36" s="39">
        <v>0</v>
      </c>
      <c r="AY36" s="39">
        <v>0</v>
      </c>
      <c r="AZ36" s="39">
        <v>1</v>
      </c>
      <c r="BA36" s="39">
        <v>0</v>
      </c>
      <c r="BB36" s="39">
        <v>0</v>
      </c>
      <c r="BC36" s="39">
        <v>0</v>
      </c>
      <c r="BD36" s="39">
        <v>3</v>
      </c>
      <c r="BE36" s="39">
        <v>0</v>
      </c>
      <c r="BF36" s="39">
        <v>0</v>
      </c>
      <c r="BG36" s="39">
        <v>1</v>
      </c>
      <c r="BH36" s="39">
        <v>0</v>
      </c>
      <c r="BI36" s="39">
        <v>0</v>
      </c>
      <c r="BJ36" s="39">
        <v>0</v>
      </c>
      <c r="BK36" s="39">
        <v>0</v>
      </c>
      <c r="BL36" s="39">
        <v>0</v>
      </c>
      <c r="BM36" s="39">
        <v>0</v>
      </c>
      <c r="BN36" s="39">
        <v>0</v>
      </c>
      <c r="BO36" s="39">
        <v>0</v>
      </c>
      <c r="BP36" s="39">
        <v>0</v>
      </c>
      <c r="BQ36" s="39">
        <v>0</v>
      </c>
      <c r="BR36" s="39">
        <v>0</v>
      </c>
      <c r="BS36" s="39">
        <v>0</v>
      </c>
      <c r="BT36" s="39">
        <v>0</v>
      </c>
      <c r="BU36" s="39">
        <v>0</v>
      </c>
      <c r="BV36" s="39">
        <v>0</v>
      </c>
      <c r="BW36" s="39">
        <v>0</v>
      </c>
      <c r="BX36" s="39">
        <v>72</v>
      </c>
      <c r="BY36" s="39">
        <v>14</v>
      </c>
      <c r="BZ36" s="40">
        <v>18638.860681114551</v>
      </c>
    </row>
    <row r="37" spans="1:78" x14ac:dyDescent="0.2">
      <c r="A37" s="39">
        <v>3</v>
      </c>
      <c r="B37" s="43">
        <v>5</v>
      </c>
      <c r="C37" s="25" t="s">
        <v>425</v>
      </c>
      <c r="D37">
        <v>197</v>
      </c>
      <c r="E37" s="98">
        <v>257</v>
      </c>
      <c r="F37" s="39">
        <v>201</v>
      </c>
      <c r="G37" s="46">
        <f>'Revised Stratig. - April ''08'!G202</f>
        <v>4867</v>
      </c>
      <c r="H37" s="39">
        <v>27</v>
      </c>
      <c r="I37" s="39">
        <v>0</v>
      </c>
      <c r="J37" s="39">
        <v>10</v>
      </c>
      <c r="K37" s="39">
        <v>18</v>
      </c>
      <c r="L37" s="39">
        <v>2</v>
      </c>
      <c r="M37" s="39">
        <v>1</v>
      </c>
      <c r="N37" s="39">
        <v>6</v>
      </c>
      <c r="O37" s="39">
        <v>42</v>
      </c>
      <c r="P37" s="39">
        <v>0</v>
      </c>
      <c r="Q37" s="39">
        <v>0</v>
      </c>
      <c r="R37" s="39">
        <v>0</v>
      </c>
      <c r="S37" s="39">
        <v>0</v>
      </c>
      <c r="T37" s="39">
        <v>5</v>
      </c>
      <c r="U37" s="39">
        <v>0</v>
      </c>
      <c r="V37" s="39">
        <v>0</v>
      </c>
      <c r="W37" s="39">
        <v>1</v>
      </c>
      <c r="X37" s="39">
        <v>0</v>
      </c>
      <c r="Y37" s="39">
        <v>0</v>
      </c>
      <c r="Z37" s="39">
        <v>1</v>
      </c>
      <c r="AA37" s="39">
        <v>1</v>
      </c>
      <c r="AB37" s="39">
        <v>0</v>
      </c>
      <c r="AC37" s="39">
        <v>1</v>
      </c>
      <c r="AD37" s="39">
        <v>2</v>
      </c>
      <c r="AE37" s="39">
        <v>1</v>
      </c>
      <c r="AF37" s="39">
        <v>40</v>
      </c>
      <c r="AG37" s="39">
        <v>140.5</v>
      </c>
      <c r="AH37" s="39">
        <v>0</v>
      </c>
      <c r="AI37" s="39">
        <v>29</v>
      </c>
      <c r="AJ37" s="39">
        <v>2</v>
      </c>
      <c r="AK37" s="39">
        <v>15</v>
      </c>
      <c r="AL37" s="39">
        <v>2</v>
      </c>
      <c r="AM37" s="39">
        <v>2</v>
      </c>
      <c r="AN37" s="39">
        <v>6</v>
      </c>
      <c r="AO37" s="39">
        <v>0</v>
      </c>
      <c r="AP37" s="39">
        <v>0</v>
      </c>
      <c r="AQ37" s="39">
        <v>0</v>
      </c>
      <c r="AR37" s="39">
        <v>0</v>
      </c>
      <c r="AS37" s="39">
        <v>0</v>
      </c>
      <c r="AT37" s="39">
        <v>0</v>
      </c>
      <c r="AU37" s="39">
        <v>1</v>
      </c>
      <c r="AV37" s="39">
        <v>0</v>
      </c>
      <c r="AW37" s="39">
        <v>1</v>
      </c>
      <c r="AX37" s="39">
        <v>3</v>
      </c>
      <c r="AY37" s="39">
        <v>0</v>
      </c>
      <c r="AZ37" s="39">
        <v>3</v>
      </c>
      <c r="BA37" s="39">
        <v>0</v>
      </c>
      <c r="BB37" s="39">
        <v>0</v>
      </c>
      <c r="BC37" s="39">
        <v>0</v>
      </c>
      <c r="BD37" s="39">
        <v>0</v>
      </c>
      <c r="BE37" s="39">
        <v>0</v>
      </c>
      <c r="BF37" s="39">
        <v>2</v>
      </c>
      <c r="BG37" s="39">
        <v>1</v>
      </c>
      <c r="BH37" s="39">
        <v>0</v>
      </c>
      <c r="BI37" s="39">
        <v>0</v>
      </c>
      <c r="BJ37" s="39">
        <v>0</v>
      </c>
      <c r="BK37" s="39">
        <v>0</v>
      </c>
      <c r="BL37" s="39">
        <v>0</v>
      </c>
      <c r="BM37" s="39">
        <v>0</v>
      </c>
      <c r="BN37" s="39">
        <v>0</v>
      </c>
      <c r="BO37" s="39">
        <v>6</v>
      </c>
      <c r="BP37" s="39">
        <v>0</v>
      </c>
      <c r="BQ37" s="39">
        <v>0</v>
      </c>
      <c r="BR37" s="39">
        <v>0</v>
      </c>
      <c r="BS37" s="39">
        <v>3</v>
      </c>
      <c r="BT37" s="39">
        <v>0</v>
      </c>
      <c r="BU37" s="39">
        <v>0</v>
      </c>
      <c r="BV37" s="39">
        <v>2</v>
      </c>
      <c r="BW37" s="39">
        <v>4</v>
      </c>
      <c r="BX37" s="39">
        <v>107</v>
      </c>
      <c r="BY37" s="39">
        <v>22</v>
      </c>
      <c r="BZ37" s="39">
        <v>84</v>
      </c>
    </row>
    <row r="38" spans="1:78" x14ac:dyDescent="0.2">
      <c r="A38" s="39">
        <v>3</v>
      </c>
      <c r="B38" s="43">
        <v>6</v>
      </c>
      <c r="C38" s="25" t="s">
        <v>425</v>
      </c>
      <c r="D38">
        <v>198</v>
      </c>
      <c r="E38" s="98">
        <v>258</v>
      </c>
      <c r="F38" s="39">
        <v>202</v>
      </c>
      <c r="G38" s="46">
        <f>'Revised Stratig. - April ''08'!G203</f>
        <v>4880</v>
      </c>
      <c r="H38" s="39">
        <v>25</v>
      </c>
      <c r="I38" s="39">
        <v>1</v>
      </c>
      <c r="J38" s="39">
        <v>11</v>
      </c>
      <c r="K38" s="39">
        <v>12</v>
      </c>
      <c r="L38" s="39">
        <v>1</v>
      </c>
      <c r="M38" s="39">
        <v>1</v>
      </c>
      <c r="N38" s="39">
        <v>4</v>
      </c>
      <c r="O38" s="39">
        <v>40</v>
      </c>
      <c r="P38" s="39">
        <v>0</v>
      </c>
      <c r="Q38" s="39">
        <v>0</v>
      </c>
      <c r="R38" s="39">
        <v>0</v>
      </c>
      <c r="S38" s="39">
        <v>0</v>
      </c>
      <c r="T38" s="39">
        <v>6</v>
      </c>
      <c r="U38" s="39">
        <v>1</v>
      </c>
      <c r="V38" s="39">
        <v>0</v>
      </c>
      <c r="W38" s="39">
        <v>1</v>
      </c>
      <c r="X38" s="39">
        <v>0</v>
      </c>
      <c r="Y38" s="39">
        <v>0</v>
      </c>
      <c r="Z38" s="39">
        <v>0</v>
      </c>
      <c r="AA38" s="39">
        <v>0</v>
      </c>
      <c r="AB38" s="39">
        <v>0</v>
      </c>
      <c r="AC38" s="39">
        <v>2</v>
      </c>
      <c r="AD38" s="39">
        <v>3</v>
      </c>
      <c r="AE38" s="39">
        <v>13</v>
      </c>
      <c r="AF38" s="39">
        <v>36</v>
      </c>
      <c r="AG38" s="39">
        <v>109</v>
      </c>
      <c r="AH38" s="39">
        <v>0</v>
      </c>
      <c r="AI38" s="39">
        <v>38</v>
      </c>
      <c r="AJ38" s="39">
        <v>0</v>
      </c>
      <c r="AK38" s="39">
        <v>14</v>
      </c>
      <c r="AL38" s="39">
        <v>4</v>
      </c>
      <c r="AM38" s="39">
        <v>2</v>
      </c>
      <c r="AN38" s="39">
        <v>7</v>
      </c>
      <c r="AO38" s="39">
        <v>0</v>
      </c>
      <c r="AP38" s="39">
        <v>0</v>
      </c>
      <c r="AQ38" s="39">
        <v>0</v>
      </c>
      <c r="AR38" s="39">
        <v>1</v>
      </c>
      <c r="AS38" s="39">
        <v>0</v>
      </c>
      <c r="AT38" s="39">
        <v>0</v>
      </c>
      <c r="AU38" s="39">
        <v>8</v>
      </c>
      <c r="AV38" s="39">
        <v>0</v>
      </c>
      <c r="AW38" s="39">
        <v>0</v>
      </c>
      <c r="AX38" s="39">
        <v>3</v>
      </c>
      <c r="AY38" s="39">
        <v>0</v>
      </c>
      <c r="AZ38" s="39">
        <v>4</v>
      </c>
      <c r="BA38" s="39">
        <v>0</v>
      </c>
      <c r="BB38" s="39">
        <v>0</v>
      </c>
      <c r="BC38" s="39">
        <v>0</v>
      </c>
      <c r="BD38" s="39">
        <v>0</v>
      </c>
      <c r="BE38" s="39">
        <v>0</v>
      </c>
      <c r="BF38" s="39">
        <v>3</v>
      </c>
      <c r="BG38" s="39">
        <v>0</v>
      </c>
      <c r="BH38" s="39">
        <v>0</v>
      </c>
      <c r="BI38" s="39">
        <v>0</v>
      </c>
      <c r="BJ38" s="39">
        <v>0</v>
      </c>
      <c r="BK38" s="39">
        <v>0</v>
      </c>
      <c r="BL38" s="39">
        <v>0</v>
      </c>
      <c r="BM38" s="39">
        <v>0</v>
      </c>
      <c r="BN38" s="39">
        <v>1</v>
      </c>
      <c r="BO38" s="39">
        <v>4</v>
      </c>
      <c r="BP38" s="39">
        <v>0</v>
      </c>
      <c r="BQ38" s="39">
        <v>2</v>
      </c>
      <c r="BR38" s="39">
        <v>0</v>
      </c>
      <c r="BS38" s="39">
        <v>0</v>
      </c>
      <c r="BT38" s="39">
        <v>0</v>
      </c>
      <c r="BU38" s="39">
        <v>0</v>
      </c>
      <c r="BV38" s="39">
        <v>5</v>
      </c>
      <c r="BW38" s="39">
        <v>3</v>
      </c>
      <c r="BX38" s="39">
        <v>98</v>
      </c>
      <c r="BY38" s="39">
        <v>24</v>
      </c>
      <c r="BZ38" s="39">
        <v>235</v>
      </c>
    </row>
    <row r="39" spans="1:78" x14ac:dyDescent="0.2">
      <c r="A39" s="39">
        <v>3</v>
      </c>
      <c r="B39" s="43">
        <v>7</v>
      </c>
      <c r="C39" s="25" t="s">
        <v>425</v>
      </c>
      <c r="D39">
        <v>199</v>
      </c>
      <c r="E39" s="98">
        <v>259</v>
      </c>
      <c r="F39" s="39">
        <v>203</v>
      </c>
      <c r="G39" s="46">
        <f>'Revised Stratig. - April ''08'!G204</f>
        <v>4894</v>
      </c>
      <c r="H39" s="39">
        <v>21</v>
      </c>
      <c r="I39" s="39">
        <v>0</v>
      </c>
      <c r="J39" s="39">
        <v>6</v>
      </c>
      <c r="K39" s="39">
        <v>25</v>
      </c>
      <c r="L39" s="39">
        <v>3</v>
      </c>
      <c r="M39" s="39">
        <v>3</v>
      </c>
      <c r="N39" s="39">
        <v>4</v>
      </c>
      <c r="O39" s="39">
        <v>40</v>
      </c>
      <c r="P39" s="39">
        <v>1</v>
      </c>
      <c r="Q39" s="39">
        <v>0</v>
      </c>
      <c r="R39" s="39">
        <v>0</v>
      </c>
      <c r="S39" s="39">
        <v>0</v>
      </c>
      <c r="T39" s="39">
        <v>0</v>
      </c>
      <c r="U39" s="39">
        <v>1</v>
      </c>
      <c r="V39" s="39">
        <v>1</v>
      </c>
      <c r="W39" s="39">
        <v>1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2</v>
      </c>
      <c r="AD39" s="39">
        <v>3</v>
      </c>
      <c r="AE39" s="39">
        <v>13</v>
      </c>
      <c r="AF39" s="39">
        <v>37</v>
      </c>
      <c r="AG39" s="39">
        <v>111.5</v>
      </c>
      <c r="AH39" s="39">
        <v>0</v>
      </c>
      <c r="AI39" s="39">
        <v>28</v>
      </c>
      <c r="AJ39" s="39">
        <v>0</v>
      </c>
      <c r="AK39" s="39">
        <v>24</v>
      </c>
      <c r="AL39" s="39">
        <v>8</v>
      </c>
      <c r="AM39" s="39">
        <v>1</v>
      </c>
      <c r="AN39" s="39">
        <v>7</v>
      </c>
      <c r="AO39" s="39">
        <v>0</v>
      </c>
      <c r="AP39" s="39">
        <v>0</v>
      </c>
      <c r="AQ39" s="39">
        <v>2</v>
      </c>
      <c r="AR39" s="39">
        <v>1</v>
      </c>
      <c r="AS39" s="39">
        <v>0</v>
      </c>
      <c r="AT39" s="39">
        <v>0</v>
      </c>
      <c r="AU39" s="39">
        <v>3</v>
      </c>
      <c r="AV39" s="39">
        <v>0</v>
      </c>
      <c r="AW39" s="39">
        <v>0</v>
      </c>
      <c r="AX39" s="39">
        <v>0</v>
      </c>
      <c r="AY39" s="39">
        <v>0</v>
      </c>
      <c r="AZ39" s="39">
        <v>1</v>
      </c>
      <c r="BA39" s="39">
        <v>0</v>
      </c>
      <c r="BB39" s="39">
        <v>0</v>
      </c>
      <c r="BC39" s="39">
        <v>0</v>
      </c>
      <c r="BD39" s="39">
        <v>0</v>
      </c>
      <c r="BE39" s="39">
        <v>0</v>
      </c>
      <c r="BF39" s="39">
        <v>4</v>
      </c>
      <c r="BG39" s="39">
        <v>0</v>
      </c>
      <c r="BH39" s="39">
        <v>1</v>
      </c>
      <c r="BI39" s="39">
        <v>0</v>
      </c>
      <c r="BJ39" s="39">
        <v>0</v>
      </c>
      <c r="BK39" s="39">
        <v>0</v>
      </c>
      <c r="BL39" s="39">
        <v>2</v>
      </c>
      <c r="BM39" s="39">
        <v>0</v>
      </c>
      <c r="BN39" s="39">
        <v>0</v>
      </c>
      <c r="BO39" s="39">
        <v>1</v>
      </c>
      <c r="BP39" s="39">
        <v>0</v>
      </c>
      <c r="BQ39" s="39">
        <v>0</v>
      </c>
      <c r="BR39" s="39">
        <v>0</v>
      </c>
      <c r="BS39" s="39">
        <v>3</v>
      </c>
      <c r="BT39" s="39">
        <v>0</v>
      </c>
      <c r="BU39" s="39">
        <v>0</v>
      </c>
      <c r="BV39" s="39">
        <v>6</v>
      </c>
      <c r="BW39" s="39">
        <v>3</v>
      </c>
      <c r="BX39" s="39">
        <v>114</v>
      </c>
      <c r="BY39" s="39">
        <v>35</v>
      </c>
      <c r="BZ39" s="39">
        <v>103</v>
      </c>
    </row>
    <row r="40" spans="1:78" x14ac:dyDescent="0.2">
      <c r="A40" s="39">
        <v>3</v>
      </c>
      <c r="B40" s="43">
        <v>9</v>
      </c>
      <c r="C40" s="25" t="s">
        <v>425</v>
      </c>
      <c r="D40">
        <v>201</v>
      </c>
      <c r="E40" s="98">
        <v>261</v>
      </c>
      <c r="F40" s="39">
        <v>205</v>
      </c>
      <c r="G40" s="46">
        <f>'Revised Stratig. - April ''08'!G206</f>
        <v>4917</v>
      </c>
      <c r="H40" s="39">
        <v>31</v>
      </c>
      <c r="I40" s="39">
        <v>1</v>
      </c>
      <c r="J40" s="39">
        <v>1</v>
      </c>
      <c r="K40" s="39">
        <v>20</v>
      </c>
      <c r="L40" s="39">
        <v>1</v>
      </c>
      <c r="M40" s="39">
        <v>1</v>
      </c>
      <c r="N40" s="39">
        <v>5</v>
      </c>
      <c r="O40" s="39">
        <v>37</v>
      </c>
      <c r="P40" s="39">
        <v>0</v>
      </c>
      <c r="Q40" s="39">
        <v>0</v>
      </c>
      <c r="R40" s="39">
        <v>0</v>
      </c>
      <c r="S40" s="39">
        <v>0</v>
      </c>
      <c r="T40" s="39">
        <v>1</v>
      </c>
      <c r="U40" s="39">
        <v>2</v>
      </c>
      <c r="V40" s="39">
        <v>0</v>
      </c>
      <c r="W40" s="39">
        <v>0</v>
      </c>
      <c r="X40" s="39">
        <v>0</v>
      </c>
      <c r="Y40" s="39">
        <v>0</v>
      </c>
      <c r="Z40" s="39">
        <v>0</v>
      </c>
      <c r="AA40" s="39">
        <v>1</v>
      </c>
      <c r="AB40" s="39">
        <v>0</v>
      </c>
      <c r="AC40" s="39">
        <v>0</v>
      </c>
      <c r="AD40" s="39">
        <v>1</v>
      </c>
      <c r="AE40" s="39">
        <v>8</v>
      </c>
      <c r="AF40" s="39">
        <v>39</v>
      </c>
      <c r="AG40" s="39">
        <v>102</v>
      </c>
      <c r="AH40" s="39">
        <v>0</v>
      </c>
      <c r="AI40" s="39">
        <v>32</v>
      </c>
      <c r="AJ40" s="39">
        <v>0</v>
      </c>
      <c r="AK40" s="39">
        <v>53</v>
      </c>
      <c r="AL40" s="39">
        <v>1</v>
      </c>
      <c r="AM40" s="39">
        <v>1</v>
      </c>
      <c r="AN40" s="39">
        <v>4</v>
      </c>
      <c r="AO40" s="39">
        <v>0</v>
      </c>
      <c r="AP40" s="39">
        <v>0</v>
      </c>
      <c r="AQ40" s="39">
        <v>1</v>
      </c>
      <c r="AR40" s="39">
        <v>2</v>
      </c>
      <c r="AS40" s="39">
        <v>0</v>
      </c>
      <c r="AT40" s="39">
        <v>0</v>
      </c>
      <c r="AU40" s="39">
        <v>3</v>
      </c>
      <c r="AV40" s="39">
        <v>0</v>
      </c>
      <c r="AW40" s="39">
        <v>0</v>
      </c>
      <c r="AX40" s="39">
        <v>1</v>
      </c>
      <c r="AY40" s="39">
        <v>0</v>
      </c>
      <c r="AZ40" s="39">
        <v>0</v>
      </c>
      <c r="BA40" s="39">
        <v>0</v>
      </c>
      <c r="BB40" s="39">
        <v>0</v>
      </c>
      <c r="BC40" s="39">
        <v>0</v>
      </c>
      <c r="BD40" s="39">
        <v>0</v>
      </c>
      <c r="BE40" s="39">
        <v>0</v>
      </c>
      <c r="BF40" s="39">
        <v>4</v>
      </c>
      <c r="BG40" s="39">
        <v>0</v>
      </c>
      <c r="BH40" s="39">
        <v>1</v>
      </c>
      <c r="BI40" s="39">
        <v>0</v>
      </c>
      <c r="BJ40" s="39">
        <v>0</v>
      </c>
      <c r="BK40" s="39">
        <v>0</v>
      </c>
      <c r="BL40" s="39">
        <v>0</v>
      </c>
      <c r="BM40" s="39">
        <v>0</v>
      </c>
      <c r="BN40" s="39">
        <v>1</v>
      </c>
      <c r="BO40" s="39">
        <v>2</v>
      </c>
      <c r="BP40" s="39">
        <v>0</v>
      </c>
      <c r="BQ40" s="39">
        <v>0</v>
      </c>
      <c r="BR40" s="39">
        <v>0</v>
      </c>
      <c r="BS40" s="39">
        <v>1</v>
      </c>
      <c r="BT40" s="39">
        <v>0</v>
      </c>
      <c r="BU40" s="39">
        <v>0</v>
      </c>
      <c r="BV40" s="39">
        <v>12</v>
      </c>
      <c r="BW40" s="39">
        <v>3</v>
      </c>
      <c r="BX40" s="39">
        <v>93</v>
      </c>
      <c r="BY40" s="39">
        <v>19</v>
      </c>
      <c r="BZ40" s="39">
        <v>304</v>
      </c>
    </row>
    <row r="41" spans="1:78" x14ac:dyDescent="0.2">
      <c r="A41" s="39">
        <v>3</v>
      </c>
      <c r="B41" s="43">
        <v>10</v>
      </c>
      <c r="C41" s="25" t="s">
        <v>425</v>
      </c>
      <c r="D41">
        <v>202</v>
      </c>
      <c r="E41" s="98">
        <v>262</v>
      </c>
      <c r="F41" s="39">
        <v>206</v>
      </c>
      <c r="G41" s="46">
        <f>'Revised Stratig. - April ''08'!G207</f>
        <v>4925</v>
      </c>
      <c r="H41" s="39">
        <v>29</v>
      </c>
      <c r="I41" s="39">
        <v>0</v>
      </c>
      <c r="J41" s="39">
        <v>1</v>
      </c>
      <c r="K41" s="39">
        <v>10</v>
      </c>
      <c r="L41" s="39">
        <v>1</v>
      </c>
      <c r="M41" s="39">
        <v>1</v>
      </c>
      <c r="N41" s="39">
        <v>2</v>
      </c>
      <c r="O41" s="39">
        <v>31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1</v>
      </c>
      <c r="X41" s="39">
        <v>0</v>
      </c>
      <c r="Y41" s="39">
        <v>0</v>
      </c>
      <c r="Z41" s="39">
        <v>0</v>
      </c>
      <c r="AA41" s="39">
        <v>3</v>
      </c>
      <c r="AB41" s="39">
        <v>0</v>
      </c>
      <c r="AC41" s="39">
        <v>4</v>
      </c>
      <c r="AD41" s="39">
        <v>2</v>
      </c>
      <c r="AE41" s="39">
        <v>4</v>
      </c>
      <c r="AF41" s="39">
        <v>40</v>
      </c>
      <c r="AG41" s="39">
        <v>141</v>
      </c>
      <c r="AH41" s="39">
        <v>0</v>
      </c>
      <c r="AI41" s="39">
        <v>24</v>
      </c>
      <c r="AJ41" s="39">
        <v>1</v>
      </c>
      <c r="AK41" s="39">
        <v>58</v>
      </c>
      <c r="AL41" s="39">
        <v>3</v>
      </c>
      <c r="AM41" s="39">
        <v>2</v>
      </c>
      <c r="AN41" s="39">
        <v>3</v>
      </c>
      <c r="AO41" s="39">
        <v>0</v>
      </c>
      <c r="AP41" s="39">
        <v>0</v>
      </c>
      <c r="AQ41" s="39">
        <v>1</v>
      </c>
      <c r="AR41" s="39">
        <v>0</v>
      </c>
      <c r="AS41" s="39">
        <v>0</v>
      </c>
      <c r="AT41" s="39">
        <v>0</v>
      </c>
      <c r="AU41" s="39">
        <v>4</v>
      </c>
      <c r="AV41" s="39">
        <v>0</v>
      </c>
      <c r="AW41" s="39">
        <v>0</v>
      </c>
      <c r="AX41" s="39">
        <v>0</v>
      </c>
      <c r="AY41" s="39">
        <v>0</v>
      </c>
      <c r="AZ41" s="39">
        <v>1</v>
      </c>
      <c r="BA41" s="39">
        <v>0</v>
      </c>
      <c r="BB41" s="39">
        <v>0</v>
      </c>
      <c r="BC41" s="39">
        <v>0</v>
      </c>
      <c r="BD41" s="39">
        <v>0</v>
      </c>
      <c r="BE41" s="39">
        <v>0</v>
      </c>
      <c r="BF41" s="39">
        <v>0</v>
      </c>
      <c r="BG41" s="39">
        <v>0</v>
      </c>
      <c r="BH41" s="39">
        <v>1</v>
      </c>
      <c r="BI41" s="39">
        <v>0</v>
      </c>
      <c r="BJ41" s="39">
        <v>0</v>
      </c>
      <c r="BK41" s="39">
        <v>0</v>
      </c>
      <c r="BL41" s="39">
        <v>0</v>
      </c>
      <c r="BM41" s="39">
        <v>0</v>
      </c>
      <c r="BN41" s="39">
        <v>0</v>
      </c>
      <c r="BO41" s="39">
        <v>1</v>
      </c>
      <c r="BP41" s="39">
        <v>0</v>
      </c>
      <c r="BQ41" s="39">
        <v>0</v>
      </c>
      <c r="BR41" s="39">
        <v>0</v>
      </c>
      <c r="BS41" s="39">
        <v>1</v>
      </c>
      <c r="BT41" s="39">
        <v>0</v>
      </c>
      <c r="BU41" s="39">
        <v>0</v>
      </c>
      <c r="BV41" s="39">
        <v>4</v>
      </c>
      <c r="BW41" s="39">
        <v>0</v>
      </c>
      <c r="BX41" s="39">
        <v>134</v>
      </c>
      <c r="BY41" s="39">
        <v>32</v>
      </c>
      <c r="BZ41" s="39">
        <v>237</v>
      </c>
    </row>
    <row r="42" spans="1:78" x14ac:dyDescent="0.2">
      <c r="A42" s="39">
        <v>3</v>
      </c>
      <c r="B42" s="43">
        <v>11</v>
      </c>
      <c r="C42" s="25" t="s">
        <v>425</v>
      </c>
      <c r="D42">
        <v>203</v>
      </c>
      <c r="E42" s="98">
        <v>263</v>
      </c>
      <c r="F42" s="39">
        <v>207</v>
      </c>
      <c r="G42" s="46">
        <f>'Revised Stratig. - April ''08'!G208</f>
        <v>4934</v>
      </c>
      <c r="H42" s="39">
        <v>27</v>
      </c>
      <c r="I42" s="39">
        <v>0</v>
      </c>
      <c r="J42" s="39">
        <v>4</v>
      </c>
      <c r="K42" s="39">
        <v>15</v>
      </c>
      <c r="L42" s="39">
        <v>5</v>
      </c>
      <c r="M42" s="39">
        <v>1</v>
      </c>
      <c r="N42" s="39">
        <v>5</v>
      </c>
      <c r="O42" s="39">
        <v>33</v>
      </c>
      <c r="P42" s="39">
        <v>1</v>
      </c>
      <c r="Q42" s="39">
        <v>0</v>
      </c>
      <c r="R42" s="39">
        <v>0</v>
      </c>
      <c r="S42" s="39">
        <v>0</v>
      </c>
      <c r="T42" s="39">
        <v>0</v>
      </c>
      <c r="U42" s="39">
        <v>1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1</v>
      </c>
      <c r="AB42" s="39">
        <v>0</v>
      </c>
      <c r="AC42" s="39">
        <v>1</v>
      </c>
      <c r="AD42" s="39">
        <v>1</v>
      </c>
      <c r="AE42" s="39">
        <v>5</v>
      </c>
      <c r="AF42" s="39">
        <v>38</v>
      </c>
      <c r="AG42" s="39">
        <v>130.5</v>
      </c>
      <c r="AH42" s="39">
        <v>0</v>
      </c>
      <c r="AI42" s="39">
        <v>18</v>
      </c>
      <c r="AJ42" s="39">
        <v>0</v>
      </c>
      <c r="AK42" s="39">
        <v>64</v>
      </c>
      <c r="AL42" s="39">
        <v>1</v>
      </c>
      <c r="AM42" s="39">
        <v>1</v>
      </c>
      <c r="AN42" s="39">
        <v>4</v>
      </c>
      <c r="AO42" s="39">
        <v>0</v>
      </c>
      <c r="AP42" s="39">
        <v>0</v>
      </c>
      <c r="AQ42" s="39">
        <v>0</v>
      </c>
      <c r="AR42" s="39">
        <v>0</v>
      </c>
      <c r="AS42" s="39">
        <v>0</v>
      </c>
      <c r="AT42" s="39">
        <v>1</v>
      </c>
      <c r="AU42" s="39">
        <v>3</v>
      </c>
      <c r="AV42" s="39">
        <v>0</v>
      </c>
      <c r="AW42" s="39">
        <v>0</v>
      </c>
      <c r="AX42" s="39">
        <v>1</v>
      </c>
      <c r="AY42" s="39">
        <v>1</v>
      </c>
      <c r="AZ42" s="39">
        <v>3</v>
      </c>
      <c r="BA42" s="39">
        <v>0</v>
      </c>
      <c r="BB42" s="39">
        <v>0</v>
      </c>
      <c r="BC42" s="39">
        <v>0</v>
      </c>
      <c r="BD42" s="39">
        <v>0</v>
      </c>
      <c r="BE42" s="39">
        <v>0</v>
      </c>
      <c r="BF42" s="39">
        <v>3</v>
      </c>
      <c r="BG42" s="39">
        <v>0</v>
      </c>
      <c r="BH42" s="39">
        <v>0</v>
      </c>
      <c r="BI42" s="39">
        <v>0</v>
      </c>
      <c r="BJ42" s="39">
        <v>0</v>
      </c>
      <c r="BK42" s="39">
        <v>0</v>
      </c>
      <c r="BL42" s="39">
        <v>0</v>
      </c>
      <c r="BM42" s="39">
        <v>0</v>
      </c>
      <c r="BN42" s="39">
        <v>0</v>
      </c>
      <c r="BO42" s="39">
        <v>0</v>
      </c>
      <c r="BP42" s="39">
        <v>0</v>
      </c>
      <c r="BQ42" s="39">
        <v>0</v>
      </c>
      <c r="BR42" s="39">
        <v>0</v>
      </c>
      <c r="BS42" s="39">
        <v>6</v>
      </c>
      <c r="BT42" s="39">
        <v>0</v>
      </c>
      <c r="BU42" s="39">
        <v>0</v>
      </c>
      <c r="BV42" s="39">
        <v>2</v>
      </c>
      <c r="BW42" s="39">
        <v>6</v>
      </c>
      <c r="BX42" s="39">
        <v>104</v>
      </c>
      <c r="BY42" s="39">
        <v>13</v>
      </c>
      <c r="BZ42" s="39">
        <v>183</v>
      </c>
    </row>
    <row r="43" spans="1:78" x14ac:dyDescent="0.2">
      <c r="A43" s="39">
        <v>3</v>
      </c>
      <c r="B43" s="43">
        <v>12</v>
      </c>
      <c r="C43" s="25" t="s">
        <v>425</v>
      </c>
      <c r="D43">
        <v>204</v>
      </c>
      <c r="E43" s="98">
        <v>264</v>
      </c>
      <c r="F43" s="39">
        <v>208</v>
      </c>
      <c r="G43" s="46">
        <f>'Revised Stratig. - April ''08'!G209</f>
        <v>4943</v>
      </c>
      <c r="H43" s="39">
        <v>28</v>
      </c>
      <c r="I43" s="39">
        <v>1</v>
      </c>
      <c r="J43" s="39">
        <v>2</v>
      </c>
      <c r="K43" s="39">
        <v>16</v>
      </c>
      <c r="L43" s="39">
        <v>3</v>
      </c>
      <c r="M43" s="39">
        <v>0</v>
      </c>
      <c r="N43" s="39">
        <v>1</v>
      </c>
      <c r="O43" s="39">
        <v>41</v>
      </c>
      <c r="P43" s="39">
        <v>0</v>
      </c>
      <c r="Q43" s="39">
        <v>0</v>
      </c>
      <c r="R43" s="39">
        <v>0</v>
      </c>
      <c r="S43" s="39">
        <v>0</v>
      </c>
      <c r="T43" s="39">
        <v>1</v>
      </c>
      <c r="U43" s="39">
        <v>1</v>
      </c>
      <c r="V43" s="39">
        <v>0</v>
      </c>
      <c r="W43" s="39">
        <v>2</v>
      </c>
      <c r="X43" s="39">
        <v>0</v>
      </c>
      <c r="Y43" s="39">
        <v>0</v>
      </c>
      <c r="Z43" s="39">
        <v>0</v>
      </c>
      <c r="AA43" s="39">
        <v>0</v>
      </c>
      <c r="AB43" s="39">
        <v>0</v>
      </c>
      <c r="AC43" s="39">
        <v>2</v>
      </c>
      <c r="AD43" s="39">
        <v>2</v>
      </c>
      <c r="AE43" s="39">
        <v>2</v>
      </c>
      <c r="AF43" s="39">
        <v>26</v>
      </c>
      <c r="AG43" s="39">
        <v>112</v>
      </c>
      <c r="AH43" s="39">
        <v>0</v>
      </c>
      <c r="AI43" s="39">
        <v>25</v>
      </c>
      <c r="AJ43" s="39">
        <v>0</v>
      </c>
      <c r="AK43" s="39">
        <v>49</v>
      </c>
      <c r="AL43" s="39">
        <v>2</v>
      </c>
      <c r="AM43" s="39">
        <v>1</v>
      </c>
      <c r="AN43" s="39">
        <v>6</v>
      </c>
      <c r="AO43" s="39">
        <v>0</v>
      </c>
      <c r="AP43" s="39">
        <v>0</v>
      </c>
      <c r="AQ43" s="39">
        <v>0</v>
      </c>
      <c r="AR43" s="39">
        <v>1</v>
      </c>
      <c r="AS43" s="39">
        <v>0</v>
      </c>
      <c r="AT43" s="39">
        <v>0</v>
      </c>
      <c r="AU43" s="39">
        <v>2</v>
      </c>
      <c r="AV43" s="39">
        <v>0</v>
      </c>
      <c r="AW43" s="39">
        <v>0</v>
      </c>
      <c r="AX43" s="39">
        <v>1</v>
      </c>
      <c r="AY43" s="39">
        <v>0</v>
      </c>
      <c r="AZ43" s="39">
        <v>3</v>
      </c>
      <c r="BA43" s="39">
        <v>0</v>
      </c>
      <c r="BB43" s="39">
        <v>0</v>
      </c>
      <c r="BC43" s="39">
        <v>0</v>
      </c>
      <c r="BD43" s="39">
        <v>0</v>
      </c>
      <c r="BE43" s="39">
        <v>0</v>
      </c>
      <c r="BF43" s="39">
        <v>4</v>
      </c>
      <c r="BG43" s="39">
        <v>0</v>
      </c>
      <c r="BH43" s="39">
        <v>2</v>
      </c>
      <c r="BI43" s="39">
        <v>0</v>
      </c>
      <c r="BJ43" s="39">
        <v>1</v>
      </c>
      <c r="BK43" s="39">
        <v>0</v>
      </c>
      <c r="BL43" s="39">
        <v>0</v>
      </c>
      <c r="BM43" s="39">
        <v>0</v>
      </c>
      <c r="BN43" s="39">
        <v>0</v>
      </c>
      <c r="BO43" s="39">
        <v>3</v>
      </c>
      <c r="BP43" s="39">
        <v>0</v>
      </c>
      <c r="BQ43" s="39">
        <v>1</v>
      </c>
      <c r="BR43" s="39">
        <v>0</v>
      </c>
      <c r="BS43" s="39">
        <v>1</v>
      </c>
      <c r="BT43" s="39">
        <v>0</v>
      </c>
      <c r="BU43" s="39">
        <v>0</v>
      </c>
      <c r="BV43" s="39">
        <v>13</v>
      </c>
      <c r="BW43" s="39">
        <v>2</v>
      </c>
      <c r="BX43" s="39">
        <v>87</v>
      </c>
      <c r="BY43" s="39">
        <v>21</v>
      </c>
      <c r="BZ43" s="39">
        <v>75</v>
      </c>
    </row>
    <row r="44" spans="1:78" x14ac:dyDescent="0.2">
      <c r="A44" s="39">
        <v>3</v>
      </c>
      <c r="B44" s="43">
        <v>13</v>
      </c>
      <c r="C44" s="25" t="s">
        <v>425</v>
      </c>
      <c r="D44">
        <v>205</v>
      </c>
      <c r="E44" s="98">
        <v>265</v>
      </c>
      <c r="F44" s="39">
        <v>209</v>
      </c>
      <c r="G44" s="46">
        <f>'Revised Stratig. - April ''08'!G210</f>
        <v>4951</v>
      </c>
      <c r="H44" s="39">
        <v>23</v>
      </c>
      <c r="I44" s="39">
        <v>0</v>
      </c>
      <c r="J44" s="39">
        <v>5</v>
      </c>
      <c r="K44" s="39">
        <v>11</v>
      </c>
      <c r="L44" s="39">
        <v>3</v>
      </c>
      <c r="M44" s="39">
        <v>0</v>
      </c>
      <c r="N44" s="39">
        <v>2</v>
      </c>
      <c r="O44" s="39">
        <v>27</v>
      </c>
      <c r="P44" s="39">
        <v>0</v>
      </c>
      <c r="Q44" s="39">
        <v>0</v>
      </c>
      <c r="R44" s="39">
        <v>0</v>
      </c>
      <c r="S44" s="39">
        <v>0</v>
      </c>
      <c r="T44" s="39">
        <v>1</v>
      </c>
      <c r="U44" s="39">
        <v>0</v>
      </c>
      <c r="V44" s="39">
        <v>1</v>
      </c>
      <c r="W44" s="39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9">
        <v>1</v>
      </c>
      <c r="AD44" s="39">
        <v>2</v>
      </c>
      <c r="AE44" s="39">
        <v>12</v>
      </c>
      <c r="AF44" s="39">
        <v>37</v>
      </c>
      <c r="AG44" s="39">
        <v>101</v>
      </c>
      <c r="AH44" s="39">
        <v>0</v>
      </c>
      <c r="AI44" s="39">
        <v>28</v>
      </c>
      <c r="AJ44" s="39">
        <v>0</v>
      </c>
      <c r="AK44" s="39">
        <v>76</v>
      </c>
      <c r="AL44" s="39">
        <v>2</v>
      </c>
      <c r="AM44" s="39">
        <v>0</v>
      </c>
      <c r="AN44" s="39">
        <v>4</v>
      </c>
      <c r="AO44" s="39">
        <v>0</v>
      </c>
      <c r="AP44" s="39">
        <v>0</v>
      </c>
      <c r="AQ44" s="39">
        <v>1</v>
      </c>
      <c r="AR44" s="39">
        <v>0</v>
      </c>
      <c r="AS44" s="39">
        <v>0</v>
      </c>
      <c r="AT44" s="39">
        <v>0</v>
      </c>
      <c r="AU44" s="39">
        <v>1</v>
      </c>
      <c r="AV44" s="39">
        <v>0</v>
      </c>
      <c r="AW44" s="39">
        <v>0</v>
      </c>
      <c r="AX44" s="39">
        <v>2</v>
      </c>
      <c r="AY44" s="39">
        <v>0</v>
      </c>
      <c r="AZ44" s="39">
        <v>0</v>
      </c>
      <c r="BA44" s="39">
        <v>0</v>
      </c>
      <c r="BB44" s="39">
        <v>0</v>
      </c>
      <c r="BC44" s="39">
        <v>0</v>
      </c>
      <c r="BD44" s="39">
        <v>0</v>
      </c>
      <c r="BE44" s="39">
        <v>0</v>
      </c>
      <c r="BF44" s="39">
        <v>1</v>
      </c>
      <c r="BG44" s="39">
        <v>0</v>
      </c>
      <c r="BH44" s="39">
        <v>0</v>
      </c>
      <c r="BI44" s="39">
        <v>0</v>
      </c>
      <c r="BJ44" s="39">
        <v>0</v>
      </c>
      <c r="BK44" s="39">
        <v>0</v>
      </c>
      <c r="BL44" s="39">
        <v>0</v>
      </c>
      <c r="BM44" s="39">
        <v>0</v>
      </c>
      <c r="BN44" s="39">
        <v>0</v>
      </c>
      <c r="BO44" s="39">
        <v>0</v>
      </c>
      <c r="BP44" s="39">
        <v>0</v>
      </c>
      <c r="BQ44" s="39">
        <v>1</v>
      </c>
      <c r="BR44" s="39">
        <v>0</v>
      </c>
      <c r="BS44" s="39">
        <v>2</v>
      </c>
      <c r="BT44" s="39">
        <v>0</v>
      </c>
      <c r="BU44" s="39">
        <v>0</v>
      </c>
      <c r="BV44" s="39">
        <v>10</v>
      </c>
      <c r="BW44" s="39">
        <v>0</v>
      </c>
      <c r="BX44" s="39">
        <v>103</v>
      </c>
      <c r="BY44" s="39">
        <v>17</v>
      </c>
      <c r="BZ44" s="39">
        <v>169</v>
      </c>
    </row>
    <row r="45" spans="1:78" s="30" customFormat="1" x14ac:dyDescent="0.2">
      <c r="A45" s="47">
        <v>3</v>
      </c>
      <c r="B45" s="43">
        <v>14</v>
      </c>
      <c r="C45" s="43" t="s">
        <v>425</v>
      </c>
      <c r="D45" s="30">
        <v>206</v>
      </c>
      <c r="E45" s="98">
        <v>266</v>
      </c>
      <c r="F45" s="47">
        <v>210</v>
      </c>
      <c r="G45" s="60">
        <f>'Revised Stratig. - April ''08'!G211</f>
        <v>4977</v>
      </c>
      <c r="H45" s="47">
        <v>38</v>
      </c>
      <c r="I45" s="47">
        <v>0</v>
      </c>
      <c r="J45" s="47">
        <v>4</v>
      </c>
      <c r="K45" s="47">
        <v>19</v>
      </c>
      <c r="L45" s="47">
        <v>0</v>
      </c>
      <c r="M45" s="47">
        <v>1</v>
      </c>
      <c r="N45" s="47">
        <v>1</v>
      </c>
      <c r="O45" s="47">
        <v>38</v>
      </c>
      <c r="P45" s="47">
        <v>0</v>
      </c>
      <c r="Q45" s="47">
        <v>0</v>
      </c>
      <c r="R45" s="47">
        <v>0</v>
      </c>
      <c r="S45" s="47">
        <v>0</v>
      </c>
      <c r="T45" s="47">
        <v>1</v>
      </c>
      <c r="U45" s="47">
        <v>0</v>
      </c>
      <c r="V45" s="47">
        <v>2</v>
      </c>
      <c r="W45" s="47">
        <v>1</v>
      </c>
      <c r="X45" s="47">
        <v>0</v>
      </c>
      <c r="Y45" s="47">
        <v>0</v>
      </c>
      <c r="Z45" s="47">
        <v>2</v>
      </c>
      <c r="AA45" s="47">
        <v>1</v>
      </c>
      <c r="AB45" s="47">
        <v>0</v>
      </c>
      <c r="AC45" s="47">
        <v>0</v>
      </c>
      <c r="AD45" s="47">
        <v>1</v>
      </c>
      <c r="AE45" s="47">
        <v>9</v>
      </c>
      <c r="AF45" s="47">
        <v>42</v>
      </c>
      <c r="AG45" s="47">
        <v>89</v>
      </c>
      <c r="AH45" s="47">
        <v>0</v>
      </c>
      <c r="AI45" s="47">
        <v>18</v>
      </c>
      <c r="AJ45" s="47">
        <v>0</v>
      </c>
      <c r="AK45" s="47">
        <v>92</v>
      </c>
      <c r="AL45" s="47">
        <v>3</v>
      </c>
      <c r="AM45" s="47">
        <v>1</v>
      </c>
      <c r="AN45" s="47">
        <v>7</v>
      </c>
      <c r="AO45" s="47">
        <v>0</v>
      </c>
      <c r="AP45" s="47">
        <v>0</v>
      </c>
      <c r="AQ45" s="47">
        <v>0</v>
      </c>
      <c r="AR45" s="47">
        <v>0</v>
      </c>
      <c r="AS45" s="47">
        <v>0</v>
      </c>
      <c r="AT45" s="47">
        <v>0</v>
      </c>
      <c r="AU45" s="47">
        <v>2</v>
      </c>
      <c r="AV45" s="47">
        <v>0</v>
      </c>
      <c r="AW45" s="47">
        <v>0</v>
      </c>
      <c r="AX45" s="47">
        <v>0</v>
      </c>
      <c r="AY45" s="47">
        <v>2</v>
      </c>
      <c r="AZ45" s="47">
        <v>2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1</v>
      </c>
      <c r="BG45" s="47">
        <v>0</v>
      </c>
      <c r="BH45" s="47">
        <v>1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2</v>
      </c>
      <c r="BP45" s="47">
        <v>0</v>
      </c>
      <c r="BQ45" s="47">
        <v>1</v>
      </c>
      <c r="BR45" s="47">
        <v>0</v>
      </c>
      <c r="BS45" s="47">
        <v>0</v>
      </c>
      <c r="BT45" s="47">
        <v>0</v>
      </c>
      <c r="BU45" s="47">
        <v>0</v>
      </c>
      <c r="BV45" s="47">
        <v>9</v>
      </c>
      <c r="BW45" s="47">
        <v>4</v>
      </c>
      <c r="BX45" s="47">
        <v>83</v>
      </c>
      <c r="BY45" s="47">
        <v>35</v>
      </c>
      <c r="BZ45" s="47">
        <v>150</v>
      </c>
    </row>
    <row r="46" spans="1:78" x14ac:dyDescent="0.2">
      <c r="A46" s="39">
        <v>3</v>
      </c>
      <c r="B46" s="43">
        <v>15</v>
      </c>
      <c r="C46" s="25" t="s">
        <v>425</v>
      </c>
      <c r="D46" s="44">
        <v>207</v>
      </c>
      <c r="E46" s="98">
        <v>267</v>
      </c>
      <c r="F46" s="39">
        <v>211</v>
      </c>
      <c r="G46" s="46">
        <f>'Revised Stratig. - April ''08'!G212</f>
        <v>5003</v>
      </c>
      <c r="H46" s="39">
        <v>24</v>
      </c>
      <c r="I46" s="39">
        <v>0</v>
      </c>
      <c r="J46" s="39">
        <v>0</v>
      </c>
      <c r="K46" s="39">
        <v>11</v>
      </c>
      <c r="L46" s="39">
        <v>4</v>
      </c>
      <c r="M46" s="39">
        <v>0</v>
      </c>
      <c r="N46" s="39">
        <v>2</v>
      </c>
      <c r="O46" s="39">
        <v>51</v>
      </c>
      <c r="P46" s="39">
        <v>2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1</v>
      </c>
      <c r="AB46" s="39">
        <v>0</v>
      </c>
      <c r="AC46" s="39">
        <v>2</v>
      </c>
      <c r="AD46" s="39">
        <v>3</v>
      </c>
      <c r="AE46" s="39">
        <v>4</v>
      </c>
      <c r="AF46" s="39">
        <v>31</v>
      </c>
      <c r="AG46" s="39">
        <v>95.5</v>
      </c>
      <c r="AH46" s="39">
        <v>0</v>
      </c>
      <c r="AI46" s="39">
        <v>25</v>
      </c>
      <c r="AJ46" s="39">
        <v>0</v>
      </c>
      <c r="AK46" s="39">
        <v>59</v>
      </c>
      <c r="AL46" s="39">
        <v>0</v>
      </c>
      <c r="AM46" s="39">
        <v>1</v>
      </c>
      <c r="AN46" s="39">
        <v>6</v>
      </c>
      <c r="AO46" s="39">
        <v>0</v>
      </c>
      <c r="AP46" s="39">
        <v>0</v>
      </c>
      <c r="AQ46" s="39">
        <v>0</v>
      </c>
      <c r="AR46" s="39">
        <v>0</v>
      </c>
      <c r="AS46" s="39">
        <v>0</v>
      </c>
      <c r="AT46" s="39">
        <v>0</v>
      </c>
      <c r="AU46" s="39">
        <v>6</v>
      </c>
      <c r="AV46" s="39">
        <v>0</v>
      </c>
      <c r="AW46" s="39">
        <v>0</v>
      </c>
      <c r="AX46" s="39">
        <v>2</v>
      </c>
      <c r="AY46" s="39">
        <v>0</v>
      </c>
      <c r="AZ46" s="39">
        <v>1</v>
      </c>
      <c r="BA46" s="39">
        <v>0</v>
      </c>
      <c r="BB46" s="39">
        <v>0</v>
      </c>
      <c r="BC46" s="39">
        <v>0</v>
      </c>
      <c r="BD46" s="39">
        <v>0</v>
      </c>
      <c r="BE46" s="39">
        <v>0</v>
      </c>
      <c r="BF46" s="39">
        <v>1</v>
      </c>
      <c r="BG46" s="39">
        <v>0</v>
      </c>
      <c r="BH46" s="39">
        <v>0</v>
      </c>
      <c r="BI46" s="39">
        <v>0</v>
      </c>
      <c r="BJ46" s="39">
        <v>0</v>
      </c>
      <c r="BK46" s="39">
        <v>0</v>
      </c>
      <c r="BL46" s="39">
        <v>0</v>
      </c>
      <c r="BM46" s="39">
        <v>0</v>
      </c>
      <c r="BN46" s="39">
        <v>0</v>
      </c>
      <c r="BO46" s="39">
        <v>1</v>
      </c>
      <c r="BP46" s="39">
        <v>0</v>
      </c>
      <c r="BQ46" s="39">
        <v>0</v>
      </c>
      <c r="BR46" s="39">
        <v>0</v>
      </c>
      <c r="BS46" s="39">
        <v>3</v>
      </c>
      <c r="BT46" s="39">
        <v>0</v>
      </c>
      <c r="BU46" s="39">
        <v>0</v>
      </c>
      <c r="BV46" s="39">
        <v>2</v>
      </c>
      <c r="BW46" s="39">
        <v>0</v>
      </c>
      <c r="BX46" s="39">
        <v>83</v>
      </c>
      <c r="BY46" s="39">
        <v>10</v>
      </c>
      <c r="BZ46" s="39">
        <v>136</v>
      </c>
    </row>
    <row r="47" spans="1:78" x14ac:dyDescent="0.2">
      <c r="A47" s="39">
        <v>3</v>
      </c>
      <c r="B47" s="43">
        <v>16</v>
      </c>
      <c r="C47" s="25" t="s">
        <v>425</v>
      </c>
      <c r="D47" s="44">
        <v>208</v>
      </c>
      <c r="E47" s="98">
        <v>268</v>
      </c>
      <c r="F47" s="39">
        <v>212</v>
      </c>
      <c r="G47" s="46">
        <f>'Revised Stratig. - April ''08'!G213</f>
        <v>5029</v>
      </c>
      <c r="H47" s="39">
        <v>22</v>
      </c>
      <c r="I47" s="39">
        <v>2</v>
      </c>
      <c r="J47" s="39">
        <v>2</v>
      </c>
      <c r="K47" s="39">
        <v>9</v>
      </c>
      <c r="L47" s="39">
        <v>3</v>
      </c>
      <c r="M47" s="39">
        <v>2</v>
      </c>
      <c r="N47" s="39">
        <v>2</v>
      </c>
      <c r="O47" s="39">
        <v>38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2</v>
      </c>
      <c r="X47" s="39">
        <v>0</v>
      </c>
      <c r="Y47" s="39">
        <v>0</v>
      </c>
      <c r="Z47" s="39">
        <v>1</v>
      </c>
      <c r="AA47" s="39">
        <v>1</v>
      </c>
      <c r="AB47" s="39">
        <v>0</v>
      </c>
      <c r="AC47" s="39">
        <v>4</v>
      </c>
      <c r="AD47" s="39">
        <v>1</v>
      </c>
      <c r="AE47" s="39">
        <v>2</v>
      </c>
      <c r="AF47" s="39">
        <v>17</v>
      </c>
      <c r="AG47" s="39">
        <v>121.5</v>
      </c>
      <c r="AH47" s="39">
        <v>0</v>
      </c>
      <c r="AI47" s="39">
        <v>37</v>
      </c>
      <c r="AJ47" s="39">
        <v>0</v>
      </c>
      <c r="AK47" s="39">
        <v>59</v>
      </c>
      <c r="AL47" s="39">
        <v>2</v>
      </c>
      <c r="AM47" s="39">
        <v>0</v>
      </c>
      <c r="AN47" s="39">
        <v>2</v>
      </c>
      <c r="AO47" s="39">
        <v>0</v>
      </c>
      <c r="AP47" s="39">
        <v>0</v>
      </c>
      <c r="AQ47" s="39">
        <v>0</v>
      </c>
      <c r="AR47" s="39">
        <v>0</v>
      </c>
      <c r="AS47" s="39">
        <v>0</v>
      </c>
      <c r="AT47" s="39">
        <v>0</v>
      </c>
      <c r="AU47" s="39">
        <v>1</v>
      </c>
      <c r="AV47" s="39">
        <v>0</v>
      </c>
      <c r="AW47" s="39">
        <v>0</v>
      </c>
      <c r="AX47" s="39">
        <v>0</v>
      </c>
      <c r="AY47" s="39">
        <v>0</v>
      </c>
      <c r="AZ47" s="39">
        <v>1</v>
      </c>
      <c r="BA47" s="39">
        <v>0</v>
      </c>
      <c r="BB47" s="39">
        <v>0</v>
      </c>
      <c r="BC47" s="39">
        <v>0</v>
      </c>
      <c r="BD47" s="39">
        <v>0</v>
      </c>
      <c r="BE47" s="39">
        <v>0</v>
      </c>
      <c r="BF47" s="39">
        <v>2</v>
      </c>
      <c r="BG47" s="39">
        <v>0</v>
      </c>
      <c r="BH47" s="39">
        <v>1</v>
      </c>
      <c r="BI47" s="39">
        <v>0</v>
      </c>
      <c r="BJ47" s="39">
        <v>1</v>
      </c>
      <c r="BK47" s="39">
        <v>0</v>
      </c>
      <c r="BL47" s="39">
        <v>0</v>
      </c>
      <c r="BM47" s="39">
        <v>0</v>
      </c>
      <c r="BN47" s="39">
        <v>0</v>
      </c>
      <c r="BO47" s="39">
        <v>2</v>
      </c>
      <c r="BP47" s="39">
        <v>0</v>
      </c>
      <c r="BQ47" s="39">
        <v>0</v>
      </c>
      <c r="BR47" s="39">
        <v>0</v>
      </c>
      <c r="BS47" s="39">
        <v>5</v>
      </c>
      <c r="BT47" s="39">
        <v>0</v>
      </c>
      <c r="BU47" s="39">
        <v>0</v>
      </c>
      <c r="BV47" s="39">
        <v>5</v>
      </c>
      <c r="BW47" s="39">
        <v>1</v>
      </c>
      <c r="BX47" s="39">
        <v>112</v>
      </c>
      <c r="BY47" s="39">
        <v>11</v>
      </c>
      <c r="BZ47" s="39">
        <v>120</v>
      </c>
    </row>
    <row r="48" spans="1:78" x14ac:dyDescent="0.2">
      <c r="A48" s="39">
        <v>3</v>
      </c>
      <c r="B48" s="43">
        <v>17</v>
      </c>
      <c r="C48" s="25" t="s">
        <v>425</v>
      </c>
      <c r="D48" s="44">
        <v>209</v>
      </c>
      <c r="E48" s="98">
        <v>269</v>
      </c>
      <c r="F48" s="39">
        <v>213</v>
      </c>
      <c r="G48" s="46">
        <f>'Revised Stratig. - April ''08'!G214</f>
        <v>5054</v>
      </c>
      <c r="H48" s="39">
        <v>22</v>
      </c>
      <c r="I48" s="39">
        <v>0</v>
      </c>
      <c r="J48" s="39">
        <v>7</v>
      </c>
      <c r="K48" s="39">
        <v>0</v>
      </c>
      <c r="L48" s="39">
        <v>6</v>
      </c>
      <c r="M48" s="39">
        <v>2</v>
      </c>
      <c r="N48" s="39">
        <v>7</v>
      </c>
      <c r="O48" s="39">
        <v>36</v>
      </c>
      <c r="P48" s="39">
        <v>0</v>
      </c>
      <c r="Q48" s="39">
        <v>0</v>
      </c>
      <c r="R48" s="39">
        <v>0</v>
      </c>
      <c r="S48" s="39">
        <v>0</v>
      </c>
      <c r="T48" s="39">
        <v>2</v>
      </c>
      <c r="U48" s="39">
        <v>0</v>
      </c>
      <c r="V48" s="39">
        <v>0</v>
      </c>
      <c r="W48" s="39">
        <v>4</v>
      </c>
      <c r="X48" s="39">
        <v>0</v>
      </c>
      <c r="Y48" s="39">
        <v>0</v>
      </c>
      <c r="Z48" s="39">
        <v>0</v>
      </c>
      <c r="AA48" s="39">
        <v>1</v>
      </c>
      <c r="AB48" s="39">
        <v>0</v>
      </c>
      <c r="AC48" s="39">
        <v>3</v>
      </c>
      <c r="AD48" s="39">
        <v>1</v>
      </c>
      <c r="AE48" s="39">
        <v>3</v>
      </c>
      <c r="AF48" s="39">
        <v>17</v>
      </c>
      <c r="AG48" s="39">
        <v>124</v>
      </c>
      <c r="AH48" s="39">
        <v>0</v>
      </c>
      <c r="AI48" s="39">
        <v>29</v>
      </c>
      <c r="AJ48" s="39">
        <v>1</v>
      </c>
      <c r="AK48" s="39">
        <v>56</v>
      </c>
      <c r="AL48" s="39">
        <v>4</v>
      </c>
      <c r="AM48" s="39">
        <v>2</v>
      </c>
      <c r="AN48" s="39">
        <v>3</v>
      </c>
      <c r="AO48" s="39">
        <v>0</v>
      </c>
      <c r="AP48" s="39">
        <v>0</v>
      </c>
      <c r="AQ48" s="39">
        <v>1</v>
      </c>
      <c r="AR48" s="39">
        <v>0</v>
      </c>
      <c r="AS48" s="39">
        <v>0</v>
      </c>
      <c r="AT48" s="39">
        <v>0</v>
      </c>
      <c r="AU48" s="39">
        <v>3</v>
      </c>
      <c r="AV48" s="39">
        <v>0</v>
      </c>
      <c r="AW48" s="39">
        <v>1</v>
      </c>
      <c r="AX48" s="39">
        <v>1</v>
      </c>
      <c r="AY48" s="39">
        <v>0</v>
      </c>
      <c r="AZ48" s="39">
        <v>3</v>
      </c>
      <c r="BA48" s="39">
        <v>0</v>
      </c>
      <c r="BB48" s="39">
        <v>0</v>
      </c>
      <c r="BC48" s="39">
        <v>0</v>
      </c>
      <c r="BD48" s="39">
        <v>0</v>
      </c>
      <c r="BE48" s="39">
        <v>0</v>
      </c>
      <c r="BF48" s="39">
        <v>1</v>
      </c>
      <c r="BG48" s="39">
        <v>0</v>
      </c>
      <c r="BH48" s="39">
        <v>1</v>
      </c>
      <c r="BI48" s="39">
        <v>0</v>
      </c>
      <c r="BJ48" s="39">
        <v>0</v>
      </c>
      <c r="BK48" s="39">
        <v>0</v>
      </c>
      <c r="BL48" s="39">
        <v>0</v>
      </c>
      <c r="BM48" s="39">
        <v>0</v>
      </c>
      <c r="BN48" s="39">
        <v>0</v>
      </c>
      <c r="BO48" s="39">
        <v>0</v>
      </c>
      <c r="BP48" s="39">
        <v>0</v>
      </c>
      <c r="BQ48" s="39">
        <v>0</v>
      </c>
      <c r="BR48" s="39">
        <v>0</v>
      </c>
      <c r="BS48" s="39">
        <v>2</v>
      </c>
      <c r="BT48" s="39">
        <v>0</v>
      </c>
      <c r="BU48" s="39">
        <v>0</v>
      </c>
      <c r="BV48" s="39">
        <v>18</v>
      </c>
      <c r="BW48" s="39">
        <v>1</v>
      </c>
      <c r="BX48" s="39">
        <v>107</v>
      </c>
      <c r="BY48" s="39">
        <v>27</v>
      </c>
      <c r="BZ48" s="39">
        <v>174</v>
      </c>
    </row>
    <row r="49" spans="1:78" x14ac:dyDescent="0.2">
      <c r="A49" s="39">
        <v>3</v>
      </c>
      <c r="B49" s="43">
        <v>19</v>
      </c>
      <c r="C49" s="25" t="s">
        <v>425</v>
      </c>
      <c r="D49" s="44">
        <v>211</v>
      </c>
      <c r="E49" s="98">
        <v>271</v>
      </c>
      <c r="F49" s="39">
        <v>215</v>
      </c>
      <c r="G49" s="46">
        <f>'Revised Stratig. - April ''08'!G216</f>
        <v>5131</v>
      </c>
      <c r="H49" s="39">
        <v>19</v>
      </c>
      <c r="I49" s="39">
        <v>0</v>
      </c>
      <c r="J49" s="39">
        <v>7</v>
      </c>
      <c r="K49" s="39">
        <v>13</v>
      </c>
      <c r="L49" s="39">
        <v>3</v>
      </c>
      <c r="M49" s="39">
        <v>1</v>
      </c>
      <c r="N49" s="39">
        <v>2</v>
      </c>
      <c r="O49" s="39">
        <v>45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2</v>
      </c>
      <c r="V49" s="39">
        <v>0</v>
      </c>
      <c r="W49" s="39">
        <v>2</v>
      </c>
      <c r="X49" s="39">
        <v>0</v>
      </c>
      <c r="Y49" s="39">
        <v>0</v>
      </c>
      <c r="Z49" s="39">
        <v>0</v>
      </c>
      <c r="AA49" s="39">
        <v>1</v>
      </c>
      <c r="AB49" s="39">
        <v>0</v>
      </c>
      <c r="AC49" s="39">
        <v>4</v>
      </c>
      <c r="AD49" s="39">
        <v>0</v>
      </c>
      <c r="AE49" s="39">
        <v>4</v>
      </c>
      <c r="AF49" s="39">
        <v>27</v>
      </c>
      <c r="AG49" s="39">
        <v>116.5</v>
      </c>
      <c r="AH49" s="39">
        <v>0</v>
      </c>
      <c r="AI49" s="39">
        <v>38</v>
      </c>
      <c r="AJ49" s="39">
        <v>0</v>
      </c>
      <c r="AK49" s="39">
        <v>53</v>
      </c>
      <c r="AL49" s="39">
        <v>4</v>
      </c>
      <c r="AM49" s="39">
        <v>2</v>
      </c>
      <c r="AN49" s="39">
        <v>2</v>
      </c>
      <c r="AO49" s="39">
        <v>0</v>
      </c>
      <c r="AP49" s="39">
        <v>0</v>
      </c>
      <c r="AQ49" s="39">
        <v>0</v>
      </c>
      <c r="AR49" s="39">
        <v>1</v>
      </c>
      <c r="AS49" s="39">
        <v>0</v>
      </c>
      <c r="AT49" s="39">
        <v>0</v>
      </c>
      <c r="AU49" s="39">
        <v>0</v>
      </c>
      <c r="AV49" s="39">
        <v>0</v>
      </c>
      <c r="AW49" s="39">
        <v>0</v>
      </c>
      <c r="AX49" s="39">
        <v>0</v>
      </c>
      <c r="AY49" s="39">
        <v>0</v>
      </c>
      <c r="AZ49" s="39">
        <v>2</v>
      </c>
      <c r="BA49" s="39">
        <v>0</v>
      </c>
      <c r="BB49" s="39">
        <v>0</v>
      </c>
      <c r="BC49" s="39">
        <v>0</v>
      </c>
      <c r="BD49" s="39">
        <v>0</v>
      </c>
      <c r="BE49" s="39">
        <v>0</v>
      </c>
      <c r="BF49" s="39">
        <v>0</v>
      </c>
      <c r="BG49" s="39">
        <v>0</v>
      </c>
      <c r="BH49" s="39">
        <v>0</v>
      </c>
      <c r="BI49" s="39">
        <v>0</v>
      </c>
      <c r="BJ49" s="39">
        <v>0</v>
      </c>
      <c r="BK49" s="39">
        <v>0</v>
      </c>
      <c r="BL49" s="39">
        <v>1</v>
      </c>
      <c r="BM49" s="39">
        <v>0</v>
      </c>
      <c r="BN49" s="39">
        <v>0</v>
      </c>
      <c r="BO49" s="39">
        <v>1</v>
      </c>
      <c r="BP49" s="39">
        <v>0</v>
      </c>
      <c r="BQ49" s="39">
        <v>0</v>
      </c>
      <c r="BR49" s="39">
        <v>0</v>
      </c>
      <c r="BS49" s="39">
        <v>1</v>
      </c>
      <c r="BT49" s="39">
        <v>0</v>
      </c>
      <c r="BU49" s="39">
        <v>0</v>
      </c>
      <c r="BV49" s="39">
        <v>12</v>
      </c>
      <c r="BW49" s="39">
        <v>14</v>
      </c>
      <c r="BX49" s="39">
        <v>130</v>
      </c>
      <c r="BY49" s="39">
        <v>19</v>
      </c>
      <c r="BZ49" s="39">
        <v>153</v>
      </c>
    </row>
    <row r="50" spans="1:78" x14ac:dyDescent="0.2">
      <c r="A50" s="39">
        <v>3</v>
      </c>
      <c r="B50" s="43">
        <v>20</v>
      </c>
      <c r="C50" s="25" t="s">
        <v>425</v>
      </c>
      <c r="D50" s="44">
        <v>212</v>
      </c>
      <c r="E50" s="98">
        <v>272</v>
      </c>
      <c r="F50" s="39">
        <v>216</v>
      </c>
      <c r="G50" s="46">
        <f>'Revised Stratig. - April ''08'!G217</f>
        <v>5181</v>
      </c>
      <c r="H50" s="39">
        <v>28</v>
      </c>
      <c r="I50" s="39">
        <v>0</v>
      </c>
      <c r="J50" s="39">
        <v>2</v>
      </c>
      <c r="K50" s="39">
        <v>13</v>
      </c>
      <c r="L50" s="39">
        <v>2</v>
      </c>
      <c r="M50" s="39">
        <v>1</v>
      </c>
      <c r="N50" s="39">
        <v>2</v>
      </c>
      <c r="O50" s="39">
        <v>36</v>
      </c>
      <c r="P50" s="39">
        <v>1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1</v>
      </c>
      <c r="W50" s="39">
        <v>3</v>
      </c>
      <c r="X50" s="39">
        <v>0</v>
      </c>
      <c r="Y50" s="39">
        <v>0</v>
      </c>
      <c r="Z50" s="39">
        <v>0</v>
      </c>
      <c r="AA50" s="39">
        <v>1</v>
      </c>
      <c r="AB50" s="39">
        <v>0</v>
      </c>
      <c r="AC50" s="39">
        <v>1</v>
      </c>
      <c r="AD50" s="39">
        <v>0</v>
      </c>
      <c r="AE50" s="39">
        <v>1</v>
      </c>
      <c r="AF50" s="39">
        <v>36</v>
      </c>
      <c r="AG50" s="39">
        <v>121</v>
      </c>
      <c r="AH50" s="39">
        <v>0</v>
      </c>
      <c r="AI50" s="39">
        <v>30</v>
      </c>
      <c r="AJ50" s="39">
        <v>1</v>
      </c>
      <c r="AK50" s="39">
        <v>75</v>
      </c>
      <c r="AL50" s="39">
        <v>5</v>
      </c>
      <c r="AM50" s="39">
        <v>2</v>
      </c>
      <c r="AN50" s="39">
        <v>4</v>
      </c>
      <c r="AO50" s="39">
        <v>0</v>
      </c>
      <c r="AP50" s="39">
        <v>0</v>
      </c>
      <c r="AQ50" s="39">
        <v>0</v>
      </c>
      <c r="AR50" s="39">
        <v>0</v>
      </c>
      <c r="AS50" s="39">
        <v>0</v>
      </c>
      <c r="AT50" s="39">
        <v>0</v>
      </c>
      <c r="AU50" s="39">
        <v>1</v>
      </c>
      <c r="AV50" s="39">
        <v>0</v>
      </c>
      <c r="AW50" s="39">
        <v>0</v>
      </c>
      <c r="AX50" s="39">
        <v>4</v>
      </c>
      <c r="AY50" s="39">
        <v>0</v>
      </c>
      <c r="AZ50" s="39">
        <v>4</v>
      </c>
      <c r="BA50" s="39">
        <v>0</v>
      </c>
      <c r="BB50" s="39">
        <v>0</v>
      </c>
      <c r="BC50" s="39">
        <v>0</v>
      </c>
      <c r="BD50" s="39">
        <v>0</v>
      </c>
      <c r="BE50" s="39">
        <v>0</v>
      </c>
      <c r="BF50" s="39">
        <v>1</v>
      </c>
      <c r="BG50" s="39">
        <v>0</v>
      </c>
      <c r="BH50" s="39">
        <v>0</v>
      </c>
      <c r="BI50" s="39">
        <v>0</v>
      </c>
      <c r="BJ50" s="39">
        <v>0</v>
      </c>
      <c r="BK50" s="39">
        <v>0</v>
      </c>
      <c r="BL50" s="39">
        <v>0</v>
      </c>
      <c r="BM50" s="39">
        <v>0</v>
      </c>
      <c r="BN50" s="39">
        <v>0</v>
      </c>
      <c r="BO50" s="39">
        <v>2</v>
      </c>
      <c r="BP50" s="39">
        <v>0</v>
      </c>
      <c r="BQ50" s="39">
        <v>0</v>
      </c>
      <c r="BR50" s="39">
        <v>0</v>
      </c>
      <c r="BS50" s="39">
        <v>4</v>
      </c>
      <c r="BT50" s="39">
        <v>0</v>
      </c>
      <c r="BU50" s="39">
        <v>0</v>
      </c>
      <c r="BV50" s="39">
        <v>9</v>
      </c>
      <c r="BW50" s="39">
        <v>2</v>
      </c>
      <c r="BX50" s="39">
        <v>97</v>
      </c>
      <c r="BY50" s="39">
        <v>17</v>
      </c>
      <c r="BZ50" s="39">
        <v>100</v>
      </c>
    </row>
    <row r="51" spans="1:78" x14ac:dyDescent="0.2">
      <c r="A51" s="39">
        <v>3</v>
      </c>
      <c r="B51" s="43">
        <v>21</v>
      </c>
      <c r="C51" s="25" t="s">
        <v>425</v>
      </c>
      <c r="D51" s="44">
        <v>213</v>
      </c>
      <c r="E51" s="98">
        <v>273</v>
      </c>
      <c r="F51" s="39">
        <v>217</v>
      </c>
      <c r="G51" s="46">
        <f>'Revised Stratig. - April ''08'!G218</f>
        <v>5232</v>
      </c>
      <c r="H51" s="39">
        <v>22</v>
      </c>
      <c r="I51" s="39">
        <v>0</v>
      </c>
      <c r="J51" s="39">
        <v>0</v>
      </c>
      <c r="K51" s="39">
        <v>11</v>
      </c>
      <c r="L51" s="39">
        <v>2</v>
      </c>
      <c r="M51" s="39">
        <v>0</v>
      </c>
      <c r="N51" s="39">
        <v>1</v>
      </c>
      <c r="O51" s="39">
        <v>46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1</v>
      </c>
      <c r="V51" s="39">
        <v>0</v>
      </c>
      <c r="W51" s="39">
        <v>2</v>
      </c>
      <c r="X51" s="39">
        <v>0</v>
      </c>
      <c r="Y51" s="39">
        <v>0</v>
      </c>
      <c r="Z51" s="39">
        <v>0</v>
      </c>
      <c r="AA51" s="39">
        <v>1</v>
      </c>
      <c r="AB51" s="39">
        <v>0</v>
      </c>
      <c r="AC51" s="39">
        <v>2</v>
      </c>
      <c r="AD51" s="39">
        <v>0</v>
      </c>
      <c r="AE51" s="39">
        <v>4</v>
      </c>
      <c r="AF51" s="39">
        <v>24</v>
      </c>
      <c r="AG51" s="39">
        <v>96.5</v>
      </c>
      <c r="AH51" s="39">
        <v>0</v>
      </c>
      <c r="AI51" s="39">
        <v>29</v>
      </c>
      <c r="AJ51" s="39">
        <v>0</v>
      </c>
      <c r="AK51" s="39">
        <v>77</v>
      </c>
      <c r="AL51" s="39">
        <v>4</v>
      </c>
      <c r="AM51" s="39">
        <v>1</v>
      </c>
      <c r="AN51" s="39">
        <v>6</v>
      </c>
      <c r="AO51" s="39">
        <v>0</v>
      </c>
      <c r="AP51" s="39">
        <v>0</v>
      </c>
      <c r="AQ51" s="39">
        <v>2</v>
      </c>
      <c r="AR51" s="39">
        <v>0</v>
      </c>
      <c r="AS51" s="39">
        <v>0</v>
      </c>
      <c r="AT51" s="39">
        <v>0</v>
      </c>
      <c r="AU51" s="39">
        <v>3</v>
      </c>
      <c r="AV51" s="39">
        <v>0</v>
      </c>
      <c r="AW51" s="39">
        <v>0</v>
      </c>
      <c r="AX51" s="39">
        <v>1</v>
      </c>
      <c r="AY51" s="39">
        <v>0</v>
      </c>
      <c r="AZ51" s="39">
        <v>0</v>
      </c>
      <c r="BA51" s="39">
        <v>0</v>
      </c>
      <c r="BB51" s="39">
        <v>0</v>
      </c>
      <c r="BC51" s="39">
        <v>0</v>
      </c>
      <c r="BD51" s="39">
        <v>0</v>
      </c>
      <c r="BE51" s="39">
        <v>0</v>
      </c>
      <c r="BF51" s="39">
        <v>1</v>
      </c>
      <c r="BG51" s="39">
        <v>0</v>
      </c>
      <c r="BH51" s="39">
        <v>0</v>
      </c>
      <c r="BI51" s="39">
        <v>0</v>
      </c>
      <c r="BJ51" s="39">
        <v>0</v>
      </c>
      <c r="BK51" s="39">
        <v>0</v>
      </c>
      <c r="BL51" s="39">
        <v>0</v>
      </c>
      <c r="BM51" s="39">
        <v>0</v>
      </c>
      <c r="BN51" s="39">
        <v>0</v>
      </c>
      <c r="BO51" s="39">
        <v>1</v>
      </c>
      <c r="BP51" s="39">
        <v>0</v>
      </c>
      <c r="BQ51" s="39">
        <v>0</v>
      </c>
      <c r="BR51" s="39">
        <v>0</v>
      </c>
      <c r="BS51" s="39">
        <v>1</v>
      </c>
      <c r="BT51" s="39">
        <v>0</v>
      </c>
      <c r="BU51" s="39">
        <v>0</v>
      </c>
      <c r="BV51" s="39">
        <v>2</v>
      </c>
      <c r="BW51" s="39">
        <v>0</v>
      </c>
      <c r="BX51" s="39">
        <v>62</v>
      </c>
      <c r="BY51" s="39">
        <v>7</v>
      </c>
      <c r="BZ51" s="39">
        <v>97</v>
      </c>
    </row>
    <row r="52" spans="1:78" x14ac:dyDescent="0.2">
      <c r="A52" s="39">
        <v>3</v>
      </c>
      <c r="B52" s="43">
        <v>22</v>
      </c>
      <c r="C52" s="25" t="s">
        <v>425</v>
      </c>
      <c r="D52" s="44">
        <v>214</v>
      </c>
      <c r="E52" s="98">
        <v>274</v>
      </c>
      <c r="F52" s="39">
        <v>218</v>
      </c>
      <c r="G52" s="46">
        <f>'Revised Stratig. - April ''08'!G219</f>
        <v>5283</v>
      </c>
      <c r="H52" s="39">
        <v>15</v>
      </c>
      <c r="I52" s="39">
        <v>0</v>
      </c>
      <c r="J52" s="39">
        <v>9</v>
      </c>
      <c r="K52" s="39">
        <v>7</v>
      </c>
      <c r="L52" s="39">
        <v>2</v>
      </c>
      <c r="M52" s="39">
        <v>2</v>
      </c>
      <c r="N52" s="39">
        <v>1</v>
      </c>
      <c r="O52" s="39">
        <v>35</v>
      </c>
      <c r="P52" s="39">
        <v>1</v>
      </c>
      <c r="Q52" s="39">
        <v>0</v>
      </c>
      <c r="R52" s="39">
        <v>0</v>
      </c>
      <c r="S52" s="39">
        <v>0</v>
      </c>
      <c r="T52" s="39">
        <v>1</v>
      </c>
      <c r="U52" s="39">
        <v>3</v>
      </c>
      <c r="V52" s="39">
        <v>0</v>
      </c>
      <c r="W52" s="39">
        <v>2</v>
      </c>
      <c r="X52" s="39">
        <v>0</v>
      </c>
      <c r="Y52" s="39">
        <v>0</v>
      </c>
      <c r="Z52" s="39">
        <v>0</v>
      </c>
      <c r="AA52" s="39">
        <v>1</v>
      </c>
      <c r="AB52" s="39">
        <v>0</v>
      </c>
      <c r="AC52" s="39">
        <v>3</v>
      </c>
      <c r="AD52" s="39">
        <v>1</v>
      </c>
      <c r="AE52" s="39">
        <v>4</v>
      </c>
      <c r="AF52" s="39">
        <v>38</v>
      </c>
      <c r="AG52" s="39">
        <v>92</v>
      </c>
      <c r="AH52" s="39">
        <v>1</v>
      </c>
      <c r="AI52" s="39">
        <v>34</v>
      </c>
      <c r="AJ52" s="39">
        <v>0</v>
      </c>
      <c r="AK52" s="39">
        <v>58</v>
      </c>
      <c r="AL52" s="39">
        <v>2</v>
      </c>
      <c r="AM52" s="39">
        <v>2</v>
      </c>
      <c r="AN52" s="39">
        <v>0</v>
      </c>
      <c r="AO52" s="39">
        <v>0</v>
      </c>
      <c r="AP52" s="39">
        <v>0</v>
      </c>
      <c r="AQ52" s="39">
        <v>1</v>
      </c>
      <c r="AR52" s="39">
        <v>0</v>
      </c>
      <c r="AS52" s="39">
        <v>0</v>
      </c>
      <c r="AT52" s="39">
        <v>0</v>
      </c>
      <c r="AU52" s="39">
        <v>1</v>
      </c>
      <c r="AV52" s="39">
        <v>0</v>
      </c>
      <c r="AW52" s="39">
        <v>0</v>
      </c>
      <c r="AX52" s="39">
        <v>1</v>
      </c>
      <c r="AY52" s="39">
        <v>0</v>
      </c>
      <c r="AZ52" s="39">
        <v>2</v>
      </c>
      <c r="BA52" s="39">
        <v>0</v>
      </c>
      <c r="BB52" s="39">
        <v>0</v>
      </c>
      <c r="BC52" s="39">
        <v>0</v>
      </c>
      <c r="BD52" s="39">
        <v>0</v>
      </c>
      <c r="BE52" s="39">
        <v>0</v>
      </c>
      <c r="BF52" s="39">
        <v>0</v>
      </c>
      <c r="BG52" s="39">
        <v>1</v>
      </c>
      <c r="BH52" s="39">
        <v>0</v>
      </c>
      <c r="BI52" s="39">
        <v>0</v>
      </c>
      <c r="BJ52" s="39">
        <v>0</v>
      </c>
      <c r="BK52" s="39">
        <v>0</v>
      </c>
      <c r="BL52" s="39">
        <v>0</v>
      </c>
      <c r="BM52" s="39">
        <v>0</v>
      </c>
      <c r="BN52" s="39">
        <v>0</v>
      </c>
      <c r="BO52" s="39">
        <v>0</v>
      </c>
      <c r="BP52" s="39">
        <v>0</v>
      </c>
      <c r="BQ52" s="39">
        <v>0</v>
      </c>
      <c r="BR52" s="39">
        <v>0</v>
      </c>
      <c r="BS52" s="39">
        <v>1</v>
      </c>
      <c r="BT52" s="39">
        <v>0</v>
      </c>
      <c r="BU52" s="39">
        <v>0</v>
      </c>
      <c r="BV52" s="39">
        <v>9</v>
      </c>
      <c r="BW52" s="39">
        <v>3</v>
      </c>
      <c r="BX52" s="39">
        <v>64</v>
      </c>
      <c r="BY52" s="39">
        <v>16</v>
      </c>
      <c r="BZ52" s="39">
        <v>110</v>
      </c>
    </row>
    <row r="53" spans="1:78" x14ac:dyDescent="0.2">
      <c r="A53" s="39">
        <v>3</v>
      </c>
      <c r="B53" s="43">
        <v>23</v>
      </c>
      <c r="C53" s="25" t="s">
        <v>425</v>
      </c>
      <c r="D53" s="44">
        <v>215</v>
      </c>
      <c r="E53" s="98">
        <v>275</v>
      </c>
      <c r="F53" s="39">
        <v>219</v>
      </c>
      <c r="G53" s="46">
        <f>'Revised Stratig. - April ''08'!G220</f>
        <v>5333</v>
      </c>
      <c r="H53" s="39">
        <v>19</v>
      </c>
      <c r="I53" s="39">
        <v>0</v>
      </c>
      <c r="J53" s="39">
        <v>2</v>
      </c>
      <c r="K53" s="39">
        <v>18</v>
      </c>
      <c r="L53" s="39">
        <v>2</v>
      </c>
      <c r="M53" s="39">
        <v>1</v>
      </c>
      <c r="N53" s="39">
        <v>1</v>
      </c>
      <c r="O53" s="39">
        <v>39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2</v>
      </c>
      <c r="V53" s="39">
        <v>0</v>
      </c>
      <c r="W53" s="39">
        <v>3</v>
      </c>
      <c r="X53" s="39">
        <v>0</v>
      </c>
      <c r="Y53" s="39">
        <v>0</v>
      </c>
      <c r="Z53" s="39">
        <v>0</v>
      </c>
      <c r="AA53" s="39">
        <v>0</v>
      </c>
      <c r="AB53" s="39">
        <v>0</v>
      </c>
      <c r="AC53" s="39">
        <v>0</v>
      </c>
      <c r="AD53" s="39">
        <v>2</v>
      </c>
      <c r="AE53" s="39">
        <v>2</v>
      </c>
      <c r="AF53" s="39">
        <v>20</v>
      </c>
      <c r="AG53" s="39">
        <v>105</v>
      </c>
      <c r="AH53" s="39">
        <v>0</v>
      </c>
      <c r="AI53" s="39">
        <v>29</v>
      </c>
      <c r="AJ53" s="39">
        <v>0</v>
      </c>
      <c r="AK53" s="39">
        <v>70</v>
      </c>
      <c r="AL53" s="39">
        <v>8</v>
      </c>
      <c r="AM53" s="39">
        <v>4</v>
      </c>
      <c r="AN53" s="39">
        <v>2</v>
      </c>
      <c r="AO53" s="39">
        <v>0</v>
      </c>
      <c r="AP53" s="39">
        <v>0</v>
      </c>
      <c r="AQ53" s="39">
        <v>0</v>
      </c>
      <c r="AR53" s="39">
        <v>0</v>
      </c>
      <c r="AS53" s="39">
        <v>0</v>
      </c>
      <c r="AT53" s="39">
        <v>0</v>
      </c>
      <c r="AU53" s="39">
        <v>2</v>
      </c>
      <c r="AV53" s="39">
        <v>0</v>
      </c>
      <c r="AW53" s="39">
        <v>0</v>
      </c>
      <c r="AX53" s="39">
        <v>0</v>
      </c>
      <c r="AY53" s="39">
        <v>1</v>
      </c>
      <c r="AZ53" s="39">
        <v>4</v>
      </c>
      <c r="BA53" s="39">
        <v>0</v>
      </c>
      <c r="BB53" s="39">
        <v>0</v>
      </c>
      <c r="BC53" s="39">
        <v>0</v>
      </c>
      <c r="BD53" s="39">
        <v>0</v>
      </c>
      <c r="BE53" s="39">
        <v>0</v>
      </c>
      <c r="BF53" s="39">
        <v>0</v>
      </c>
      <c r="BG53" s="39">
        <v>0</v>
      </c>
      <c r="BH53" s="39">
        <v>1</v>
      </c>
      <c r="BI53" s="39">
        <v>0</v>
      </c>
      <c r="BJ53" s="39">
        <v>0</v>
      </c>
      <c r="BK53" s="39">
        <v>0</v>
      </c>
      <c r="BL53" s="39">
        <v>0</v>
      </c>
      <c r="BM53" s="39">
        <v>0</v>
      </c>
      <c r="BN53" s="39">
        <v>0</v>
      </c>
      <c r="BO53" s="39">
        <v>1</v>
      </c>
      <c r="BP53" s="39">
        <v>0</v>
      </c>
      <c r="BQ53" s="39">
        <v>0</v>
      </c>
      <c r="BR53" s="39">
        <v>0</v>
      </c>
      <c r="BS53" s="39">
        <v>0</v>
      </c>
      <c r="BT53" s="39">
        <v>0</v>
      </c>
      <c r="BU53" s="39">
        <v>0</v>
      </c>
      <c r="BV53" s="39">
        <v>4</v>
      </c>
      <c r="BW53" s="39">
        <v>0</v>
      </c>
      <c r="BX53" s="39">
        <v>73</v>
      </c>
      <c r="BY53" s="39">
        <v>21</v>
      </c>
      <c r="BZ53" s="39">
        <v>158</v>
      </c>
    </row>
    <row r="54" spans="1:78" s="30" customFormat="1" x14ac:dyDescent="0.2">
      <c r="A54" s="47">
        <v>3</v>
      </c>
      <c r="B54" s="43">
        <v>24</v>
      </c>
      <c r="C54" s="43" t="s">
        <v>425</v>
      </c>
      <c r="D54" s="44">
        <v>216</v>
      </c>
      <c r="E54" s="98">
        <v>276</v>
      </c>
      <c r="F54" s="47">
        <v>220</v>
      </c>
      <c r="G54" s="60">
        <f>'Revised Stratig. - April ''08'!G221</f>
        <v>5350</v>
      </c>
      <c r="H54" s="47">
        <v>17</v>
      </c>
      <c r="I54" s="47">
        <v>0</v>
      </c>
      <c r="J54" s="47">
        <v>2</v>
      </c>
      <c r="K54" s="47">
        <v>18</v>
      </c>
      <c r="L54" s="47">
        <v>0</v>
      </c>
      <c r="M54" s="47">
        <v>1</v>
      </c>
      <c r="N54" s="47">
        <v>1</v>
      </c>
      <c r="O54" s="47">
        <v>36</v>
      </c>
      <c r="P54" s="47">
        <v>0</v>
      </c>
      <c r="Q54" s="47">
        <v>0</v>
      </c>
      <c r="R54" s="47">
        <v>0</v>
      </c>
      <c r="S54" s="47">
        <v>0</v>
      </c>
      <c r="T54" s="47">
        <v>2</v>
      </c>
      <c r="U54" s="47">
        <v>0</v>
      </c>
      <c r="V54" s="47">
        <v>2</v>
      </c>
      <c r="W54" s="47">
        <v>3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1</v>
      </c>
      <c r="AE54" s="47">
        <v>3</v>
      </c>
      <c r="AF54" s="47">
        <v>33</v>
      </c>
      <c r="AG54" s="47">
        <v>113</v>
      </c>
      <c r="AH54" s="47">
        <v>0</v>
      </c>
      <c r="AI54" s="47">
        <v>25</v>
      </c>
      <c r="AJ54" s="47">
        <v>0</v>
      </c>
      <c r="AK54" s="47">
        <v>60</v>
      </c>
      <c r="AL54" s="47">
        <v>0</v>
      </c>
      <c r="AM54" s="47">
        <v>1</v>
      </c>
      <c r="AN54" s="47">
        <v>6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3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1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1</v>
      </c>
      <c r="BN54" s="47">
        <v>0</v>
      </c>
      <c r="BO54" s="47">
        <v>1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7</v>
      </c>
      <c r="BW54" s="47">
        <v>1</v>
      </c>
      <c r="BX54" s="47">
        <v>92</v>
      </c>
      <c r="BY54" s="47">
        <v>26</v>
      </c>
      <c r="BZ54" s="47">
        <v>84</v>
      </c>
    </row>
    <row r="55" spans="1:78" x14ac:dyDescent="0.2">
      <c r="A55" s="39">
        <v>3</v>
      </c>
      <c r="B55" s="43">
        <v>25</v>
      </c>
      <c r="C55" s="25" t="s">
        <v>425</v>
      </c>
      <c r="D55" s="44">
        <v>217</v>
      </c>
      <c r="E55" s="98">
        <v>277</v>
      </c>
      <c r="F55" s="39">
        <v>221</v>
      </c>
      <c r="G55" s="46">
        <f>'Revised Stratig. - April ''08'!G222</f>
        <v>5368</v>
      </c>
      <c r="H55" s="39">
        <v>18</v>
      </c>
      <c r="I55" s="39">
        <v>0</v>
      </c>
      <c r="J55" s="39">
        <v>3</v>
      </c>
      <c r="K55" s="39">
        <v>6</v>
      </c>
      <c r="L55" s="39">
        <v>3</v>
      </c>
      <c r="M55" s="39">
        <v>3</v>
      </c>
      <c r="N55" s="39">
        <v>3</v>
      </c>
      <c r="O55" s="39">
        <v>27</v>
      </c>
      <c r="P55" s="39">
        <v>0</v>
      </c>
      <c r="Q55" s="39">
        <v>0</v>
      </c>
      <c r="R55" s="39">
        <v>0</v>
      </c>
      <c r="S55" s="39">
        <v>0</v>
      </c>
      <c r="T55" s="39">
        <v>1</v>
      </c>
      <c r="U55" s="39">
        <v>3</v>
      </c>
      <c r="V55" s="39">
        <v>0</v>
      </c>
      <c r="W55" s="39">
        <v>2</v>
      </c>
      <c r="X55" s="39">
        <v>0</v>
      </c>
      <c r="Y55" s="39">
        <v>0</v>
      </c>
      <c r="Z55" s="39">
        <v>1</v>
      </c>
      <c r="AA55" s="39">
        <v>1</v>
      </c>
      <c r="AB55" s="39">
        <v>0</v>
      </c>
      <c r="AC55" s="39">
        <v>3</v>
      </c>
      <c r="AD55" s="39">
        <v>0</v>
      </c>
      <c r="AE55" s="39">
        <v>2</v>
      </c>
      <c r="AF55" s="39">
        <v>26</v>
      </c>
      <c r="AG55" s="39">
        <v>134</v>
      </c>
      <c r="AH55" s="39">
        <v>0</v>
      </c>
      <c r="AI55" s="39">
        <v>24</v>
      </c>
      <c r="AJ55" s="39">
        <v>0</v>
      </c>
      <c r="AK55" s="39">
        <v>53</v>
      </c>
      <c r="AL55" s="39">
        <v>5</v>
      </c>
      <c r="AM55" s="39">
        <v>2</v>
      </c>
      <c r="AN55" s="39">
        <v>6</v>
      </c>
      <c r="AO55" s="39">
        <v>0</v>
      </c>
      <c r="AP55" s="39">
        <v>0</v>
      </c>
      <c r="AQ55" s="39">
        <v>0</v>
      </c>
      <c r="AR55" s="39">
        <v>0</v>
      </c>
      <c r="AS55" s="39">
        <v>0</v>
      </c>
      <c r="AT55" s="39">
        <v>0</v>
      </c>
      <c r="AU55" s="39">
        <v>4</v>
      </c>
      <c r="AV55" s="39">
        <v>0</v>
      </c>
      <c r="AW55" s="39">
        <v>0</v>
      </c>
      <c r="AX55" s="39">
        <v>1</v>
      </c>
      <c r="AY55" s="39">
        <v>0</v>
      </c>
      <c r="AZ55" s="39">
        <v>0</v>
      </c>
      <c r="BA55" s="39">
        <v>0</v>
      </c>
      <c r="BB55" s="39">
        <v>0</v>
      </c>
      <c r="BC55" s="39">
        <v>0</v>
      </c>
      <c r="BD55" s="39">
        <v>0</v>
      </c>
      <c r="BE55" s="39">
        <v>0</v>
      </c>
      <c r="BF55" s="39">
        <v>0</v>
      </c>
      <c r="BG55" s="39">
        <v>0</v>
      </c>
      <c r="BH55" s="39">
        <v>0</v>
      </c>
      <c r="BI55" s="39">
        <v>0</v>
      </c>
      <c r="BJ55" s="39">
        <v>0</v>
      </c>
      <c r="BK55" s="39">
        <v>0</v>
      </c>
      <c r="BL55" s="39">
        <v>0</v>
      </c>
      <c r="BM55" s="39">
        <v>0</v>
      </c>
      <c r="BN55" s="39">
        <v>0</v>
      </c>
      <c r="BO55" s="39">
        <v>2</v>
      </c>
      <c r="BP55" s="39">
        <v>0</v>
      </c>
      <c r="BQ55" s="39">
        <v>0</v>
      </c>
      <c r="BR55" s="39">
        <v>0</v>
      </c>
      <c r="BS55" s="39">
        <v>3</v>
      </c>
      <c r="BT55" s="39">
        <v>0</v>
      </c>
      <c r="BU55" s="39">
        <v>0</v>
      </c>
      <c r="BV55" s="39">
        <v>3</v>
      </c>
      <c r="BW55" s="39">
        <v>1</v>
      </c>
      <c r="BX55" s="39">
        <v>93</v>
      </c>
      <c r="BY55" s="39">
        <v>17</v>
      </c>
      <c r="BZ55" s="39">
        <v>78</v>
      </c>
    </row>
    <row r="56" spans="1:78" x14ac:dyDescent="0.2">
      <c r="A56" s="39">
        <v>3</v>
      </c>
      <c r="B56" s="43">
        <v>26</v>
      </c>
      <c r="C56" s="25" t="s">
        <v>425</v>
      </c>
      <c r="D56" s="44">
        <v>218</v>
      </c>
      <c r="E56" s="98">
        <v>278</v>
      </c>
      <c r="F56" s="39">
        <v>222</v>
      </c>
      <c r="G56" s="46">
        <f>'Revised Stratig. - April ''08'!G223</f>
        <v>5385</v>
      </c>
      <c r="H56" s="39">
        <v>13</v>
      </c>
      <c r="I56" s="39">
        <v>0</v>
      </c>
      <c r="J56" s="39">
        <v>1</v>
      </c>
      <c r="K56" s="39">
        <v>8</v>
      </c>
      <c r="L56" s="39">
        <v>1</v>
      </c>
      <c r="M56" s="39">
        <v>0</v>
      </c>
      <c r="N56" s="39">
        <v>0</v>
      </c>
      <c r="O56" s="39">
        <v>38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1</v>
      </c>
      <c r="AB56" s="39">
        <v>0</v>
      </c>
      <c r="AC56" s="39">
        <v>2</v>
      </c>
      <c r="AD56" s="39">
        <v>1</v>
      </c>
      <c r="AE56" s="39">
        <v>10</v>
      </c>
      <c r="AF56" s="39">
        <v>38</v>
      </c>
      <c r="AG56" s="39">
        <v>120.5</v>
      </c>
      <c r="AH56" s="39">
        <v>0</v>
      </c>
      <c r="AI56" s="39">
        <v>40</v>
      </c>
      <c r="AJ56" s="39">
        <v>0</v>
      </c>
      <c r="AK56" s="39">
        <v>51</v>
      </c>
      <c r="AL56" s="39">
        <v>5</v>
      </c>
      <c r="AM56" s="39">
        <v>2</v>
      </c>
      <c r="AN56" s="39">
        <v>4</v>
      </c>
      <c r="AO56" s="39">
        <v>0</v>
      </c>
      <c r="AP56" s="39">
        <v>0</v>
      </c>
      <c r="AQ56" s="39">
        <v>0</v>
      </c>
      <c r="AR56" s="39">
        <v>1</v>
      </c>
      <c r="AS56" s="39">
        <v>0</v>
      </c>
      <c r="AT56" s="39">
        <v>0</v>
      </c>
      <c r="AU56" s="39">
        <v>2</v>
      </c>
      <c r="AV56" s="39">
        <v>0</v>
      </c>
      <c r="AW56" s="39">
        <v>0</v>
      </c>
      <c r="AX56" s="39">
        <v>0</v>
      </c>
      <c r="AY56" s="39">
        <v>0</v>
      </c>
      <c r="AZ56" s="39">
        <v>1</v>
      </c>
      <c r="BA56" s="39">
        <v>0</v>
      </c>
      <c r="BB56" s="39">
        <v>0</v>
      </c>
      <c r="BC56" s="39">
        <v>0</v>
      </c>
      <c r="BD56" s="39">
        <v>0</v>
      </c>
      <c r="BE56" s="39">
        <v>0</v>
      </c>
      <c r="BF56" s="39">
        <v>1</v>
      </c>
      <c r="BG56" s="39">
        <v>0</v>
      </c>
      <c r="BH56" s="39">
        <v>0</v>
      </c>
      <c r="BI56" s="39">
        <v>0</v>
      </c>
      <c r="BJ56" s="39">
        <v>0</v>
      </c>
      <c r="BK56" s="39">
        <v>0</v>
      </c>
      <c r="BL56" s="39">
        <v>0</v>
      </c>
      <c r="BM56" s="39">
        <v>0</v>
      </c>
      <c r="BN56" s="39">
        <v>0</v>
      </c>
      <c r="BO56" s="39">
        <v>0</v>
      </c>
      <c r="BP56" s="39">
        <v>0</v>
      </c>
      <c r="BQ56" s="39">
        <v>0</v>
      </c>
      <c r="BR56" s="39">
        <v>0</v>
      </c>
      <c r="BS56" s="39">
        <v>2</v>
      </c>
      <c r="BT56" s="39">
        <v>0</v>
      </c>
      <c r="BU56" s="39">
        <v>0</v>
      </c>
      <c r="BV56" s="39">
        <v>7</v>
      </c>
      <c r="BW56" s="39">
        <v>3</v>
      </c>
      <c r="BX56" s="39">
        <v>110</v>
      </c>
      <c r="BY56" s="39">
        <v>27</v>
      </c>
      <c r="BZ56" s="39">
        <v>79</v>
      </c>
    </row>
    <row r="57" spans="1:78" x14ac:dyDescent="0.2">
      <c r="A57" s="39">
        <v>3</v>
      </c>
      <c r="B57" s="43">
        <v>27</v>
      </c>
      <c r="C57" s="25" t="s">
        <v>425</v>
      </c>
      <c r="D57" s="44">
        <v>219</v>
      </c>
      <c r="E57" s="98">
        <v>279</v>
      </c>
      <c r="F57" s="39">
        <v>223</v>
      </c>
      <c r="G57" s="46">
        <f>'Revised Stratig. - April ''08'!G224</f>
        <v>5402</v>
      </c>
      <c r="H57" s="39">
        <v>21</v>
      </c>
      <c r="I57" s="39">
        <v>0</v>
      </c>
      <c r="J57" s="39">
        <v>2</v>
      </c>
      <c r="K57" s="39">
        <v>6</v>
      </c>
      <c r="L57" s="39">
        <v>0</v>
      </c>
      <c r="M57" s="39">
        <v>3</v>
      </c>
      <c r="N57" s="39">
        <v>6</v>
      </c>
      <c r="O57" s="39">
        <v>37</v>
      </c>
      <c r="P57" s="39">
        <v>1</v>
      </c>
      <c r="Q57" s="39">
        <v>0</v>
      </c>
      <c r="R57" s="39">
        <v>0</v>
      </c>
      <c r="S57" s="39">
        <v>0</v>
      </c>
      <c r="T57" s="39">
        <v>1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2</v>
      </c>
      <c r="AB57" s="39">
        <v>0</v>
      </c>
      <c r="AC57" s="39">
        <v>0</v>
      </c>
      <c r="AD57" s="39">
        <v>0</v>
      </c>
      <c r="AE57" s="39">
        <v>3</v>
      </c>
      <c r="AF57" s="39">
        <v>26</v>
      </c>
      <c r="AG57" s="39">
        <v>147</v>
      </c>
      <c r="AH57" s="39">
        <v>0</v>
      </c>
      <c r="AI57" s="39">
        <v>44</v>
      </c>
      <c r="AJ57" s="39">
        <v>0</v>
      </c>
      <c r="AK57" s="39">
        <v>63</v>
      </c>
      <c r="AL57" s="39">
        <v>3</v>
      </c>
      <c r="AM57" s="39">
        <v>3</v>
      </c>
      <c r="AN57" s="39">
        <v>3</v>
      </c>
      <c r="AO57" s="39">
        <v>0</v>
      </c>
      <c r="AP57" s="39">
        <v>0</v>
      </c>
      <c r="AQ57" s="39">
        <v>1</v>
      </c>
      <c r="AR57" s="39">
        <v>0</v>
      </c>
      <c r="AS57" s="39">
        <v>0</v>
      </c>
      <c r="AT57" s="39">
        <v>0</v>
      </c>
      <c r="AU57" s="39">
        <v>0</v>
      </c>
      <c r="AV57" s="39">
        <v>0</v>
      </c>
      <c r="AW57" s="39">
        <v>0</v>
      </c>
      <c r="AX57" s="39">
        <v>1</v>
      </c>
      <c r="AY57" s="39">
        <v>0</v>
      </c>
      <c r="AZ57" s="39">
        <v>1</v>
      </c>
      <c r="BA57" s="39">
        <v>0</v>
      </c>
      <c r="BB57" s="39">
        <v>0</v>
      </c>
      <c r="BC57" s="39">
        <v>0</v>
      </c>
      <c r="BD57" s="39">
        <v>0</v>
      </c>
      <c r="BE57" s="39">
        <v>0</v>
      </c>
      <c r="BF57" s="39">
        <v>3</v>
      </c>
      <c r="BG57" s="39">
        <v>0</v>
      </c>
      <c r="BH57" s="39">
        <v>0</v>
      </c>
      <c r="BI57" s="39">
        <v>0</v>
      </c>
      <c r="BJ57" s="39">
        <v>0</v>
      </c>
      <c r="BK57" s="39">
        <v>0</v>
      </c>
      <c r="BL57" s="39">
        <v>0</v>
      </c>
      <c r="BM57" s="39">
        <v>0</v>
      </c>
      <c r="BN57" s="39">
        <v>0</v>
      </c>
      <c r="BO57" s="39">
        <v>0</v>
      </c>
      <c r="BP57" s="39">
        <v>0</v>
      </c>
      <c r="BQ57" s="39">
        <v>1</v>
      </c>
      <c r="BR57" s="39">
        <v>0</v>
      </c>
      <c r="BS57" s="39">
        <v>0</v>
      </c>
      <c r="BT57" s="39">
        <v>0</v>
      </c>
      <c r="BU57" s="39">
        <v>0</v>
      </c>
      <c r="BV57" s="39">
        <v>7</v>
      </c>
      <c r="BW57" s="39">
        <v>0</v>
      </c>
      <c r="BX57" s="39">
        <v>86</v>
      </c>
      <c r="BY57" s="39">
        <v>10</v>
      </c>
      <c r="BZ57" s="39">
        <v>54</v>
      </c>
    </row>
    <row r="58" spans="1:78" x14ac:dyDescent="0.2">
      <c r="A58" s="39">
        <v>3</v>
      </c>
      <c r="B58" s="43">
        <v>28</v>
      </c>
      <c r="C58" s="25" t="s">
        <v>425</v>
      </c>
      <c r="D58" s="44">
        <v>220</v>
      </c>
      <c r="E58" s="98">
        <v>280</v>
      </c>
      <c r="F58" s="39">
        <v>224</v>
      </c>
      <c r="G58" s="46">
        <f>'Revised Stratig. - April ''08'!G225</f>
        <v>5419</v>
      </c>
      <c r="H58" s="39">
        <v>11</v>
      </c>
      <c r="I58" s="39">
        <v>0</v>
      </c>
      <c r="J58" s="39">
        <v>2</v>
      </c>
      <c r="K58" s="39">
        <v>8</v>
      </c>
      <c r="L58" s="39">
        <v>1</v>
      </c>
      <c r="M58" s="39">
        <v>0</v>
      </c>
      <c r="N58" s="39">
        <v>0</v>
      </c>
      <c r="O58" s="39">
        <v>28</v>
      </c>
      <c r="P58" s="39">
        <v>0</v>
      </c>
      <c r="Q58" s="39">
        <v>0</v>
      </c>
      <c r="R58" s="39">
        <v>1</v>
      </c>
      <c r="S58" s="39">
        <v>0</v>
      </c>
      <c r="T58" s="39">
        <v>0</v>
      </c>
      <c r="U58" s="39">
        <v>1</v>
      </c>
      <c r="V58" s="39">
        <v>0</v>
      </c>
      <c r="W58" s="39">
        <v>1</v>
      </c>
      <c r="X58" s="39">
        <v>0</v>
      </c>
      <c r="Y58" s="39">
        <v>0</v>
      </c>
      <c r="Z58" s="39">
        <v>0</v>
      </c>
      <c r="AA58" s="39">
        <v>0</v>
      </c>
      <c r="AB58" s="39">
        <v>0</v>
      </c>
      <c r="AC58" s="39">
        <v>1</v>
      </c>
      <c r="AD58" s="39">
        <v>1</v>
      </c>
      <c r="AE58" s="39">
        <v>24</v>
      </c>
      <c r="AF58" s="39">
        <v>5</v>
      </c>
      <c r="AG58" s="39">
        <v>108</v>
      </c>
      <c r="AH58" s="39">
        <v>0</v>
      </c>
      <c r="AI58" s="39">
        <v>19</v>
      </c>
      <c r="AJ58" s="39">
        <v>0</v>
      </c>
      <c r="AK58" s="39">
        <v>49</v>
      </c>
      <c r="AL58" s="39">
        <v>2</v>
      </c>
      <c r="AM58" s="39">
        <v>0</v>
      </c>
      <c r="AN58" s="39">
        <v>1</v>
      </c>
      <c r="AO58" s="39">
        <v>0</v>
      </c>
      <c r="AP58" s="39">
        <v>0</v>
      </c>
      <c r="AQ58" s="39">
        <v>0</v>
      </c>
      <c r="AR58" s="39">
        <v>0</v>
      </c>
      <c r="AS58" s="39">
        <v>0</v>
      </c>
      <c r="AT58" s="39">
        <v>0</v>
      </c>
      <c r="AU58" s="39">
        <v>2</v>
      </c>
      <c r="AV58" s="39">
        <v>0</v>
      </c>
      <c r="AW58" s="39">
        <v>0</v>
      </c>
      <c r="AX58" s="39">
        <v>1</v>
      </c>
      <c r="AY58" s="39">
        <v>0</v>
      </c>
      <c r="AZ58" s="39">
        <v>0</v>
      </c>
      <c r="BA58" s="39">
        <v>0</v>
      </c>
      <c r="BB58" s="39">
        <v>0</v>
      </c>
      <c r="BC58" s="39">
        <v>0</v>
      </c>
      <c r="BD58" s="39">
        <v>2</v>
      </c>
      <c r="BE58" s="39">
        <v>1</v>
      </c>
      <c r="BF58" s="39">
        <v>0</v>
      </c>
      <c r="BG58" s="39">
        <v>0</v>
      </c>
      <c r="BH58" s="39">
        <v>0</v>
      </c>
      <c r="BI58" s="39">
        <v>0</v>
      </c>
      <c r="BJ58" s="39">
        <v>0</v>
      </c>
      <c r="BK58" s="39">
        <v>0</v>
      </c>
      <c r="BL58" s="39">
        <v>0</v>
      </c>
      <c r="BM58" s="39">
        <v>0</v>
      </c>
      <c r="BN58" s="39">
        <v>0</v>
      </c>
      <c r="BO58" s="39">
        <v>0</v>
      </c>
      <c r="BP58" s="39">
        <v>0</v>
      </c>
      <c r="BQ58" s="39">
        <v>0</v>
      </c>
      <c r="BR58" s="39">
        <v>0</v>
      </c>
      <c r="BS58" s="39">
        <v>0</v>
      </c>
      <c r="BT58" s="39">
        <v>0</v>
      </c>
      <c r="BU58" s="39">
        <v>0</v>
      </c>
      <c r="BV58" s="39">
        <v>0</v>
      </c>
      <c r="BW58" s="39">
        <v>0</v>
      </c>
      <c r="BX58" s="39">
        <v>45</v>
      </c>
      <c r="BY58" s="39">
        <v>27</v>
      </c>
      <c r="BZ58" s="40">
        <v>23782.08695652174</v>
      </c>
    </row>
    <row r="59" spans="1:78" x14ac:dyDescent="0.2">
      <c r="A59" s="39">
        <v>3</v>
      </c>
      <c r="B59" s="43">
        <v>29</v>
      </c>
      <c r="C59" s="25" t="s">
        <v>425</v>
      </c>
      <c r="D59" s="44">
        <v>221</v>
      </c>
      <c r="E59" s="98">
        <v>281</v>
      </c>
      <c r="F59" s="39">
        <v>225</v>
      </c>
      <c r="G59" s="46">
        <f>'Revised Stratig. - April ''08'!G226</f>
        <v>5441</v>
      </c>
      <c r="H59" s="39">
        <v>18</v>
      </c>
      <c r="I59" s="39">
        <v>0</v>
      </c>
      <c r="J59" s="39">
        <v>5</v>
      </c>
      <c r="K59" s="39">
        <v>7</v>
      </c>
      <c r="L59" s="39">
        <v>2</v>
      </c>
      <c r="M59" s="39">
        <v>2</v>
      </c>
      <c r="N59" s="39">
        <v>5</v>
      </c>
      <c r="O59" s="39">
        <v>52</v>
      </c>
      <c r="P59" s="39">
        <v>1</v>
      </c>
      <c r="Q59" s="39">
        <v>0</v>
      </c>
      <c r="R59" s="39">
        <v>0</v>
      </c>
      <c r="S59" s="39">
        <v>0</v>
      </c>
      <c r="T59" s="39">
        <v>1</v>
      </c>
      <c r="U59" s="39">
        <v>0</v>
      </c>
      <c r="V59" s="39">
        <v>0</v>
      </c>
      <c r="W59" s="39">
        <v>2</v>
      </c>
      <c r="X59" s="39">
        <v>0</v>
      </c>
      <c r="Y59" s="39">
        <v>1</v>
      </c>
      <c r="Z59" s="39">
        <v>0</v>
      </c>
      <c r="AA59" s="39">
        <v>0</v>
      </c>
      <c r="AB59" s="39">
        <v>0</v>
      </c>
      <c r="AC59" s="39">
        <v>1</v>
      </c>
      <c r="AD59" s="39">
        <v>0</v>
      </c>
      <c r="AE59" s="39">
        <v>5</v>
      </c>
      <c r="AF59" s="39">
        <v>36</v>
      </c>
      <c r="AG59" s="39">
        <v>101</v>
      </c>
      <c r="AH59" s="39">
        <v>0</v>
      </c>
      <c r="AI59" s="39">
        <v>20</v>
      </c>
      <c r="AJ59" s="39">
        <v>0</v>
      </c>
      <c r="AK59" s="39">
        <v>56</v>
      </c>
      <c r="AL59" s="39">
        <v>6</v>
      </c>
      <c r="AM59" s="39">
        <v>3</v>
      </c>
      <c r="AN59" s="39">
        <v>5</v>
      </c>
      <c r="AO59" s="39">
        <v>0</v>
      </c>
      <c r="AP59" s="39">
        <v>0</v>
      </c>
      <c r="AQ59" s="39">
        <v>0</v>
      </c>
      <c r="AR59" s="39">
        <v>0</v>
      </c>
      <c r="AS59" s="39">
        <v>0</v>
      </c>
      <c r="AT59" s="39">
        <v>0</v>
      </c>
      <c r="AU59" s="39">
        <v>1</v>
      </c>
      <c r="AV59" s="39">
        <v>0</v>
      </c>
      <c r="AW59" s="39">
        <v>0</v>
      </c>
      <c r="AX59" s="39">
        <v>1</v>
      </c>
      <c r="AY59" s="39">
        <v>0</v>
      </c>
      <c r="AZ59" s="39">
        <v>4</v>
      </c>
      <c r="BA59" s="39">
        <v>0</v>
      </c>
      <c r="BB59" s="39">
        <v>0</v>
      </c>
      <c r="BC59" s="39">
        <v>0</v>
      </c>
      <c r="BD59" s="39">
        <v>0</v>
      </c>
      <c r="BE59" s="39">
        <v>0</v>
      </c>
      <c r="BF59" s="39">
        <v>2</v>
      </c>
      <c r="BG59" s="39">
        <v>0</v>
      </c>
      <c r="BH59" s="39">
        <v>0</v>
      </c>
      <c r="BI59" s="39">
        <v>0</v>
      </c>
      <c r="BJ59" s="39">
        <v>0</v>
      </c>
      <c r="BK59" s="39">
        <v>0</v>
      </c>
      <c r="BL59" s="39">
        <v>0</v>
      </c>
      <c r="BM59" s="39">
        <v>0</v>
      </c>
      <c r="BN59" s="39">
        <v>0</v>
      </c>
      <c r="BO59" s="39">
        <v>0</v>
      </c>
      <c r="BP59" s="39">
        <v>0</v>
      </c>
      <c r="BQ59" s="39">
        <v>0</v>
      </c>
      <c r="BR59" s="39">
        <v>0</v>
      </c>
      <c r="BS59" s="39">
        <v>0</v>
      </c>
      <c r="BT59" s="39">
        <v>0</v>
      </c>
      <c r="BU59" s="39">
        <v>0</v>
      </c>
      <c r="BV59" s="39">
        <v>11</v>
      </c>
      <c r="BW59" s="39">
        <v>3</v>
      </c>
      <c r="BX59" s="39">
        <v>121</v>
      </c>
      <c r="BY59" s="39">
        <v>27</v>
      </c>
      <c r="BZ59" s="39">
        <v>110</v>
      </c>
    </row>
    <row r="60" spans="1:78" x14ac:dyDescent="0.2">
      <c r="A60" s="39">
        <v>3</v>
      </c>
      <c r="B60" s="43">
        <v>30</v>
      </c>
      <c r="C60" s="25" t="s">
        <v>425</v>
      </c>
      <c r="D60" s="44">
        <v>222</v>
      </c>
      <c r="E60" s="98">
        <v>282</v>
      </c>
      <c r="F60" s="39">
        <v>226</v>
      </c>
      <c r="G60" s="46">
        <f>'Revised Stratig. - April ''08'!G227</f>
        <v>5462</v>
      </c>
      <c r="H60" s="39">
        <v>22</v>
      </c>
      <c r="I60" s="39">
        <v>0</v>
      </c>
      <c r="J60" s="39">
        <v>2</v>
      </c>
      <c r="K60" s="39">
        <v>8</v>
      </c>
      <c r="L60" s="39">
        <v>1</v>
      </c>
      <c r="M60" s="39">
        <v>2</v>
      </c>
      <c r="N60" s="39">
        <v>0</v>
      </c>
      <c r="O60" s="39">
        <v>32</v>
      </c>
      <c r="P60" s="39">
        <v>1</v>
      </c>
      <c r="Q60" s="39">
        <v>0</v>
      </c>
      <c r="R60" s="39">
        <v>0</v>
      </c>
      <c r="S60" s="39">
        <v>0</v>
      </c>
      <c r="T60" s="39">
        <v>2</v>
      </c>
      <c r="U60" s="39">
        <v>0</v>
      </c>
      <c r="V60" s="39">
        <v>0</v>
      </c>
      <c r="W60" s="39">
        <v>1</v>
      </c>
      <c r="X60" s="39">
        <v>0</v>
      </c>
      <c r="Y60" s="39">
        <v>0</v>
      </c>
      <c r="Z60" s="39">
        <v>0</v>
      </c>
      <c r="AA60" s="39">
        <v>0</v>
      </c>
      <c r="AB60" s="39">
        <v>0</v>
      </c>
      <c r="AC60" s="39">
        <v>4</v>
      </c>
      <c r="AD60" s="39">
        <v>1</v>
      </c>
      <c r="AE60" s="39">
        <v>1</v>
      </c>
      <c r="AF60" s="39">
        <v>21</v>
      </c>
      <c r="AG60" s="39">
        <v>140</v>
      </c>
      <c r="AH60" s="39">
        <v>0</v>
      </c>
      <c r="AI60" s="39">
        <v>38</v>
      </c>
      <c r="AJ60" s="39">
        <v>1</v>
      </c>
      <c r="AK60" s="39">
        <v>47</v>
      </c>
      <c r="AL60" s="39">
        <v>5</v>
      </c>
      <c r="AM60" s="39">
        <v>4</v>
      </c>
      <c r="AN60" s="39">
        <v>3</v>
      </c>
      <c r="AO60" s="39">
        <v>0</v>
      </c>
      <c r="AP60" s="39">
        <v>0</v>
      </c>
      <c r="AQ60" s="39">
        <v>0</v>
      </c>
      <c r="AR60" s="39">
        <v>1</v>
      </c>
      <c r="AS60" s="39">
        <v>0</v>
      </c>
      <c r="AT60" s="39">
        <v>0</v>
      </c>
      <c r="AU60" s="39">
        <v>2</v>
      </c>
      <c r="AV60" s="39">
        <v>0</v>
      </c>
      <c r="AW60" s="39">
        <v>0</v>
      </c>
      <c r="AX60" s="39">
        <v>0</v>
      </c>
      <c r="AY60" s="39">
        <v>0</v>
      </c>
      <c r="AZ60" s="39">
        <v>2</v>
      </c>
      <c r="BA60" s="39">
        <v>0</v>
      </c>
      <c r="BB60" s="39">
        <v>0</v>
      </c>
      <c r="BC60" s="39">
        <v>0</v>
      </c>
      <c r="BD60" s="39">
        <v>0</v>
      </c>
      <c r="BE60" s="39">
        <v>0</v>
      </c>
      <c r="BF60" s="39">
        <v>3</v>
      </c>
      <c r="BG60" s="39">
        <v>0</v>
      </c>
      <c r="BH60" s="39">
        <v>0</v>
      </c>
      <c r="BI60" s="39">
        <v>0</v>
      </c>
      <c r="BJ60" s="39">
        <v>0</v>
      </c>
      <c r="BK60" s="39">
        <v>0</v>
      </c>
      <c r="BL60" s="39">
        <v>0</v>
      </c>
      <c r="BM60" s="39">
        <v>0</v>
      </c>
      <c r="BN60" s="39">
        <v>0</v>
      </c>
      <c r="BO60" s="39">
        <v>0</v>
      </c>
      <c r="BP60" s="39">
        <v>0</v>
      </c>
      <c r="BQ60" s="39">
        <v>0</v>
      </c>
      <c r="BR60" s="39">
        <v>0</v>
      </c>
      <c r="BS60" s="39">
        <v>1</v>
      </c>
      <c r="BT60" s="39">
        <v>0</v>
      </c>
      <c r="BU60" s="39">
        <v>0</v>
      </c>
      <c r="BV60" s="39">
        <v>6</v>
      </c>
      <c r="BW60" s="39">
        <v>2</v>
      </c>
      <c r="BX60" s="39">
        <v>125</v>
      </c>
      <c r="BY60" s="39">
        <v>19</v>
      </c>
      <c r="BZ60" s="39">
        <v>115</v>
      </c>
    </row>
    <row r="61" spans="1:78" x14ac:dyDescent="0.2">
      <c r="A61" s="39">
        <v>3</v>
      </c>
      <c r="B61" s="43">
        <v>31</v>
      </c>
      <c r="C61" s="25" t="s">
        <v>425</v>
      </c>
      <c r="D61" s="44">
        <v>223</v>
      </c>
      <c r="E61" s="98">
        <v>283</v>
      </c>
      <c r="F61" s="39">
        <v>227</v>
      </c>
      <c r="G61" s="46">
        <f>'Revised Stratig. - April ''08'!G228</f>
        <v>5484</v>
      </c>
      <c r="H61" s="39">
        <v>23</v>
      </c>
      <c r="I61" s="39">
        <v>0</v>
      </c>
      <c r="J61" s="39">
        <v>1</v>
      </c>
      <c r="K61" s="39">
        <v>9</v>
      </c>
      <c r="L61" s="39">
        <v>6</v>
      </c>
      <c r="M61" s="39">
        <v>0</v>
      </c>
      <c r="N61" s="39">
        <v>0</v>
      </c>
      <c r="O61" s="39">
        <v>39</v>
      </c>
      <c r="P61" s="39">
        <v>0</v>
      </c>
      <c r="Q61" s="39">
        <v>0</v>
      </c>
      <c r="R61" s="39">
        <v>0</v>
      </c>
      <c r="S61" s="39">
        <v>0</v>
      </c>
      <c r="T61" s="39">
        <v>1</v>
      </c>
      <c r="U61" s="39">
        <v>0</v>
      </c>
      <c r="V61" s="39">
        <v>0</v>
      </c>
      <c r="W61" s="39">
        <v>4</v>
      </c>
      <c r="X61" s="39">
        <v>0</v>
      </c>
      <c r="Y61" s="39">
        <v>0</v>
      </c>
      <c r="Z61" s="39">
        <v>0</v>
      </c>
      <c r="AA61" s="39">
        <v>2</v>
      </c>
      <c r="AB61" s="39">
        <v>0</v>
      </c>
      <c r="AC61" s="39">
        <v>1</v>
      </c>
      <c r="AD61" s="39">
        <v>0</v>
      </c>
      <c r="AE61" s="39">
        <v>2</v>
      </c>
      <c r="AF61" s="39">
        <v>35</v>
      </c>
      <c r="AG61" s="39">
        <v>184.5</v>
      </c>
      <c r="AH61" s="39">
        <v>1</v>
      </c>
      <c r="AI61" s="39">
        <v>27</v>
      </c>
      <c r="AJ61" s="39">
        <v>0</v>
      </c>
      <c r="AK61" s="39">
        <v>31</v>
      </c>
      <c r="AL61" s="39">
        <v>3</v>
      </c>
      <c r="AM61" s="39">
        <v>1</v>
      </c>
      <c r="AN61" s="39">
        <v>5</v>
      </c>
      <c r="AO61" s="39">
        <v>1</v>
      </c>
      <c r="AP61" s="39">
        <v>0</v>
      </c>
      <c r="AQ61" s="39">
        <v>0</v>
      </c>
      <c r="AR61" s="39">
        <v>3</v>
      </c>
      <c r="AS61" s="39">
        <v>0</v>
      </c>
      <c r="AT61" s="39">
        <v>0</v>
      </c>
      <c r="AU61" s="39">
        <v>4</v>
      </c>
      <c r="AV61" s="39">
        <v>0</v>
      </c>
      <c r="AW61" s="39">
        <v>0</v>
      </c>
      <c r="AX61" s="39">
        <v>1</v>
      </c>
      <c r="AY61" s="39">
        <v>0</v>
      </c>
      <c r="AZ61" s="39">
        <v>0</v>
      </c>
      <c r="BA61" s="39">
        <v>0</v>
      </c>
      <c r="BB61" s="39">
        <v>0</v>
      </c>
      <c r="BC61" s="39">
        <v>0</v>
      </c>
      <c r="BD61" s="39">
        <v>0</v>
      </c>
      <c r="BE61" s="39">
        <v>0</v>
      </c>
      <c r="BF61" s="39">
        <v>1</v>
      </c>
      <c r="BG61" s="39">
        <v>0</v>
      </c>
      <c r="BH61" s="39">
        <v>0</v>
      </c>
      <c r="BI61" s="39">
        <v>0</v>
      </c>
      <c r="BJ61" s="39">
        <v>0</v>
      </c>
      <c r="BK61" s="39">
        <v>0</v>
      </c>
      <c r="BL61" s="39">
        <v>0</v>
      </c>
      <c r="BM61" s="39">
        <v>0</v>
      </c>
      <c r="BN61" s="39">
        <v>0</v>
      </c>
      <c r="BO61" s="39">
        <v>0</v>
      </c>
      <c r="BP61" s="39">
        <v>0</v>
      </c>
      <c r="BQ61" s="39">
        <v>0</v>
      </c>
      <c r="BR61" s="39">
        <v>0</v>
      </c>
      <c r="BS61" s="39">
        <v>3</v>
      </c>
      <c r="BT61" s="39">
        <v>0</v>
      </c>
      <c r="BU61" s="39">
        <v>0</v>
      </c>
      <c r="BV61" s="39">
        <v>0</v>
      </c>
      <c r="BW61" s="39">
        <v>1</v>
      </c>
      <c r="BX61" s="39">
        <v>98</v>
      </c>
      <c r="BY61" s="39">
        <v>13</v>
      </c>
      <c r="BZ61" s="39">
        <v>144</v>
      </c>
    </row>
    <row r="62" spans="1:78" x14ac:dyDescent="0.2">
      <c r="A62" s="39">
        <v>3</v>
      </c>
      <c r="B62" s="43">
        <v>32</v>
      </c>
      <c r="C62" s="25" t="s">
        <v>425</v>
      </c>
      <c r="D62" s="44">
        <v>224</v>
      </c>
      <c r="E62" s="98">
        <v>284</v>
      </c>
      <c r="F62" s="39">
        <v>228</v>
      </c>
      <c r="G62" s="46">
        <f>'Revised Stratig. - April ''08'!G229</f>
        <v>5505</v>
      </c>
      <c r="H62" s="39">
        <v>28</v>
      </c>
      <c r="I62" s="39">
        <v>0</v>
      </c>
      <c r="J62" s="39">
        <v>4</v>
      </c>
      <c r="K62" s="39">
        <v>9</v>
      </c>
      <c r="L62" s="39">
        <v>2</v>
      </c>
      <c r="M62" s="39">
        <v>0</v>
      </c>
      <c r="N62" s="39">
        <v>2</v>
      </c>
      <c r="O62" s="39">
        <v>30</v>
      </c>
      <c r="P62" s="39">
        <v>0</v>
      </c>
      <c r="Q62" s="39">
        <v>0</v>
      </c>
      <c r="R62" s="39">
        <v>0</v>
      </c>
      <c r="S62" s="39">
        <v>0</v>
      </c>
      <c r="T62" s="39">
        <v>3</v>
      </c>
      <c r="U62" s="39">
        <v>1</v>
      </c>
      <c r="V62" s="39">
        <v>0</v>
      </c>
      <c r="W62" s="39">
        <v>1</v>
      </c>
      <c r="X62" s="39">
        <v>0</v>
      </c>
      <c r="Y62" s="39">
        <v>0</v>
      </c>
      <c r="Z62" s="39">
        <v>0</v>
      </c>
      <c r="AA62" s="39">
        <v>2</v>
      </c>
      <c r="AB62" s="39">
        <v>0</v>
      </c>
      <c r="AC62" s="39">
        <v>5</v>
      </c>
      <c r="AD62" s="39">
        <v>1</v>
      </c>
      <c r="AE62" s="39">
        <v>5</v>
      </c>
      <c r="AF62" s="39">
        <v>28</v>
      </c>
      <c r="AG62" s="39">
        <v>130</v>
      </c>
      <c r="AH62" s="39">
        <v>0</v>
      </c>
      <c r="AI62" s="39">
        <v>29</v>
      </c>
      <c r="AJ62" s="39">
        <v>0</v>
      </c>
      <c r="AK62" s="39">
        <v>34</v>
      </c>
      <c r="AL62" s="39">
        <v>0</v>
      </c>
      <c r="AM62" s="39">
        <v>0</v>
      </c>
      <c r="AN62" s="39">
        <v>3</v>
      </c>
      <c r="AO62" s="39">
        <v>1</v>
      </c>
      <c r="AP62" s="39">
        <v>0</v>
      </c>
      <c r="AQ62" s="39">
        <v>1</v>
      </c>
      <c r="AR62" s="39">
        <v>0</v>
      </c>
      <c r="AS62" s="39">
        <v>0</v>
      </c>
      <c r="AT62" s="39">
        <v>0</v>
      </c>
      <c r="AU62" s="39">
        <v>6</v>
      </c>
      <c r="AV62" s="39">
        <v>0</v>
      </c>
      <c r="AW62" s="39">
        <v>0</v>
      </c>
      <c r="AX62" s="39">
        <v>1</v>
      </c>
      <c r="AY62" s="39">
        <v>1</v>
      </c>
      <c r="AZ62" s="39">
        <v>4</v>
      </c>
      <c r="BA62" s="39">
        <v>0</v>
      </c>
      <c r="BB62" s="39">
        <v>0</v>
      </c>
      <c r="BC62" s="39">
        <v>0</v>
      </c>
      <c r="BD62" s="39">
        <v>0</v>
      </c>
      <c r="BE62" s="39">
        <v>0</v>
      </c>
      <c r="BF62" s="39">
        <v>0</v>
      </c>
      <c r="BG62" s="39">
        <v>0</v>
      </c>
      <c r="BH62" s="39">
        <v>0</v>
      </c>
      <c r="BI62" s="39">
        <v>0</v>
      </c>
      <c r="BJ62" s="39">
        <v>0</v>
      </c>
      <c r="BK62" s="39">
        <v>0</v>
      </c>
      <c r="BL62" s="39">
        <v>0</v>
      </c>
      <c r="BM62" s="39">
        <v>0</v>
      </c>
      <c r="BN62" s="39">
        <v>0</v>
      </c>
      <c r="BO62" s="39">
        <v>5</v>
      </c>
      <c r="BP62" s="39">
        <v>0</v>
      </c>
      <c r="BQ62" s="39">
        <v>0</v>
      </c>
      <c r="BR62" s="39">
        <v>0</v>
      </c>
      <c r="BS62" s="39">
        <v>10</v>
      </c>
      <c r="BT62" s="39">
        <v>0</v>
      </c>
      <c r="BU62" s="39">
        <v>0</v>
      </c>
      <c r="BV62" s="39">
        <v>1</v>
      </c>
      <c r="BW62" s="39">
        <v>1</v>
      </c>
      <c r="BX62" s="39">
        <v>113</v>
      </c>
      <c r="BY62" s="39">
        <v>5</v>
      </c>
      <c r="BZ62" s="39">
        <v>187</v>
      </c>
    </row>
    <row r="63" spans="1:78" x14ac:dyDescent="0.2">
      <c r="A63" s="39">
        <v>3</v>
      </c>
      <c r="B63" s="43">
        <v>33</v>
      </c>
      <c r="C63" s="25" t="s">
        <v>425</v>
      </c>
      <c r="D63" s="44">
        <v>225</v>
      </c>
      <c r="E63" s="98">
        <v>285</v>
      </c>
      <c r="F63" s="39">
        <v>229</v>
      </c>
      <c r="G63" s="46">
        <f>'Revised Stratig. - April ''08'!G230</f>
        <v>5527</v>
      </c>
      <c r="H63" s="39">
        <v>14</v>
      </c>
      <c r="I63" s="39">
        <v>0</v>
      </c>
      <c r="J63" s="39">
        <v>3</v>
      </c>
      <c r="K63" s="39">
        <v>8</v>
      </c>
      <c r="L63" s="39">
        <v>4</v>
      </c>
      <c r="M63" s="39">
        <v>3</v>
      </c>
      <c r="N63" s="39">
        <v>2</v>
      </c>
      <c r="O63" s="39">
        <v>23</v>
      </c>
      <c r="P63" s="39">
        <v>0</v>
      </c>
      <c r="Q63" s="39">
        <v>0</v>
      </c>
      <c r="R63" s="39">
        <v>0</v>
      </c>
      <c r="S63" s="39">
        <v>0</v>
      </c>
      <c r="T63" s="39">
        <v>1</v>
      </c>
      <c r="U63" s="39">
        <v>0</v>
      </c>
      <c r="V63" s="39">
        <v>0</v>
      </c>
      <c r="W63" s="39">
        <v>3</v>
      </c>
      <c r="X63" s="39">
        <v>0</v>
      </c>
      <c r="Y63" s="39">
        <v>0</v>
      </c>
      <c r="Z63" s="39">
        <v>0</v>
      </c>
      <c r="AA63" s="39">
        <v>0</v>
      </c>
      <c r="AB63" s="39">
        <v>0</v>
      </c>
      <c r="AC63" s="39">
        <v>3</v>
      </c>
      <c r="AD63" s="39">
        <v>0</v>
      </c>
      <c r="AE63" s="39">
        <v>1</v>
      </c>
      <c r="AF63" s="39">
        <v>32</v>
      </c>
      <c r="AG63" s="39">
        <v>150</v>
      </c>
      <c r="AH63" s="39">
        <v>0</v>
      </c>
      <c r="AI63" s="39">
        <v>22</v>
      </c>
      <c r="AJ63" s="39">
        <v>0</v>
      </c>
      <c r="AK63" s="39">
        <v>35</v>
      </c>
      <c r="AL63" s="39">
        <v>4</v>
      </c>
      <c r="AM63" s="39">
        <v>4</v>
      </c>
      <c r="AN63" s="39">
        <v>4</v>
      </c>
      <c r="AO63" s="39">
        <v>0</v>
      </c>
      <c r="AP63" s="39">
        <v>0</v>
      </c>
      <c r="AQ63" s="39">
        <v>1</v>
      </c>
      <c r="AR63" s="39">
        <v>0</v>
      </c>
      <c r="AS63" s="39">
        <v>0</v>
      </c>
      <c r="AT63" s="39">
        <v>0</v>
      </c>
      <c r="AU63" s="39">
        <v>4</v>
      </c>
      <c r="AV63" s="39">
        <v>0</v>
      </c>
      <c r="AW63" s="39">
        <v>0</v>
      </c>
      <c r="AX63" s="39">
        <v>1</v>
      </c>
      <c r="AY63" s="39">
        <v>1</v>
      </c>
      <c r="AZ63" s="39">
        <v>4</v>
      </c>
      <c r="BA63" s="39">
        <v>0</v>
      </c>
      <c r="BB63" s="39">
        <v>0</v>
      </c>
      <c r="BC63" s="39">
        <v>0</v>
      </c>
      <c r="BD63" s="39">
        <v>0</v>
      </c>
      <c r="BE63" s="39">
        <v>0</v>
      </c>
      <c r="BF63" s="39">
        <v>3</v>
      </c>
      <c r="BG63" s="39">
        <v>1</v>
      </c>
      <c r="BH63" s="39">
        <v>0</v>
      </c>
      <c r="BI63" s="39">
        <v>0</v>
      </c>
      <c r="BJ63" s="39">
        <v>0</v>
      </c>
      <c r="BK63" s="39">
        <v>0</v>
      </c>
      <c r="BL63" s="39">
        <v>0</v>
      </c>
      <c r="BM63" s="39">
        <v>0</v>
      </c>
      <c r="BN63" s="39">
        <v>0</v>
      </c>
      <c r="BO63" s="39">
        <v>5</v>
      </c>
      <c r="BP63" s="39">
        <v>0</v>
      </c>
      <c r="BQ63" s="39">
        <v>1</v>
      </c>
      <c r="BR63" s="39">
        <v>0</v>
      </c>
      <c r="BS63" s="39">
        <v>0</v>
      </c>
      <c r="BT63" s="39">
        <v>0</v>
      </c>
      <c r="BU63" s="39">
        <v>0</v>
      </c>
      <c r="BV63" s="39">
        <v>3</v>
      </c>
      <c r="BW63" s="39">
        <v>1</v>
      </c>
      <c r="BX63" s="39">
        <v>85</v>
      </c>
      <c r="BY63" s="39">
        <v>23</v>
      </c>
      <c r="BZ63" s="39">
        <v>164</v>
      </c>
    </row>
    <row r="64" spans="1:78" s="30" customFormat="1" x14ac:dyDescent="0.2">
      <c r="A64" s="47">
        <v>3</v>
      </c>
      <c r="B64" s="43">
        <v>34</v>
      </c>
      <c r="C64" s="43" t="s">
        <v>425</v>
      </c>
      <c r="D64" s="44">
        <v>226</v>
      </c>
      <c r="E64" s="98">
        <v>286</v>
      </c>
      <c r="F64" s="47">
        <v>230</v>
      </c>
      <c r="G64" s="60">
        <f>'Revised Stratig. - April ''08'!G231</f>
        <v>5539</v>
      </c>
      <c r="H64" s="47">
        <v>23</v>
      </c>
      <c r="I64" s="47">
        <v>0</v>
      </c>
      <c r="J64" s="47">
        <v>3</v>
      </c>
      <c r="K64" s="47">
        <v>8</v>
      </c>
      <c r="L64" s="47">
        <v>0</v>
      </c>
      <c r="M64" s="47">
        <v>1</v>
      </c>
      <c r="N64" s="47">
        <v>6</v>
      </c>
      <c r="O64" s="47">
        <v>31</v>
      </c>
      <c r="P64" s="47">
        <v>0</v>
      </c>
      <c r="Q64" s="47">
        <v>0</v>
      </c>
      <c r="R64" s="47">
        <v>0</v>
      </c>
      <c r="S64" s="47">
        <v>0</v>
      </c>
      <c r="T64" s="47">
        <v>2</v>
      </c>
      <c r="U64" s="47">
        <v>0</v>
      </c>
      <c r="V64" s="47">
        <v>0</v>
      </c>
      <c r="W64" s="47">
        <v>3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3</v>
      </c>
      <c r="AD64" s="47">
        <v>0</v>
      </c>
      <c r="AE64" s="47">
        <v>18</v>
      </c>
      <c r="AF64" s="47">
        <v>38</v>
      </c>
      <c r="AG64" s="47">
        <v>140</v>
      </c>
      <c r="AH64" s="47">
        <v>0</v>
      </c>
      <c r="AI64" s="47">
        <v>37</v>
      </c>
      <c r="AJ64" s="47">
        <v>1</v>
      </c>
      <c r="AK64" s="47">
        <v>45</v>
      </c>
      <c r="AL64" s="47">
        <v>5</v>
      </c>
      <c r="AM64" s="47">
        <v>5</v>
      </c>
      <c r="AN64" s="47">
        <v>4</v>
      </c>
      <c r="AO64" s="47">
        <v>0</v>
      </c>
      <c r="AP64" s="47">
        <v>0</v>
      </c>
      <c r="AQ64" s="47">
        <v>1</v>
      </c>
      <c r="AR64" s="47">
        <v>0</v>
      </c>
      <c r="AS64" s="47">
        <v>0</v>
      </c>
      <c r="AT64" s="47">
        <v>0</v>
      </c>
      <c r="AU64" s="47">
        <v>3</v>
      </c>
      <c r="AV64" s="47">
        <v>0</v>
      </c>
      <c r="AW64" s="47">
        <v>0</v>
      </c>
      <c r="AX64" s="47">
        <v>0</v>
      </c>
      <c r="AY64" s="47">
        <v>0</v>
      </c>
      <c r="AZ64" s="47">
        <v>1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2</v>
      </c>
      <c r="BG64" s="47">
        <v>0</v>
      </c>
      <c r="BH64" s="47">
        <v>0</v>
      </c>
      <c r="BI64" s="47">
        <v>0</v>
      </c>
      <c r="BJ64" s="47">
        <v>0</v>
      </c>
      <c r="BK64" s="47">
        <v>0</v>
      </c>
      <c r="BL64" s="47">
        <v>0</v>
      </c>
      <c r="BM64" s="47">
        <v>0</v>
      </c>
      <c r="BN64" s="47">
        <v>0</v>
      </c>
      <c r="BO64" s="47">
        <v>1</v>
      </c>
      <c r="BP64" s="47">
        <v>0</v>
      </c>
      <c r="BQ64" s="47">
        <v>0</v>
      </c>
      <c r="BR64" s="47">
        <v>0</v>
      </c>
      <c r="BS64" s="47">
        <v>2</v>
      </c>
      <c r="BT64" s="47">
        <v>0</v>
      </c>
      <c r="BU64" s="47">
        <v>0</v>
      </c>
      <c r="BV64" s="47">
        <v>7</v>
      </c>
      <c r="BW64" s="47">
        <v>1</v>
      </c>
      <c r="BX64" s="47">
        <v>110</v>
      </c>
      <c r="BY64" s="47">
        <v>30</v>
      </c>
      <c r="BZ64" s="47">
        <v>92</v>
      </c>
    </row>
    <row r="65" spans="1:78" x14ac:dyDescent="0.2">
      <c r="A65" s="39">
        <v>3</v>
      </c>
      <c r="B65" s="43">
        <v>35</v>
      </c>
      <c r="C65" s="25" t="s">
        <v>425</v>
      </c>
      <c r="D65" s="44">
        <v>227</v>
      </c>
      <c r="E65" s="98">
        <v>287</v>
      </c>
      <c r="F65" s="39">
        <v>231</v>
      </c>
      <c r="G65" s="46">
        <f>'Revised Stratig. - April ''08'!G232</f>
        <v>5552</v>
      </c>
      <c r="H65" s="39">
        <v>19</v>
      </c>
      <c r="I65" s="39">
        <v>0</v>
      </c>
      <c r="J65" s="39">
        <v>3</v>
      </c>
      <c r="K65" s="39">
        <v>5</v>
      </c>
      <c r="L65" s="39">
        <v>0</v>
      </c>
      <c r="M65" s="39">
        <v>0</v>
      </c>
      <c r="N65" s="39">
        <v>1</v>
      </c>
      <c r="O65" s="39">
        <v>23</v>
      </c>
      <c r="P65" s="39">
        <v>1</v>
      </c>
      <c r="Q65" s="39">
        <v>0</v>
      </c>
      <c r="R65" s="39">
        <v>0</v>
      </c>
      <c r="S65" s="39">
        <v>0</v>
      </c>
      <c r="T65" s="39">
        <v>1</v>
      </c>
      <c r="U65" s="39">
        <v>0</v>
      </c>
      <c r="V65" s="39">
        <v>1</v>
      </c>
      <c r="W65" s="39">
        <v>0</v>
      </c>
      <c r="X65" s="39">
        <v>0</v>
      </c>
      <c r="Y65" s="39">
        <v>0</v>
      </c>
      <c r="Z65" s="39">
        <v>1</v>
      </c>
      <c r="AA65" s="39">
        <v>0</v>
      </c>
      <c r="AB65" s="39">
        <v>0</v>
      </c>
      <c r="AC65" s="39">
        <v>0</v>
      </c>
      <c r="AD65" s="39">
        <v>0</v>
      </c>
      <c r="AE65" s="39">
        <v>14</v>
      </c>
      <c r="AF65" s="39">
        <v>43</v>
      </c>
      <c r="AG65" s="39">
        <v>131.5</v>
      </c>
      <c r="AH65" s="39">
        <v>0</v>
      </c>
      <c r="AI65" s="39">
        <v>23</v>
      </c>
      <c r="AJ65" s="39">
        <v>0</v>
      </c>
      <c r="AK65" s="39">
        <v>60</v>
      </c>
      <c r="AL65" s="39">
        <v>3</v>
      </c>
      <c r="AM65" s="39">
        <v>3</v>
      </c>
      <c r="AN65" s="39">
        <v>2</v>
      </c>
      <c r="AO65" s="39">
        <v>0</v>
      </c>
      <c r="AP65" s="39">
        <v>0</v>
      </c>
      <c r="AQ65" s="39">
        <v>1</v>
      </c>
      <c r="AR65" s="39">
        <v>0</v>
      </c>
      <c r="AS65" s="39">
        <v>0</v>
      </c>
      <c r="AT65" s="39">
        <v>0</v>
      </c>
      <c r="AU65" s="39">
        <v>1</v>
      </c>
      <c r="AV65" s="39">
        <v>0</v>
      </c>
      <c r="AW65" s="39">
        <v>0</v>
      </c>
      <c r="AX65" s="39">
        <v>2</v>
      </c>
      <c r="AY65" s="39">
        <v>0</v>
      </c>
      <c r="AZ65" s="39">
        <v>3</v>
      </c>
      <c r="BA65" s="39">
        <v>0</v>
      </c>
      <c r="BB65" s="39">
        <v>0</v>
      </c>
      <c r="BC65" s="39">
        <v>0</v>
      </c>
      <c r="BD65" s="39">
        <v>0</v>
      </c>
      <c r="BE65" s="39">
        <v>0</v>
      </c>
      <c r="BF65" s="39">
        <v>1</v>
      </c>
      <c r="BG65" s="39">
        <v>0</v>
      </c>
      <c r="BH65" s="39">
        <v>0</v>
      </c>
      <c r="BI65" s="39">
        <v>0</v>
      </c>
      <c r="BJ65" s="39">
        <v>0</v>
      </c>
      <c r="BK65" s="39">
        <v>0</v>
      </c>
      <c r="BL65" s="39">
        <v>0</v>
      </c>
      <c r="BM65" s="39">
        <v>0</v>
      </c>
      <c r="BN65" s="39">
        <v>0</v>
      </c>
      <c r="BO65" s="39">
        <v>1</v>
      </c>
      <c r="BP65" s="39">
        <v>0</v>
      </c>
      <c r="BQ65" s="39">
        <v>0</v>
      </c>
      <c r="BR65" s="39">
        <v>0</v>
      </c>
      <c r="BS65" s="39">
        <v>1</v>
      </c>
      <c r="BT65" s="39">
        <v>0</v>
      </c>
      <c r="BU65" s="39">
        <v>0</v>
      </c>
      <c r="BV65" s="39">
        <v>4</v>
      </c>
      <c r="BW65" s="39">
        <v>2</v>
      </c>
      <c r="BX65" s="39">
        <v>126</v>
      </c>
      <c r="BY65" s="39">
        <v>31</v>
      </c>
      <c r="BZ65" s="39">
        <v>219</v>
      </c>
    </row>
    <row r="66" spans="1:78" x14ac:dyDescent="0.2">
      <c r="A66" s="39">
        <v>3</v>
      </c>
      <c r="B66" s="43">
        <v>36</v>
      </c>
      <c r="C66" s="25" t="s">
        <v>425</v>
      </c>
      <c r="D66" s="44">
        <v>228</v>
      </c>
      <c r="E66" s="98">
        <v>288</v>
      </c>
      <c r="F66" s="39">
        <v>232</v>
      </c>
      <c r="G66" s="46">
        <f>'Revised Stratig. - April ''08'!G233</f>
        <v>5564</v>
      </c>
      <c r="H66" s="39">
        <v>21</v>
      </c>
      <c r="I66" s="39">
        <v>0</v>
      </c>
      <c r="J66" s="39">
        <v>0</v>
      </c>
      <c r="K66" s="39">
        <v>3</v>
      </c>
      <c r="L66" s="39">
        <v>2</v>
      </c>
      <c r="M66" s="39">
        <v>2</v>
      </c>
      <c r="N66" s="39">
        <v>1</v>
      </c>
      <c r="O66" s="39">
        <v>18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9">
        <v>1</v>
      </c>
      <c r="AD66" s="39">
        <v>0</v>
      </c>
      <c r="AE66" s="39">
        <v>7</v>
      </c>
      <c r="AF66" s="39">
        <v>22</v>
      </c>
      <c r="AG66" s="39">
        <v>164</v>
      </c>
      <c r="AH66" s="39">
        <v>0</v>
      </c>
      <c r="AI66" s="39">
        <v>22</v>
      </c>
      <c r="AJ66" s="39">
        <v>2</v>
      </c>
      <c r="AK66" s="39">
        <v>72</v>
      </c>
      <c r="AL66" s="39">
        <v>4</v>
      </c>
      <c r="AM66" s="39">
        <v>3</v>
      </c>
      <c r="AN66" s="39">
        <v>3</v>
      </c>
      <c r="AO66" s="39">
        <v>1</v>
      </c>
      <c r="AP66" s="39">
        <v>0</v>
      </c>
      <c r="AQ66" s="39">
        <v>0</v>
      </c>
      <c r="AR66" s="39">
        <v>0</v>
      </c>
      <c r="AS66" s="39">
        <v>0</v>
      </c>
      <c r="AT66" s="39">
        <v>0</v>
      </c>
      <c r="AU66" s="39">
        <v>2</v>
      </c>
      <c r="AV66" s="39">
        <v>0</v>
      </c>
      <c r="AW66" s="39">
        <v>0</v>
      </c>
      <c r="AX66" s="39">
        <v>3</v>
      </c>
      <c r="AY66" s="39">
        <v>0</v>
      </c>
      <c r="AZ66" s="39">
        <v>0</v>
      </c>
      <c r="BA66" s="39">
        <v>0</v>
      </c>
      <c r="BB66" s="39">
        <v>0</v>
      </c>
      <c r="BC66" s="39">
        <v>0</v>
      </c>
      <c r="BD66" s="39">
        <v>0</v>
      </c>
      <c r="BE66" s="39">
        <v>0</v>
      </c>
      <c r="BF66" s="39">
        <v>1</v>
      </c>
      <c r="BG66" s="39">
        <v>0</v>
      </c>
      <c r="BH66" s="39">
        <v>2</v>
      </c>
      <c r="BI66" s="39">
        <v>0</v>
      </c>
      <c r="BJ66" s="39">
        <v>0</v>
      </c>
      <c r="BK66" s="39">
        <v>0</v>
      </c>
      <c r="BL66" s="39">
        <v>1</v>
      </c>
      <c r="BM66" s="39">
        <v>0</v>
      </c>
      <c r="BN66" s="39">
        <v>0</v>
      </c>
      <c r="BO66" s="39">
        <v>0</v>
      </c>
      <c r="BP66" s="39">
        <v>0</v>
      </c>
      <c r="BQ66" s="39">
        <v>0</v>
      </c>
      <c r="BR66" s="39">
        <v>0</v>
      </c>
      <c r="BS66" s="39">
        <v>0</v>
      </c>
      <c r="BT66" s="39">
        <v>0</v>
      </c>
      <c r="BU66" s="39">
        <v>0</v>
      </c>
      <c r="BV66" s="39">
        <v>10</v>
      </c>
      <c r="BW66" s="39">
        <v>0</v>
      </c>
      <c r="BX66" s="39">
        <v>149</v>
      </c>
      <c r="BY66" s="39">
        <v>25</v>
      </c>
      <c r="BZ66" s="39">
        <v>117</v>
      </c>
    </row>
    <row r="67" spans="1:78" x14ac:dyDescent="0.2">
      <c r="A67" s="39">
        <v>3</v>
      </c>
      <c r="B67" s="43">
        <v>37</v>
      </c>
      <c r="C67" s="25" t="s">
        <v>425</v>
      </c>
      <c r="D67" s="44">
        <v>229</v>
      </c>
      <c r="E67" s="98">
        <v>289</v>
      </c>
      <c r="F67" s="39">
        <v>233</v>
      </c>
      <c r="G67" s="46">
        <f>'Revised Stratig. - April ''08'!G234</f>
        <v>5577</v>
      </c>
      <c r="H67" s="39">
        <v>19</v>
      </c>
      <c r="I67" s="39">
        <v>0</v>
      </c>
      <c r="J67" s="39">
        <v>2</v>
      </c>
      <c r="K67" s="39">
        <v>6</v>
      </c>
      <c r="L67" s="39">
        <v>0</v>
      </c>
      <c r="M67" s="39">
        <v>0</v>
      </c>
      <c r="N67" s="39">
        <v>2</v>
      </c>
      <c r="O67" s="39">
        <v>12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6</v>
      </c>
      <c r="AF67" s="39">
        <v>31</v>
      </c>
      <c r="AG67" s="39">
        <v>157</v>
      </c>
      <c r="AH67" s="39">
        <v>0</v>
      </c>
      <c r="AI67" s="39">
        <v>24</v>
      </c>
      <c r="AJ67" s="39">
        <v>0</v>
      </c>
      <c r="AK67" s="39">
        <v>85</v>
      </c>
      <c r="AL67" s="39">
        <v>4</v>
      </c>
      <c r="AM67" s="39">
        <v>3</v>
      </c>
      <c r="AN67" s="39">
        <v>6</v>
      </c>
      <c r="AO67" s="39">
        <v>0</v>
      </c>
      <c r="AP67" s="39">
        <v>0</v>
      </c>
      <c r="AQ67" s="39">
        <v>0</v>
      </c>
      <c r="AR67" s="39">
        <v>0</v>
      </c>
      <c r="AS67" s="39">
        <v>0</v>
      </c>
      <c r="AT67" s="39">
        <v>0</v>
      </c>
      <c r="AU67" s="39">
        <v>2</v>
      </c>
      <c r="AV67" s="39">
        <v>0</v>
      </c>
      <c r="AW67" s="39">
        <v>0</v>
      </c>
      <c r="AX67" s="39">
        <v>0</v>
      </c>
      <c r="AY67" s="39">
        <v>0</v>
      </c>
      <c r="AZ67" s="39">
        <v>1</v>
      </c>
      <c r="BA67" s="39">
        <v>0</v>
      </c>
      <c r="BB67" s="39">
        <v>0</v>
      </c>
      <c r="BC67" s="39">
        <v>0</v>
      </c>
      <c r="BD67" s="39">
        <v>0</v>
      </c>
      <c r="BE67" s="39">
        <v>0</v>
      </c>
      <c r="BF67" s="39">
        <v>0</v>
      </c>
      <c r="BG67" s="39">
        <v>0</v>
      </c>
      <c r="BH67" s="39">
        <v>0</v>
      </c>
      <c r="BI67" s="39">
        <v>0</v>
      </c>
      <c r="BJ67" s="39">
        <v>0</v>
      </c>
      <c r="BK67" s="39">
        <v>0</v>
      </c>
      <c r="BL67" s="39">
        <v>0</v>
      </c>
      <c r="BM67" s="39">
        <v>0</v>
      </c>
      <c r="BN67" s="39">
        <v>0</v>
      </c>
      <c r="BO67" s="39">
        <v>0</v>
      </c>
      <c r="BP67" s="39">
        <v>0</v>
      </c>
      <c r="BQ67" s="39">
        <v>0</v>
      </c>
      <c r="BR67" s="39">
        <v>0</v>
      </c>
      <c r="BS67" s="39">
        <v>0</v>
      </c>
      <c r="BT67" s="39">
        <v>0</v>
      </c>
      <c r="BU67" s="39">
        <v>0</v>
      </c>
      <c r="BV67" s="39">
        <v>16</v>
      </c>
      <c r="BW67" s="39">
        <v>0</v>
      </c>
      <c r="BX67" s="39">
        <v>218</v>
      </c>
      <c r="BY67" s="39">
        <v>22</v>
      </c>
      <c r="BZ67" s="39">
        <v>125</v>
      </c>
    </row>
    <row r="68" spans="1:78" x14ac:dyDescent="0.2">
      <c r="A68" s="39">
        <v>3</v>
      </c>
      <c r="B68" s="43">
        <v>39</v>
      </c>
      <c r="C68" s="25" t="s">
        <v>425</v>
      </c>
      <c r="D68" s="44">
        <v>231</v>
      </c>
      <c r="E68" s="98">
        <v>291</v>
      </c>
      <c r="F68" s="39">
        <v>235</v>
      </c>
      <c r="G68" s="46">
        <f>'Revised Stratig. - April ''08'!G236</f>
        <v>5595</v>
      </c>
      <c r="H68" s="39">
        <v>13</v>
      </c>
      <c r="I68" s="39">
        <v>0</v>
      </c>
      <c r="J68" s="39">
        <v>2</v>
      </c>
      <c r="K68" s="39">
        <v>6</v>
      </c>
      <c r="L68" s="39">
        <v>1</v>
      </c>
      <c r="M68" s="39">
        <v>0</v>
      </c>
      <c r="N68" s="39">
        <v>2</v>
      </c>
      <c r="O68" s="39">
        <v>25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1</v>
      </c>
      <c r="AA68" s="39">
        <v>1</v>
      </c>
      <c r="AB68" s="39">
        <v>0</v>
      </c>
      <c r="AC68" s="39">
        <v>0</v>
      </c>
      <c r="AD68" s="39">
        <v>1</v>
      </c>
      <c r="AE68" s="39">
        <v>5</v>
      </c>
      <c r="AF68" s="39">
        <v>29</v>
      </c>
      <c r="AG68" s="39">
        <v>186.5</v>
      </c>
      <c r="AH68" s="39">
        <v>0</v>
      </c>
      <c r="AI68" s="39">
        <v>17</v>
      </c>
      <c r="AJ68" s="39">
        <v>0</v>
      </c>
      <c r="AK68" s="39">
        <v>92</v>
      </c>
      <c r="AL68" s="39">
        <v>2</v>
      </c>
      <c r="AM68" s="39">
        <v>3</v>
      </c>
      <c r="AN68" s="39">
        <v>7</v>
      </c>
      <c r="AO68" s="39">
        <v>0</v>
      </c>
      <c r="AP68" s="39">
        <v>0</v>
      </c>
      <c r="AQ68" s="39">
        <v>0</v>
      </c>
      <c r="AR68" s="39">
        <v>0</v>
      </c>
      <c r="AS68" s="39">
        <v>0</v>
      </c>
      <c r="AT68" s="39">
        <v>0</v>
      </c>
      <c r="AU68" s="39">
        <v>3</v>
      </c>
      <c r="AV68" s="39">
        <v>0</v>
      </c>
      <c r="AW68" s="39">
        <v>0</v>
      </c>
      <c r="AX68" s="39">
        <v>2</v>
      </c>
      <c r="AY68" s="39">
        <v>0</v>
      </c>
      <c r="AZ68" s="39">
        <v>1</v>
      </c>
      <c r="BA68" s="39">
        <v>0</v>
      </c>
      <c r="BB68" s="39">
        <v>0</v>
      </c>
      <c r="BC68" s="39">
        <v>0</v>
      </c>
      <c r="BD68" s="39">
        <v>0</v>
      </c>
      <c r="BE68" s="39">
        <v>0</v>
      </c>
      <c r="BF68" s="39">
        <v>1</v>
      </c>
      <c r="BG68" s="39">
        <v>0</v>
      </c>
      <c r="BH68" s="39">
        <v>1</v>
      </c>
      <c r="BI68" s="39">
        <v>0</v>
      </c>
      <c r="BJ68" s="39">
        <v>0</v>
      </c>
      <c r="BK68" s="39">
        <v>0</v>
      </c>
      <c r="BL68" s="39">
        <v>0</v>
      </c>
      <c r="BM68" s="39">
        <v>0</v>
      </c>
      <c r="BN68" s="39">
        <v>2</v>
      </c>
      <c r="BO68" s="39">
        <v>0</v>
      </c>
      <c r="BP68" s="39">
        <v>0</v>
      </c>
      <c r="BQ68" s="39">
        <v>0</v>
      </c>
      <c r="BR68" s="39">
        <v>0</v>
      </c>
      <c r="BS68" s="39">
        <v>3</v>
      </c>
      <c r="BT68" s="39">
        <v>0</v>
      </c>
      <c r="BU68" s="39">
        <v>0</v>
      </c>
      <c r="BV68" s="39">
        <v>7</v>
      </c>
      <c r="BW68" s="39">
        <v>0</v>
      </c>
      <c r="BX68" s="39">
        <v>238</v>
      </c>
      <c r="BY68" s="39">
        <v>47</v>
      </c>
      <c r="BZ68" s="39">
        <v>123</v>
      </c>
    </row>
    <row r="69" spans="1:78" x14ac:dyDescent="0.2">
      <c r="A69" s="39">
        <v>3</v>
      </c>
      <c r="B69" s="43">
        <v>40</v>
      </c>
      <c r="C69" s="25" t="s">
        <v>425</v>
      </c>
      <c r="D69" s="44">
        <v>232</v>
      </c>
      <c r="E69" s="98">
        <v>292</v>
      </c>
      <c r="F69" s="39">
        <v>236</v>
      </c>
      <c r="G69" s="46">
        <f>'Revised Stratig. - April ''08'!G237</f>
        <v>5601</v>
      </c>
      <c r="H69" s="39">
        <v>12</v>
      </c>
      <c r="I69" s="39">
        <v>0</v>
      </c>
      <c r="J69" s="39">
        <v>0</v>
      </c>
      <c r="K69" s="39">
        <v>0</v>
      </c>
      <c r="L69" s="39">
        <v>0</v>
      </c>
      <c r="M69" s="39">
        <v>2</v>
      </c>
      <c r="N69" s="39">
        <v>1</v>
      </c>
      <c r="O69" s="39">
        <v>13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2</v>
      </c>
      <c r="V69" s="39">
        <v>0</v>
      </c>
      <c r="W69" s="39">
        <v>2</v>
      </c>
      <c r="X69" s="39">
        <v>0</v>
      </c>
      <c r="Y69" s="39">
        <v>0</v>
      </c>
      <c r="Z69" s="39">
        <v>2</v>
      </c>
      <c r="AA69" s="39">
        <v>0</v>
      </c>
      <c r="AB69" s="39">
        <v>0</v>
      </c>
      <c r="AC69" s="39">
        <v>1</v>
      </c>
      <c r="AD69" s="39">
        <v>1</v>
      </c>
      <c r="AE69" s="39">
        <v>5</v>
      </c>
      <c r="AF69" s="39">
        <v>26</v>
      </c>
      <c r="AG69" s="39">
        <v>169.5</v>
      </c>
      <c r="AH69" s="39">
        <v>0</v>
      </c>
      <c r="AI69" s="39">
        <v>18</v>
      </c>
      <c r="AJ69" s="39">
        <v>0</v>
      </c>
      <c r="AK69" s="39">
        <v>66</v>
      </c>
      <c r="AL69" s="39">
        <v>1</v>
      </c>
      <c r="AM69" s="39">
        <v>6</v>
      </c>
      <c r="AN69" s="39">
        <v>5</v>
      </c>
      <c r="AO69" s="39">
        <v>0</v>
      </c>
      <c r="AP69" s="39">
        <v>0</v>
      </c>
      <c r="AQ69" s="39">
        <v>0</v>
      </c>
      <c r="AR69" s="39">
        <v>0</v>
      </c>
      <c r="AS69" s="39">
        <v>0</v>
      </c>
      <c r="AT69" s="39">
        <v>0</v>
      </c>
      <c r="AU69" s="39">
        <v>1</v>
      </c>
      <c r="AV69" s="39">
        <v>0</v>
      </c>
      <c r="AW69" s="39">
        <v>0</v>
      </c>
      <c r="AX69" s="39">
        <v>1</v>
      </c>
      <c r="AY69" s="39">
        <v>0</v>
      </c>
      <c r="AZ69" s="39">
        <v>3</v>
      </c>
      <c r="BA69" s="39">
        <v>0</v>
      </c>
      <c r="BB69" s="39">
        <v>0</v>
      </c>
      <c r="BC69" s="39">
        <v>0</v>
      </c>
      <c r="BD69" s="39">
        <v>0</v>
      </c>
      <c r="BE69" s="39">
        <v>0</v>
      </c>
      <c r="BF69" s="39">
        <v>1</v>
      </c>
      <c r="BG69" s="39">
        <v>0</v>
      </c>
      <c r="BH69" s="39">
        <v>0</v>
      </c>
      <c r="BI69" s="39">
        <v>0</v>
      </c>
      <c r="BJ69" s="39">
        <v>0</v>
      </c>
      <c r="BK69" s="39">
        <v>0</v>
      </c>
      <c r="BL69" s="39">
        <v>1</v>
      </c>
      <c r="BM69" s="39">
        <v>0</v>
      </c>
      <c r="BN69" s="39">
        <v>0</v>
      </c>
      <c r="BO69" s="39">
        <v>0</v>
      </c>
      <c r="BP69" s="39">
        <v>0</v>
      </c>
      <c r="BQ69" s="39">
        <v>0</v>
      </c>
      <c r="BR69" s="39">
        <v>0</v>
      </c>
      <c r="BS69" s="39">
        <v>0</v>
      </c>
      <c r="BT69" s="39">
        <v>0</v>
      </c>
      <c r="BU69" s="39">
        <v>0</v>
      </c>
      <c r="BV69" s="39">
        <v>7</v>
      </c>
      <c r="BW69" s="39">
        <v>4</v>
      </c>
      <c r="BX69" s="39">
        <v>197</v>
      </c>
      <c r="BY69" s="39">
        <v>22</v>
      </c>
      <c r="BZ69" s="39">
        <v>79</v>
      </c>
    </row>
    <row r="70" spans="1:78" x14ac:dyDescent="0.2">
      <c r="A70" s="39">
        <v>3</v>
      </c>
      <c r="B70" s="43">
        <v>41</v>
      </c>
      <c r="C70" s="25" t="s">
        <v>425</v>
      </c>
      <c r="D70" s="44">
        <v>233</v>
      </c>
      <c r="E70" s="98">
        <v>293</v>
      </c>
      <c r="F70" s="39">
        <v>237</v>
      </c>
      <c r="G70" s="46">
        <f>'Revised Stratig. - April ''08'!G238</f>
        <v>5607</v>
      </c>
      <c r="H70" s="39">
        <v>18</v>
      </c>
      <c r="I70" s="39">
        <v>0</v>
      </c>
      <c r="J70" s="39">
        <v>3</v>
      </c>
      <c r="K70" s="39">
        <v>6</v>
      </c>
      <c r="L70" s="39">
        <v>0</v>
      </c>
      <c r="M70" s="39">
        <v>1</v>
      </c>
      <c r="N70" s="39">
        <v>1</v>
      </c>
      <c r="O70" s="39">
        <v>18</v>
      </c>
      <c r="P70" s="39">
        <v>0</v>
      </c>
      <c r="Q70" s="39">
        <v>0</v>
      </c>
      <c r="R70" s="39">
        <v>0</v>
      </c>
      <c r="S70" s="39">
        <v>0</v>
      </c>
      <c r="T70" s="39">
        <v>1</v>
      </c>
      <c r="U70" s="39">
        <v>1</v>
      </c>
      <c r="V70" s="39">
        <v>0</v>
      </c>
      <c r="W70" s="39">
        <v>2</v>
      </c>
      <c r="X70" s="39">
        <v>0</v>
      </c>
      <c r="Y70" s="39">
        <v>0</v>
      </c>
      <c r="Z70" s="39">
        <v>0</v>
      </c>
      <c r="AA70" s="39">
        <v>1</v>
      </c>
      <c r="AB70" s="39">
        <v>0</v>
      </c>
      <c r="AC70" s="39">
        <v>2</v>
      </c>
      <c r="AD70" s="39">
        <v>0</v>
      </c>
      <c r="AE70" s="39">
        <v>11</v>
      </c>
      <c r="AF70" s="39">
        <v>36</v>
      </c>
      <c r="AG70" s="39">
        <v>142.5</v>
      </c>
      <c r="AH70" s="39">
        <v>0</v>
      </c>
      <c r="AI70" s="39">
        <v>15</v>
      </c>
      <c r="AJ70" s="39">
        <v>0</v>
      </c>
      <c r="AK70" s="39">
        <v>80</v>
      </c>
      <c r="AL70" s="39">
        <v>3</v>
      </c>
      <c r="AM70" s="39">
        <v>3</v>
      </c>
      <c r="AN70" s="39">
        <v>6</v>
      </c>
      <c r="AO70" s="39">
        <v>0</v>
      </c>
      <c r="AP70" s="39">
        <v>0</v>
      </c>
      <c r="AQ70" s="39">
        <v>0</v>
      </c>
      <c r="AR70" s="39">
        <v>1</v>
      </c>
      <c r="AS70" s="39">
        <v>0</v>
      </c>
      <c r="AT70" s="39">
        <v>0</v>
      </c>
      <c r="AU70" s="39">
        <v>3</v>
      </c>
      <c r="AV70" s="39">
        <v>0</v>
      </c>
      <c r="AW70" s="39">
        <v>0</v>
      </c>
      <c r="AX70" s="39">
        <v>1</v>
      </c>
      <c r="AY70" s="39">
        <v>0</v>
      </c>
      <c r="AZ70" s="39">
        <v>0</v>
      </c>
      <c r="BA70" s="39">
        <v>0</v>
      </c>
      <c r="BB70" s="39">
        <v>0</v>
      </c>
      <c r="BC70" s="39">
        <v>0</v>
      </c>
      <c r="BD70" s="39">
        <v>0</v>
      </c>
      <c r="BE70" s="39">
        <v>0</v>
      </c>
      <c r="BF70" s="39">
        <v>1</v>
      </c>
      <c r="BG70" s="39">
        <v>0</v>
      </c>
      <c r="BH70" s="39">
        <v>1</v>
      </c>
      <c r="BI70" s="39">
        <v>0</v>
      </c>
      <c r="BJ70" s="39">
        <v>0</v>
      </c>
      <c r="BK70" s="39">
        <v>0</v>
      </c>
      <c r="BL70" s="39">
        <v>0</v>
      </c>
      <c r="BM70" s="39">
        <v>0</v>
      </c>
      <c r="BN70" s="39">
        <v>0</v>
      </c>
      <c r="BO70" s="39">
        <v>0</v>
      </c>
      <c r="BP70" s="39">
        <v>0</v>
      </c>
      <c r="BQ70" s="39">
        <v>0</v>
      </c>
      <c r="BR70" s="39">
        <v>0</v>
      </c>
      <c r="BS70" s="39">
        <v>2</v>
      </c>
      <c r="BT70" s="39">
        <v>0</v>
      </c>
      <c r="BU70" s="39">
        <v>0</v>
      </c>
      <c r="BV70" s="39">
        <v>0</v>
      </c>
      <c r="BW70" s="39">
        <v>0</v>
      </c>
      <c r="BX70" s="39">
        <v>98</v>
      </c>
      <c r="BY70" s="39">
        <v>19</v>
      </c>
      <c r="BZ70" s="39">
        <v>138</v>
      </c>
    </row>
    <row r="71" spans="1:78" x14ac:dyDescent="0.2">
      <c r="A71" s="39">
        <v>3</v>
      </c>
      <c r="B71" s="43">
        <v>42</v>
      </c>
      <c r="C71" s="25" t="s">
        <v>425</v>
      </c>
      <c r="D71" s="44">
        <v>234</v>
      </c>
      <c r="E71" s="98">
        <v>294</v>
      </c>
      <c r="F71" s="39">
        <v>238</v>
      </c>
      <c r="G71" s="46">
        <f>'Revised Stratig. - April ''08'!G239</f>
        <v>5613</v>
      </c>
      <c r="H71" s="39">
        <v>22</v>
      </c>
      <c r="I71" s="39">
        <v>0</v>
      </c>
      <c r="J71" s="39">
        <v>2</v>
      </c>
      <c r="K71" s="39">
        <v>1</v>
      </c>
      <c r="L71" s="39">
        <v>2</v>
      </c>
      <c r="M71" s="39">
        <v>0</v>
      </c>
      <c r="N71" s="39">
        <v>2</v>
      </c>
      <c r="O71" s="39">
        <v>18</v>
      </c>
      <c r="P71" s="39">
        <v>1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1</v>
      </c>
      <c r="W71" s="39">
        <v>1</v>
      </c>
      <c r="X71" s="39">
        <v>0</v>
      </c>
      <c r="Y71" s="39">
        <v>0</v>
      </c>
      <c r="Z71" s="39">
        <v>1</v>
      </c>
      <c r="AA71" s="39">
        <v>1</v>
      </c>
      <c r="AB71" s="39">
        <v>0</v>
      </c>
      <c r="AC71" s="39">
        <v>1</v>
      </c>
      <c r="AD71" s="39">
        <v>0</v>
      </c>
      <c r="AE71" s="39">
        <v>9</v>
      </c>
      <c r="AF71" s="39">
        <v>41</v>
      </c>
      <c r="AG71" s="39">
        <v>209</v>
      </c>
      <c r="AH71" s="39">
        <v>0</v>
      </c>
      <c r="AI71" s="39">
        <v>22</v>
      </c>
      <c r="AJ71" s="39">
        <v>0</v>
      </c>
      <c r="AK71" s="39">
        <v>58</v>
      </c>
      <c r="AL71" s="39">
        <v>5</v>
      </c>
      <c r="AM71" s="39">
        <v>1</v>
      </c>
      <c r="AN71" s="39">
        <v>2</v>
      </c>
      <c r="AO71" s="39">
        <v>0</v>
      </c>
      <c r="AP71" s="39">
        <v>0</v>
      </c>
      <c r="AQ71" s="39">
        <v>0</v>
      </c>
      <c r="AR71" s="39">
        <v>0</v>
      </c>
      <c r="AS71" s="39">
        <v>0</v>
      </c>
      <c r="AT71" s="39">
        <v>0</v>
      </c>
      <c r="AU71" s="39">
        <v>2</v>
      </c>
      <c r="AV71" s="39">
        <v>0</v>
      </c>
      <c r="AW71" s="39">
        <v>0</v>
      </c>
      <c r="AX71" s="39">
        <v>1</v>
      </c>
      <c r="AY71" s="39">
        <v>0</v>
      </c>
      <c r="AZ71" s="39">
        <v>2</v>
      </c>
      <c r="BA71" s="39">
        <v>0</v>
      </c>
      <c r="BB71" s="39">
        <v>0</v>
      </c>
      <c r="BC71" s="39">
        <v>0</v>
      </c>
      <c r="BD71" s="39">
        <v>0</v>
      </c>
      <c r="BE71" s="39">
        <v>0</v>
      </c>
      <c r="BF71" s="39">
        <v>1</v>
      </c>
      <c r="BG71" s="39">
        <v>0</v>
      </c>
      <c r="BH71" s="39">
        <v>1</v>
      </c>
      <c r="BI71" s="39">
        <v>0</v>
      </c>
      <c r="BJ71" s="39">
        <v>0</v>
      </c>
      <c r="BK71" s="39">
        <v>0</v>
      </c>
      <c r="BL71" s="39">
        <v>0</v>
      </c>
      <c r="BM71" s="39">
        <v>0</v>
      </c>
      <c r="BN71" s="39">
        <v>0</v>
      </c>
      <c r="BO71" s="39">
        <v>2</v>
      </c>
      <c r="BP71" s="39">
        <v>0</v>
      </c>
      <c r="BQ71" s="39">
        <v>0</v>
      </c>
      <c r="BR71" s="39">
        <v>0</v>
      </c>
      <c r="BS71" s="39">
        <v>0</v>
      </c>
      <c r="BT71" s="39">
        <v>0</v>
      </c>
      <c r="BU71" s="39">
        <v>0</v>
      </c>
      <c r="BV71" s="39">
        <v>7</v>
      </c>
      <c r="BW71" s="39">
        <v>2</v>
      </c>
      <c r="BX71" s="39">
        <v>257</v>
      </c>
      <c r="BY71" s="39">
        <v>35</v>
      </c>
      <c r="BZ71" s="39">
        <v>95</v>
      </c>
    </row>
    <row r="72" spans="1:78" x14ac:dyDescent="0.2">
      <c r="A72" s="39">
        <v>3</v>
      </c>
      <c r="B72" s="43">
        <v>43</v>
      </c>
      <c r="C72" s="25" t="s">
        <v>425</v>
      </c>
      <c r="D72" s="44">
        <v>235</v>
      </c>
      <c r="E72" s="98">
        <v>295</v>
      </c>
      <c r="F72" s="39">
        <v>239</v>
      </c>
      <c r="G72" s="46">
        <f>'Revised Stratig. - April ''08'!G240</f>
        <v>5619</v>
      </c>
      <c r="H72" s="39">
        <v>22</v>
      </c>
      <c r="I72" s="39">
        <v>0</v>
      </c>
      <c r="J72" s="39">
        <v>0</v>
      </c>
      <c r="K72" s="39">
        <v>7</v>
      </c>
      <c r="L72" s="39">
        <v>1</v>
      </c>
      <c r="M72" s="39">
        <v>1</v>
      </c>
      <c r="N72" s="39">
        <v>3</v>
      </c>
      <c r="O72" s="39">
        <v>17</v>
      </c>
      <c r="P72" s="39">
        <v>1</v>
      </c>
      <c r="Q72" s="39">
        <v>0</v>
      </c>
      <c r="R72" s="39">
        <v>0</v>
      </c>
      <c r="S72" s="39">
        <v>0</v>
      </c>
      <c r="T72" s="39">
        <v>0</v>
      </c>
      <c r="U72" s="39">
        <v>4</v>
      </c>
      <c r="V72" s="39">
        <v>0</v>
      </c>
      <c r="W72" s="39">
        <v>2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2</v>
      </c>
      <c r="AD72" s="39">
        <v>1</v>
      </c>
      <c r="AE72" s="39">
        <v>1</v>
      </c>
      <c r="AF72" s="39">
        <v>11</v>
      </c>
      <c r="AG72" s="39">
        <v>188.5</v>
      </c>
      <c r="AH72" s="39">
        <v>0</v>
      </c>
      <c r="AI72" s="39">
        <v>26</v>
      </c>
      <c r="AJ72" s="39">
        <v>0</v>
      </c>
      <c r="AK72" s="39">
        <v>41</v>
      </c>
      <c r="AL72" s="39">
        <v>3</v>
      </c>
      <c r="AM72" s="39">
        <v>5</v>
      </c>
      <c r="AN72" s="39">
        <v>4</v>
      </c>
      <c r="AO72" s="39">
        <v>0</v>
      </c>
      <c r="AP72" s="39">
        <v>0</v>
      </c>
      <c r="AQ72" s="39">
        <v>1</v>
      </c>
      <c r="AR72" s="39">
        <v>0</v>
      </c>
      <c r="AS72" s="39">
        <v>0</v>
      </c>
      <c r="AT72" s="39">
        <v>0</v>
      </c>
      <c r="AU72" s="39">
        <v>1</v>
      </c>
      <c r="AV72" s="39">
        <v>0</v>
      </c>
      <c r="AW72" s="39">
        <v>0</v>
      </c>
      <c r="AX72" s="39">
        <v>1</v>
      </c>
      <c r="AY72" s="39">
        <v>0</v>
      </c>
      <c r="AZ72" s="39">
        <v>1</v>
      </c>
      <c r="BA72" s="39">
        <v>0</v>
      </c>
      <c r="BB72" s="39">
        <v>0</v>
      </c>
      <c r="BC72" s="39">
        <v>0</v>
      </c>
      <c r="BD72" s="39">
        <v>0</v>
      </c>
      <c r="BE72" s="39">
        <v>0</v>
      </c>
      <c r="BF72" s="39">
        <v>1</v>
      </c>
      <c r="BG72" s="39">
        <v>0</v>
      </c>
      <c r="BH72" s="39">
        <v>1</v>
      </c>
      <c r="BI72" s="39">
        <v>0</v>
      </c>
      <c r="BJ72" s="39">
        <v>0</v>
      </c>
      <c r="BK72" s="39">
        <v>0</v>
      </c>
      <c r="BL72" s="39">
        <v>0</v>
      </c>
      <c r="BM72" s="39">
        <v>0</v>
      </c>
      <c r="BN72" s="39">
        <v>0</v>
      </c>
      <c r="BO72" s="39">
        <v>3</v>
      </c>
      <c r="BP72" s="39">
        <v>0</v>
      </c>
      <c r="BQ72" s="39">
        <v>0</v>
      </c>
      <c r="BR72" s="39">
        <v>0</v>
      </c>
      <c r="BS72" s="39">
        <v>0</v>
      </c>
      <c r="BT72" s="39">
        <v>0</v>
      </c>
      <c r="BU72" s="39">
        <v>0</v>
      </c>
      <c r="BV72" s="39">
        <v>4</v>
      </c>
      <c r="BW72" s="39">
        <v>4</v>
      </c>
      <c r="BX72" s="39">
        <v>236</v>
      </c>
      <c r="BY72" s="39">
        <v>23</v>
      </c>
      <c r="BZ72" s="39">
        <v>45</v>
      </c>
    </row>
    <row r="73" spans="1:78" s="30" customFormat="1" x14ac:dyDescent="0.2">
      <c r="A73" s="47">
        <v>3</v>
      </c>
      <c r="B73" s="43">
        <v>44</v>
      </c>
      <c r="C73" s="43" t="s">
        <v>425</v>
      </c>
      <c r="D73" s="44">
        <v>236</v>
      </c>
      <c r="E73" s="98">
        <v>296</v>
      </c>
      <c r="F73" s="47">
        <v>240</v>
      </c>
      <c r="G73" s="60">
        <f>'Revised Stratig. - April ''08'!G241</f>
        <v>5658</v>
      </c>
      <c r="H73" s="47">
        <v>9</v>
      </c>
      <c r="I73" s="47">
        <v>0</v>
      </c>
      <c r="J73" s="47">
        <v>2</v>
      </c>
      <c r="K73" s="47">
        <v>4</v>
      </c>
      <c r="L73" s="47">
        <v>0</v>
      </c>
      <c r="M73" s="47">
        <v>2</v>
      </c>
      <c r="N73" s="47">
        <v>1</v>
      </c>
      <c r="O73" s="47">
        <v>19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1</v>
      </c>
      <c r="AA73" s="47">
        <v>0</v>
      </c>
      <c r="AB73" s="47">
        <v>0</v>
      </c>
      <c r="AC73" s="47">
        <v>2</v>
      </c>
      <c r="AD73" s="47">
        <v>2</v>
      </c>
      <c r="AE73" s="47">
        <v>6</v>
      </c>
      <c r="AF73" s="47">
        <v>30</v>
      </c>
      <c r="AG73" s="47">
        <v>150</v>
      </c>
      <c r="AH73" s="47">
        <v>0</v>
      </c>
      <c r="AI73" s="47">
        <v>16</v>
      </c>
      <c r="AJ73" s="47">
        <v>1</v>
      </c>
      <c r="AK73" s="47">
        <v>60</v>
      </c>
      <c r="AL73" s="47">
        <v>3</v>
      </c>
      <c r="AM73" s="47">
        <v>3</v>
      </c>
      <c r="AN73" s="47">
        <v>3</v>
      </c>
      <c r="AO73" s="47">
        <v>0</v>
      </c>
      <c r="AP73" s="47">
        <v>0</v>
      </c>
      <c r="AQ73" s="47">
        <v>1</v>
      </c>
      <c r="AR73" s="47">
        <v>1</v>
      </c>
      <c r="AS73" s="47">
        <v>0</v>
      </c>
      <c r="AT73" s="47">
        <v>0</v>
      </c>
      <c r="AU73" s="47">
        <v>2</v>
      </c>
      <c r="AV73" s="47">
        <v>0</v>
      </c>
      <c r="AW73" s="47">
        <v>0</v>
      </c>
      <c r="AX73" s="47">
        <v>2</v>
      </c>
      <c r="AY73" s="47">
        <v>0</v>
      </c>
      <c r="AZ73" s="47">
        <v>3</v>
      </c>
      <c r="BA73" s="47">
        <v>0</v>
      </c>
      <c r="BB73" s="47">
        <v>0</v>
      </c>
      <c r="BC73" s="47">
        <v>0</v>
      </c>
      <c r="BD73" s="47">
        <v>0</v>
      </c>
      <c r="BE73" s="47">
        <v>0</v>
      </c>
      <c r="BF73" s="47">
        <v>1</v>
      </c>
      <c r="BG73" s="47">
        <v>0</v>
      </c>
      <c r="BH73" s="47">
        <v>0</v>
      </c>
      <c r="BI73" s="47">
        <v>0</v>
      </c>
      <c r="BJ73" s="47">
        <v>0</v>
      </c>
      <c r="BK73" s="47">
        <v>0</v>
      </c>
      <c r="BL73" s="47">
        <v>0</v>
      </c>
      <c r="BM73" s="47">
        <v>0</v>
      </c>
      <c r="BN73" s="47">
        <v>0</v>
      </c>
      <c r="BO73" s="47">
        <v>0</v>
      </c>
      <c r="BP73" s="47">
        <v>0</v>
      </c>
      <c r="BQ73" s="47">
        <v>0</v>
      </c>
      <c r="BR73" s="47">
        <v>0</v>
      </c>
      <c r="BS73" s="47">
        <v>0</v>
      </c>
      <c r="BT73" s="47">
        <v>0</v>
      </c>
      <c r="BU73" s="47">
        <v>0</v>
      </c>
      <c r="BV73" s="47">
        <v>1</v>
      </c>
      <c r="BW73" s="47">
        <v>1</v>
      </c>
      <c r="BX73" s="47">
        <v>167</v>
      </c>
      <c r="BY73" s="47">
        <v>35</v>
      </c>
      <c r="BZ73" s="47">
        <v>33</v>
      </c>
    </row>
    <row r="74" spans="1:78" x14ac:dyDescent="0.2">
      <c r="A74" s="39">
        <v>3</v>
      </c>
      <c r="B74" s="43">
        <v>45</v>
      </c>
      <c r="C74" s="25" t="s">
        <v>425</v>
      </c>
      <c r="D74" s="44">
        <v>237</v>
      </c>
      <c r="E74" s="98">
        <v>297</v>
      </c>
      <c r="F74" s="39">
        <v>241</v>
      </c>
      <c r="G74" s="46">
        <f>'Revised Stratig. - April ''08'!G242</f>
        <v>5697</v>
      </c>
      <c r="H74" s="39">
        <v>24</v>
      </c>
      <c r="I74" s="39">
        <v>1</v>
      </c>
      <c r="J74" s="39">
        <v>0</v>
      </c>
      <c r="K74" s="39">
        <v>2</v>
      </c>
      <c r="L74" s="39">
        <v>2</v>
      </c>
      <c r="M74" s="39">
        <v>1</v>
      </c>
      <c r="N74" s="39">
        <v>2</v>
      </c>
      <c r="O74" s="39">
        <v>24</v>
      </c>
      <c r="P74" s="39">
        <v>0</v>
      </c>
      <c r="Q74" s="39">
        <v>0</v>
      </c>
      <c r="R74" s="39">
        <v>0</v>
      </c>
      <c r="S74" s="39">
        <v>0</v>
      </c>
      <c r="T74" s="39">
        <v>1</v>
      </c>
      <c r="U74" s="39">
        <v>0</v>
      </c>
      <c r="V74" s="39">
        <v>0</v>
      </c>
      <c r="W74" s="39">
        <v>1</v>
      </c>
      <c r="X74" s="39">
        <v>0</v>
      </c>
      <c r="Y74" s="39">
        <v>0</v>
      </c>
      <c r="Z74" s="39">
        <v>1</v>
      </c>
      <c r="AA74" s="39">
        <v>0</v>
      </c>
      <c r="AB74" s="39">
        <v>0</v>
      </c>
      <c r="AC74" s="39">
        <v>6</v>
      </c>
      <c r="AD74" s="39">
        <v>0</v>
      </c>
      <c r="AE74" s="39">
        <v>3</v>
      </c>
      <c r="AF74" s="39">
        <v>23</v>
      </c>
      <c r="AG74" s="39">
        <v>186</v>
      </c>
      <c r="AH74" s="39">
        <v>0</v>
      </c>
      <c r="AI74" s="39">
        <v>16</v>
      </c>
      <c r="AJ74" s="39">
        <v>1</v>
      </c>
      <c r="AK74" s="39">
        <v>50</v>
      </c>
      <c r="AL74" s="39">
        <v>4</v>
      </c>
      <c r="AM74" s="39">
        <v>2</v>
      </c>
      <c r="AN74" s="39">
        <v>2</v>
      </c>
      <c r="AO74" s="39">
        <v>0</v>
      </c>
      <c r="AP74" s="39">
        <v>0</v>
      </c>
      <c r="AQ74" s="39">
        <v>0</v>
      </c>
      <c r="AR74" s="39">
        <v>0</v>
      </c>
      <c r="AS74" s="39">
        <v>0</v>
      </c>
      <c r="AT74" s="39">
        <v>0</v>
      </c>
      <c r="AU74" s="39">
        <v>1</v>
      </c>
      <c r="AV74" s="39">
        <v>0</v>
      </c>
      <c r="AW74" s="39">
        <v>0</v>
      </c>
      <c r="AX74" s="39">
        <v>2</v>
      </c>
      <c r="AY74" s="39">
        <v>0</v>
      </c>
      <c r="AZ74" s="39">
        <v>0</v>
      </c>
      <c r="BA74" s="39">
        <v>0</v>
      </c>
      <c r="BB74" s="39">
        <v>0</v>
      </c>
      <c r="BC74" s="39">
        <v>0</v>
      </c>
      <c r="BD74" s="39">
        <v>0</v>
      </c>
      <c r="BE74" s="39">
        <v>0</v>
      </c>
      <c r="BF74" s="39">
        <v>1</v>
      </c>
      <c r="BG74" s="39">
        <v>0</v>
      </c>
      <c r="BH74" s="39">
        <v>2</v>
      </c>
      <c r="BI74" s="39">
        <v>0</v>
      </c>
      <c r="BJ74" s="39">
        <v>0</v>
      </c>
      <c r="BK74" s="39">
        <v>0</v>
      </c>
      <c r="BL74" s="39">
        <v>0</v>
      </c>
      <c r="BM74" s="39">
        <v>0</v>
      </c>
      <c r="BN74" s="39">
        <v>0</v>
      </c>
      <c r="BO74" s="39">
        <v>0</v>
      </c>
      <c r="BP74" s="39">
        <v>0</v>
      </c>
      <c r="BQ74" s="39">
        <v>0</v>
      </c>
      <c r="BR74" s="39">
        <v>0</v>
      </c>
      <c r="BS74" s="39">
        <v>2</v>
      </c>
      <c r="BT74" s="39">
        <v>0</v>
      </c>
      <c r="BU74" s="39">
        <v>0</v>
      </c>
      <c r="BV74" s="39">
        <v>3</v>
      </c>
      <c r="BW74" s="39">
        <v>0</v>
      </c>
      <c r="BX74" s="39">
        <v>224</v>
      </c>
      <c r="BY74" s="39">
        <v>22</v>
      </c>
      <c r="BZ74" s="39">
        <v>44</v>
      </c>
    </row>
    <row r="75" spans="1:78" x14ac:dyDescent="0.2">
      <c r="A75" s="39">
        <v>3</v>
      </c>
      <c r="B75" s="43">
        <v>46</v>
      </c>
      <c r="C75" s="25" t="s">
        <v>425</v>
      </c>
      <c r="D75" s="44">
        <v>238</v>
      </c>
      <c r="E75" s="98">
        <v>298</v>
      </c>
      <c r="F75" s="39">
        <v>242</v>
      </c>
      <c r="G75" s="46">
        <f>'Revised Stratig. - April ''08'!G243</f>
        <v>5736</v>
      </c>
      <c r="H75" s="39">
        <v>18</v>
      </c>
      <c r="I75" s="39">
        <v>0</v>
      </c>
      <c r="J75" s="39">
        <v>2</v>
      </c>
      <c r="K75" s="39">
        <v>5</v>
      </c>
      <c r="L75" s="39">
        <v>1</v>
      </c>
      <c r="M75" s="39">
        <v>1</v>
      </c>
      <c r="N75" s="39">
        <v>3</v>
      </c>
      <c r="O75" s="39">
        <v>16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1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v>0</v>
      </c>
      <c r="AB75" s="39">
        <v>0</v>
      </c>
      <c r="AC75" s="39">
        <v>2</v>
      </c>
      <c r="AD75" s="39">
        <v>0</v>
      </c>
      <c r="AE75" s="39">
        <v>8</v>
      </c>
      <c r="AF75" s="39">
        <v>20</v>
      </c>
      <c r="AG75" s="39">
        <v>212</v>
      </c>
      <c r="AH75" s="39">
        <v>0</v>
      </c>
      <c r="AI75" s="39">
        <v>19</v>
      </c>
      <c r="AJ75" s="39">
        <v>0</v>
      </c>
      <c r="AK75" s="39">
        <v>62</v>
      </c>
      <c r="AL75" s="39">
        <v>3</v>
      </c>
      <c r="AM75" s="39">
        <v>2</v>
      </c>
      <c r="AN75" s="39">
        <v>2</v>
      </c>
      <c r="AO75" s="39">
        <v>0</v>
      </c>
      <c r="AP75" s="39">
        <v>0</v>
      </c>
      <c r="AQ75" s="39">
        <v>0</v>
      </c>
      <c r="AR75" s="39">
        <v>0</v>
      </c>
      <c r="AS75" s="39">
        <v>0</v>
      </c>
      <c r="AT75" s="39">
        <v>0</v>
      </c>
      <c r="AU75" s="39">
        <v>1</v>
      </c>
      <c r="AV75" s="39">
        <v>0</v>
      </c>
      <c r="AW75" s="39">
        <v>0</v>
      </c>
      <c r="AX75" s="39">
        <v>1</v>
      </c>
      <c r="AY75" s="39">
        <v>0</v>
      </c>
      <c r="AZ75" s="39">
        <v>0</v>
      </c>
      <c r="BA75" s="39">
        <v>0</v>
      </c>
      <c r="BB75" s="39">
        <v>0</v>
      </c>
      <c r="BC75" s="39">
        <v>0</v>
      </c>
      <c r="BD75" s="39">
        <v>0</v>
      </c>
      <c r="BE75" s="39">
        <v>0</v>
      </c>
      <c r="BF75" s="39">
        <v>2</v>
      </c>
      <c r="BG75" s="39">
        <v>0</v>
      </c>
      <c r="BH75" s="39">
        <v>5</v>
      </c>
      <c r="BI75" s="39">
        <v>0</v>
      </c>
      <c r="BJ75" s="39">
        <v>0</v>
      </c>
      <c r="BK75" s="39">
        <v>0</v>
      </c>
      <c r="BL75" s="39">
        <v>0</v>
      </c>
      <c r="BM75" s="39">
        <v>0</v>
      </c>
      <c r="BN75" s="39">
        <v>0</v>
      </c>
      <c r="BO75" s="39">
        <v>0</v>
      </c>
      <c r="BP75" s="39">
        <v>0</v>
      </c>
      <c r="BQ75" s="39">
        <v>0</v>
      </c>
      <c r="BR75" s="39">
        <v>0</v>
      </c>
      <c r="BS75" s="39">
        <v>0</v>
      </c>
      <c r="BT75" s="39">
        <v>0</v>
      </c>
      <c r="BU75" s="39">
        <v>0</v>
      </c>
      <c r="BV75" s="39">
        <v>6</v>
      </c>
      <c r="BW75" s="39">
        <v>0</v>
      </c>
      <c r="BX75" s="39">
        <v>273</v>
      </c>
      <c r="BY75" s="39">
        <v>47</v>
      </c>
      <c r="BZ75" s="39">
        <v>38</v>
      </c>
    </row>
    <row r="76" spans="1:78" x14ac:dyDescent="0.2">
      <c r="A76" s="39">
        <v>3</v>
      </c>
      <c r="B76" s="43">
        <v>47</v>
      </c>
      <c r="C76" s="25" t="s">
        <v>425</v>
      </c>
      <c r="D76" s="44">
        <v>239</v>
      </c>
      <c r="E76" s="98">
        <v>299</v>
      </c>
      <c r="F76" s="39">
        <v>243</v>
      </c>
      <c r="G76" s="46">
        <f>'Revised Stratig. - April ''08'!G244</f>
        <v>5775</v>
      </c>
      <c r="H76" s="39">
        <v>25</v>
      </c>
      <c r="I76" s="39">
        <v>1</v>
      </c>
      <c r="J76" s="39">
        <v>0</v>
      </c>
      <c r="K76" s="39">
        <v>6</v>
      </c>
      <c r="L76" s="39">
        <v>2</v>
      </c>
      <c r="M76" s="39">
        <v>0</v>
      </c>
      <c r="N76" s="39">
        <v>3</v>
      </c>
      <c r="O76" s="39">
        <v>12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0</v>
      </c>
      <c r="V76" s="39">
        <v>0</v>
      </c>
      <c r="W76" s="39">
        <v>2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9">
        <v>1</v>
      </c>
      <c r="AD76" s="39">
        <v>2</v>
      </c>
      <c r="AE76" s="39">
        <v>7</v>
      </c>
      <c r="AF76" s="39">
        <v>33</v>
      </c>
      <c r="AG76" s="39">
        <v>182</v>
      </c>
      <c r="AH76" s="39">
        <v>0</v>
      </c>
      <c r="AI76" s="39">
        <v>23</v>
      </c>
      <c r="AJ76" s="39">
        <v>0</v>
      </c>
      <c r="AK76" s="39">
        <v>49</v>
      </c>
      <c r="AL76" s="39">
        <v>2</v>
      </c>
      <c r="AM76" s="39">
        <v>2</v>
      </c>
      <c r="AN76" s="39">
        <v>2</v>
      </c>
      <c r="AO76" s="39">
        <v>0</v>
      </c>
      <c r="AP76" s="39">
        <v>0</v>
      </c>
      <c r="AQ76" s="39">
        <v>1</v>
      </c>
      <c r="AR76" s="39">
        <v>0</v>
      </c>
      <c r="AS76" s="39">
        <v>0</v>
      </c>
      <c r="AT76" s="39">
        <v>0</v>
      </c>
      <c r="AU76" s="39">
        <v>0</v>
      </c>
      <c r="AV76" s="39">
        <v>0</v>
      </c>
      <c r="AW76" s="39">
        <v>0</v>
      </c>
      <c r="AX76" s="39">
        <v>2</v>
      </c>
      <c r="AY76" s="39">
        <v>0</v>
      </c>
      <c r="AZ76" s="39">
        <v>0</v>
      </c>
      <c r="BA76" s="39">
        <v>0</v>
      </c>
      <c r="BB76" s="39">
        <v>0</v>
      </c>
      <c r="BC76" s="39">
        <v>0</v>
      </c>
      <c r="BD76" s="39">
        <v>0</v>
      </c>
      <c r="BE76" s="39">
        <v>0</v>
      </c>
      <c r="BF76" s="39">
        <v>1</v>
      </c>
      <c r="BG76" s="39">
        <v>0</v>
      </c>
      <c r="BH76" s="39">
        <v>2</v>
      </c>
      <c r="BI76" s="39">
        <v>0</v>
      </c>
      <c r="BJ76" s="39">
        <v>0</v>
      </c>
      <c r="BK76" s="39">
        <v>0</v>
      </c>
      <c r="BL76" s="39">
        <v>0</v>
      </c>
      <c r="BM76" s="39">
        <v>0</v>
      </c>
      <c r="BN76" s="39">
        <v>0</v>
      </c>
      <c r="BO76" s="39">
        <v>0</v>
      </c>
      <c r="BP76" s="39">
        <v>0</v>
      </c>
      <c r="BQ76" s="39">
        <v>0</v>
      </c>
      <c r="BR76" s="39">
        <v>0</v>
      </c>
      <c r="BS76" s="39">
        <v>1</v>
      </c>
      <c r="BT76" s="39">
        <v>0</v>
      </c>
      <c r="BU76" s="39">
        <v>0</v>
      </c>
      <c r="BV76" s="39">
        <v>7</v>
      </c>
      <c r="BW76" s="39">
        <v>0</v>
      </c>
      <c r="BX76" s="39">
        <v>208</v>
      </c>
      <c r="BY76" s="39">
        <v>24</v>
      </c>
      <c r="BZ76" s="39">
        <v>57</v>
      </c>
    </row>
    <row r="77" spans="1:78" x14ac:dyDescent="0.2">
      <c r="A77" s="39">
        <v>3</v>
      </c>
      <c r="B77" s="43">
        <v>49</v>
      </c>
      <c r="C77" s="25" t="s">
        <v>425</v>
      </c>
      <c r="D77" s="44">
        <v>241</v>
      </c>
      <c r="E77" s="98">
        <v>301</v>
      </c>
      <c r="F77" s="39">
        <v>245</v>
      </c>
      <c r="G77" s="46">
        <f>'Revised Stratig. - April ''08'!G246</f>
        <v>5819</v>
      </c>
      <c r="H77" s="39">
        <v>28</v>
      </c>
      <c r="I77" s="39">
        <v>0</v>
      </c>
      <c r="J77" s="39">
        <v>1</v>
      </c>
      <c r="K77" s="39">
        <v>3</v>
      </c>
      <c r="L77" s="39">
        <v>0</v>
      </c>
      <c r="M77" s="39">
        <v>0</v>
      </c>
      <c r="N77" s="39">
        <v>1</v>
      </c>
      <c r="O77" s="39">
        <v>24</v>
      </c>
      <c r="P77" s="39">
        <v>1</v>
      </c>
      <c r="Q77" s="39">
        <v>0</v>
      </c>
      <c r="R77" s="39">
        <v>0</v>
      </c>
      <c r="S77" s="39">
        <v>0</v>
      </c>
      <c r="T77" s="39">
        <v>0</v>
      </c>
      <c r="U77" s="39">
        <v>0</v>
      </c>
      <c r="V77" s="39">
        <v>0</v>
      </c>
      <c r="W77" s="39">
        <v>1</v>
      </c>
      <c r="X77" s="39">
        <v>0</v>
      </c>
      <c r="Y77" s="39">
        <v>0</v>
      </c>
      <c r="Z77" s="39">
        <v>0</v>
      </c>
      <c r="AA77" s="39">
        <v>0</v>
      </c>
      <c r="AB77" s="39">
        <v>0</v>
      </c>
      <c r="AC77" s="39">
        <v>2</v>
      </c>
      <c r="AD77" s="39">
        <v>0</v>
      </c>
      <c r="AE77" s="39">
        <v>8</v>
      </c>
      <c r="AF77" s="39">
        <v>33</v>
      </c>
      <c r="AG77" s="39">
        <v>187</v>
      </c>
      <c r="AH77" s="39">
        <v>0</v>
      </c>
      <c r="AI77" s="39">
        <v>15</v>
      </c>
      <c r="AJ77" s="39">
        <v>0</v>
      </c>
      <c r="AK77" s="39">
        <v>44</v>
      </c>
      <c r="AL77" s="39">
        <v>3</v>
      </c>
      <c r="AM77" s="39">
        <v>5</v>
      </c>
      <c r="AN77" s="39">
        <v>1</v>
      </c>
      <c r="AO77" s="39">
        <v>0</v>
      </c>
      <c r="AP77" s="39">
        <v>0</v>
      </c>
      <c r="AQ77" s="39">
        <v>0</v>
      </c>
      <c r="AR77" s="39">
        <v>0</v>
      </c>
      <c r="AS77" s="39">
        <v>0</v>
      </c>
      <c r="AT77" s="39">
        <v>1</v>
      </c>
      <c r="AU77" s="39">
        <v>2</v>
      </c>
      <c r="AV77" s="39">
        <v>0</v>
      </c>
      <c r="AW77" s="39">
        <v>0</v>
      </c>
      <c r="AX77" s="39">
        <v>2</v>
      </c>
      <c r="AY77" s="39">
        <v>0</v>
      </c>
      <c r="AZ77" s="39">
        <v>0</v>
      </c>
      <c r="BA77" s="39">
        <v>0</v>
      </c>
      <c r="BB77" s="39">
        <v>0</v>
      </c>
      <c r="BC77" s="39">
        <v>0</v>
      </c>
      <c r="BD77" s="39">
        <v>0</v>
      </c>
      <c r="BE77" s="39">
        <v>0</v>
      </c>
      <c r="BF77" s="39">
        <v>2</v>
      </c>
      <c r="BG77" s="39">
        <v>0</v>
      </c>
      <c r="BH77" s="39">
        <v>1</v>
      </c>
      <c r="BI77" s="39">
        <v>0</v>
      </c>
      <c r="BJ77" s="39">
        <v>0</v>
      </c>
      <c r="BK77" s="39">
        <v>0</v>
      </c>
      <c r="BL77" s="39">
        <v>0</v>
      </c>
      <c r="BM77" s="39">
        <v>0</v>
      </c>
      <c r="BN77" s="39">
        <v>0</v>
      </c>
      <c r="BO77" s="39">
        <v>0</v>
      </c>
      <c r="BP77" s="39">
        <v>0</v>
      </c>
      <c r="BQ77" s="39">
        <v>0</v>
      </c>
      <c r="BR77" s="39">
        <v>0</v>
      </c>
      <c r="BS77" s="39">
        <v>1</v>
      </c>
      <c r="BT77" s="39">
        <v>0</v>
      </c>
      <c r="BU77" s="39">
        <v>0</v>
      </c>
      <c r="BV77" s="39">
        <v>6</v>
      </c>
      <c r="BW77" s="39">
        <v>0</v>
      </c>
      <c r="BX77" s="39">
        <v>220</v>
      </c>
      <c r="BY77" s="39">
        <v>54</v>
      </c>
      <c r="BZ77" s="39">
        <v>81</v>
      </c>
    </row>
    <row r="78" spans="1:78" x14ac:dyDescent="0.2">
      <c r="A78" s="39">
        <v>3</v>
      </c>
      <c r="B78" s="43">
        <v>50</v>
      </c>
      <c r="C78" s="25" t="s">
        <v>425</v>
      </c>
      <c r="D78" s="44">
        <v>242</v>
      </c>
      <c r="E78" s="98">
        <v>302</v>
      </c>
      <c r="F78" s="39">
        <v>246</v>
      </c>
      <c r="G78" s="46">
        <f>'Revised Stratig. - April ''08'!G247</f>
        <v>5825</v>
      </c>
      <c r="H78" s="39">
        <v>16</v>
      </c>
      <c r="I78" s="39">
        <v>0</v>
      </c>
      <c r="J78" s="39">
        <v>2</v>
      </c>
      <c r="K78" s="39">
        <v>5</v>
      </c>
      <c r="L78" s="39">
        <v>0</v>
      </c>
      <c r="M78" s="39">
        <v>2</v>
      </c>
      <c r="N78" s="39">
        <v>3</v>
      </c>
      <c r="O78" s="39">
        <v>20</v>
      </c>
      <c r="P78" s="39">
        <v>0</v>
      </c>
      <c r="Q78" s="39">
        <v>0</v>
      </c>
      <c r="R78" s="39">
        <v>0</v>
      </c>
      <c r="S78" s="39">
        <v>0</v>
      </c>
      <c r="T78" s="39">
        <v>1</v>
      </c>
      <c r="U78" s="39">
        <v>2</v>
      </c>
      <c r="V78" s="39">
        <v>0</v>
      </c>
      <c r="W78" s="39">
        <v>1</v>
      </c>
      <c r="X78" s="39">
        <v>0</v>
      </c>
      <c r="Y78" s="39">
        <v>0</v>
      </c>
      <c r="Z78" s="39">
        <v>0</v>
      </c>
      <c r="AA78" s="39">
        <v>0</v>
      </c>
      <c r="AB78" s="39">
        <v>0</v>
      </c>
      <c r="AC78" s="39">
        <v>4</v>
      </c>
      <c r="AD78" s="39">
        <v>0</v>
      </c>
      <c r="AE78" s="39">
        <v>3</v>
      </c>
      <c r="AF78" s="39">
        <v>19</v>
      </c>
      <c r="AG78" s="39">
        <v>216.5</v>
      </c>
      <c r="AH78" s="39">
        <v>0</v>
      </c>
      <c r="AI78" s="39">
        <v>29</v>
      </c>
      <c r="AJ78" s="39">
        <v>0</v>
      </c>
      <c r="AK78" s="39">
        <v>29</v>
      </c>
      <c r="AL78" s="39">
        <v>3</v>
      </c>
      <c r="AM78" s="39">
        <v>4</v>
      </c>
      <c r="AN78" s="39">
        <v>1</v>
      </c>
      <c r="AO78" s="39">
        <v>0</v>
      </c>
      <c r="AP78" s="39">
        <v>0</v>
      </c>
      <c r="AQ78" s="39">
        <v>1</v>
      </c>
      <c r="AR78" s="39">
        <v>0</v>
      </c>
      <c r="AS78" s="39">
        <v>0</v>
      </c>
      <c r="AT78" s="39">
        <v>0</v>
      </c>
      <c r="AU78" s="39">
        <v>0</v>
      </c>
      <c r="AV78" s="39">
        <v>0</v>
      </c>
      <c r="AW78" s="39">
        <v>0</v>
      </c>
      <c r="AX78" s="39">
        <v>0</v>
      </c>
      <c r="AY78" s="39">
        <v>0</v>
      </c>
      <c r="AZ78" s="39">
        <v>1</v>
      </c>
      <c r="BA78" s="39">
        <v>0</v>
      </c>
      <c r="BB78" s="39">
        <v>0</v>
      </c>
      <c r="BC78" s="39">
        <v>0</v>
      </c>
      <c r="BD78" s="39">
        <v>0</v>
      </c>
      <c r="BE78" s="39">
        <v>0</v>
      </c>
      <c r="BF78" s="39">
        <v>1</v>
      </c>
      <c r="BG78" s="39">
        <v>0</v>
      </c>
      <c r="BH78" s="39">
        <v>0</v>
      </c>
      <c r="BI78" s="39">
        <v>0</v>
      </c>
      <c r="BJ78" s="39">
        <v>0</v>
      </c>
      <c r="BK78" s="39">
        <v>0</v>
      </c>
      <c r="BL78" s="39">
        <v>0</v>
      </c>
      <c r="BM78" s="39">
        <v>0</v>
      </c>
      <c r="BN78" s="39">
        <v>0</v>
      </c>
      <c r="BO78" s="39">
        <v>0</v>
      </c>
      <c r="BP78" s="39">
        <v>0</v>
      </c>
      <c r="BQ78" s="39">
        <v>1</v>
      </c>
      <c r="BR78" s="39">
        <v>0</v>
      </c>
      <c r="BS78" s="39">
        <v>0</v>
      </c>
      <c r="BT78" s="39">
        <v>0</v>
      </c>
      <c r="BU78" s="39">
        <v>0</v>
      </c>
      <c r="BV78" s="39">
        <v>2</v>
      </c>
      <c r="BW78" s="39">
        <v>2</v>
      </c>
      <c r="BX78" s="39">
        <v>250</v>
      </c>
      <c r="BY78" s="39">
        <v>37</v>
      </c>
      <c r="BZ78" s="39">
        <v>52</v>
      </c>
    </row>
    <row r="79" spans="1:78" x14ac:dyDescent="0.2">
      <c r="A79" s="39">
        <v>3</v>
      </c>
      <c r="B79" s="43">
        <v>51</v>
      </c>
      <c r="C79" s="25" t="s">
        <v>425</v>
      </c>
      <c r="D79" s="44">
        <v>243</v>
      </c>
      <c r="E79" s="98">
        <v>303</v>
      </c>
      <c r="F79" s="39">
        <v>247</v>
      </c>
      <c r="G79" s="46">
        <f>'Revised Stratig. - April ''08'!G248</f>
        <v>5831</v>
      </c>
      <c r="H79" s="39">
        <v>25</v>
      </c>
      <c r="I79" s="39">
        <v>1</v>
      </c>
      <c r="J79" s="39">
        <v>0</v>
      </c>
      <c r="K79" s="39">
        <v>3</v>
      </c>
      <c r="L79" s="39">
        <v>3</v>
      </c>
      <c r="M79" s="39">
        <v>1</v>
      </c>
      <c r="N79" s="39">
        <v>1</v>
      </c>
      <c r="O79" s="39">
        <v>29</v>
      </c>
      <c r="P79" s="39">
        <v>0</v>
      </c>
      <c r="Q79" s="39">
        <v>0</v>
      </c>
      <c r="R79" s="39">
        <v>0</v>
      </c>
      <c r="S79" s="39">
        <v>0</v>
      </c>
      <c r="T79" s="39">
        <v>1</v>
      </c>
      <c r="U79" s="39">
        <v>1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2</v>
      </c>
      <c r="AB79" s="39">
        <v>0</v>
      </c>
      <c r="AC79" s="39">
        <v>3</v>
      </c>
      <c r="AD79" s="39">
        <v>7</v>
      </c>
      <c r="AE79" s="39">
        <v>2</v>
      </c>
      <c r="AF79" s="39">
        <v>22</v>
      </c>
      <c r="AG79" s="39">
        <v>170</v>
      </c>
      <c r="AH79" s="39">
        <v>0</v>
      </c>
      <c r="AI79" s="39">
        <v>23</v>
      </c>
      <c r="AJ79" s="39">
        <v>0</v>
      </c>
      <c r="AK79" s="39">
        <v>32</v>
      </c>
      <c r="AL79" s="39">
        <v>0</v>
      </c>
      <c r="AM79" s="39">
        <v>6</v>
      </c>
      <c r="AN79" s="39">
        <v>1</v>
      </c>
      <c r="AO79" s="39">
        <v>0</v>
      </c>
      <c r="AP79" s="39">
        <v>0</v>
      </c>
      <c r="AQ79" s="39">
        <v>0</v>
      </c>
      <c r="AR79" s="39">
        <v>0</v>
      </c>
      <c r="AS79" s="39">
        <v>0</v>
      </c>
      <c r="AT79" s="39">
        <v>0</v>
      </c>
      <c r="AU79" s="39">
        <v>0</v>
      </c>
      <c r="AV79" s="39">
        <v>0</v>
      </c>
      <c r="AW79" s="39">
        <v>0</v>
      </c>
      <c r="AX79" s="39">
        <v>2</v>
      </c>
      <c r="AY79" s="39">
        <v>0</v>
      </c>
      <c r="AZ79" s="39">
        <v>3</v>
      </c>
      <c r="BA79" s="39">
        <v>0</v>
      </c>
      <c r="BB79" s="39">
        <v>0</v>
      </c>
      <c r="BC79" s="39">
        <v>0</v>
      </c>
      <c r="BD79" s="39">
        <v>0</v>
      </c>
      <c r="BE79" s="39">
        <v>0</v>
      </c>
      <c r="BF79" s="39">
        <v>1</v>
      </c>
      <c r="BG79" s="39">
        <v>0</v>
      </c>
      <c r="BH79" s="39">
        <v>0</v>
      </c>
      <c r="BI79" s="39">
        <v>0</v>
      </c>
      <c r="BJ79" s="39">
        <v>0</v>
      </c>
      <c r="BK79" s="39">
        <v>0</v>
      </c>
      <c r="BL79" s="39">
        <v>0</v>
      </c>
      <c r="BM79" s="39">
        <v>0</v>
      </c>
      <c r="BN79" s="39">
        <v>0</v>
      </c>
      <c r="BO79" s="39">
        <v>1</v>
      </c>
      <c r="BP79" s="39">
        <v>0</v>
      </c>
      <c r="BQ79" s="39">
        <v>0</v>
      </c>
      <c r="BR79" s="39">
        <v>0</v>
      </c>
      <c r="BS79" s="39">
        <v>1</v>
      </c>
      <c r="BT79" s="39">
        <v>0</v>
      </c>
      <c r="BU79" s="39">
        <v>0</v>
      </c>
      <c r="BV79" s="39">
        <v>4</v>
      </c>
      <c r="BW79" s="39">
        <v>3</v>
      </c>
      <c r="BX79" s="39">
        <v>67</v>
      </c>
      <c r="BY79" s="39">
        <v>26</v>
      </c>
      <c r="BZ79" s="39">
        <v>87</v>
      </c>
    </row>
    <row r="80" spans="1:78" x14ac:dyDescent="0.2">
      <c r="A80" s="39">
        <v>3</v>
      </c>
      <c r="B80" s="43">
        <v>52</v>
      </c>
      <c r="C80" s="25" t="s">
        <v>425</v>
      </c>
      <c r="D80" s="44">
        <v>244</v>
      </c>
      <c r="E80" s="98">
        <v>304</v>
      </c>
      <c r="F80" s="39">
        <v>248</v>
      </c>
      <c r="G80" s="46">
        <f>'Revised Stratig. - April ''08'!G249</f>
        <v>5836</v>
      </c>
      <c r="H80" s="39">
        <v>18</v>
      </c>
      <c r="I80" s="39">
        <v>1</v>
      </c>
      <c r="J80" s="39">
        <v>5</v>
      </c>
      <c r="K80" s="39">
        <v>4</v>
      </c>
      <c r="L80" s="39">
        <v>1</v>
      </c>
      <c r="M80" s="39">
        <v>0</v>
      </c>
      <c r="N80" s="39">
        <v>4</v>
      </c>
      <c r="O80" s="39">
        <v>16</v>
      </c>
      <c r="P80" s="39">
        <v>0</v>
      </c>
      <c r="Q80" s="39">
        <v>0</v>
      </c>
      <c r="R80" s="39">
        <v>0</v>
      </c>
      <c r="S80" s="39">
        <v>0</v>
      </c>
      <c r="T80" s="39">
        <v>1</v>
      </c>
      <c r="U80" s="39">
        <v>2</v>
      </c>
      <c r="V80" s="39">
        <v>0</v>
      </c>
      <c r="W80" s="39">
        <v>1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>
        <v>0</v>
      </c>
      <c r="AE80" s="39">
        <v>17</v>
      </c>
      <c r="AF80" s="39">
        <v>34</v>
      </c>
      <c r="AG80" s="39">
        <v>146</v>
      </c>
      <c r="AH80" s="39">
        <v>0</v>
      </c>
      <c r="AI80" s="39">
        <v>22</v>
      </c>
      <c r="AJ80" s="39">
        <v>1</v>
      </c>
      <c r="AK80" s="39">
        <v>38</v>
      </c>
      <c r="AL80" s="39">
        <v>4</v>
      </c>
      <c r="AM80" s="39">
        <v>4</v>
      </c>
      <c r="AN80" s="39">
        <v>2</v>
      </c>
      <c r="AO80" s="39">
        <v>0</v>
      </c>
      <c r="AP80" s="39">
        <v>0</v>
      </c>
      <c r="AQ80" s="39">
        <v>0</v>
      </c>
      <c r="AR80" s="39">
        <v>0</v>
      </c>
      <c r="AS80" s="39">
        <v>0</v>
      </c>
      <c r="AT80" s="39">
        <v>1</v>
      </c>
      <c r="AU80" s="39">
        <v>2</v>
      </c>
      <c r="AV80" s="39">
        <v>0</v>
      </c>
      <c r="AW80" s="39">
        <v>0</v>
      </c>
      <c r="AX80" s="39">
        <v>1</v>
      </c>
      <c r="AY80" s="39">
        <v>0</v>
      </c>
      <c r="AZ80" s="39">
        <v>2</v>
      </c>
      <c r="BA80" s="39">
        <v>0</v>
      </c>
      <c r="BB80" s="39">
        <v>0</v>
      </c>
      <c r="BC80" s="39">
        <v>0</v>
      </c>
      <c r="BD80" s="39">
        <v>0</v>
      </c>
      <c r="BE80" s="39">
        <v>0</v>
      </c>
      <c r="BF80" s="39">
        <v>3</v>
      </c>
      <c r="BG80" s="39">
        <v>0</v>
      </c>
      <c r="BH80" s="39">
        <v>2</v>
      </c>
      <c r="BI80" s="39">
        <v>0</v>
      </c>
      <c r="BJ80" s="39">
        <v>0</v>
      </c>
      <c r="BK80" s="39">
        <v>0</v>
      </c>
      <c r="BL80" s="39">
        <v>0</v>
      </c>
      <c r="BM80" s="39">
        <v>0</v>
      </c>
      <c r="BN80" s="39">
        <v>0</v>
      </c>
      <c r="BO80" s="39">
        <v>0</v>
      </c>
      <c r="BP80" s="39">
        <v>0</v>
      </c>
      <c r="BQ80" s="39">
        <v>0</v>
      </c>
      <c r="BR80" s="39">
        <v>0</v>
      </c>
      <c r="BS80" s="39">
        <v>1</v>
      </c>
      <c r="BT80" s="39">
        <v>0</v>
      </c>
      <c r="BU80" s="39">
        <v>0</v>
      </c>
      <c r="BV80" s="39">
        <v>3</v>
      </c>
      <c r="BW80" s="39">
        <v>6</v>
      </c>
      <c r="BX80" s="39">
        <v>179</v>
      </c>
      <c r="BY80" s="39">
        <v>33</v>
      </c>
      <c r="BZ80" s="39">
        <v>34</v>
      </c>
    </row>
    <row r="81" spans="1:78" x14ac:dyDescent="0.2">
      <c r="A81" s="39">
        <v>3</v>
      </c>
      <c r="B81" s="43">
        <v>53</v>
      </c>
      <c r="C81" s="25" t="s">
        <v>425</v>
      </c>
      <c r="D81" s="44">
        <v>245</v>
      </c>
      <c r="E81" s="98">
        <v>305</v>
      </c>
      <c r="F81" s="39">
        <v>249</v>
      </c>
      <c r="G81" s="46">
        <f>'Revised Stratig. - April ''08'!G250</f>
        <v>5842</v>
      </c>
      <c r="H81" s="39">
        <v>21</v>
      </c>
      <c r="I81" s="39">
        <v>0</v>
      </c>
      <c r="J81" s="39">
        <v>0</v>
      </c>
      <c r="K81" s="39">
        <v>3</v>
      </c>
      <c r="L81" s="39">
        <v>1</v>
      </c>
      <c r="M81" s="39">
        <v>1</v>
      </c>
      <c r="N81" s="39">
        <v>2</v>
      </c>
      <c r="O81" s="39">
        <v>15</v>
      </c>
      <c r="P81" s="39">
        <v>0</v>
      </c>
      <c r="Q81" s="39">
        <v>0</v>
      </c>
      <c r="R81" s="39">
        <v>0</v>
      </c>
      <c r="S81" s="39">
        <v>0</v>
      </c>
      <c r="T81" s="39">
        <v>1</v>
      </c>
      <c r="U81" s="39">
        <v>1</v>
      </c>
      <c r="V81" s="39">
        <v>0</v>
      </c>
      <c r="W81" s="39">
        <v>1</v>
      </c>
      <c r="X81" s="39">
        <v>0</v>
      </c>
      <c r="Y81" s="39">
        <v>0</v>
      </c>
      <c r="Z81" s="39">
        <v>0</v>
      </c>
      <c r="AA81" s="39">
        <v>1</v>
      </c>
      <c r="AB81" s="39">
        <v>0</v>
      </c>
      <c r="AC81" s="39">
        <v>3</v>
      </c>
      <c r="AD81" s="39">
        <v>2</v>
      </c>
      <c r="AE81" s="39">
        <v>10</v>
      </c>
      <c r="AF81" s="39">
        <v>23</v>
      </c>
      <c r="AG81" s="39">
        <v>207.5</v>
      </c>
      <c r="AH81" s="39">
        <v>0</v>
      </c>
      <c r="AI81" s="39">
        <v>38</v>
      </c>
      <c r="AJ81" s="39">
        <v>0</v>
      </c>
      <c r="AK81" s="39">
        <v>31</v>
      </c>
      <c r="AL81" s="39">
        <v>6</v>
      </c>
      <c r="AM81" s="39">
        <v>2</v>
      </c>
      <c r="AN81" s="39">
        <v>0</v>
      </c>
      <c r="AO81" s="39">
        <v>0</v>
      </c>
      <c r="AP81" s="39">
        <v>0</v>
      </c>
      <c r="AQ81" s="39">
        <v>0</v>
      </c>
      <c r="AR81" s="39">
        <v>0</v>
      </c>
      <c r="AS81" s="39">
        <v>0</v>
      </c>
      <c r="AT81" s="39">
        <v>0</v>
      </c>
      <c r="AU81" s="39">
        <v>2</v>
      </c>
      <c r="AV81" s="39">
        <v>0</v>
      </c>
      <c r="AW81" s="39">
        <v>0</v>
      </c>
      <c r="AX81" s="39">
        <v>2</v>
      </c>
      <c r="AY81" s="39">
        <v>0</v>
      </c>
      <c r="AZ81" s="39">
        <v>1</v>
      </c>
      <c r="BA81" s="39">
        <v>0</v>
      </c>
      <c r="BB81" s="39">
        <v>0</v>
      </c>
      <c r="BC81" s="39">
        <v>0</v>
      </c>
      <c r="BD81" s="39">
        <v>0</v>
      </c>
      <c r="BE81" s="39">
        <v>0</v>
      </c>
      <c r="BF81" s="39">
        <v>2</v>
      </c>
      <c r="BG81" s="39">
        <v>0</v>
      </c>
      <c r="BH81" s="39">
        <v>0</v>
      </c>
      <c r="BI81" s="39">
        <v>0</v>
      </c>
      <c r="BJ81" s="39">
        <v>0</v>
      </c>
      <c r="BK81" s="39">
        <v>0</v>
      </c>
      <c r="BL81" s="39">
        <v>0</v>
      </c>
      <c r="BM81" s="39">
        <v>0</v>
      </c>
      <c r="BN81" s="39">
        <v>0</v>
      </c>
      <c r="BO81" s="39">
        <v>1</v>
      </c>
      <c r="BP81" s="39">
        <v>0</v>
      </c>
      <c r="BQ81" s="39">
        <v>0</v>
      </c>
      <c r="BR81" s="39">
        <v>0</v>
      </c>
      <c r="BS81" s="39">
        <v>1</v>
      </c>
      <c r="BT81" s="39">
        <v>0</v>
      </c>
      <c r="BU81" s="39">
        <v>0</v>
      </c>
      <c r="BV81" s="39">
        <v>4</v>
      </c>
      <c r="BW81" s="39">
        <v>1</v>
      </c>
      <c r="BX81" s="39">
        <v>247</v>
      </c>
      <c r="BY81" s="39">
        <v>44</v>
      </c>
      <c r="BZ81" s="39">
        <v>57</v>
      </c>
    </row>
    <row r="82" spans="1:78" x14ac:dyDescent="0.2">
      <c r="A82" s="39">
        <v>3</v>
      </c>
      <c r="B82" s="43">
        <v>54</v>
      </c>
      <c r="C82" s="25" t="s">
        <v>426</v>
      </c>
      <c r="D82" s="44">
        <v>246</v>
      </c>
      <c r="E82" s="98">
        <v>306</v>
      </c>
      <c r="F82" s="39">
        <v>254</v>
      </c>
      <c r="G82" s="46">
        <f>'Revised Stratig. - April ''08'!G251</f>
        <v>5861</v>
      </c>
      <c r="H82" s="39">
        <v>27</v>
      </c>
      <c r="I82" s="39">
        <v>4</v>
      </c>
      <c r="J82" s="39">
        <v>0</v>
      </c>
      <c r="K82" s="39">
        <v>1</v>
      </c>
      <c r="L82" s="39">
        <v>0</v>
      </c>
      <c r="M82" s="39">
        <v>0</v>
      </c>
      <c r="N82" s="39">
        <v>3</v>
      </c>
      <c r="O82" s="39">
        <v>18</v>
      </c>
      <c r="P82" s="39">
        <v>0</v>
      </c>
      <c r="Q82" s="39">
        <v>0</v>
      </c>
      <c r="R82" s="39">
        <v>1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 s="39">
        <v>0</v>
      </c>
      <c r="Y82" s="39">
        <v>0</v>
      </c>
      <c r="Z82" s="39">
        <v>0</v>
      </c>
      <c r="AA82" s="39">
        <v>0</v>
      </c>
      <c r="AB82" s="39">
        <v>0</v>
      </c>
      <c r="AC82" s="39">
        <v>0</v>
      </c>
      <c r="AD82" s="39">
        <v>5</v>
      </c>
      <c r="AE82" s="39">
        <v>62</v>
      </c>
      <c r="AF82" s="39">
        <v>7</v>
      </c>
      <c r="AG82" s="39">
        <v>177</v>
      </c>
      <c r="AH82" s="39">
        <v>0</v>
      </c>
      <c r="AI82" s="39">
        <v>18</v>
      </c>
      <c r="AJ82" s="39">
        <v>0</v>
      </c>
      <c r="AK82" s="39">
        <v>29</v>
      </c>
      <c r="AL82" s="39">
        <v>1</v>
      </c>
      <c r="AM82" s="39">
        <v>4</v>
      </c>
      <c r="AN82" s="39">
        <v>1</v>
      </c>
      <c r="AO82" s="39">
        <v>0</v>
      </c>
      <c r="AP82" s="39">
        <v>0</v>
      </c>
      <c r="AQ82" s="39">
        <v>0</v>
      </c>
      <c r="AR82" s="39">
        <v>0</v>
      </c>
      <c r="AS82" s="39">
        <v>0</v>
      </c>
      <c r="AT82" s="39">
        <v>0</v>
      </c>
      <c r="AU82" s="39">
        <v>0</v>
      </c>
      <c r="AV82" s="39">
        <v>0</v>
      </c>
      <c r="AW82" s="39">
        <v>0</v>
      </c>
      <c r="AX82" s="39">
        <v>0</v>
      </c>
      <c r="AY82" s="39">
        <v>0</v>
      </c>
      <c r="AZ82" s="39">
        <v>0</v>
      </c>
      <c r="BA82" s="39">
        <v>0</v>
      </c>
      <c r="BB82" s="39">
        <v>0</v>
      </c>
      <c r="BC82" s="39">
        <v>0</v>
      </c>
      <c r="BD82" s="39">
        <v>2</v>
      </c>
      <c r="BE82" s="39">
        <v>0</v>
      </c>
      <c r="BF82" s="39">
        <v>0</v>
      </c>
      <c r="BG82" s="39">
        <v>0</v>
      </c>
      <c r="BH82" s="39">
        <v>0</v>
      </c>
      <c r="BI82" s="39">
        <v>0</v>
      </c>
      <c r="BJ82" s="39">
        <v>0</v>
      </c>
      <c r="BK82" s="39">
        <v>0</v>
      </c>
      <c r="BL82" s="39">
        <v>0</v>
      </c>
      <c r="BM82" s="39">
        <v>0</v>
      </c>
      <c r="BN82" s="39">
        <v>0</v>
      </c>
      <c r="BO82" s="39">
        <v>0</v>
      </c>
      <c r="BP82" s="39">
        <v>0</v>
      </c>
      <c r="BQ82" s="39">
        <v>0</v>
      </c>
      <c r="BR82" s="39">
        <v>0</v>
      </c>
      <c r="BS82" s="39">
        <v>0</v>
      </c>
      <c r="BT82" s="39">
        <v>0</v>
      </c>
      <c r="BU82" s="39">
        <v>1</v>
      </c>
      <c r="BV82" s="39">
        <v>0</v>
      </c>
      <c r="BW82" s="39">
        <v>0</v>
      </c>
      <c r="BX82" s="39">
        <v>111</v>
      </c>
      <c r="BY82" s="39">
        <v>11</v>
      </c>
      <c r="BZ82" s="39">
        <v>13447.017543859649</v>
      </c>
    </row>
    <row r="83" spans="1:78" x14ac:dyDescent="0.2">
      <c r="A83" s="39">
        <v>3</v>
      </c>
      <c r="B83" s="43">
        <v>55</v>
      </c>
      <c r="C83" s="25" t="s">
        <v>425</v>
      </c>
      <c r="D83" s="44">
        <v>247</v>
      </c>
      <c r="E83" s="98">
        <v>307</v>
      </c>
      <c r="F83" s="39">
        <v>251</v>
      </c>
      <c r="G83" s="46">
        <f>'Revised Stratig. - April ''08'!G252</f>
        <v>5880</v>
      </c>
      <c r="H83" s="39">
        <v>23</v>
      </c>
      <c r="I83" s="39">
        <v>1</v>
      </c>
      <c r="J83" s="39">
        <v>3</v>
      </c>
      <c r="K83" s="39">
        <v>4</v>
      </c>
      <c r="L83" s="39">
        <v>0</v>
      </c>
      <c r="M83" s="39">
        <v>2</v>
      </c>
      <c r="N83" s="39">
        <v>4</v>
      </c>
      <c r="O83" s="39">
        <v>22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2</v>
      </c>
      <c r="V83" s="39">
        <v>0</v>
      </c>
      <c r="W83" s="39">
        <v>1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3</v>
      </c>
      <c r="AD83" s="39">
        <v>3</v>
      </c>
      <c r="AE83" s="39">
        <v>11</v>
      </c>
      <c r="AF83" s="39">
        <v>33</v>
      </c>
      <c r="AG83" s="39">
        <v>156</v>
      </c>
      <c r="AH83" s="39">
        <v>0</v>
      </c>
      <c r="AI83" s="39">
        <v>32</v>
      </c>
      <c r="AJ83" s="39">
        <v>0</v>
      </c>
      <c r="AK83" s="39">
        <v>31</v>
      </c>
      <c r="AL83" s="39">
        <v>6</v>
      </c>
      <c r="AM83" s="39">
        <v>2</v>
      </c>
      <c r="AN83" s="39">
        <v>2</v>
      </c>
      <c r="AO83" s="39">
        <v>0</v>
      </c>
      <c r="AP83" s="39">
        <v>0</v>
      </c>
      <c r="AQ83" s="39">
        <v>0</v>
      </c>
      <c r="AR83" s="39">
        <v>0</v>
      </c>
      <c r="AS83" s="39">
        <v>0</v>
      </c>
      <c r="AT83" s="39">
        <v>0</v>
      </c>
      <c r="AU83" s="39">
        <v>1</v>
      </c>
      <c r="AV83" s="39">
        <v>0</v>
      </c>
      <c r="AW83" s="39">
        <v>0</v>
      </c>
      <c r="AX83" s="39">
        <v>1</v>
      </c>
      <c r="AY83" s="39">
        <v>0</v>
      </c>
      <c r="AZ83" s="39">
        <v>2</v>
      </c>
      <c r="BA83" s="39">
        <v>0</v>
      </c>
      <c r="BB83" s="39">
        <v>0</v>
      </c>
      <c r="BC83" s="39">
        <v>0</v>
      </c>
      <c r="BD83" s="39">
        <v>0</v>
      </c>
      <c r="BE83" s="39">
        <v>0</v>
      </c>
      <c r="BF83" s="39">
        <v>0</v>
      </c>
      <c r="BG83" s="39">
        <v>0</v>
      </c>
      <c r="BH83" s="39">
        <v>0</v>
      </c>
      <c r="BI83" s="39">
        <v>0</v>
      </c>
      <c r="BJ83" s="39">
        <v>0</v>
      </c>
      <c r="BK83" s="39">
        <v>0</v>
      </c>
      <c r="BL83" s="39">
        <v>0</v>
      </c>
      <c r="BM83" s="39">
        <v>0</v>
      </c>
      <c r="BN83" s="39">
        <v>1</v>
      </c>
      <c r="BO83" s="39">
        <v>1</v>
      </c>
      <c r="BP83" s="39">
        <v>0</v>
      </c>
      <c r="BQ83" s="39">
        <v>0</v>
      </c>
      <c r="BR83" s="39">
        <v>0</v>
      </c>
      <c r="BS83" s="39">
        <v>3</v>
      </c>
      <c r="BT83" s="39">
        <v>0</v>
      </c>
      <c r="BU83" s="39">
        <v>0</v>
      </c>
      <c r="BV83" s="39">
        <v>8</v>
      </c>
      <c r="BW83" s="39">
        <v>0</v>
      </c>
      <c r="BX83" s="39">
        <v>126</v>
      </c>
      <c r="BY83" s="39">
        <v>28</v>
      </c>
      <c r="BZ83" s="39">
        <v>24</v>
      </c>
    </row>
    <row r="84" spans="1:78" x14ac:dyDescent="0.2">
      <c r="A84" s="39">
        <v>3</v>
      </c>
      <c r="B84" s="43">
        <v>56</v>
      </c>
      <c r="C84" s="25" t="s">
        <v>425</v>
      </c>
      <c r="D84" s="44">
        <v>248</v>
      </c>
      <c r="E84" s="98">
        <v>308</v>
      </c>
      <c r="F84" s="39">
        <v>252</v>
      </c>
      <c r="G84" s="46">
        <f>'Revised Stratig. - April ''08'!G253</f>
        <v>5899</v>
      </c>
      <c r="H84" s="39">
        <v>26</v>
      </c>
      <c r="I84" s="39">
        <v>1</v>
      </c>
      <c r="J84" s="39">
        <v>0</v>
      </c>
      <c r="K84" s="39">
        <v>7</v>
      </c>
      <c r="L84" s="39">
        <v>1</v>
      </c>
      <c r="M84" s="39">
        <v>0</v>
      </c>
      <c r="N84" s="39">
        <v>1</v>
      </c>
      <c r="O84" s="39">
        <v>16</v>
      </c>
      <c r="P84" s="39">
        <v>2</v>
      </c>
      <c r="Q84" s="39">
        <v>0</v>
      </c>
      <c r="R84" s="39">
        <v>0</v>
      </c>
      <c r="S84" s="39">
        <v>0</v>
      </c>
      <c r="T84" s="39">
        <v>1</v>
      </c>
      <c r="U84" s="39">
        <v>1</v>
      </c>
      <c r="V84" s="39">
        <v>0</v>
      </c>
      <c r="W84" s="39">
        <v>3</v>
      </c>
      <c r="X84" s="39">
        <v>0</v>
      </c>
      <c r="Y84" s="39">
        <v>0</v>
      </c>
      <c r="Z84" s="39">
        <v>0</v>
      </c>
      <c r="AA84" s="39">
        <v>1</v>
      </c>
      <c r="AB84" s="39">
        <v>0</v>
      </c>
      <c r="AC84" s="39">
        <v>2</v>
      </c>
      <c r="AD84" s="39">
        <v>2</v>
      </c>
      <c r="AE84" s="39">
        <v>7</v>
      </c>
      <c r="AF84" s="39">
        <v>55</v>
      </c>
      <c r="AG84" s="39">
        <v>166.5</v>
      </c>
      <c r="AH84" s="39">
        <v>0</v>
      </c>
      <c r="AI84" s="39">
        <v>18</v>
      </c>
      <c r="AJ84" s="39">
        <v>0</v>
      </c>
      <c r="AK84" s="39">
        <v>16</v>
      </c>
      <c r="AL84" s="39">
        <v>0</v>
      </c>
      <c r="AM84" s="39">
        <v>4</v>
      </c>
      <c r="AN84" s="39">
        <v>3</v>
      </c>
      <c r="AO84" s="39">
        <v>0</v>
      </c>
      <c r="AP84" s="39">
        <v>0</v>
      </c>
      <c r="AQ84" s="39">
        <v>4</v>
      </c>
      <c r="AR84" s="39">
        <v>2</v>
      </c>
      <c r="AS84" s="39">
        <v>0</v>
      </c>
      <c r="AT84" s="39">
        <v>0</v>
      </c>
      <c r="AU84" s="39">
        <v>4</v>
      </c>
      <c r="AV84" s="39">
        <v>0</v>
      </c>
      <c r="AW84" s="39">
        <v>0</v>
      </c>
      <c r="AX84" s="39">
        <v>2</v>
      </c>
      <c r="AY84" s="39">
        <v>0</v>
      </c>
      <c r="AZ84" s="39">
        <v>4</v>
      </c>
      <c r="BA84" s="39">
        <v>0</v>
      </c>
      <c r="BB84" s="39">
        <v>0</v>
      </c>
      <c r="BC84" s="39">
        <v>0</v>
      </c>
      <c r="BD84" s="39">
        <v>0</v>
      </c>
      <c r="BE84" s="39">
        <v>0</v>
      </c>
      <c r="BF84" s="39">
        <v>1</v>
      </c>
      <c r="BG84" s="39">
        <v>0</v>
      </c>
      <c r="BH84" s="39">
        <v>0</v>
      </c>
      <c r="BI84" s="39">
        <v>0</v>
      </c>
      <c r="BJ84" s="39">
        <v>1</v>
      </c>
      <c r="BK84" s="39">
        <v>0</v>
      </c>
      <c r="BL84" s="39">
        <v>0</v>
      </c>
      <c r="BM84" s="39">
        <v>0</v>
      </c>
      <c r="BN84" s="39">
        <v>0</v>
      </c>
      <c r="BO84" s="39">
        <v>0</v>
      </c>
      <c r="BP84" s="39">
        <v>0</v>
      </c>
      <c r="BQ84" s="39">
        <v>0</v>
      </c>
      <c r="BR84" s="39">
        <v>0</v>
      </c>
      <c r="BS84" s="39">
        <v>2</v>
      </c>
      <c r="BT84" s="39">
        <v>0</v>
      </c>
      <c r="BU84" s="39">
        <v>0</v>
      </c>
      <c r="BV84" s="39">
        <v>2</v>
      </c>
      <c r="BW84" s="39">
        <v>2</v>
      </c>
      <c r="BX84" s="39">
        <v>166</v>
      </c>
      <c r="BY84" s="39">
        <v>33</v>
      </c>
      <c r="BZ84" s="39">
        <v>42</v>
      </c>
    </row>
    <row r="85" spans="1:78" x14ac:dyDescent="0.2">
      <c r="A85" s="39">
        <v>3</v>
      </c>
      <c r="B85" s="43">
        <v>57</v>
      </c>
      <c r="C85" s="25" t="s">
        <v>425</v>
      </c>
      <c r="D85" s="44">
        <v>249</v>
      </c>
      <c r="E85" s="98">
        <v>309</v>
      </c>
      <c r="F85" s="39">
        <v>253</v>
      </c>
      <c r="G85" s="46">
        <f>'Revised Stratig. - April ''08'!G254</f>
        <v>5917</v>
      </c>
      <c r="H85" s="39">
        <v>16</v>
      </c>
      <c r="I85" s="39">
        <v>0</v>
      </c>
      <c r="J85" s="39">
        <v>4</v>
      </c>
      <c r="K85" s="39">
        <v>6</v>
      </c>
      <c r="L85" s="39">
        <v>0</v>
      </c>
      <c r="M85" s="39">
        <v>0</v>
      </c>
      <c r="N85" s="39">
        <v>0</v>
      </c>
      <c r="O85" s="39">
        <v>12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1</v>
      </c>
      <c r="V85" s="39">
        <v>0</v>
      </c>
      <c r="W85" s="39">
        <v>0</v>
      </c>
      <c r="X85" s="39">
        <v>0</v>
      </c>
      <c r="Y85" s="39">
        <v>0</v>
      </c>
      <c r="Z85" s="39">
        <v>0</v>
      </c>
      <c r="AA85" s="39">
        <v>1</v>
      </c>
      <c r="AB85" s="39">
        <v>0</v>
      </c>
      <c r="AC85" s="39">
        <v>1</v>
      </c>
      <c r="AD85" s="39">
        <v>0</v>
      </c>
      <c r="AE85" s="39">
        <v>7</v>
      </c>
      <c r="AF85" s="39">
        <v>32</v>
      </c>
      <c r="AG85" s="39">
        <v>215.5</v>
      </c>
      <c r="AH85" s="39">
        <v>0</v>
      </c>
      <c r="AI85" s="39">
        <v>31</v>
      </c>
      <c r="AJ85" s="39">
        <v>0</v>
      </c>
      <c r="AK85" s="39">
        <v>14</v>
      </c>
      <c r="AL85" s="39">
        <v>2</v>
      </c>
      <c r="AM85" s="39">
        <v>5</v>
      </c>
      <c r="AN85" s="39">
        <v>4</v>
      </c>
      <c r="AO85" s="39">
        <v>0</v>
      </c>
      <c r="AP85" s="39">
        <v>0</v>
      </c>
      <c r="AQ85" s="39">
        <v>0</v>
      </c>
      <c r="AR85" s="39">
        <v>1</v>
      </c>
      <c r="AS85" s="39">
        <v>0</v>
      </c>
      <c r="AT85" s="39">
        <v>0</v>
      </c>
      <c r="AU85" s="39">
        <v>1</v>
      </c>
      <c r="AV85" s="39">
        <v>0</v>
      </c>
      <c r="AW85" s="39">
        <v>0</v>
      </c>
      <c r="AX85" s="39">
        <v>1</v>
      </c>
      <c r="AY85" s="39">
        <v>0</v>
      </c>
      <c r="AZ85" s="39">
        <v>1</v>
      </c>
      <c r="BA85" s="39">
        <v>0</v>
      </c>
      <c r="BB85" s="39">
        <v>0</v>
      </c>
      <c r="BC85" s="39">
        <v>0</v>
      </c>
      <c r="BD85" s="39">
        <v>0</v>
      </c>
      <c r="BE85" s="39">
        <v>0</v>
      </c>
      <c r="BF85" s="39">
        <v>0</v>
      </c>
      <c r="BG85" s="39">
        <v>0</v>
      </c>
      <c r="BH85" s="39">
        <v>0</v>
      </c>
      <c r="BI85" s="39">
        <v>0</v>
      </c>
      <c r="BJ85" s="39">
        <v>0</v>
      </c>
      <c r="BK85" s="39">
        <v>0</v>
      </c>
      <c r="BL85" s="39">
        <v>0</v>
      </c>
      <c r="BM85" s="39">
        <v>0</v>
      </c>
      <c r="BN85" s="39">
        <v>0</v>
      </c>
      <c r="BO85" s="39">
        <v>0</v>
      </c>
      <c r="BP85" s="39">
        <v>0</v>
      </c>
      <c r="BQ85" s="39">
        <v>0</v>
      </c>
      <c r="BR85" s="39">
        <v>0</v>
      </c>
      <c r="BS85" s="39">
        <v>1</v>
      </c>
      <c r="BT85" s="39">
        <v>0</v>
      </c>
      <c r="BU85" s="39">
        <v>0</v>
      </c>
      <c r="BV85" s="39">
        <v>1</v>
      </c>
      <c r="BW85" s="39">
        <v>3</v>
      </c>
      <c r="BX85" s="39">
        <v>222</v>
      </c>
      <c r="BY85" s="39">
        <v>23</v>
      </c>
      <c r="BZ85" s="39">
        <v>99</v>
      </c>
    </row>
    <row r="86" spans="1:78" x14ac:dyDescent="0.2">
      <c r="A86" s="39">
        <v>3</v>
      </c>
      <c r="B86" s="43">
        <v>59</v>
      </c>
      <c r="C86" s="25" t="s">
        <v>425</v>
      </c>
      <c r="D86" s="44">
        <v>251</v>
      </c>
      <c r="E86" s="98">
        <v>311</v>
      </c>
      <c r="F86" s="39">
        <v>255</v>
      </c>
      <c r="G86" s="46">
        <f>'Revised Stratig. - April ''08'!G256</f>
        <v>5951</v>
      </c>
      <c r="H86" s="39">
        <v>7</v>
      </c>
      <c r="I86" s="39">
        <v>0</v>
      </c>
      <c r="J86" s="39">
        <v>2</v>
      </c>
      <c r="K86" s="39">
        <v>2</v>
      </c>
      <c r="L86" s="39">
        <v>3</v>
      </c>
      <c r="M86" s="39">
        <v>0</v>
      </c>
      <c r="N86" s="39">
        <v>0</v>
      </c>
      <c r="O86" s="39">
        <v>21</v>
      </c>
      <c r="P86" s="39">
        <v>1</v>
      </c>
      <c r="Q86" s="39">
        <v>0</v>
      </c>
      <c r="R86" s="39">
        <v>0</v>
      </c>
      <c r="S86" s="39">
        <v>0</v>
      </c>
      <c r="T86" s="39">
        <v>1</v>
      </c>
      <c r="U86" s="39">
        <v>0</v>
      </c>
      <c r="V86" s="39">
        <v>1</v>
      </c>
      <c r="W86" s="39">
        <v>2</v>
      </c>
      <c r="X86" s="39">
        <v>0</v>
      </c>
      <c r="Y86" s="39">
        <v>0</v>
      </c>
      <c r="Z86" s="39">
        <v>0</v>
      </c>
      <c r="AA86" s="39">
        <v>1</v>
      </c>
      <c r="AB86" s="39">
        <v>0</v>
      </c>
      <c r="AC86" s="39">
        <v>1</v>
      </c>
      <c r="AD86" s="39">
        <v>0</v>
      </c>
      <c r="AE86" s="39">
        <v>2</v>
      </c>
      <c r="AF86" s="39">
        <v>38</v>
      </c>
      <c r="AG86" s="39">
        <v>211.5</v>
      </c>
      <c r="AH86" s="39">
        <v>0</v>
      </c>
      <c r="AI86" s="39">
        <v>19</v>
      </c>
      <c r="AJ86" s="39">
        <v>0</v>
      </c>
      <c r="AK86" s="39">
        <v>11</v>
      </c>
      <c r="AL86" s="39">
        <v>1</v>
      </c>
      <c r="AM86" s="39">
        <v>1</v>
      </c>
      <c r="AN86" s="39">
        <v>2</v>
      </c>
      <c r="AO86" s="39">
        <v>0</v>
      </c>
      <c r="AP86" s="39">
        <v>0</v>
      </c>
      <c r="AQ86" s="39">
        <v>0</v>
      </c>
      <c r="AR86" s="39">
        <v>0</v>
      </c>
      <c r="AS86" s="39">
        <v>0</v>
      </c>
      <c r="AT86" s="39">
        <v>0</v>
      </c>
      <c r="AU86" s="39">
        <v>1</v>
      </c>
      <c r="AV86" s="39">
        <v>0</v>
      </c>
      <c r="AW86" s="39">
        <v>0</v>
      </c>
      <c r="AX86" s="39">
        <v>0</v>
      </c>
      <c r="AY86" s="39">
        <v>0</v>
      </c>
      <c r="AZ86" s="39">
        <v>2</v>
      </c>
      <c r="BA86" s="39">
        <v>0</v>
      </c>
      <c r="BB86" s="39">
        <v>0</v>
      </c>
      <c r="BC86" s="39">
        <v>0</v>
      </c>
      <c r="BD86" s="39">
        <v>0</v>
      </c>
      <c r="BE86" s="39">
        <v>0</v>
      </c>
      <c r="BF86" s="39">
        <v>0</v>
      </c>
      <c r="BG86" s="39">
        <v>0</v>
      </c>
      <c r="BH86" s="39">
        <v>0</v>
      </c>
      <c r="BI86" s="39">
        <v>0</v>
      </c>
      <c r="BJ86" s="39">
        <v>0</v>
      </c>
      <c r="BK86" s="39">
        <v>0</v>
      </c>
      <c r="BL86" s="39">
        <v>0</v>
      </c>
      <c r="BM86" s="39">
        <v>0</v>
      </c>
      <c r="BN86" s="39">
        <v>0</v>
      </c>
      <c r="BO86" s="39">
        <v>0</v>
      </c>
      <c r="BP86" s="39">
        <v>0</v>
      </c>
      <c r="BQ86" s="39">
        <v>0</v>
      </c>
      <c r="BR86" s="39">
        <v>0</v>
      </c>
      <c r="BS86" s="39">
        <v>0</v>
      </c>
      <c r="BT86" s="39">
        <v>0</v>
      </c>
      <c r="BU86" s="39">
        <v>0</v>
      </c>
      <c r="BV86" s="39">
        <v>3</v>
      </c>
      <c r="BW86" s="39">
        <v>1</v>
      </c>
      <c r="BX86" s="39">
        <v>166</v>
      </c>
      <c r="BY86" s="39">
        <v>21</v>
      </c>
      <c r="BZ86" s="39">
        <v>102</v>
      </c>
    </row>
    <row r="87" spans="1:78" x14ac:dyDescent="0.2">
      <c r="A87" s="39">
        <v>3</v>
      </c>
      <c r="B87" s="43">
        <v>60</v>
      </c>
      <c r="C87" s="25" t="s">
        <v>425</v>
      </c>
      <c r="D87" s="44">
        <v>252</v>
      </c>
      <c r="E87" s="98">
        <v>312</v>
      </c>
      <c r="F87" s="39">
        <v>256</v>
      </c>
      <c r="G87" s="46">
        <f>'Revised Stratig. - April ''08'!G257</f>
        <v>5966</v>
      </c>
      <c r="H87" s="39">
        <v>15</v>
      </c>
      <c r="I87" s="39">
        <v>0</v>
      </c>
      <c r="J87" s="39">
        <v>2</v>
      </c>
      <c r="K87" s="39">
        <v>2</v>
      </c>
      <c r="L87" s="39">
        <v>0</v>
      </c>
      <c r="M87" s="39">
        <v>1</v>
      </c>
      <c r="N87" s="39">
        <v>2</v>
      </c>
      <c r="O87" s="39">
        <v>25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1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3</v>
      </c>
      <c r="AD87" s="39">
        <v>0</v>
      </c>
      <c r="AE87" s="39">
        <v>11</v>
      </c>
      <c r="AF87" s="39">
        <v>49</v>
      </c>
      <c r="AG87" s="39">
        <v>157.5</v>
      </c>
      <c r="AH87" s="39">
        <v>0</v>
      </c>
      <c r="AI87" s="39">
        <v>21</v>
      </c>
      <c r="AJ87" s="39">
        <v>0</v>
      </c>
      <c r="AK87" s="39">
        <v>15</v>
      </c>
      <c r="AL87" s="39">
        <v>3</v>
      </c>
      <c r="AM87" s="39">
        <v>2</v>
      </c>
      <c r="AN87" s="39">
        <v>2</v>
      </c>
      <c r="AO87" s="39">
        <v>0</v>
      </c>
      <c r="AP87" s="39">
        <v>0</v>
      </c>
      <c r="AQ87" s="39">
        <v>0</v>
      </c>
      <c r="AR87" s="39">
        <v>0</v>
      </c>
      <c r="AS87" s="39">
        <v>0</v>
      </c>
      <c r="AT87" s="39">
        <v>0</v>
      </c>
      <c r="AU87" s="39">
        <v>2</v>
      </c>
      <c r="AV87" s="39">
        <v>0</v>
      </c>
      <c r="AW87" s="39">
        <v>0</v>
      </c>
      <c r="AX87" s="39">
        <v>1</v>
      </c>
      <c r="AY87" s="39">
        <v>0</v>
      </c>
      <c r="AZ87" s="39">
        <v>3</v>
      </c>
      <c r="BA87" s="39">
        <v>0</v>
      </c>
      <c r="BB87" s="39">
        <v>0</v>
      </c>
      <c r="BC87" s="39">
        <v>0</v>
      </c>
      <c r="BD87" s="39">
        <v>0</v>
      </c>
      <c r="BE87" s="39">
        <v>0</v>
      </c>
      <c r="BF87" s="39">
        <v>2</v>
      </c>
      <c r="BG87" s="39">
        <v>0</v>
      </c>
      <c r="BH87" s="39">
        <v>0</v>
      </c>
      <c r="BI87" s="39">
        <v>0</v>
      </c>
      <c r="BJ87" s="39">
        <v>0</v>
      </c>
      <c r="BK87" s="39">
        <v>0</v>
      </c>
      <c r="BL87" s="39">
        <v>0</v>
      </c>
      <c r="BM87" s="39">
        <v>0</v>
      </c>
      <c r="BN87" s="39">
        <v>0</v>
      </c>
      <c r="BO87" s="39">
        <v>0</v>
      </c>
      <c r="BP87" s="39">
        <v>0</v>
      </c>
      <c r="BQ87" s="39">
        <v>0</v>
      </c>
      <c r="BR87" s="39">
        <v>0</v>
      </c>
      <c r="BS87" s="39">
        <v>1</v>
      </c>
      <c r="BT87" s="39">
        <v>0</v>
      </c>
      <c r="BU87" s="39">
        <v>0</v>
      </c>
      <c r="BV87" s="39">
        <v>2</v>
      </c>
      <c r="BW87" s="39">
        <v>1</v>
      </c>
      <c r="BX87" s="39">
        <v>179</v>
      </c>
      <c r="BY87" s="39">
        <v>36</v>
      </c>
      <c r="BZ87" s="39">
        <v>45</v>
      </c>
    </row>
    <row r="88" spans="1:78" x14ac:dyDescent="0.2">
      <c r="A88" s="39">
        <v>3</v>
      </c>
      <c r="B88" s="43">
        <v>61</v>
      </c>
      <c r="C88" s="25" t="s">
        <v>425</v>
      </c>
      <c r="D88" s="44">
        <v>253</v>
      </c>
      <c r="E88" s="98">
        <v>313</v>
      </c>
      <c r="F88" s="39">
        <v>257</v>
      </c>
      <c r="G88" s="46">
        <f>'Revised Stratig. - April ''08'!G258</f>
        <v>5981</v>
      </c>
      <c r="H88" s="39">
        <v>15</v>
      </c>
      <c r="I88" s="39">
        <v>0</v>
      </c>
      <c r="J88" s="39">
        <v>1</v>
      </c>
      <c r="K88" s="39">
        <v>6</v>
      </c>
      <c r="L88" s="39">
        <v>0</v>
      </c>
      <c r="M88" s="39">
        <v>0</v>
      </c>
      <c r="N88" s="39">
        <v>2</v>
      </c>
      <c r="O88" s="39">
        <v>14</v>
      </c>
      <c r="P88" s="39">
        <v>1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2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1</v>
      </c>
      <c r="AD88" s="39">
        <v>0</v>
      </c>
      <c r="AE88" s="39">
        <v>14</v>
      </c>
      <c r="AF88" s="39">
        <v>38</v>
      </c>
      <c r="AG88" s="39">
        <v>217</v>
      </c>
      <c r="AH88" s="39">
        <v>0</v>
      </c>
      <c r="AI88" s="39">
        <v>27</v>
      </c>
      <c r="AJ88" s="39">
        <v>0</v>
      </c>
      <c r="AK88" s="39">
        <v>15</v>
      </c>
      <c r="AL88" s="39">
        <v>2</v>
      </c>
      <c r="AM88" s="39">
        <v>1</v>
      </c>
      <c r="AN88" s="39">
        <v>0</v>
      </c>
      <c r="AO88" s="39">
        <v>0</v>
      </c>
      <c r="AP88" s="39">
        <v>0</v>
      </c>
      <c r="AQ88" s="39">
        <v>0</v>
      </c>
      <c r="AR88" s="39">
        <v>0</v>
      </c>
      <c r="AS88" s="39">
        <v>0</v>
      </c>
      <c r="AT88" s="39">
        <v>0</v>
      </c>
      <c r="AU88" s="39">
        <v>4</v>
      </c>
      <c r="AV88" s="39">
        <v>0</v>
      </c>
      <c r="AW88" s="39">
        <v>0</v>
      </c>
      <c r="AX88" s="39">
        <v>0</v>
      </c>
      <c r="AY88" s="39">
        <v>0</v>
      </c>
      <c r="AZ88" s="39">
        <v>0</v>
      </c>
      <c r="BA88" s="39">
        <v>0</v>
      </c>
      <c r="BB88" s="39">
        <v>0</v>
      </c>
      <c r="BC88" s="39">
        <v>0</v>
      </c>
      <c r="BD88" s="39">
        <v>0</v>
      </c>
      <c r="BE88" s="39">
        <v>0</v>
      </c>
      <c r="BF88" s="39">
        <v>0</v>
      </c>
      <c r="BG88" s="39">
        <v>0</v>
      </c>
      <c r="BH88" s="39">
        <v>0</v>
      </c>
      <c r="BI88" s="39">
        <v>0</v>
      </c>
      <c r="BJ88" s="39">
        <v>0</v>
      </c>
      <c r="BK88" s="39">
        <v>0</v>
      </c>
      <c r="BL88" s="39">
        <v>1</v>
      </c>
      <c r="BM88" s="39">
        <v>0</v>
      </c>
      <c r="BN88" s="39">
        <v>0</v>
      </c>
      <c r="BO88" s="39">
        <v>0</v>
      </c>
      <c r="BP88" s="39">
        <v>0</v>
      </c>
      <c r="BQ88" s="39">
        <v>1</v>
      </c>
      <c r="BR88" s="39">
        <v>0</v>
      </c>
      <c r="BS88" s="39">
        <v>3</v>
      </c>
      <c r="BT88" s="39">
        <v>0</v>
      </c>
      <c r="BU88" s="39">
        <v>0</v>
      </c>
      <c r="BV88" s="39">
        <v>3</v>
      </c>
      <c r="BW88" s="39">
        <v>0</v>
      </c>
      <c r="BX88" s="39">
        <v>155</v>
      </c>
      <c r="BY88" s="39">
        <v>21</v>
      </c>
      <c r="BZ88" s="39">
        <v>38</v>
      </c>
    </row>
    <row r="89" spans="1:78" x14ac:dyDescent="0.2">
      <c r="A89" s="39">
        <v>3</v>
      </c>
      <c r="B89" s="43">
        <v>62</v>
      </c>
      <c r="C89" s="25" t="s">
        <v>425</v>
      </c>
      <c r="D89" s="44">
        <v>254</v>
      </c>
      <c r="E89" s="98">
        <v>314</v>
      </c>
      <c r="F89" s="39">
        <v>258</v>
      </c>
      <c r="G89" s="46">
        <f>'Revised Stratig. - April ''08'!G259</f>
        <v>5996</v>
      </c>
      <c r="H89" s="39">
        <v>10</v>
      </c>
      <c r="I89" s="39">
        <v>0</v>
      </c>
      <c r="J89" s="39">
        <v>2</v>
      </c>
      <c r="K89" s="39">
        <v>1</v>
      </c>
      <c r="L89" s="39">
        <v>0</v>
      </c>
      <c r="M89" s="39">
        <v>0</v>
      </c>
      <c r="N89" s="39">
        <v>3</v>
      </c>
      <c r="O89" s="39">
        <v>30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1</v>
      </c>
      <c r="V89" s="39">
        <v>0</v>
      </c>
      <c r="W89" s="39">
        <v>1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1</v>
      </c>
      <c r="AD89" s="39">
        <v>1</v>
      </c>
      <c r="AE89" s="39">
        <v>13</v>
      </c>
      <c r="AF89" s="39">
        <v>32</v>
      </c>
      <c r="AG89" s="39">
        <v>185</v>
      </c>
      <c r="AH89" s="39">
        <v>0</v>
      </c>
      <c r="AI89" s="39">
        <v>27</v>
      </c>
      <c r="AJ89" s="39">
        <v>0</v>
      </c>
      <c r="AK89" s="39">
        <v>8</v>
      </c>
      <c r="AL89" s="39">
        <v>6</v>
      </c>
      <c r="AM89" s="39">
        <v>1</v>
      </c>
      <c r="AN89" s="39">
        <v>1</v>
      </c>
      <c r="AO89" s="39">
        <v>0</v>
      </c>
      <c r="AP89" s="39">
        <v>0</v>
      </c>
      <c r="AQ89" s="39">
        <v>0</v>
      </c>
      <c r="AR89" s="39">
        <v>0</v>
      </c>
      <c r="AS89" s="39">
        <v>0</v>
      </c>
      <c r="AT89" s="39">
        <v>0</v>
      </c>
      <c r="AU89" s="39">
        <v>0</v>
      </c>
      <c r="AV89" s="39">
        <v>0</v>
      </c>
      <c r="AW89" s="39">
        <v>0</v>
      </c>
      <c r="AX89" s="39">
        <v>1</v>
      </c>
      <c r="AY89" s="39">
        <v>0</v>
      </c>
      <c r="AZ89" s="39">
        <v>0</v>
      </c>
      <c r="BA89" s="39">
        <v>0</v>
      </c>
      <c r="BB89" s="39">
        <v>0</v>
      </c>
      <c r="BC89" s="39">
        <v>0</v>
      </c>
      <c r="BD89" s="39">
        <v>0</v>
      </c>
      <c r="BE89" s="39">
        <v>0</v>
      </c>
      <c r="BF89" s="39">
        <v>3</v>
      </c>
      <c r="BG89" s="39">
        <v>0</v>
      </c>
      <c r="BH89" s="39">
        <v>0</v>
      </c>
      <c r="BI89" s="39">
        <v>0</v>
      </c>
      <c r="BJ89" s="39">
        <v>0</v>
      </c>
      <c r="BK89" s="39">
        <v>0</v>
      </c>
      <c r="BL89" s="39">
        <v>0</v>
      </c>
      <c r="BM89" s="39">
        <v>0</v>
      </c>
      <c r="BN89" s="39">
        <v>0</v>
      </c>
      <c r="BO89" s="39">
        <v>1</v>
      </c>
      <c r="BP89" s="39">
        <v>0</v>
      </c>
      <c r="BQ89" s="39">
        <v>0</v>
      </c>
      <c r="BR89" s="39">
        <v>0</v>
      </c>
      <c r="BS89" s="39">
        <v>0</v>
      </c>
      <c r="BT89" s="39">
        <v>0</v>
      </c>
      <c r="BU89" s="39">
        <v>0</v>
      </c>
      <c r="BV89" s="39">
        <v>3</v>
      </c>
      <c r="BW89" s="39">
        <v>3</v>
      </c>
      <c r="BX89" s="39">
        <v>218</v>
      </c>
      <c r="BY89" s="39">
        <v>42</v>
      </c>
      <c r="BZ89" s="39">
        <v>40</v>
      </c>
    </row>
    <row r="90" spans="1:78" x14ac:dyDescent="0.2">
      <c r="A90" s="39">
        <v>3</v>
      </c>
      <c r="B90" s="43">
        <v>63</v>
      </c>
      <c r="C90" s="25" t="s">
        <v>425</v>
      </c>
      <c r="D90" s="44">
        <v>255</v>
      </c>
      <c r="E90" s="98">
        <v>315</v>
      </c>
      <c r="F90" s="39">
        <v>259</v>
      </c>
      <c r="G90" s="46">
        <f>'Revised Stratig. - April ''08'!G260</f>
        <v>6011</v>
      </c>
      <c r="H90" s="39">
        <v>15</v>
      </c>
      <c r="I90" s="39">
        <v>0</v>
      </c>
      <c r="J90" s="39">
        <v>5</v>
      </c>
      <c r="K90" s="39">
        <v>1</v>
      </c>
      <c r="L90" s="39">
        <v>1</v>
      </c>
      <c r="M90" s="39">
        <v>1</v>
      </c>
      <c r="N90" s="39">
        <v>0</v>
      </c>
      <c r="O90" s="39">
        <v>23</v>
      </c>
      <c r="P90" s="39">
        <v>2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 s="39">
        <v>0</v>
      </c>
      <c r="Y90" s="39">
        <v>0</v>
      </c>
      <c r="Z90" s="39">
        <v>0</v>
      </c>
      <c r="AA90" s="39">
        <v>0</v>
      </c>
      <c r="AB90" s="39">
        <v>0</v>
      </c>
      <c r="AC90" s="39">
        <v>1</v>
      </c>
      <c r="AD90" s="39">
        <v>1</v>
      </c>
      <c r="AE90" s="39">
        <v>7</v>
      </c>
      <c r="AF90" s="39">
        <v>23</v>
      </c>
      <c r="AG90" s="39">
        <v>216.5</v>
      </c>
      <c r="AH90" s="39">
        <v>0</v>
      </c>
      <c r="AI90" s="39">
        <v>16</v>
      </c>
      <c r="AJ90" s="39">
        <v>0</v>
      </c>
      <c r="AK90" s="39">
        <v>8</v>
      </c>
      <c r="AL90" s="39">
        <v>1</v>
      </c>
      <c r="AM90" s="39">
        <v>0</v>
      </c>
      <c r="AN90" s="39">
        <v>1</v>
      </c>
      <c r="AO90" s="39">
        <v>0</v>
      </c>
      <c r="AP90" s="39">
        <v>0</v>
      </c>
      <c r="AQ90" s="39">
        <v>0</v>
      </c>
      <c r="AR90" s="39">
        <v>0</v>
      </c>
      <c r="AS90" s="39">
        <v>0</v>
      </c>
      <c r="AT90" s="39">
        <v>0</v>
      </c>
      <c r="AU90" s="39">
        <v>1</v>
      </c>
      <c r="AV90" s="39">
        <v>0</v>
      </c>
      <c r="AW90" s="39">
        <v>0</v>
      </c>
      <c r="AX90" s="39">
        <v>1</v>
      </c>
      <c r="AY90" s="39">
        <v>0</v>
      </c>
      <c r="AZ90" s="39">
        <v>1</v>
      </c>
      <c r="BA90" s="39">
        <v>0</v>
      </c>
      <c r="BB90" s="39">
        <v>0</v>
      </c>
      <c r="BC90" s="39">
        <v>0</v>
      </c>
      <c r="BD90" s="39">
        <v>0</v>
      </c>
      <c r="BE90" s="39">
        <v>0</v>
      </c>
      <c r="BF90" s="39">
        <v>1</v>
      </c>
      <c r="BG90" s="39">
        <v>0</v>
      </c>
      <c r="BH90" s="39">
        <v>0</v>
      </c>
      <c r="BI90" s="39">
        <v>0</v>
      </c>
      <c r="BJ90" s="39">
        <v>0</v>
      </c>
      <c r="BK90" s="39">
        <v>0</v>
      </c>
      <c r="BL90" s="39">
        <v>0</v>
      </c>
      <c r="BM90" s="39">
        <v>0</v>
      </c>
      <c r="BN90" s="39">
        <v>0</v>
      </c>
      <c r="BO90" s="39">
        <v>1</v>
      </c>
      <c r="BP90" s="39">
        <v>0</v>
      </c>
      <c r="BQ90" s="39">
        <v>0</v>
      </c>
      <c r="BR90" s="39">
        <v>0</v>
      </c>
      <c r="BS90" s="39">
        <v>5</v>
      </c>
      <c r="BT90" s="39">
        <v>0</v>
      </c>
      <c r="BU90" s="39">
        <v>0</v>
      </c>
      <c r="BV90" s="39">
        <v>2</v>
      </c>
      <c r="BW90" s="39">
        <v>1</v>
      </c>
      <c r="BX90" s="39">
        <v>215</v>
      </c>
      <c r="BY90" s="39">
        <v>26</v>
      </c>
      <c r="BZ90" s="39">
        <v>48</v>
      </c>
    </row>
    <row r="91" spans="1:78" x14ac:dyDescent="0.2">
      <c r="A91" s="39">
        <v>3</v>
      </c>
      <c r="B91" s="43">
        <v>64</v>
      </c>
      <c r="C91" s="25" t="s">
        <v>426</v>
      </c>
      <c r="D91" s="44">
        <v>256</v>
      </c>
      <c r="E91" s="98">
        <v>316</v>
      </c>
      <c r="F91" s="39">
        <v>264</v>
      </c>
      <c r="G91" s="46">
        <f>'Revised Stratig. - April ''08'!G261</f>
        <v>6031</v>
      </c>
      <c r="H91" s="39">
        <v>17</v>
      </c>
      <c r="I91" s="39">
        <v>0</v>
      </c>
      <c r="J91" s="39">
        <v>0</v>
      </c>
      <c r="K91" s="39">
        <v>1</v>
      </c>
      <c r="L91" s="39">
        <v>0</v>
      </c>
      <c r="M91" s="39">
        <v>0</v>
      </c>
      <c r="N91" s="39">
        <v>1</v>
      </c>
      <c r="O91" s="39">
        <v>18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2</v>
      </c>
      <c r="AD91" s="39">
        <v>0</v>
      </c>
      <c r="AE91" s="39">
        <v>33.5</v>
      </c>
      <c r="AF91" s="39">
        <v>5</v>
      </c>
      <c r="AG91" s="39">
        <v>172</v>
      </c>
      <c r="AH91" s="39">
        <v>0</v>
      </c>
      <c r="AI91" s="39">
        <v>17</v>
      </c>
      <c r="AJ91" s="39">
        <v>0</v>
      </c>
      <c r="AK91" s="39">
        <v>2</v>
      </c>
      <c r="AL91" s="39">
        <v>0</v>
      </c>
      <c r="AM91" s="39">
        <v>0</v>
      </c>
      <c r="AN91" s="39">
        <v>1</v>
      </c>
      <c r="AO91" s="39">
        <v>0</v>
      </c>
      <c r="AP91" s="39">
        <v>0</v>
      </c>
      <c r="AQ91" s="39">
        <v>0</v>
      </c>
      <c r="AR91" s="39">
        <v>0</v>
      </c>
      <c r="AS91" s="39">
        <v>0</v>
      </c>
      <c r="AT91" s="39">
        <v>0</v>
      </c>
      <c r="AU91" s="39">
        <v>4</v>
      </c>
      <c r="AV91" s="39">
        <v>0</v>
      </c>
      <c r="AW91" s="39">
        <v>0</v>
      </c>
      <c r="AX91" s="39">
        <v>0</v>
      </c>
      <c r="AY91" s="39">
        <v>0</v>
      </c>
      <c r="AZ91" s="39">
        <v>0</v>
      </c>
      <c r="BA91" s="39">
        <v>0</v>
      </c>
      <c r="BB91" s="39">
        <v>0</v>
      </c>
      <c r="BC91" s="39">
        <v>0</v>
      </c>
      <c r="BD91" s="39">
        <v>0</v>
      </c>
      <c r="BE91" s="39">
        <v>0</v>
      </c>
      <c r="BF91" s="39">
        <v>0</v>
      </c>
      <c r="BG91" s="39">
        <v>0</v>
      </c>
      <c r="BH91" s="39">
        <v>0</v>
      </c>
      <c r="BI91" s="39">
        <v>0</v>
      </c>
      <c r="BJ91" s="39">
        <v>0</v>
      </c>
      <c r="BK91" s="39">
        <v>0</v>
      </c>
      <c r="BL91" s="39">
        <v>0</v>
      </c>
      <c r="BM91" s="39">
        <v>0</v>
      </c>
      <c r="BN91" s="39">
        <v>0</v>
      </c>
      <c r="BO91" s="39">
        <v>0</v>
      </c>
      <c r="BP91" s="39">
        <v>0</v>
      </c>
      <c r="BQ91" s="39">
        <v>0</v>
      </c>
      <c r="BR91" s="39">
        <v>0</v>
      </c>
      <c r="BS91" s="39">
        <v>0</v>
      </c>
      <c r="BT91" s="39">
        <v>1</v>
      </c>
      <c r="BU91" s="39">
        <v>0</v>
      </c>
      <c r="BV91" s="39">
        <v>0</v>
      </c>
      <c r="BW91" s="39">
        <v>0</v>
      </c>
      <c r="BX91" s="39">
        <v>124</v>
      </c>
      <c r="BY91" s="39">
        <v>80</v>
      </c>
      <c r="BZ91" s="40">
        <v>15493.552941176469</v>
      </c>
    </row>
    <row r="92" spans="1:78" x14ac:dyDescent="0.2">
      <c r="A92" s="39">
        <v>3</v>
      </c>
      <c r="B92" s="43">
        <v>65</v>
      </c>
      <c r="C92" s="25" t="s">
        <v>425</v>
      </c>
      <c r="D92" s="44">
        <v>257</v>
      </c>
      <c r="E92" s="98">
        <v>317</v>
      </c>
      <c r="F92" s="39">
        <v>261</v>
      </c>
      <c r="G92" s="46">
        <f>'Revised Stratig. - April ''08'!G262</f>
        <v>6051</v>
      </c>
      <c r="H92" s="39">
        <v>14</v>
      </c>
      <c r="I92" s="39">
        <v>0</v>
      </c>
      <c r="J92" s="39">
        <v>0</v>
      </c>
      <c r="K92" s="39">
        <v>3</v>
      </c>
      <c r="L92" s="39">
        <v>0</v>
      </c>
      <c r="M92" s="39">
        <v>3</v>
      </c>
      <c r="N92" s="39">
        <v>5</v>
      </c>
      <c r="O92" s="39">
        <v>35</v>
      </c>
      <c r="P92" s="39">
        <v>1</v>
      </c>
      <c r="Q92" s="39">
        <v>0</v>
      </c>
      <c r="R92" s="39">
        <v>0</v>
      </c>
      <c r="S92" s="39">
        <v>0</v>
      </c>
      <c r="T92" s="39">
        <v>0</v>
      </c>
      <c r="U92" s="39">
        <v>1</v>
      </c>
      <c r="V92" s="39">
        <v>0</v>
      </c>
      <c r="W92" s="39">
        <v>2</v>
      </c>
      <c r="X92" s="39">
        <v>0</v>
      </c>
      <c r="Y92" s="39">
        <v>0</v>
      </c>
      <c r="Z92" s="39">
        <v>1</v>
      </c>
      <c r="AA92" s="39">
        <v>0</v>
      </c>
      <c r="AB92" s="39">
        <v>0</v>
      </c>
      <c r="AC92" s="39">
        <v>1</v>
      </c>
      <c r="AD92" s="39">
        <v>0</v>
      </c>
      <c r="AE92" s="39">
        <v>9</v>
      </c>
      <c r="AF92" s="39">
        <v>52</v>
      </c>
      <c r="AG92" s="39">
        <v>179.5</v>
      </c>
      <c r="AH92" s="39">
        <v>0</v>
      </c>
      <c r="AI92" s="39">
        <v>22</v>
      </c>
      <c r="AJ92" s="39">
        <v>0</v>
      </c>
      <c r="AK92" s="39">
        <v>7</v>
      </c>
      <c r="AL92" s="39">
        <v>0</v>
      </c>
      <c r="AM92" s="39">
        <v>4</v>
      </c>
      <c r="AN92" s="39">
        <v>2</v>
      </c>
      <c r="AO92" s="39">
        <v>0</v>
      </c>
      <c r="AP92" s="39">
        <v>0</v>
      </c>
      <c r="AQ92" s="39">
        <v>0</v>
      </c>
      <c r="AR92" s="39">
        <v>0</v>
      </c>
      <c r="AS92" s="39">
        <v>0</v>
      </c>
      <c r="AT92" s="39">
        <v>0</v>
      </c>
      <c r="AU92" s="39">
        <v>1</v>
      </c>
      <c r="AV92" s="39">
        <v>0</v>
      </c>
      <c r="AW92" s="39">
        <v>1</v>
      </c>
      <c r="AX92" s="39">
        <v>0</v>
      </c>
      <c r="AY92" s="39">
        <v>0</v>
      </c>
      <c r="AZ92" s="39">
        <v>1</v>
      </c>
      <c r="BA92" s="39">
        <v>0</v>
      </c>
      <c r="BB92" s="39">
        <v>0</v>
      </c>
      <c r="BC92" s="39">
        <v>0</v>
      </c>
      <c r="BD92" s="39">
        <v>0</v>
      </c>
      <c r="BE92" s="39">
        <v>0</v>
      </c>
      <c r="BF92" s="39">
        <v>0</v>
      </c>
      <c r="BG92" s="39">
        <v>1</v>
      </c>
      <c r="BH92" s="39">
        <v>0</v>
      </c>
      <c r="BI92" s="39">
        <v>0</v>
      </c>
      <c r="BJ92" s="39">
        <v>0</v>
      </c>
      <c r="BK92" s="39">
        <v>0</v>
      </c>
      <c r="BL92" s="39">
        <v>0</v>
      </c>
      <c r="BM92" s="39">
        <v>0</v>
      </c>
      <c r="BN92" s="39">
        <v>0</v>
      </c>
      <c r="BO92" s="39">
        <v>0</v>
      </c>
      <c r="BP92" s="39">
        <v>0</v>
      </c>
      <c r="BQ92" s="39">
        <v>0</v>
      </c>
      <c r="BR92" s="39">
        <v>0</v>
      </c>
      <c r="BS92" s="39">
        <v>1</v>
      </c>
      <c r="BT92" s="39">
        <v>0</v>
      </c>
      <c r="BU92" s="39">
        <v>0</v>
      </c>
      <c r="BV92" s="39">
        <v>4</v>
      </c>
      <c r="BW92" s="39">
        <v>1</v>
      </c>
      <c r="BX92" s="39">
        <v>185</v>
      </c>
      <c r="BY92" s="39">
        <v>36</v>
      </c>
      <c r="BZ92" s="39">
        <v>59</v>
      </c>
    </row>
    <row r="93" spans="1:78" x14ac:dyDescent="0.2">
      <c r="A93" s="39">
        <v>3</v>
      </c>
      <c r="B93" s="43">
        <v>74</v>
      </c>
      <c r="C93" s="25" t="s">
        <v>426</v>
      </c>
      <c r="D93" s="44">
        <v>266</v>
      </c>
      <c r="E93" s="98">
        <v>326</v>
      </c>
      <c r="F93" s="39">
        <v>274</v>
      </c>
      <c r="G93" s="46">
        <f>'Revised Stratig. - April ''08'!$G$271</f>
        <v>6159</v>
      </c>
      <c r="H93" s="39">
        <v>11</v>
      </c>
      <c r="I93" s="39">
        <v>0</v>
      </c>
      <c r="J93" s="39">
        <v>0</v>
      </c>
      <c r="K93" s="39">
        <v>8</v>
      </c>
      <c r="L93" s="39">
        <v>0</v>
      </c>
      <c r="M93" s="39">
        <v>0</v>
      </c>
      <c r="N93" s="39">
        <v>1</v>
      </c>
      <c r="O93" s="39">
        <v>22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1</v>
      </c>
      <c r="V93" s="39">
        <v>0</v>
      </c>
      <c r="W93" s="39">
        <v>1</v>
      </c>
      <c r="X93" s="39">
        <v>0</v>
      </c>
      <c r="Y93" s="39">
        <v>0</v>
      </c>
      <c r="Z93" s="39">
        <v>0</v>
      </c>
      <c r="AA93" s="39">
        <v>0</v>
      </c>
      <c r="AB93" s="39">
        <v>1</v>
      </c>
      <c r="AC93" s="39">
        <v>2</v>
      </c>
      <c r="AD93" s="39">
        <v>3</v>
      </c>
      <c r="AE93" s="39">
        <v>73</v>
      </c>
      <c r="AF93" s="39">
        <v>7</v>
      </c>
      <c r="AG93" s="39">
        <v>143</v>
      </c>
      <c r="AH93" s="39">
        <v>0</v>
      </c>
      <c r="AI93" s="39">
        <v>13</v>
      </c>
      <c r="AJ93" s="39">
        <v>0</v>
      </c>
      <c r="AK93" s="39">
        <v>4</v>
      </c>
      <c r="AL93" s="39">
        <v>4</v>
      </c>
      <c r="AM93" s="39">
        <v>3</v>
      </c>
      <c r="AN93" s="39">
        <v>2</v>
      </c>
      <c r="AO93" s="39">
        <v>0</v>
      </c>
      <c r="AP93" s="39">
        <v>0</v>
      </c>
      <c r="AQ93" s="39">
        <v>0</v>
      </c>
      <c r="AR93" s="39">
        <v>5</v>
      </c>
      <c r="AS93" s="39">
        <v>0</v>
      </c>
      <c r="AT93" s="39">
        <v>0</v>
      </c>
      <c r="AU93" s="39">
        <v>0</v>
      </c>
      <c r="AV93" s="39">
        <v>0</v>
      </c>
      <c r="AW93" s="39">
        <v>0</v>
      </c>
      <c r="AX93" s="39">
        <v>0</v>
      </c>
      <c r="AY93" s="39">
        <v>0</v>
      </c>
      <c r="AZ93" s="39">
        <v>0</v>
      </c>
      <c r="BA93" s="39">
        <v>0</v>
      </c>
      <c r="BB93" s="39">
        <v>0</v>
      </c>
      <c r="BC93" s="39">
        <v>0</v>
      </c>
      <c r="BD93" s="39">
        <v>3</v>
      </c>
      <c r="BE93" s="39">
        <v>0</v>
      </c>
      <c r="BF93" s="39">
        <v>0</v>
      </c>
      <c r="BG93" s="39">
        <v>0</v>
      </c>
      <c r="BH93" s="39">
        <v>0</v>
      </c>
      <c r="BI93" s="39">
        <v>0</v>
      </c>
      <c r="BJ93" s="39">
        <v>0</v>
      </c>
      <c r="BK93" s="39">
        <v>0</v>
      </c>
      <c r="BL93" s="39">
        <v>0</v>
      </c>
      <c r="BM93" s="39">
        <v>0</v>
      </c>
      <c r="BN93" s="39">
        <v>0</v>
      </c>
      <c r="BO93" s="39">
        <v>0</v>
      </c>
      <c r="BP93" s="39">
        <v>0</v>
      </c>
      <c r="BQ93" s="39">
        <v>0</v>
      </c>
      <c r="BR93" s="39">
        <v>0</v>
      </c>
      <c r="BS93" s="39">
        <v>0</v>
      </c>
      <c r="BT93" s="39">
        <v>0</v>
      </c>
      <c r="BU93" s="39">
        <v>2</v>
      </c>
      <c r="BV93" s="39">
        <v>0</v>
      </c>
      <c r="BW93" s="39">
        <v>0</v>
      </c>
      <c r="BX93" s="39">
        <v>58</v>
      </c>
      <c r="BY93" s="39">
        <v>8</v>
      </c>
      <c r="BZ93" s="39">
        <v>12257.345454545455</v>
      </c>
    </row>
    <row r="94" spans="1:78" x14ac:dyDescent="0.2">
      <c r="A94" s="39">
        <v>3</v>
      </c>
      <c r="B94" s="43">
        <v>84</v>
      </c>
      <c r="C94" s="25" t="s">
        <v>426</v>
      </c>
      <c r="D94" s="44">
        <v>276</v>
      </c>
      <c r="E94" s="98">
        <v>336</v>
      </c>
      <c r="F94" s="39">
        <v>284</v>
      </c>
      <c r="G94" s="46">
        <f>'Revised Stratig. - April ''08'!$G$281</f>
        <v>6352</v>
      </c>
      <c r="H94" s="39">
        <v>10</v>
      </c>
      <c r="I94" s="39">
        <v>0</v>
      </c>
      <c r="J94" s="39">
        <v>0</v>
      </c>
      <c r="K94" s="39">
        <v>3</v>
      </c>
      <c r="L94" s="39">
        <v>0</v>
      </c>
      <c r="M94" s="39">
        <v>0</v>
      </c>
      <c r="N94" s="39">
        <v>1</v>
      </c>
      <c r="O94" s="39">
        <v>16</v>
      </c>
      <c r="P94" s="39">
        <v>0</v>
      </c>
      <c r="Q94" s="39">
        <v>0</v>
      </c>
      <c r="R94" s="39">
        <v>1</v>
      </c>
      <c r="S94" s="39">
        <v>0</v>
      </c>
      <c r="T94" s="39">
        <v>0</v>
      </c>
      <c r="U94" s="39">
        <v>0</v>
      </c>
      <c r="V94" s="39">
        <v>1</v>
      </c>
      <c r="W94" s="39">
        <v>1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1</v>
      </c>
      <c r="AD94" s="39">
        <v>0</v>
      </c>
      <c r="AE94" s="39">
        <v>44</v>
      </c>
      <c r="AF94" s="39">
        <v>6</v>
      </c>
      <c r="AG94" s="39">
        <v>153.5</v>
      </c>
      <c r="AH94" s="39">
        <v>0</v>
      </c>
      <c r="AI94" s="39">
        <v>20</v>
      </c>
      <c r="AJ94" s="39">
        <v>0</v>
      </c>
      <c r="AK94" s="39">
        <v>1</v>
      </c>
      <c r="AL94" s="39">
        <v>3</v>
      </c>
      <c r="AM94" s="39">
        <v>0</v>
      </c>
      <c r="AN94" s="39">
        <v>2</v>
      </c>
      <c r="AO94" s="39">
        <v>0</v>
      </c>
      <c r="AP94" s="39">
        <v>0</v>
      </c>
      <c r="AQ94" s="39">
        <v>0</v>
      </c>
      <c r="AR94" s="39">
        <v>0</v>
      </c>
      <c r="AS94" s="39">
        <v>0</v>
      </c>
      <c r="AT94" s="39">
        <v>0</v>
      </c>
      <c r="AU94" s="39">
        <v>2</v>
      </c>
      <c r="AV94" s="39">
        <v>0</v>
      </c>
      <c r="AW94" s="39">
        <v>0</v>
      </c>
      <c r="AX94" s="39">
        <v>1</v>
      </c>
      <c r="AY94" s="39">
        <v>0</v>
      </c>
      <c r="AZ94" s="39">
        <v>1</v>
      </c>
      <c r="BA94" s="39">
        <v>0</v>
      </c>
      <c r="BB94" s="39">
        <v>0</v>
      </c>
      <c r="BC94" s="39">
        <v>0</v>
      </c>
      <c r="BD94" s="39">
        <v>0</v>
      </c>
      <c r="BE94" s="39">
        <v>0</v>
      </c>
      <c r="BF94" s="39">
        <v>0</v>
      </c>
      <c r="BG94" s="39">
        <v>0</v>
      </c>
      <c r="BH94" s="39">
        <v>0</v>
      </c>
      <c r="BI94" s="39">
        <v>0</v>
      </c>
      <c r="BJ94" s="39">
        <v>0</v>
      </c>
      <c r="BK94" s="39">
        <v>0</v>
      </c>
      <c r="BL94" s="39">
        <v>0</v>
      </c>
      <c r="BM94" s="39">
        <v>0</v>
      </c>
      <c r="BN94" s="39">
        <v>0</v>
      </c>
      <c r="BO94" s="39">
        <v>0</v>
      </c>
      <c r="BP94" s="39">
        <v>0</v>
      </c>
      <c r="BQ94" s="39">
        <v>0</v>
      </c>
      <c r="BR94" s="39">
        <v>0</v>
      </c>
      <c r="BS94" s="39">
        <v>0</v>
      </c>
      <c r="BT94" s="39">
        <v>0</v>
      </c>
      <c r="BU94" s="39">
        <v>2</v>
      </c>
      <c r="BV94" s="39">
        <v>0</v>
      </c>
      <c r="BW94" s="39">
        <v>0</v>
      </c>
      <c r="BX94" s="39">
        <v>71</v>
      </c>
      <c r="BY94" s="39">
        <v>48</v>
      </c>
      <c r="BZ94" s="40">
        <v>19754.28</v>
      </c>
    </row>
    <row r="95" spans="1:78" x14ac:dyDescent="0.2">
      <c r="A95" s="39">
        <v>3</v>
      </c>
      <c r="B95" s="43">
        <v>94</v>
      </c>
      <c r="C95" s="25" t="s">
        <v>426</v>
      </c>
      <c r="D95" s="44">
        <v>286</v>
      </c>
      <c r="E95" s="98">
        <v>346</v>
      </c>
      <c r="F95" s="39">
        <v>294</v>
      </c>
      <c r="G95" s="46">
        <f>'Revised Stratig. - April ''08'!$G$291</f>
        <v>6565</v>
      </c>
      <c r="H95" s="39">
        <v>14</v>
      </c>
      <c r="I95" s="39">
        <v>3</v>
      </c>
      <c r="J95" s="39">
        <v>0</v>
      </c>
      <c r="K95" s="39">
        <v>3</v>
      </c>
      <c r="L95" s="39">
        <v>0</v>
      </c>
      <c r="M95" s="39">
        <v>0</v>
      </c>
      <c r="N95" s="39">
        <v>3</v>
      </c>
      <c r="O95" s="39">
        <v>51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7</v>
      </c>
      <c r="AD95" s="39">
        <v>2</v>
      </c>
      <c r="AE95" s="39">
        <v>69</v>
      </c>
      <c r="AF95" s="39">
        <v>4</v>
      </c>
      <c r="AG95" s="39">
        <v>126</v>
      </c>
      <c r="AH95" s="39">
        <v>0</v>
      </c>
      <c r="AI95" s="39">
        <v>18</v>
      </c>
      <c r="AJ95" s="39">
        <v>0</v>
      </c>
      <c r="AK95" s="39">
        <v>0</v>
      </c>
      <c r="AL95" s="39">
        <v>0</v>
      </c>
      <c r="AM95" s="39">
        <v>3</v>
      </c>
      <c r="AN95" s="39">
        <v>1</v>
      </c>
      <c r="AO95" s="39">
        <v>0</v>
      </c>
      <c r="AP95" s="39">
        <v>0</v>
      </c>
      <c r="AQ95" s="39">
        <v>0</v>
      </c>
      <c r="AR95" s="39">
        <v>0</v>
      </c>
      <c r="AS95" s="39">
        <v>1</v>
      </c>
      <c r="AT95" s="39">
        <v>0</v>
      </c>
      <c r="AU95" s="39">
        <v>0</v>
      </c>
      <c r="AV95" s="39">
        <v>0</v>
      </c>
      <c r="AW95" s="39">
        <v>0</v>
      </c>
      <c r="AX95" s="39">
        <v>1</v>
      </c>
      <c r="AY95" s="39">
        <v>0</v>
      </c>
      <c r="AZ95" s="39">
        <v>0</v>
      </c>
      <c r="BA95" s="39">
        <v>17</v>
      </c>
      <c r="BB95" s="39">
        <v>0</v>
      </c>
      <c r="BC95" s="39">
        <v>4</v>
      </c>
      <c r="BD95" s="39">
        <v>0</v>
      </c>
      <c r="BE95" s="39">
        <v>0</v>
      </c>
      <c r="BF95" s="39">
        <v>0</v>
      </c>
      <c r="BG95" s="39">
        <v>0</v>
      </c>
      <c r="BH95" s="39">
        <v>0</v>
      </c>
      <c r="BI95" s="39">
        <v>0</v>
      </c>
      <c r="BJ95" s="39">
        <v>0</v>
      </c>
      <c r="BK95" s="39">
        <v>0</v>
      </c>
      <c r="BL95" s="39">
        <v>1</v>
      </c>
      <c r="BM95" s="39">
        <v>0</v>
      </c>
      <c r="BN95" s="39">
        <v>0</v>
      </c>
      <c r="BO95" s="39">
        <v>0</v>
      </c>
      <c r="BP95" s="39">
        <v>0</v>
      </c>
      <c r="BQ95" s="39">
        <v>0</v>
      </c>
      <c r="BR95" s="39">
        <v>0</v>
      </c>
      <c r="BS95" s="39">
        <v>0</v>
      </c>
      <c r="BT95" s="39">
        <v>0</v>
      </c>
      <c r="BU95" s="39">
        <v>0</v>
      </c>
      <c r="BV95" s="39">
        <v>0</v>
      </c>
      <c r="BW95" s="39">
        <v>0</v>
      </c>
      <c r="BX95" s="39">
        <v>28</v>
      </c>
      <c r="BY95" s="39">
        <v>7</v>
      </c>
      <c r="BZ95" s="39">
        <v>24412.885714285712</v>
      </c>
    </row>
    <row r="96" spans="1:78" x14ac:dyDescent="0.2">
      <c r="A96" s="39">
        <v>4</v>
      </c>
      <c r="B96" s="43">
        <v>5</v>
      </c>
      <c r="C96" s="25" t="s">
        <v>426</v>
      </c>
      <c r="D96" s="44">
        <v>296</v>
      </c>
      <c r="E96" s="98">
        <v>356</v>
      </c>
      <c r="F96" s="39">
        <v>305</v>
      </c>
      <c r="G96" s="46">
        <f>'Revised Stratig. - April ''08'!$G$301</f>
        <v>6655</v>
      </c>
      <c r="H96" s="39">
        <v>5</v>
      </c>
      <c r="I96" s="39">
        <v>0</v>
      </c>
      <c r="J96" s="39">
        <v>0</v>
      </c>
      <c r="K96" s="39">
        <v>1</v>
      </c>
      <c r="L96" s="39">
        <v>0</v>
      </c>
      <c r="M96" s="39">
        <v>0</v>
      </c>
      <c r="N96" s="39">
        <v>2</v>
      </c>
      <c r="O96" s="39">
        <v>36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2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5</v>
      </c>
      <c r="AD96" s="39">
        <v>0</v>
      </c>
      <c r="AE96" s="39">
        <v>20</v>
      </c>
      <c r="AF96" s="39">
        <v>5</v>
      </c>
      <c r="AG96" s="39">
        <v>149</v>
      </c>
      <c r="AH96" s="39">
        <v>0</v>
      </c>
      <c r="AI96" s="39">
        <v>31</v>
      </c>
      <c r="AJ96" s="39">
        <v>0</v>
      </c>
      <c r="AK96" s="39">
        <v>0</v>
      </c>
      <c r="AL96" s="39">
        <v>1</v>
      </c>
      <c r="AM96" s="39">
        <v>0</v>
      </c>
      <c r="AN96" s="39">
        <v>2</v>
      </c>
      <c r="AO96" s="39">
        <v>0</v>
      </c>
      <c r="AP96" s="39">
        <v>0</v>
      </c>
      <c r="AQ96" s="39">
        <v>0</v>
      </c>
      <c r="AR96" s="39">
        <v>2</v>
      </c>
      <c r="AS96" s="39">
        <v>0</v>
      </c>
      <c r="AT96" s="39">
        <v>0</v>
      </c>
      <c r="AU96" s="39">
        <v>4</v>
      </c>
      <c r="AV96" s="39">
        <v>0</v>
      </c>
      <c r="AW96" s="39">
        <v>0</v>
      </c>
      <c r="AX96" s="39">
        <v>0</v>
      </c>
      <c r="AY96" s="39">
        <v>0</v>
      </c>
      <c r="AZ96" s="39">
        <v>1</v>
      </c>
      <c r="BA96" s="39">
        <v>0</v>
      </c>
      <c r="BB96" s="39">
        <v>0</v>
      </c>
      <c r="BC96" s="39">
        <v>0</v>
      </c>
      <c r="BD96" s="39">
        <v>0</v>
      </c>
      <c r="BE96" s="39">
        <v>0</v>
      </c>
      <c r="BF96" s="39">
        <v>0</v>
      </c>
      <c r="BG96" s="39">
        <v>0</v>
      </c>
      <c r="BH96" s="39">
        <v>0</v>
      </c>
      <c r="BI96" s="39">
        <v>0</v>
      </c>
      <c r="BJ96" s="39">
        <v>0</v>
      </c>
      <c r="BK96" s="39">
        <v>0</v>
      </c>
      <c r="BL96" s="39">
        <v>0</v>
      </c>
      <c r="BM96" s="39">
        <v>0</v>
      </c>
      <c r="BN96" s="39">
        <v>0</v>
      </c>
      <c r="BO96" s="39">
        <v>0</v>
      </c>
      <c r="BP96" s="39">
        <v>0</v>
      </c>
      <c r="BQ96" s="39">
        <v>0</v>
      </c>
      <c r="BR96" s="39">
        <v>0</v>
      </c>
      <c r="BS96" s="39">
        <v>0</v>
      </c>
      <c r="BT96" s="39">
        <v>1</v>
      </c>
      <c r="BU96" s="39">
        <v>0</v>
      </c>
      <c r="BV96" s="39">
        <v>0</v>
      </c>
      <c r="BW96" s="39">
        <v>0</v>
      </c>
      <c r="BX96" s="39">
        <v>89</v>
      </c>
      <c r="BY96" s="39">
        <v>43</v>
      </c>
      <c r="BZ96" s="40">
        <v>15528.685714285715</v>
      </c>
    </row>
    <row r="97" spans="1:78" x14ac:dyDescent="0.2">
      <c r="A97" s="39">
        <v>4</v>
      </c>
      <c r="B97" s="43">
        <v>15</v>
      </c>
      <c r="C97" s="25" t="s">
        <v>426</v>
      </c>
      <c r="D97" s="44">
        <v>306</v>
      </c>
      <c r="E97" s="98">
        <v>366</v>
      </c>
      <c r="F97" s="39">
        <v>315</v>
      </c>
      <c r="G97" s="46">
        <f>'Revised Stratig. - April ''08'!$G$311</f>
        <v>6923</v>
      </c>
      <c r="H97" s="39">
        <v>16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3</v>
      </c>
      <c r="O97" s="39">
        <v>35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 s="39">
        <v>0</v>
      </c>
      <c r="Y97" s="39">
        <v>0</v>
      </c>
      <c r="Z97" s="39">
        <v>0</v>
      </c>
      <c r="AA97" s="39">
        <v>0</v>
      </c>
      <c r="AB97" s="39">
        <v>0</v>
      </c>
      <c r="AC97" s="39">
        <v>2</v>
      </c>
      <c r="AD97" s="39">
        <v>0.5</v>
      </c>
      <c r="AE97" s="39">
        <v>16.5</v>
      </c>
      <c r="AF97" s="39">
        <v>5</v>
      </c>
      <c r="AG97" s="39">
        <v>176</v>
      </c>
      <c r="AH97" s="39">
        <v>0</v>
      </c>
      <c r="AI97" s="39">
        <v>13</v>
      </c>
      <c r="AJ97" s="39">
        <v>0</v>
      </c>
      <c r="AK97" s="39">
        <v>0</v>
      </c>
      <c r="AL97" s="39">
        <v>2</v>
      </c>
      <c r="AM97" s="39">
        <v>1</v>
      </c>
      <c r="AN97" s="39">
        <v>3</v>
      </c>
      <c r="AO97" s="39">
        <v>0</v>
      </c>
      <c r="AP97" s="39">
        <v>0</v>
      </c>
      <c r="AQ97" s="39">
        <v>0</v>
      </c>
      <c r="AR97" s="39">
        <v>0</v>
      </c>
      <c r="AS97" s="39">
        <v>0</v>
      </c>
      <c r="AT97" s="39">
        <v>0</v>
      </c>
      <c r="AU97" s="39">
        <v>3</v>
      </c>
      <c r="AV97" s="39">
        <v>1</v>
      </c>
      <c r="AW97" s="39">
        <v>0</v>
      </c>
      <c r="AX97" s="39">
        <v>0</v>
      </c>
      <c r="AY97" s="39">
        <v>0</v>
      </c>
      <c r="AZ97" s="39">
        <v>1</v>
      </c>
      <c r="BA97" s="39">
        <v>0</v>
      </c>
      <c r="BB97" s="39">
        <v>0</v>
      </c>
      <c r="BC97" s="39">
        <v>0</v>
      </c>
      <c r="BD97" s="39">
        <v>1</v>
      </c>
      <c r="BE97" s="39">
        <v>0</v>
      </c>
      <c r="BF97" s="39">
        <v>0</v>
      </c>
      <c r="BG97" s="39">
        <v>0</v>
      </c>
      <c r="BH97" s="39">
        <v>2</v>
      </c>
      <c r="BI97" s="39">
        <v>0</v>
      </c>
      <c r="BJ97" s="39">
        <v>0</v>
      </c>
      <c r="BK97" s="39">
        <v>0</v>
      </c>
      <c r="BL97" s="39">
        <v>1</v>
      </c>
      <c r="BM97" s="39">
        <v>0</v>
      </c>
      <c r="BN97" s="39">
        <v>0</v>
      </c>
      <c r="BO97" s="39">
        <v>0</v>
      </c>
      <c r="BP97" s="39">
        <v>0</v>
      </c>
      <c r="BQ97" s="39">
        <v>0</v>
      </c>
      <c r="BR97" s="39">
        <v>0</v>
      </c>
      <c r="BS97" s="39">
        <v>0</v>
      </c>
      <c r="BT97" s="39">
        <v>0</v>
      </c>
      <c r="BU97" s="39">
        <v>0</v>
      </c>
      <c r="BV97" s="39">
        <v>0</v>
      </c>
      <c r="BW97" s="39">
        <v>0</v>
      </c>
      <c r="BX97" s="39">
        <v>174</v>
      </c>
      <c r="BY97" s="39">
        <v>106</v>
      </c>
      <c r="BZ97" s="40">
        <v>10078.714285714286</v>
      </c>
    </row>
    <row r="98" spans="1:78" x14ac:dyDescent="0.2">
      <c r="A98" s="39">
        <v>4</v>
      </c>
      <c r="B98" s="43">
        <v>25</v>
      </c>
      <c r="C98" s="25" t="s">
        <v>426</v>
      </c>
      <c r="D98" s="44">
        <v>316</v>
      </c>
      <c r="E98" s="98">
        <v>376</v>
      </c>
      <c r="F98" s="39">
        <v>325</v>
      </c>
      <c r="G98" s="46">
        <f>'Revised Stratig. - April ''08'!$G$321</f>
        <v>7265</v>
      </c>
      <c r="H98" s="39">
        <v>14</v>
      </c>
      <c r="I98" s="39">
        <v>0</v>
      </c>
      <c r="J98" s="39">
        <v>0</v>
      </c>
      <c r="K98" s="39">
        <v>1</v>
      </c>
      <c r="L98" s="39">
        <v>0</v>
      </c>
      <c r="M98" s="39">
        <v>0</v>
      </c>
      <c r="N98" s="39">
        <v>3</v>
      </c>
      <c r="O98" s="39">
        <v>64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 s="39">
        <v>0</v>
      </c>
      <c r="Y98" s="39">
        <v>1</v>
      </c>
      <c r="Z98" s="39">
        <v>0</v>
      </c>
      <c r="AA98" s="39">
        <v>0</v>
      </c>
      <c r="AB98" s="39">
        <v>0</v>
      </c>
      <c r="AC98" s="39">
        <v>1</v>
      </c>
      <c r="AD98" s="39">
        <v>0</v>
      </c>
      <c r="AE98" s="39">
        <v>11</v>
      </c>
      <c r="AF98" s="39">
        <v>7</v>
      </c>
      <c r="AG98" s="39">
        <v>158.5</v>
      </c>
      <c r="AH98" s="39">
        <v>0</v>
      </c>
      <c r="AI98" s="39">
        <v>5</v>
      </c>
      <c r="AJ98" s="39">
        <v>0</v>
      </c>
      <c r="AK98" s="39">
        <v>1</v>
      </c>
      <c r="AL98" s="39">
        <v>1</v>
      </c>
      <c r="AM98" s="39">
        <v>0</v>
      </c>
      <c r="AN98" s="39">
        <v>1</v>
      </c>
      <c r="AO98" s="39">
        <v>0</v>
      </c>
      <c r="AP98" s="39">
        <v>0</v>
      </c>
      <c r="AQ98" s="39">
        <v>0</v>
      </c>
      <c r="AR98" s="39">
        <v>0</v>
      </c>
      <c r="AS98" s="39">
        <v>0</v>
      </c>
      <c r="AT98" s="39">
        <v>0</v>
      </c>
      <c r="AU98" s="39">
        <v>5</v>
      </c>
      <c r="AV98" s="39">
        <v>0</v>
      </c>
      <c r="AW98" s="39">
        <v>0</v>
      </c>
      <c r="AX98" s="39">
        <v>1</v>
      </c>
      <c r="AY98" s="39">
        <v>0</v>
      </c>
      <c r="AZ98" s="39">
        <v>0</v>
      </c>
      <c r="BA98" s="39">
        <v>0</v>
      </c>
      <c r="BB98" s="39">
        <v>0</v>
      </c>
      <c r="BC98" s="39">
        <v>0</v>
      </c>
      <c r="BD98" s="39">
        <v>2</v>
      </c>
      <c r="BE98" s="39">
        <v>0</v>
      </c>
      <c r="BF98" s="39">
        <v>0</v>
      </c>
      <c r="BG98" s="39">
        <v>0</v>
      </c>
      <c r="BH98" s="39">
        <v>0</v>
      </c>
      <c r="BI98" s="39">
        <v>0</v>
      </c>
      <c r="BJ98" s="39">
        <v>0</v>
      </c>
      <c r="BK98" s="39">
        <v>0</v>
      </c>
      <c r="BL98" s="39">
        <v>0</v>
      </c>
      <c r="BM98" s="39">
        <v>0</v>
      </c>
      <c r="BN98" s="39">
        <v>0</v>
      </c>
      <c r="BO98" s="39">
        <v>0</v>
      </c>
      <c r="BP98" s="39">
        <v>0</v>
      </c>
      <c r="BQ98" s="39">
        <v>0</v>
      </c>
      <c r="BR98" s="39">
        <v>0</v>
      </c>
      <c r="BS98" s="39">
        <v>0</v>
      </c>
      <c r="BT98" s="39">
        <v>1</v>
      </c>
      <c r="BU98" s="39">
        <v>0</v>
      </c>
      <c r="BV98" s="39">
        <v>0</v>
      </c>
      <c r="BW98" s="39">
        <v>0</v>
      </c>
      <c r="BX98" s="39">
        <v>128</v>
      </c>
      <c r="BY98" s="39">
        <v>61</v>
      </c>
      <c r="BZ98" s="40">
        <v>11402.181818181818</v>
      </c>
    </row>
    <row r="99" spans="1:78" x14ac:dyDescent="0.2">
      <c r="A99" s="39">
        <v>4</v>
      </c>
      <c r="B99" s="43">
        <v>35</v>
      </c>
      <c r="C99" s="25" t="s">
        <v>426</v>
      </c>
      <c r="D99" s="44">
        <v>326</v>
      </c>
      <c r="E99" s="98">
        <v>386</v>
      </c>
      <c r="F99" s="39">
        <v>335</v>
      </c>
      <c r="G99" s="46">
        <f>'Revised Stratig. - April ''08'!$G$331</f>
        <v>7444</v>
      </c>
      <c r="H99" s="39">
        <v>24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3</v>
      </c>
      <c r="O99" s="39">
        <v>110</v>
      </c>
      <c r="P99" s="39">
        <v>1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1</v>
      </c>
      <c r="Z99" s="39">
        <v>0</v>
      </c>
      <c r="AA99" s="39">
        <v>0</v>
      </c>
      <c r="AB99" s="39">
        <v>0</v>
      </c>
      <c r="AC99" s="39">
        <v>2</v>
      </c>
      <c r="AD99" s="39">
        <v>0</v>
      </c>
      <c r="AE99" s="39">
        <v>3</v>
      </c>
      <c r="AF99" s="39">
        <v>1</v>
      </c>
      <c r="AG99" s="39">
        <v>114</v>
      </c>
      <c r="AH99" s="39">
        <v>0</v>
      </c>
      <c r="AI99" s="39">
        <v>16</v>
      </c>
      <c r="AJ99" s="39">
        <v>1</v>
      </c>
      <c r="AK99" s="39">
        <v>0</v>
      </c>
      <c r="AL99" s="39">
        <v>1</v>
      </c>
      <c r="AM99" s="39">
        <v>1</v>
      </c>
      <c r="AN99" s="39">
        <v>0</v>
      </c>
      <c r="AO99" s="39">
        <v>0</v>
      </c>
      <c r="AP99" s="39">
        <v>0</v>
      </c>
      <c r="AQ99" s="39">
        <v>0</v>
      </c>
      <c r="AR99" s="39">
        <v>1</v>
      </c>
      <c r="AS99" s="39">
        <v>0</v>
      </c>
      <c r="AT99" s="39">
        <v>0</v>
      </c>
      <c r="AU99" s="39">
        <v>6</v>
      </c>
      <c r="AV99" s="39">
        <v>0</v>
      </c>
      <c r="AW99" s="39">
        <v>0</v>
      </c>
      <c r="AX99" s="39">
        <v>2</v>
      </c>
      <c r="AY99" s="39">
        <v>0</v>
      </c>
      <c r="AZ99" s="39">
        <v>0</v>
      </c>
      <c r="BA99" s="39">
        <v>0</v>
      </c>
      <c r="BB99" s="39">
        <v>0</v>
      </c>
      <c r="BC99" s="39">
        <v>0</v>
      </c>
      <c r="BD99" s="39">
        <v>2</v>
      </c>
      <c r="BE99" s="39">
        <v>0</v>
      </c>
      <c r="BF99" s="39">
        <v>0</v>
      </c>
      <c r="BG99" s="39">
        <v>0</v>
      </c>
      <c r="BH99" s="39">
        <v>1</v>
      </c>
      <c r="BI99" s="39">
        <v>0</v>
      </c>
      <c r="BJ99" s="39">
        <v>0</v>
      </c>
      <c r="BK99" s="39">
        <v>0</v>
      </c>
      <c r="BL99" s="39">
        <v>0</v>
      </c>
      <c r="BM99" s="39">
        <v>0</v>
      </c>
      <c r="BN99" s="39">
        <v>0</v>
      </c>
      <c r="BO99" s="39">
        <v>0</v>
      </c>
      <c r="BP99" s="39">
        <v>0</v>
      </c>
      <c r="BQ99" s="39">
        <v>0</v>
      </c>
      <c r="BR99" s="39">
        <v>0</v>
      </c>
      <c r="BS99" s="39">
        <v>0</v>
      </c>
      <c r="BT99" s="39">
        <v>0</v>
      </c>
      <c r="BU99" s="39">
        <v>2</v>
      </c>
      <c r="BV99" s="39">
        <v>0</v>
      </c>
      <c r="BW99" s="39">
        <v>0</v>
      </c>
      <c r="BX99" s="39">
        <v>62</v>
      </c>
      <c r="BY99" s="39">
        <v>30</v>
      </c>
      <c r="BZ99" s="40">
        <v>10095.681818181818</v>
      </c>
    </row>
    <row r="100" spans="1:78" s="30" customFormat="1" x14ac:dyDescent="0.2">
      <c r="A100" s="43">
        <v>4</v>
      </c>
      <c r="B100" s="43">
        <v>43</v>
      </c>
      <c r="C100" s="43" t="s">
        <v>434</v>
      </c>
      <c r="D100" s="44">
        <v>334</v>
      </c>
      <c r="E100" s="98">
        <v>394</v>
      </c>
      <c r="F100" s="93">
        <v>343</v>
      </c>
      <c r="G100" s="60">
        <f>'Revised Stratig. - April ''08'!$G$339</f>
        <v>7652</v>
      </c>
      <c r="H100" s="47">
        <v>20</v>
      </c>
      <c r="I100" s="47">
        <v>4.5</v>
      </c>
      <c r="J100" s="47">
        <v>0</v>
      </c>
      <c r="K100" s="47">
        <v>0</v>
      </c>
      <c r="L100" s="47">
        <v>3</v>
      </c>
      <c r="M100" s="47">
        <v>3</v>
      </c>
      <c r="N100" s="47"/>
      <c r="O100" s="47">
        <v>43</v>
      </c>
      <c r="P100" s="47">
        <v>0</v>
      </c>
      <c r="Q100" s="47">
        <v>0</v>
      </c>
      <c r="R100" s="47">
        <v>0</v>
      </c>
      <c r="S100" s="47">
        <v>0</v>
      </c>
      <c r="T100" s="47">
        <v>2</v>
      </c>
      <c r="U100" s="47">
        <v>0</v>
      </c>
      <c r="V100" s="47">
        <v>0</v>
      </c>
      <c r="W100" s="47">
        <v>0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47">
        <v>2</v>
      </c>
      <c r="AD100" s="47">
        <v>11.5</v>
      </c>
      <c r="AE100" s="47">
        <v>33.5</v>
      </c>
      <c r="AF100" s="47">
        <v>8</v>
      </c>
      <c r="AG100" s="47">
        <v>189</v>
      </c>
      <c r="AH100" s="47">
        <v>0</v>
      </c>
      <c r="AI100" s="47">
        <v>10</v>
      </c>
      <c r="AJ100" s="47">
        <v>0</v>
      </c>
      <c r="AK100" s="47">
        <v>2</v>
      </c>
      <c r="AL100" s="47">
        <v>1</v>
      </c>
      <c r="AM100" s="47">
        <v>2</v>
      </c>
      <c r="AN100" s="47">
        <v>0</v>
      </c>
      <c r="AO100" s="47">
        <v>0</v>
      </c>
      <c r="AP100" s="47">
        <v>0</v>
      </c>
      <c r="AQ100" s="47">
        <v>0</v>
      </c>
      <c r="AR100" s="47">
        <v>0</v>
      </c>
      <c r="AS100" s="47">
        <v>0</v>
      </c>
      <c r="AT100" s="47">
        <v>0</v>
      </c>
      <c r="AU100" s="47">
        <v>1</v>
      </c>
      <c r="AV100" s="47">
        <v>0</v>
      </c>
      <c r="AW100" s="47">
        <v>0</v>
      </c>
      <c r="AX100" s="47">
        <v>1</v>
      </c>
      <c r="AY100" s="47">
        <v>0</v>
      </c>
      <c r="AZ100" s="47">
        <v>2</v>
      </c>
      <c r="BA100" s="47">
        <v>0</v>
      </c>
      <c r="BB100" s="47">
        <v>0</v>
      </c>
      <c r="BC100" s="47">
        <v>0</v>
      </c>
      <c r="BD100" s="47">
        <v>0</v>
      </c>
      <c r="BE100" s="47">
        <v>0</v>
      </c>
      <c r="BF100" s="47">
        <v>0</v>
      </c>
      <c r="BG100" s="47">
        <v>0</v>
      </c>
      <c r="BH100" s="47">
        <v>0</v>
      </c>
      <c r="BI100" s="47">
        <v>0</v>
      </c>
      <c r="BJ100" s="47">
        <v>0</v>
      </c>
      <c r="BK100" s="47">
        <v>0</v>
      </c>
      <c r="BL100" s="47">
        <v>0</v>
      </c>
      <c r="BM100" s="47">
        <v>0</v>
      </c>
      <c r="BN100" s="47">
        <v>0</v>
      </c>
      <c r="BO100" s="47">
        <v>0</v>
      </c>
      <c r="BP100" s="47">
        <v>0</v>
      </c>
      <c r="BQ100" s="47">
        <v>0</v>
      </c>
      <c r="BR100" s="47">
        <v>0</v>
      </c>
      <c r="BS100" s="47">
        <v>0</v>
      </c>
      <c r="BT100" s="47">
        <v>0</v>
      </c>
      <c r="BU100" s="47">
        <v>2</v>
      </c>
      <c r="BV100" s="47">
        <v>0</v>
      </c>
      <c r="BW100" s="47">
        <v>3</v>
      </c>
      <c r="BX100" s="47"/>
      <c r="BY100" s="47"/>
      <c r="BZ100" s="125"/>
    </row>
    <row r="101" spans="1:78" s="30" customFormat="1" x14ac:dyDescent="0.2">
      <c r="A101" s="74">
        <v>4</v>
      </c>
      <c r="B101" s="74">
        <v>53</v>
      </c>
      <c r="C101" s="95" t="s">
        <v>434</v>
      </c>
      <c r="D101" s="74">
        <v>344</v>
      </c>
      <c r="E101" s="98">
        <v>404</v>
      </c>
      <c r="F101" s="76">
        <v>353</v>
      </c>
      <c r="G101" s="75">
        <f>'Revised Stratig. - April ''08'!$G$349</f>
        <v>7813</v>
      </c>
      <c r="H101" s="74">
        <v>35</v>
      </c>
      <c r="I101" s="74">
        <v>4</v>
      </c>
      <c r="J101" s="74">
        <v>0</v>
      </c>
      <c r="K101" s="74">
        <v>0</v>
      </c>
      <c r="L101" s="74">
        <v>0</v>
      </c>
      <c r="M101" s="74">
        <v>2</v>
      </c>
      <c r="N101" s="74"/>
      <c r="O101" s="74">
        <v>72</v>
      </c>
      <c r="P101" s="74">
        <v>0</v>
      </c>
      <c r="Q101" s="74">
        <v>0</v>
      </c>
      <c r="R101" s="74">
        <v>0</v>
      </c>
      <c r="S101" s="74">
        <v>0</v>
      </c>
      <c r="T101" s="74">
        <v>2</v>
      </c>
      <c r="U101" s="74">
        <v>0</v>
      </c>
      <c r="V101" s="74">
        <v>0</v>
      </c>
      <c r="W101" s="74">
        <v>0</v>
      </c>
      <c r="X101" s="74">
        <v>0</v>
      </c>
      <c r="Y101" s="74">
        <v>0</v>
      </c>
      <c r="Z101" s="76">
        <v>0</v>
      </c>
      <c r="AA101" s="76">
        <v>0</v>
      </c>
      <c r="AB101" s="74">
        <v>0</v>
      </c>
      <c r="AC101" s="74">
        <v>3</v>
      </c>
      <c r="AD101" s="74">
        <v>8.5</v>
      </c>
      <c r="AE101" s="74">
        <v>31</v>
      </c>
      <c r="AF101" s="74">
        <v>18.5</v>
      </c>
      <c r="AG101" s="74">
        <v>154</v>
      </c>
      <c r="AH101" s="74">
        <v>0</v>
      </c>
      <c r="AI101" s="74">
        <v>12</v>
      </c>
      <c r="AJ101" s="74">
        <v>0</v>
      </c>
      <c r="AK101" s="74">
        <v>0</v>
      </c>
      <c r="AL101" s="74">
        <v>2</v>
      </c>
      <c r="AM101" s="74">
        <v>5</v>
      </c>
      <c r="AN101" s="74">
        <v>0</v>
      </c>
      <c r="AO101" s="74">
        <v>0</v>
      </c>
      <c r="AP101" s="74">
        <v>0</v>
      </c>
      <c r="AQ101" s="74">
        <v>0</v>
      </c>
      <c r="AR101" s="126">
        <v>0</v>
      </c>
      <c r="AS101" s="74">
        <v>0</v>
      </c>
      <c r="AT101" s="74">
        <v>0</v>
      </c>
      <c r="AU101" s="126">
        <v>0</v>
      </c>
      <c r="AV101" s="126">
        <v>0</v>
      </c>
      <c r="AW101" s="126">
        <v>0</v>
      </c>
      <c r="AX101" s="126">
        <v>1</v>
      </c>
      <c r="AY101" s="126">
        <v>0</v>
      </c>
      <c r="AZ101" s="126">
        <v>1</v>
      </c>
      <c r="BA101" s="126">
        <v>0</v>
      </c>
      <c r="BB101" s="126">
        <v>0</v>
      </c>
      <c r="BC101" s="126">
        <v>0</v>
      </c>
      <c r="BD101" s="126">
        <v>0</v>
      </c>
      <c r="BE101" s="126">
        <v>0</v>
      </c>
      <c r="BF101" s="126">
        <v>0</v>
      </c>
      <c r="BG101" s="126">
        <v>0</v>
      </c>
      <c r="BH101" s="126">
        <v>0</v>
      </c>
      <c r="BI101" s="126">
        <v>0</v>
      </c>
      <c r="BJ101" s="126">
        <v>0</v>
      </c>
      <c r="BK101" s="126">
        <v>0</v>
      </c>
      <c r="BL101" s="126">
        <v>1</v>
      </c>
      <c r="BM101" s="126">
        <v>0</v>
      </c>
      <c r="BN101" s="126">
        <v>0</v>
      </c>
      <c r="BO101" s="126">
        <v>0</v>
      </c>
      <c r="BP101" s="126">
        <v>0</v>
      </c>
      <c r="BQ101" s="126">
        <v>0</v>
      </c>
      <c r="BR101" s="126">
        <v>0</v>
      </c>
      <c r="BS101" s="126">
        <v>0</v>
      </c>
      <c r="BT101" s="126">
        <v>0</v>
      </c>
      <c r="BU101" s="126">
        <v>5</v>
      </c>
      <c r="BV101" s="126">
        <v>0</v>
      </c>
      <c r="BW101" s="126">
        <v>3</v>
      </c>
      <c r="BX101" s="126"/>
      <c r="BY101" s="126"/>
      <c r="BZ101" s="126"/>
    </row>
    <row r="102" spans="1:78" s="30" customFormat="1" x14ac:dyDescent="0.2">
      <c r="A102" s="43">
        <v>4</v>
      </c>
      <c r="B102" s="43">
        <v>63</v>
      </c>
      <c r="C102" s="43" t="s">
        <v>434</v>
      </c>
      <c r="D102" s="44">
        <v>354</v>
      </c>
      <c r="E102" s="98">
        <v>414</v>
      </c>
      <c r="F102" s="93">
        <v>363</v>
      </c>
      <c r="G102" s="60">
        <f>'Revised Stratig. - April ''08'!$G$359</f>
        <v>8101</v>
      </c>
      <c r="H102" s="47">
        <v>31</v>
      </c>
      <c r="I102" s="47">
        <v>6</v>
      </c>
      <c r="J102" s="47">
        <v>0</v>
      </c>
      <c r="K102" s="47">
        <v>0</v>
      </c>
      <c r="L102" s="47">
        <v>1</v>
      </c>
      <c r="M102" s="47">
        <v>2</v>
      </c>
      <c r="N102" s="47"/>
      <c r="O102" s="47">
        <v>83</v>
      </c>
      <c r="P102" s="47">
        <v>0</v>
      </c>
      <c r="Q102" s="47">
        <v>0</v>
      </c>
      <c r="R102" s="47">
        <v>0</v>
      </c>
      <c r="S102" s="47">
        <v>0</v>
      </c>
      <c r="T102" s="47">
        <v>2</v>
      </c>
      <c r="U102" s="47">
        <v>0</v>
      </c>
      <c r="V102" s="47">
        <v>0</v>
      </c>
      <c r="W102" s="47">
        <v>0</v>
      </c>
      <c r="X102" s="47">
        <v>0</v>
      </c>
      <c r="Y102" s="47">
        <v>0</v>
      </c>
      <c r="Z102" s="47">
        <v>0</v>
      </c>
      <c r="AA102" s="47">
        <v>0</v>
      </c>
      <c r="AB102" s="47">
        <v>0</v>
      </c>
      <c r="AC102" s="47">
        <v>4</v>
      </c>
      <c r="AD102" s="47">
        <v>9.5</v>
      </c>
      <c r="AE102" s="47">
        <v>13</v>
      </c>
      <c r="AF102" s="47">
        <v>15</v>
      </c>
      <c r="AG102" s="47">
        <v>145.5</v>
      </c>
      <c r="AH102" s="47">
        <v>0</v>
      </c>
      <c r="AI102" s="47">
        <v>6</v>
      </c>
      <c r="AJ102" s="47">
        <v>0</v>
      </c>
      <c r="AK102" s="47">
        <v>0</v>
      </c>
      <c r="AL102" s="47">
        <v>14</v>
      </c>
      <c r="AM102" s="47">
        <v>4</v>
      </c>
      <c r="AN102" s="47">
        <v>0</v>
      </c>
      <c r="AO102" s="47">
        <v>0</v>
      </c>
      <c r="AP102" s="47">
        <v>0</v>
      </c>
      <c r="AQ102" s="47">
        <v>0</v>
      </c>
      <c r="AR102" s="47">
        <v>1</v>
      </c>
      <c r="AS102" s="47">
        <v>0</v>
      </c>
      <c r="AT102" s="47">
        <v>0</v>
      </c>
      <c r="AU102" s="47">
        <v>0</v>
      </c>
      <c r="AV102" s="47">
        <v>0</v>
      </c>
      <c r="AW102" s="47">
        <v>0</v>
      </c>
      <c r="AX102" s="47">
        <v>4</v>
      </c>
      <c r="AY102" s="47">
        <v>0</v>
      </c>
      <c r="AZ102" s="47">
        <v>1</v>
      </c>
      <c r="BA102" s="47">
        <v>0</v>
      </c>
      <c r="BB102" s="47">
        <v>0</v>
      </c>
      <c r="BC102" s="47">
        <v>0</v>
      </c>
      <c r="BD102" s="47">
        <v>0</v>
      </c>
      <c r="BE102" s="47">
        <v>0</v>
      </c>
      <c r="BF102" s="47">
        <v>0</v>
      </c>
      <c r="BG102" s="47">
        <v>0</v>
      </c>
      <c r="BH102" s="47">
        <v>0</v>
      </c>
      <c r="BI102" s="47">
        <v>0</v>
      </c>
      <c r="BJ102" s="47">
        <v>0</v>
      </c>
      <c r="BK102" s="47">
        <v>0</v>
      </c>
      <c r="BL102" s="47">
        <v>3</v>
      </c>
      <c r="BM102" s="47">
        <v>0</v>
      </c>
      <c r="BN102" s="47">
        <v>0</v>
      </c>
      <c r="BO102" s="47">
        <v>0</v>
      </c>
      <c r="BP102" s="47">
        <v>0</v>
      </c>
      <c r="BQ102" s="47">
        <v>0</v>
      </c>
      <c r="BR102" s="47">
        <v>0</v>
      </c>
      <c r="BS102" s="47">
        <v>0</v>
      </c>
      <c r="BT102" s="47">
        <v>0</v>
      </c>
      <c r="BU102" s="47">
        <v>1</v>
      </c>
      <c r="BV102" s="47">
        <v>0</v>
      </c>
      <c r="BW102" s="47">
        <v>9</v>
      </c>
      <c r="BX102" s="47"/>
      <c r="BY102" s="47"/>
      <c r="BZ102" s="125"/>
    </row>
    <row r="103" spans="1:78" s="30" customFormat="1" x14ac:dyDescent="0.2">
      <c r="A103" s="43">
        <v>4</v>
      </c>
      <c r="B103" s="43">
        <v>73</v>
      </c>
      <c r="C103" s="43" t="s">
        <v>434</v>
      </c>
      <c r="D103" s="44">
        <v>364</v>
      </c>
      <c r="E103" s="98">
        <v>424</v>
      </c>
      <c r="F103" s="93">
        <v>373</v>
      </c>
      <c r="G103" s="60">
        <f>'Revised Stratig. - April ''08'!$G$369</f>
        <v>8273</v>
      </c>
      <c r="H103" s="47">
        <v>30</v>
      </c>
      <c r="I103" s="47">
        <v>9</v>
      </c>
      <c r="J103" s="47">
        <v>0</v>
      </c>
      <c r="K103" s="47">
        <v>0</v>
      </c>
      <c r="L103" s="47">
        <v>2</v>
      </c>
      <c r="M103" s="47">
        <v>4</v>
      </c>
      <c r="N103" s="47"/>
      <c r="O103" s="47">
        <v>51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2</v>
      </c>
      <c r="Y103" s="47">
        <v>0</v>
      </c>
      <c r="Z103" s="47">
        <v>1</v>
      </c>
      <c r="AA103" s="47">
        <v>0</v>
      </c>
      <c r="AB103" s="47">
        <v>0</v>
      </c>
      <c r="AC103" s="47">
        <v>5</v>
      </c>
      <c r="AD103" s="47">
        <v>5</v>
      </c>
      <c r="AE103" s="47">
        <v>31</v>
      </c>
      <c r="AF103" s="47">
        <v>11</v>
      </c>
      <c r="AG103" s="47">
        <v>175.5</v>
      </c>
      <c r="AH103" s="47">
        <v>0</v>
      </c>
      <c r="AI103" s="47">
        <v>16</v>
      </c>
      <c r="AJ103" s="47">
        <v>0</v>
      </c>
      <c r="AK103" s="47">
        <v>0</v>
      </c>
      <c r="AL103" s="47">
        <v>1</v>
      </c>
      <c r="AM103" s="47">
        <v>10</v>
      </c>
      <c r="AN103" s="47">
        <v>0</v>
      </c>
      <c r="AO103" s="47">
        <v>0</v>
      </c>
      <c r="AP103" s="47">
        <v>0</v>
      </c>
      <c r="AQ103" s="47">
        <v>0</v>
      </c>
      <c r="AR103" s="47">
        <v>0</v>
      </c>
      <c r="AS103" s="47">
        <v>0</v>
      </c>
      <c r="AT103" s="47">
        <v>0</v>
      </c>
      <c r="AU103" s="47">
        <v>0</v>
      </c>
      <c r="AV103" s="47">
        <v>0</v>
      </c>
      <c r="AW103" s="47">
        <v>0</v>
      </c>
      <c r="AX103" s="47">
        <v>1</v>
      </c>
      <c r="AY103" s="47">
        <v>0</v>
      </c>
      <c r="AZ103" s="47">
        <v>3</v>
      </c>
      <c r="BA103" s="47">
        <v>0</v>
      </c>
      <c r="BB103" s="47">
        <v>0</v>
      </c>
      <c r="BC103" s="47">
        <v>0</v>
      </c>
      <c r="BD103" s="47">
        <v>0</v>
      </c>
      <c r="BE103" s="47">
        <v>0</v>
      </c>
      <c r="BF103" s="47">
        <v>0</v>
      </c>
      <c r="BG103" s="47">
        <v>0</v>
      </c>
      <c r="BH103" s="47">
        <v>0</v>
      </c>
      <c r="BI103" s="47">
        <v>0</v>
      </c>
      <c r="BJ103" s="47">
        <v>0</v>
      </c>
      <c r="BK103" s="47">
        <v>0</v>
      </c>
      <c r="BL103" s="47">
        <v>1</v>
      </c>
      <c r="BM103" s="47">
        <v>0</v>
      </c>
      <c r="BN103" s="47">
        <v>0</v>
      </c>
      <c r="BO103" s="47">
        <v>0</v>
      </c>
      <c r="BP103" s="47">
        <v>0</v>
      </c>
      <c r="BQ103" s="47">
        <v>0</v>
      </c>
      <c r="BR103" s="47">
        <v>0</v>
      </c>
      <c r="BS103" s="47">
        <v>0</v>
      </c>
      <c r="BT103" s="47">
        <v>0</v>
      </c>
      <c r="BU103" s="47">
        <v>0</v>
      </c>
      <c r="BV103" s="47">
        <v>0</v>
      </c>
      <c r="BW103" s="47">
        <v>3</v>
      </c>
      <c r="BX103" s="47"/>
      <c r="BY103" s="47"/>
      <c r="BZ103" s="125"/>
    </row>
    <row r="104" spans="1:78" s="30" customFormat="1" x14ac:dyDescent="0.2">
      <c r="A104" s="43">
        <v>4</v>
      </c>
      <c r="B104" s="43">
        <v>83</v>
      </c>
      <c r="C104" s="43" t="s">
        <v>434</v>
      </c>
      <c r="D104" s="44">
        <v>374</v>
      </c>
      <c r="E104" s="98">
        <v>434</v>
      </c>
      <c r="F104" s="93">
        <v>383</v>
      </c>
      <c r="G104" s="60">
        <f>'Revised Stratig. - April ''08'!$G$379</f>
        <v>8426</v>
      </c>
      <c r="H104" s="47">
        <v>43</v>
      </c>
      <c r="I104" s="47">
        <v>10.5</v>
      </c>
      <c r="J104" s="47">
        <v>0</v>
      </c>
      <c r="K104" s="47">
        <v>0</v>
      </c>
      <c r="L104" s="47">
        <v>0</v>
      </c>
      <c r="M104" s="47">
        <v>3</v>
      </c>
      <c r="N104" s="47"/>
      <c r="O104" s="47">
        <v>124</v>
      </c>
      <c r="P104" s="47">
        <v>0</v>
      </c>
      <c r="Q104" s="47">
        <v>0</v>
      </c>
      <c r="R104" s="47">
        <v>0</v>
      </c>
      <c r="S104" s="47">
        <v>0</v>
      </c>
      <c r="T104" s="47">
        <v>3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47">
        <v>2</v>
      </c>
      <c r="AD104" s="47">
        <v>8.5</v>
      </c>
      <c r="AE104" s="47">
        <v>16</v>
      </c>
      <c r="AF104" s="47">
        <v>17</v>
      </c>
      <c r="AG104" s="47">
        <v>143</v>
      </c>
      <c r="AH104" s="47">
        <v>0</v>
      </c>
      <c r="AI104" s="47">
        <v>19</v>
      </c>
      <c r="AJ104" s="47">
        <v>0</v>
      </c>
      <c r="AK104" s="47">
        <v>1</v>
      </c>
      <c r="AL104" s="47">
        <v>3</v>
      </c>
      <c r="AM104" s="47">
        <v>7</v>
      </c>
      <c r="AN104" s="47">
        <v>0</v>
      </c>
      <c r="AO104" s="47">
        <v>0</v>
      </c>
      <c r="AP104" s="47">
        <v>0</v>
      </c>
      <c r="AQ104" s="47">
        <v>0</v>
      </c>
      <c r="AR104" s="47">
        <v>1</v>
      </c>
      <c r="AS104" s="47">
        <v>0</v>
      </c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2</v>
      </c>
      <c r="BA104" s="47">
        <v>0</v>
      </c>
      <c r="BB104" s="47">
        <v>0</v>
      </c>
      <c r="BC104" s="47">
        <v>0</v>
      </c>
      <c r="BD104" s="47">
        <v>0</v>
      </c>
      <c r="BE104" s="47">
        <v>0</v>
      </c>
      <c r="BF104" s="47">
        <v>0</v>
      </c>
      <c r="BG104" s="47">
        <v>0</v>
      </c>
      <c r="BH104" s="47">
        <v>1</v>
      </c>
      <c r="BI104" s="47">
        <v>0</v>
      </c>
      <c r="BJ104" s="47">
        <v>0</v>
      </c>
      <c r="BK104" s="47">
        <v>0</v>
      </c>
      <c r="BL104" s="47">
        <v>2</v>
      </c>
      <c r="BM104" s="47">
        <v>0</v>
      </c>
      <c r="BN104" s="47">
        <v>0</v>
      </c>
      <c r="BO104" s="47">
        <v>0</v>
      </c>
      <c r="BP104" s="47">
        <v>0</v>
      </c>
      <c r="BQ104" s="47">
        <v>0</v>
      </c>
      <c r="BR104" s="47">
        <v>0</v>
      </c>
      <c r="BS104" s="47">
        <v>0</v>
      </c>
      <c r="BT104" s="47">
        <v>0</v>
      </c>
      <c r="BU104" s="47">
        <v>1</v>
      </c>
      <c r="BV104" s="47">
        <v>0</v>
      </c>
      <c r="BW104" s="47">
        <v>10</v>
      </c>
      <c r="BX104" s="47">
        <v>0</v>
      </c>
      <c r="BY104" s="47">
        <v>0</v>
      </c>
      <c r="BZ104" s="125"/>
    </row>
    <row r="105" spans="1:78" s="30" customFormat="1" x14ac:dyDescent="0.2">
      <c r="A105" s="43">
        <v>4</v>
      </c>
      <c r="B105" s="43">
        <v>93</v>
      </c>
      <c r="C105" s="43" t="s">
        <v>434</v>
      </c>
      <c r="D105" s="44">
        <v>384</v>
      </c>
      <c r="E105" s="98">
        <v>444</v>
      </c>
      <c r="F105" s="93">
        <v>393</v>
      </c>
      <c r="G105" s="60">
        <f>'Revised Stratig. - April ''08'!$G$389</f>
        <v>8510</v>
      </c>
      <c r="H105" s="47">
        <v>28</v>
      </c>
      <c r="I105" s="47">
        <v>6.5</v>
      </c>
      <c r="J105" s="47">
        <v>0</v>
      </c>
      <c r="K105" s="47">
        <v>0</v>
      </c>
      <c r="L105" s="47">
        <v>0</v>
      </c>
      <c r="M105" s="47">
        <v>0</v>
      </c>
      <c r="N105" s="47"/>
      <c r="O105" s="47">
        <v>101</v>
      </c>
      <c r="P105" s="47">
        <v>0</v>
      </c>
      <c r="Q105" s="47">
        <v>0</v>
      </c>
      <c r="R105" s="47">
        <v>0</v>
      </c>
      <c r="S105" s="47">
        <v>0</v>
      </c>
      <c r="T105" s="47">
        <v>0</v>
      </c>
      <c r="U105" s="47">
        <v>0</v>
      </c>
      <c r="V105" s="47">
        <v>0</v>
      </c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47">
        <v>0</v>
      </c>
      <c r="AD105" s="47">
        <v>6.5</v>
      </c>
      <c r="AE105" s="47">
        <v>14</v>
      </c>
      <c r="AF105" s="47">
        <v>34</v>
      </c>
      <c r="AG105" s="47">
        <v>120</v>
      </c>
      <c r="AH105" s="47">
        <v>0</v>
      </c>
      <c r="AI105" s="47">
        <v>19</v>
      </c>
      <c r="AJ105" s="47">
        <v>0</v>
      </c>
      <c r="AK105" s="47">
        <v>0</v>
      </c>
      <c r="AL105" s="47">
        <v>1</v>
      </c>
      <c r="AM105" s="47">
        <v>7</v>
      </c>
      <c r="AN105" s="47">
        <v>0</v>
      </c>
      <c r="AO105" s="47">
        <v>0</v>
      </c>
      <c r="AP105" s="47">
        <v>0</v>
      </c>
      <c r="AQ105" s="47">
        <v>0</v>
      </c>
      <c r="AR105" s="47">
        <v>0</v>
      </c>
      <c r="AS105" s="47">
        <v>0</v>
      </c>
      <c r="AT105" s="47">
        <v>0</v>
      </c>
      <c r="AU105" s="47">
        <v>0</v>
      </c>
      <c r="AV105" s="47">
        <v>0</v>
      </c>
      <c r="AW105" s="47">
        <v>0</v>
      </c>
      <c r="AX105" s="47">
        <v>1</v>
      </c>
      <c r="AY105" s="47">
        <v>0</v>
      </c>
      <c r="AZ105" s="47">
        <v>2</v>
      </c>
      <c r="BA105" s="47">
        <v>0</v>
      </c>
      <c r="BB105" s="47">
        <v>0</v>
      </c>
      <c r="BC105" s="47">
        <v>0</v>
      </c>
      <c r="BD105" s="47">
        <v>0</v>
      </c>
      <c r="BE105" s="47">
        <v>0</v>
      </c>
      <c r="BF105" s="47">
        <v>0</v>
      </c>
      <c r="BG105" s="47">
        <v>0</v>
      </c>
      <c r="BH105" s="47">
        <v>1</v>
      </c>
      <c r="BI105" s="47">
        <v>0</v>
      </c>
      <c r="BJ105" s="47">
        <v>0</v>
      </c>
      <c r="BK105" s="47">
        <v>0</v>
      </c>
      <c r="BL105" s="47">
        <v>0</v>
      </c>
      <c r="BM105" s="47">
        <v>0</v>
      </c>
      <c r="BN105" s="47">
        <v>0</v>
      </c>
      <c r="BO105" s="47">
        <v>0</v>
      </c>
      <c r="BP105" s="47">
        <v>0</v>
      </c>
      <c r="BQ105" s="47">
        <v>0</v>
      </c>
      <c r="BR105" s="47">
        <v>0</v>
      </c>
      <c r="BS105" s="47">
        <v>0</v>
      </c>
      <c r="BT105" s="47">
        <v>0</v>
      </c>
      <c r="BU105" s="47">
        <v>0</v>
      </c>
      <c r="BV105" s="47">
        <v>0</v>
      </c>
      <c r="BW105" s="47">
        <v>0</v>
      </c>
      <c r="BX105" s="47">
        <v>0</v>
      </c>
      <c r="BY105" s="47">
        <v>0</v>
      </c>
      <c r="BZ105" s="125"/>
    </row>
    <row r="106" spans="1:78" x14ac:dyDescent="0.2">
      <c r="A106" s="39"/>
      <c r="B106" s="43"/>
      <c r="C106" s="25"/>
      <c r="D106" s="39"/>
      <c r="E106" s="97"/>
      <c r="F106" s="39"/>
      <c r="G106" s="46"/>
      <c r="H106" s="39"/>
      <c r="I106" s="39"/>
      <c r="J106" s="39"/>
      <c r="K106" s="39"/>
      <c r="L106" s="39">
        <v>0</v>
      </c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  <c r="BX106" s="39"/>
      <c r="BY106" s="39"/>
      <c r="BZ106" s="40"/>
    </row>
    <row r="107" spans="1:78" x14ac:dyDescent="0.2">
      <c r="A107" s="39"/>
      <c r="B107" s="43"/>
      <c r="C107" s="25"/>
      <c r="D107" s="39"/>
      <c r="E107" s="97"/>
      <c r="F107" s="39"/>
      <c r="G107" s="46"/>
      <c r="H107" s="39"/>
      <c r="I107" s="39"/>
      <c r="J107" s="39"/>
      <c r="K107" s="39"/>
      <c r="L107" s="39">
        <v>0</v>
      </c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</row>
    <row r="108" spans="1:78" x14ac:dyDescent="0.2">
      <c r="A108" s="39"/>
      <c r="B108" s="43"/>
      <c r="C108" s="25"/>
      <c r="D108" s="39"/>
      <c r="E108" s="97"/>
      <c r="F108" s="38" t="s">
        <v>2</v>
      </c>
      <c r="G108" s="10"/>
      <c r="H108" s="39"/>
      <c r="I108" s="39"/>
      <c r="J108" s="39"/>
      <c r="K108" s="39"/>
      <c r="L108" s="39">
        <v>0</v>
      </c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</row>
    <row r="109" spans="1:78" x14ac:dyDescent="0.2">
      <c r="A109" s="39"/>
      <c r="B109" s="43"/>
      <c r="C109" s="25"/>
      <c r="D109" s="39"/>
      <c r="E109" s="106">
        <v>4</v>
      </c>
      <c r="F109" s="41">
        <v>4</v>
      </c>
      <c r="G109" s="48">
        <f>'Revised Stratig. - April ''08'!$S$51</f>
        <v>-3.4828841812687101</v>
      </c>
      <c r="H109" s="39">
        <v>33</v>
      </c>
      <c r="I109" s="39">
        <v>0</v>
      </c>
      <c r="J109" s="39">
        <v>6</v>
      </c>
      <c r="K109" s="39">
        <v>20</v>
      </c>
      <c r="L109" s="39">
        <v>1</v>
      </c>
      <c r="M109" s="39">
        <v>0</v>
      </c>
      <c r="N109" s="39">
        <v>6</v>
      </c>
      <c r="O109" s="39">
        <v>57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9">
        <v>47</v>
      </c>
      <c r="V109" s="39">
        <v>1</v>
      </c>
      <c r="W109" s="39">
        <v>1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9">
        <v>1</v>
      </c>
      <c r="AD109" s="39">
        <v>0</v>
      </c>
      <c r="AE109" s="39">
        <v>9.5</v>
      </c>
      <c r="AF109" s="39">
        <v>3</v>
      </c>
      <c r="AG109" s="39">
        <v>61.5</v>
      </c>
      <c r="AH109" s="39">
        <v>0</v>
      </c>
      <c r="AI109" s="39">
        <v>11</v>
      </c>
      <c r="AJ109" s="39">
        <v>0</v>
      </c>
      <c r="AK109" s="39">
        <v>29</v>
      </c>
      <c r="AL109" s="39">
        <v>2</v>
      </c>
      <c r="AM109" s="39">
        <v>7</v>
      </c>
      <c r="AN109" s="39">
        <v>2</v>
      </c>
      <c r="AO109" s="39">
        <v>0</v>
      </c>
      <c r="AP109" s="39">
        <v>0</v>
      </c>
      <c r="AQ109" s="39">
        <v>0</v>
      </c>
      <c r="AR109" s="39">
        <v>0</v>
      </c>
      <c r="AS109" s="39">
        <v>0</v>
      </c>
      <c r="AT109" s="39">
        <v>0</v>
      </c>
      <c r="AU109" s="39">
        <v>4</v>
      </c>
      <c r="AV109" s="39">
        <v>0</v>
      </c>
      <c r="AW109" s="39">
        <v>0</v>
      </c>
      <c r="AX109" s="39">
        <v>7</v>
      </c>
      <c r="AY109" s="39">
        <v>0</v>
      </c>
      <c r="AZ109" s="39">
        <v>0</v>
      </c>
      <c r="BA109" s="39">
        <v>0</v>
      </c>
      <c r="BB109" s="39">
        <v>0</v>
      </c>
      <c r="BC109" s="39">
        <v>0</v>
      </c>
      <c r="BD109" s="39">
        <v>4</v>
      </c>
      <c r="BE109" s="39">
        <v>0</v>
      </c>
      <c r="BF109" s="39">
        <v>0</v>
      </c>
      <c r="BG109" s="39">
        <v>0</v>
      </c>
      <c r="BH109" s="39">
        <v>0</v>
      </c>
      <c r="BI109" s="39">
        <v>0</v>
      </c>
      <c r="BJ109" s="39">
        <v>0</v>
      </c>
      <c r="BK109" s="39">
        <v>1</v>
      </c>
      <c r="BL109" s="39">
        <v>1</v>
      </c>
      <c r="BM109" s="39">
        <v>0</v>
      </c>
      <c r="BN109" s="39">
        <v>0</v>
      </c>
      <c r="BO109" s="39">
        <v>0</v>
      </c>
      <c r="BP109" s="39">
        <v>0</v>
      </c>
      <c r="BQ109" s="39">
        <v>0</v>
      </c>
      <c r="BR109" s="39">
        <v>0</v>
      </c>
      <c r="BS109" s="39">
        <v>0</v>
      </c>
      <c r="BT109" s="39">
        <v>0</v>
      </c>
      <c r="BU109" s="39">
        <v>0</v>
      </c>
      <c r="BV109" s="39">
        <v>0</v>
      </c>
      <c r="BW109" s="39">
        <v>0</v>
      </c>
      <c r="BX109" s="39">
        <v>55</v>
      </c>
      <c r="BY109" s="39">
        <v>16</v>
      </c>
      <c r="BZ109" s="41">
        <v>11022.109090909091</v>
      </c>
    </row>
    <row r="110" spans="1:78" x14ac:dyDescent="0.2">
      <c r="A110" s="39"/>
      <c r="B110" s="43"/>
      <c r="C110" s="25"/>
      <c r="D110" s="39"/>
      <c r="E110" s="106">
        <v>14</v>
      </c>
      <c r="F110" s="39">
        <v>14</v>
      </c>
      <c r="G110" s="48">
        <f>'Revised Stratig. - April ''08'!$S$61</f>
        <v>121.120219344407</v>
      </c>
      <c r="H110" s="39">
        <v>30</v>
      </c>
      <c r="I110" s="39">
        <v>1</v>
      </c>
      <c r="J110" s="39">
        <v>3</v>
      </c>
      <c r="K110" s="39">
        <v>30</v>
      </c>
      <c r="L110" s="39">
        <v>0</v>
      </c>
      <c r="M110" s="39">
        <v>0</v>
      </c>
      <c r="N110" s="39">
        <v>9</v>
      </c>
      <c r="O110" s="39">
        <v>71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56</v>
      </c>
      <c r="V110" s="39">
        <v>0</v>
      </c>
      <c r="W110" s="39">
        <v>0</v>
      </c>
      <c r="X110" s="39">
        <v>0</v>
      </c>
      <c r="Y110" s="39">
        <v>1</v>
      </c>
      <c r="Z110" s="39">
        <v>0</v>
      </c>
      <c r="AA110" s="39">
        <v>0</v>
      </c>
      <c r="AB110" s="39">
        <v>0</v>
      </c>
      <c r="AC110" s="39">
        <v>4</v>
      </c>
      <c r="AD110" s="39">
        <v>0</v>
      </c>
      <c r="AE110" s="39">
        <v>7</v>
      </c>
      <c r="AF110" s="39">
        <v>1</v>
      </c>
      <c r="AG110" s="39">
        <v>40.5</v>
      </c>
      <c r="AH110" s="39">
        <v>0</v>
      </c>
      <c r="AI110" s="39">
        <v>11</v>
      </c>
      <c r="AJ110" s="39">
        <v>0</v>
      </c>
      <c r="AK110" s="39">
        <v>21</v>
      </c>
      <c r="AL110" s="39">
        <v>4</v>
      </c>
      <c r="AM110" s="39">
        <v>18</v>
      </c>
      <c r="AN110" s="39">
        <v>2</v>
      </c>
      <c r="AO110" s="39">
        <v>1</v>
      </c>
      <c r="AP110" s="39">
        <v>0</v>
      </c>
      <c r="AQ110" s="39">
        <v>0</v>
      </c>
      <c r="AR110" s="39">
        <v>0</v>
      </c>
      <c r="AS110" s="39">
        <v>0</v>
      </c>
      <c r="AT110" s="39">
        <v>0</v>
      </c>
      <c r="AU110" s="39">
        <v>3</v>
      </c>
      <c r="AV110" s="39">
        <v>0</v>
      </c>
      <c r="AW110" s="39">
        <v>0</v>
      </c>
      <c r="AX110" s="39">
        <v>0</v>
      </c>
      <c r="AY110" s="39">
        <v>0</v>
      </c>
      <c r="AZ110" s="39">
        <v>1</v>
      </c>
      <c r="BA110" s="39">
        <v>0</v>
      </c>
      <c r="BB110" s="39">
        <v>0</v>
      </c>
      <c r="BC110" s="39">
        <v>0</v>
      </c>
      <c r="BD110" s="39">
        <v>9</v>
      </c>
      <c r="BE110" s="39">
        <v>0</v>
      </c>
      <c r="BF110" s="39">
        <v>0</v>
      </c>
      <c r="BG110" s="39">
        <v>1</v>
      </c>
      <c r="BH110" s="39">
        <v>0</v>
      </c>
      <c r="BI110" s="39">
        <v>0</v>
      </c>
      <c r="BJ110" s="39">
        <v>0</v>
      </c>
      <c r="BK110" s="39">
        <v>0</v>
      </c>
      <c r="BL110" s="39">
        <v>2</v>
      </c>
      <c r="BM110" s="39">
        <v>0</v>
      </c>
      <c r="BN110" s="39">
        <v>0</v>
      </c>
      <c r="BO110" s="39">
        <v>1</v>
      </c>
      <c r="BP110" s="39">
        <v>0</v>
      </c>
      <c r="BQ110" s="39">
        <v>0</v>
      </c>
      <c r="BR110" s="39">
        <v>0</v>
      </c>
      <c r="BS110" s="39">
        <v>0</v>
      </c>
      <c r="BT110" s="39">
        <v>2</v>
      </c>
      <c r="BU110" s="39">
        <v>1</v>
      </c>
      <c r="BV110" s="39">
        <v>0</v>
      </c>
      <c r="BW110" s="39">
        <v>0</v>
      </c>
      <c r="BX110" s="39">
        <v>24</v>
      </c>
      <c r="BY110" s="39">
        <v>15</v>
      </c>
      <c r="BZ110" s="41">
        <v>28801.066666666666</v>
      </c>
    </row>
    <row r="111" spans="1:78" x14ac:dyDescent="0.2">
      <c r="A111" s="39"/>
      <c r="B111" s="43"/>
      <c r="C111" s="25"/>
      <c r="D111" s="39"/>
      <c r="E111" s="106">
        <v>24</v>
      </c>
      <c r="F111" s="39">
        <v>24</v>
      </c>
      <c r="G111" s="10">
        <f>'Revised Stratig. - April ''08'!$S$71</f>
        <v>243.049199544495</v>
      </c>
      <c r="H111" s="39">
        <v>16</v>
      </c>
      <c r="I111" s="39">
        <v>0</v>
      </c>
      <c r="J111" s="39">
        <v>1</v>
      </c>
      <c r="K111" s="39">
        <v>17</v>
      </c>
      <c r="L111" s="39">
        <v>0</v>
      </c>
      <c r="M111" s="39">
        <v>0</v>
      </c>
      <c r="N111" s="39">
        <v>5</v>
      </c>
      <c r="O111" s="39">
        <v>64</v>
      </c>
      <c r="P111" s="39">
        <v>0</v>
      </c>
      <c r="Q111" s="39">
        <v>0</v>
      </c>
      <c r="R111" s="39">
        <v>0</v>
      </c>
      <c r="S111" s="39">
        <v>0</v>
      </c>
      <c r="T111" s="39">
        <v>1</v>
      </c>
      <c r="U111" s="39">
        <v>47</v>
      </c>
      <c r="V111" s="39">
        <v>4</v>
      </c>
      <c r="W111" s="39">
        <v>2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9">
        <v>4</v>
      </c>
      <c r="AD111" s="39">
        <v>0</v>
      </c>
      <c r="AE111" s="39">
        <v>18.5</v>
      </c>
      <c r="AF111" s="39">
        <v>2</v>
      </c>
      <c r="AG111" s="39">
        <v>54</v>
      </c>
      <c r="AH111" s="39">
        <v>0</v>
      </c>
      <c r="AI111" s="39">
        <v>6</v>
      </c>
      <c r="AJ111" s="39">
        <v>0</v>
      </c>
      <c r="AK111" s="39">
        <v>27</v>
      </c>
      <c r="AL111" s="39">
        <v>3</v>
      </c>
      <c r="AM111" s="39">
        <v>5</v>
      </c>
      <c r="AN111" s="39">
        <v>1</v>
      </c>
      <c r="AO111" s="39">
        <v>0</v>
      </c>
      <c r="AP111" s="39">
        <v>0</v>
      </c>
      <c r="AQ111" s="39">
        <v>1</v>
      </c>
      <c r="AR111" s="39">
        <v>0</v>
      </c>
      <c r="AS111" s="39">
        <v>0</v>
      </c>
      <c r="AT111" s="39">
        <v>0</v>
      </c>
      <c r="AU111" s="39">
        <v>1</v>
      </c>
      <c r="AV111" s="39">
        <v>0</v>
      </c>
      <c r="AW111" s="39">
        <v>0</v>
      </c>
      <c r="AX111" s="39">
        <v>3</v>
      </c>
      <c r="AY111" s="39">
        <v>0</v>
      </c>
      <c r="AZ111" s="39">
        <v>0</v>
      </c>
      <c r="BA111" s="39">
        <v>0</v>
      </c>
      <c r="BB111" s="39">
        <v>1</v>
      </c>
      <c r="BC111" s="39">
        <v>0</v>
      </c>
      <c r="BD111" s="39">
        <v>9</v>
      </c>
      <c r="BE111" s="39">
        <v>0</v>
      </c>
      <c r="BF111" s="39">
        <v>0</v>
      </c>
      <c r="BG111" s="39">
        <v>0</v>
      </c>
      <c r="BH111" s="39">
        <v>0</v>
      </c>
      <c r="BI111" s="39">
        <v>0</v>
      </c>
      <c r="BJ111" s="39">
        <v>0</v>
      </c>
      <c r="BK111" s="39">
        <v>0</v>
      </c>
      <c r="BL111" s="39">
        <v>0</v>
      </c>
      <c r="BM111" s="39">
        <v>0</v>
      </c>
      <c r="BN111" s="39">
        <v>0</v>
      </c>
      <c r="BO111" s="39">
        <v>3</v>
      </c>
      <c r="BP111" s="39">
        <v>0</v>
      </c>
      <c r="BQ111" s="39">
        <v>1</v>
      </c>
      <c r="BR111" s="39">
        <v>1</v>
      </c>
      <c r="BS111" s="39">
        <v>0</v>
      </c>
      <c r="BT111" s="39">
        <v>0</v>
      </c>
      <c r="BU111" s="39">
        <v>0</v>
      </c>
      <c r="BV111" s="39">
        <v>0</v>
      </c>
      <c r="BW111" s="39">
        <v>0</v>
      </c>
      <c r="BX111" s="39">
        <v>39</v>
      </c>
      <c r="BY111" s="39">
        <v>33</v>
      </c>
      <c r="BZ111" s="39">
        <v>43550</v>
      </c>
    </row>
    <row r="112" spans="1:78" x14ac:dyDescent="0.2">
      <c r="A112" s="39"/>
      <c r="B112" s="43"/>
      <c r="C112" s="25"/>
      <c r="D112" s="39"/>
      <c r="E112" s="127">
        <v>34</v>
      </c>
      <c r="F112" s="41">
        <v>34</v>
      </c>
      <c r="G112" s="46">
        <f>'Revised Stratig. - April ''08'!$S$81</f>
        <v>365.62521505042201</v>
      </c>
      <c r="H112" s="39">
        <v>21</v>
      </c>
      <c r="I112" s="39">
        <v>1</v>
      </c>
      <c r="J112" s="39">
        <v>5</v>
      </c>
      <c r="K112" s="39">
        <v>8</v>
      </c>
      <c r="L112" s="39">
        <v>0</v>
      </c>
      <c r="M112" s="39">
        <v>0</v>
      </c>
      <c r="N112" s="39">
        <v>2</v>
      </c>
      <c r="O112" s="39">
        <v>61</v>
      </c>
      <c r="P112" s="39">
        <v>0</v>
      </c>
      <c r="Q112" s="39">
        <v>0</v>
      </c>
      <c r="R112" s="39">
        <v>0</v>
      </c>
      <c r="S112" s="39">
        <v>0</v>
      </c>
      <c r="T112" s="39">
        <v>2</v>
      </c>
      <c r="U112" s="39">
        <v>49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v>2</v>
      </c>
      <c r="AB112" s="39">
        <v>0</v>
      </c>
      <c r="AC112" s="39">
        <v>1</v>
      </c>
      <c r="AD112" s="39">
        <v>0</v>
      </c>
      <c r="AE112" s="39">
        <v>32</v>
      </c>
      <c r="AF112" s="39">
        <v>24</v>
      </c>
      <c r="AG112" s="39">
        <v>35</v>
      </c>
      <c r="AH112" s="39">
        <v>0</v>
      </c>
      <c r="AI112" s="39">
        <v>4</v>
      </c>
      <c r="AJ112" s="39">
        <v>0</v>
      </c>
      <c r="AK112" s="39">
        <v>21</v>
      </c>
      <c r="AL112" s="39">
        <v>3</v>
      </c>
      <c r="AM112" s="39">
        <v>3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9">
        <v>0</v>
      </c>
      <c r="AU112" s="39">
        <v>0</v>
      </c>
      <c r="AV112" s="39">
        <v>1</v>
      </c>
      <c r="AW112" s="39">
        <v>0</v>
      </c>
      <c r="AX112" s="39">
        <v>0</v>
      </c>
      <c r="AY112" s="39">
        <v>0</v>
      </c>
      <c r="AZ112" s="39">
        <v>2</v>
      </c>
      <c r="BA112" s="39">
        <v>0</v>
      </c>
      <c r="BB112" s="39">
        <v>0</v>
      </c>
      <c r="BC112" s="39">
        <v>0</v>
      </c>
      <c r="BD112" s="39">
        <v>4</v>
      </c>
      <c r="BE112" s="39">
        <v>0</v>
      </c>
      <c r="BF112" s="39">
        <v>0</v>
      </c>
      <c r="BG112" s="39">
        <v>7</v>
      </c>
      <c r="BH112" s="39">
        <v>0</v>
      </c>
      <c r="BI112" s="39">
        <v>0</v>
      </c>
      <c r="BJ112" s="39">
        <v>0</v>
      </c>
      <c r="BK112" s="39">
        <v>0</v>
      </c>
      <c r="BL112" s="39">
        <v>1</v>
      </c>
      <c r="BM112" s="39">
        <v>0</v>
      </c>
      <c r="BN112" s="39">
        <v>0</v>
      </c>
      <c r="BO112" s="39">
        <v>0</v>
      </c>
      <c r="BP112" s="39">
        <v>0</v>
      </c>
      <c r="BQ112" s="39">
        <v>0</v>
      </c>
      <c r="BR112" s="39">
        <v>0</v>
      </c>
      <c r="BS112" s="39">
        <v>0</v>
      </c>
      <c r="BT112" s="39">
        <v>0</v>
      </c>
      <c r="BU112" s="39">
        <v>2</v>
      </c>
      <c r="BV112" s="39">
        <v>0</v>
      </c>
      <c r="BW112" s="39">
        <v>0</v>
      </c>
      <c r="BX112" s="39">
        <v>47</v>
      </c>
      <c r="BY112" s="39">
        <v>4</v>
      </c>
      <c r="BZ112" s="40">
        <v>23591.657142857141</v>
      </c>
    </row>
    <row r="113" spans="1:78" x14ac:dyDescent="0.2">
      <c r="A113" s="39"/>
      <c r="B113" s="43"/>
      <c r="C113" s="25"/>
      <c r="D113" s="39"/>
      <c r="E113" s="127">
        <v>44</v>
      </c>
      <c r="F113" s="41">
        <v>44</v>
      </c>
      <c r="G113" s="46">
        <f>'Revised Stratig. - April ''08'!$S$91</f>
        <v>486.79087291022</v>
      </c>
      <c r="H113" s="39">
        <v>23</v>
      </c>
      <c r="I113" s="39">
        <v>0</v>
      </c>
      <c r="J113" s="39">
        <v>2</v>
      </c>
      <c r="K113" s="39">
        <v>13</v>
      </c>
      <c r="L113" s="39">
        <v>0</v>
      </c>
      <c r="M113" s="39">
        <v>0</v>
      </c>
      <c r="N113" s="39">
        <v>3</v>
      </c>
      <c r="O113" s="39">
        <v>59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44</v>
      </c>
      <c r="V113" s="39">
        <v>0</v>
      </c>
      <c r="W113" s="39">
        <v>2</v>
      </c>
      <c r="X113" s="39">
        <v>0</v>
      </c>
      <c r="Y113" s="39">
        <v>0</v>
      </c>
      <c r="Z113" s="39">
        <v>0</v>
      </c>
      <c r="AA113" s="39">
        <v>0</v>
      </c>
      <c r="AB113" s="39">
        <v>0</v>
      </c>
      <c r="AC113" s="39">
        <v>1</v>
      </c>
      <c r="AD113" s="39">
        <v>0</v>
      </c>
      <c r="AE113" s="39">
        <v>11</v>
      </c>
      <c r="AF113" s="39">
        <v>2</v>
      </c>
      <c r="AG113" s="39">
        <v>76</v>
      </c>
      <c r="AH113" s="39">
        <v>1</v>
      </c>
      <c r="AI113" s="39">
        <v>17</v>
      </c>
      <c r="AJ113" s="39">
        <v>0</v>
      </c>
      <c r="AK113" s="39">
        <v>21</v>
      </c>
      <c r="AL113" s="39">
        <v>1</v>
      </c>
      <c r="AM113" s="39">
        <v>2</v>
      </c>
      <c r="AN113" s="39">
        <v>3</v>
      </c>
      <c r="AO113" s="39">
        <v>0</v>
      </c>
      <c r="AP113" s="39">
        <v>0</v>
      </c>
      <c r="AQ113" s="39">
        <v>0</v>
      </c>
      <c r="AR113" s="39">
        <v>0</v>
      </c>
      <c r="AS113" s="39">
        <v>0</v>
      </c>
      <c r="AT113" s="39">
        <v>1</v>
      </c>
      <c r="AU113" s="39">
        <v>1</v>
      </c>
      <c r="AV113" s="39">
        <v>0</v>
      </c>
      <c r="AW113" s="39">
        <v>0</v>
      </c>
      <c r="AX113" s="39">
        <v>1</v>
      </c>
      <c r="AY113" s="39">
        <v>0</v>
      </c>
      <c r="AZ113" s="39">
        <v>0</v>
      </c>
      <c r="BA113" s="39">
        <v>0</v>
      </c>
      <c r="BB113" s="39">
        <v>0</v>
      </c>
      <c r="BC113" s="39">
        <v>0</v>
      </c>
      <c r="BD113" s="39">
        <v>11</v>
      </c>
      <c r="BE113" s="39">
        <v>0</v>
      </c>
      <c r="BF113" s="39">
        <v>0</v>
      </c>
      <c r="BG113" s="39">
        <v>0</v>
      </c>
      <c r="BH113" s="39">
        <v>0</v>
      </c>
      <c r="BI113" s="39">
        <v>0</v>
      </c>
      <c r="BJ113" s="39">
        <v>0</v>
      </c>
      <c r="BK113" s="39">
        <v>0</v>
      </c>
      <c r="BL113" s="39">
        <v>0</v>
      </c>
      <c r="BM113" s="39">
        <v>0</v>
      </c>
      <c r="BN113" s="39">
        <v>0</v>
      </c>
      <c r="BO113" s="39">
        <v>1</v>
      </c>
      <c r="BP113" s="39">
        <v>0</v>
      </c>
      <c r="BQ113" s="39">
        <v>0</v>
      </c>
      <c r="BR113" s="39">
        <v>0</v>
      </c>
      <c r="BS113" s="39">
        <v>0</v>
      </c>
      <c r="BT113" s="39">
        <v>0</v>
      </c>
      <c r="BU113" s="39">
        <v>3</v>
      </c>
      <c r="BV113" s="39">
        <v>0</v>
      </c>
      <c r="BW113" s="39">
        <v>0</v>
      </c>
      <c r="BX113" s="39">
        <v>33</v>
      </c>
      <c r="BY113" s="39">
        <v>24</v>
      </c>
      <c r="BZ113" s="40">
        <v>13633.04347826087</v>
      </c>
    </row>
    <row r="114" spans="1:78" x14ac:dyDescent="0.2">
      <c r="A114" s="39"/>
      <c r="B114" s="43"/>
      <c r="C114" s="25"/>
      <c r="D114" s="39"/>
      <c r="E114" s="127">
        <v>54</v>
      </c>
      <c r="F114" s="41">
        <v>54</v>
      </c>
      <c r="G114" s="46">
        <f>'Revised Stratig. - April ''08'!$S$101</f>
        <v>611.03110282505099</v>
      </c>
      <c r="H114" s="39">
        <v>9</v>
      </c>
      <c r="I114" s="39">
        <v>0</v>
      </c>
      <c r="J114" s="39">
        <v>5</v>
      </c>
      <c r="K114" s="39">
        <v>11</v>
      </c>
      <c r="L114" s="39">
        <v>0</v>
      </c>
      <c r="M114" s="39">
        <v>0</v>
      </c>
      <c r="N114" s="39">
        <v>8</v>
      </c>
      <c r="O114" s="39">
        <v>65</v>
      </c>
      <c r="P114" s="39">
        <v>0</v>
      </c>
      <c r="Q114" s="39">
        <v>0</v>
      </c>
      <c r="R114" s="39">
        <v>0</v>
      </c>
      <c r="S114" s="39">
        <v>0</v>
      </c>
      <c r="T114" s="39">
        <v>1</v>
      </c>
      <c r="U114" s="39">
        <v>32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1</v>
      </c>
      <c r="AB114" s="39">
        <v>0</v>
      </c>
      <c r="AC114" s="39">
        <v>4</v>
      </c>
      <c r="AD114" s="39">
        <v>0</v>
      </c>
      <c r="AE114" s="39">
        <v>18.5</v>
      </c>
      <c r="AF114" s="39">
        <v>3</v>
      </c>
      <c r="AG114" s="39">
        <v>55</v>
      </c>
      <c r="AH114" s="39">
        <v>0</v>
      </c>
      <c r="AI114" s="39">
        <v>20</v>
      </c>
      <c r="AJ114" s="39">
        <v>0</v>
      </c>
      <c r="AK114" s="39">
        <v>33</v>
      </c>
      <c r="AL114" s="39">
        <v>2</v>
      </c>
      <c r="AM114" s="39">
        <v>3</v>
      </c>
      <c r="AN114" s="39">
        <v>1</v>
      </c>
      <c r="AO114" s="39">
        <v>0</v>
      </c>
      <c r="AP114" s="39">
        <v>0</v>
      </c>
      <c r="AQ114" s="39">
        <v>0</v>
      </c>
      <c r="AR114" s="39">
        <v>1</v>
      </c>
      <c r="AS114" s="39">
        <v>0</v>
      </c>
      <c r="AT114" s="39">
        <v>0</v>
      </c>
      <c r="AU114" s="39">
        <v>0</v>
      </c>
      <c r="AV114" s="39">
        <v>0</v>
      </c>
      <c r="AW114" s="39">
        <v>0</v>
      </c>
      <c r="AX114" s="39">
        <v>0</v>
      </c>
      <c r="AY114" s="39">
        <v>0</v>
      </c>
      <c r="AZ114" s="39">
        <v>0</v>
      </c>
      <c r="BA114" s="39">
        <v>0</v>
      </c>
      <c r="BB114" s="39">
        <v>0</v>
      </c>
      <c r="BC114" s="39">
        <v>0</v>
      </c>
      <c r="BD114" s="39">
        <v>2</v>
      </c>
      <c r="BE114" s="39">
        <v>0</v>
      </c>
      <c r="BF114" s="39">
        <v>0</v>
      </c>
      <c r="BG114" s="39">
        <v>1</v>
      </c>
      <c r="BH114" s="39">
        <v>1</v>
      </c>
      <c r="BI114" s="39">
        <v>0</v>
      </c>
      <c r="BJ114" s="39">
        <v>0</v>
      </c>
      <c r="BK114" s="39">
        <v>1</v>
      </c>
      <c r="BL114" s="39">
        <v>1</v>
      </c>
      <c r="BM114" s="39">
        <v>0</v>
      </c>
      <c r="BN114" s="39">
        <v>0</v>
      </c>
      <c r="BO114" s="39">
        <v>0</v>
      </c>
      <c r="BP114" s="39">
        <v>0</v>
      </c>
      <c r="BQ114" s="39">
        <v>0</v>
      </c>
      <c r="BR114" s="39">
        <v>0</v>
      </c>
      <c r="BS114" s="39">
        <v>0</v>
      </c>
      <c r="BT114" s="39">
        <v>0</v>
      </c>
      <c r="BU114" s="39">
        <v>0</v>
      </c>
      <c r="BV114" s="39">
        <v>0</v>
      </c>
      <c r="BW114" s="39">
        <v>0</v>
      </c>
      <c r="BX114" s="39">
        <v>22</v>
      </c>
      <c r="BY114" s="39">
        <v>20</v>
      </c>
      <c r="BZ114" s="40">
        <v>59615.111111111109</v>
      </c>
    </row>
    <row r="115" spans="1:78" x14ac:dyDescent="0.2">
      <c r="A115" s="39"/>
      <c r="B115" s="43"/>
      <c r="C115" s="25"/>
      <c r="D115" s="39"/>
      <c r="E115" s="97"/>
      <c r="F115" s="41"/>
      <c r="G115" s="46"/>
      <c r="H115" s="39"/>
      <c r="I115" s="39"/>
      <c r="J115" s="39"/>
      <c r="K115" s="39"/>
      <c r="L115" s="39">
        <v>0</v>
      </c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  <c r="BX115" s="39"/>
      <c r="BY115" s="39"/>
      <c r="BZ115" s="40"/>
    </row>
    <row r="116" spans="1:78" x14ac:dyDescent="0.2">
      <c r="A116" s="39"/>
      <c r="B116" s="43"/>
      <c r="C116" s="25"/>
      <c r="D116" s="39"/>
      <c r="E116" s="97"/>
      <c r="F116" s="42" t="s">
        <v>3</v>
      </c>
      <c r="G116" s="46"/>
      <c r="H116" s="39"/>
      <c r="I116" s="39"/>
      <c r="J116" s="39"/>
      <c r="K116" s="39"/>
      <c r="L116" s="39">
        <v>0</v>
      </c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40"/>
    </row>
    <row r="117" spans="1:78" x14ac:dyDescent="0.2">
      <c r="A117" s="39"/>
      <c r="B117" s="43"/>
      <c r="C117" s="25"/>
      <c r="D117" s="39"/>
      <c r="E117" s="97"/>
      <c r="F117" s="41">
        <v>4</v>
      </c>
      <c r="G117" s="46">
        <v>1814.1243999999999</v>
      </c>
      <c r="H117" s="39">
        <v>25</v>
      </c>
      <c r="I117" s="39">
        <v>1</v>
      </c>
      <c r="J117" s="39">
        <v>3</v>
      </c>
      <c r="K117" s="39">
        <v>8</v>
      </c>
      <c r="L117" s="39">
        <v>0</v>
      </c>
      <c r="M117" s="39">
        <v>0</v>
      </c>
      <c r="N117" s="39">
        <v>4</v>
      </c>
      <c r="O117" s="39">
        <v>97</v>
      </c>
      <c r="P117" s="39">
        <v>0</v>
      </c>
      <c r="Q117" s="39">
        <v>0</v>
      </c>
      <c r="R117" s="39">
        <v>0</v>
      </c>
      <c r="S117" s="39">
        <v>0</v>
      </c>
      <c r="T117" s="39">
        <v>1</v>
      </c>
      <c r="U117" s="39">
        <v>11</v>
      </c>
      <c r="V117" s="39">
        <v>0</v>
      </c>
      <c r="W117" s="39">
        <v>0</v>
      </c>
      <c r="X117" s="39">
        <v>0</v>
      </c>
      <c r="Y117" s="39">
        <v>0</v>
      </c>
      <c r="Z117" s="39">
        <v>0</v>
      </c>
      <c r="AA117" s="39">
        <v>0</v>
      </c>
      <c r="AB117" s="39">
        <v>0</v>
      </c>
      <c r="AC117" s="39">
        <v>1</v>
      </c>
      <c r="AD117" s="39">
        <v>0</v>
      </c>
      <c r="AE117" s="39">
        <v>11</v>
      </c>
      <c r="AF117" s="39">
        <v>6</v>
      </c>
      <c r="AG117" s="39">
        <v>63</v>
      </c>
      <c r="AH117" s="39">
        <v>0</v>
      </c>
      <c r="AI117" s="39">
        <v>4</v>
      </c>
      <c r="AJ117" s="39">
        <v>0</v>
      </c>
      <c r="AK117" s="39">
        <v>42</v>
      </c>
      <c r="AL117" s="39">
        <v>2</v>
      </c>
      <c r="AM117" s="39">
        <v>1</v>
      </c>
      <c r="AN117" s="39">
        <v>0</v>
      </c>
      <c r="AO117" s="39">
        <v>0</v>
      </c>
      <c r="AP117" s="39">
        <v>0</v>
      </c>
      <c r="AQ117" s="39">
        <v>0</v>
      </c>
      <c r="AR117" s="39">
        <v>0</v>
      </c>
      <c r="AS117" s="39">
        <v>0</v>
      </c>
      <c r="AT117" s="39">
        <v>0</v>
      </c>
      <c r="AU117" s="39">
        <v>0</v>
      </c>
      <c r="AV117" s="39">
        <v>0</v>
      </c>
      <c r="AW117" s="39">
        <v>0</v>
      </c>
      <c r="AX117" s="39">
        <v>0</v>
      </c>
      <c r="AY117" s="39">
        <v>0</v>
      </c>
      <c r="AZ117" s="39">
        <v>1</v>
      </c>
      <c r="BA117" s="39">
        <v>0</v>
      </c>
      <c r="BB117" s="39">
        <v>0</v>
      </c>
      <c r="BC117" s="39">
        <v>0</v>
      </c>
      <c r="BD117" s="39">
        <v>4</v>
      </c>
      <c r="BE117" s="39">
        <v>0</v>
      </c>
      <c r="BF117" s="39">
        <v>0</v>
      </c>
      <c r="BG117" s="39">
        <v>1</v>
      </c>
      <c r="BH117" s="39">
        <v>0</v>
      </c>
      <c r="BI117" s="39">
        <v>0</v>
      </c>
      <c r="BJ117" s="39">
        <v>0</v>
      </c>
      <c r="BK117" s="39">
        <v>0</v>
      </c>
      <c r="BL117" s="39">
        <v>0</v>
      </c>
      <c r="BM117" s="39">
        <v>0</v>
      </c>
      <c r="BN117" s="39">
        <v>0</v>
      </c>
      <c r="BO117" s="39">
        <v>0</v>
      </c>
      <c r="BP117" s="39">
        <v>0</v>
      </c>
      <c r="BQ117" s="39">
        <v>0</v>
      </c>
      <c r="BR117" s="39">
        <v>0</v>
      </c>
      <c r="BS117" s="39">
        <v>0</v>
      </c>
      <c r="BT117" s="39">
        <v>0</v>
      </c>
      <c r="BU117" s="39">
        <v>3</v>
      </c>
      <c r="BV117" s="39">
        <v>0</v>
      </c>
      <c r="BW117" s="39">
        <v>0</v>
      </c>
      <c r="BX117" s="39">
        <v>39</v>
      </c>
      <c r="BY117" s="39">
        <v>2</v>
      </c>
      <c r="BZ117" s="39">
        <v>22994.400000000001</v>
      </c>
    </row>
    <row r="118" spans="1:78" x14ac:dyDescent="0.2">
      <c r="A118" s="39"/>
      <c r="B118" s="43"/>
      <c r="C118" s="25"/>
      <c r="D118" s="39"/>
      <c r="E118" s="97"/>
      <c r="F118" s="41">
        <v>14</v>
      </c>
      <c r="G118" s="46">
        <v>1859.9353999999998</v>
      </c>
      <c r="H118" s="39">
        <v>12</v>
      </c>
      <c r="I118" s="39">
        <v>0</v>
      </c>
      <c r="J118" s="39">
        <v>3</v>
      </c>
      <c r="K118" s="39">
        <v>19</v>
      </c>
      <c r="L118" s="39">
        <v>0</v>
      </c>
      <c r="M118" s="39">
        <v>0</v>
      </c>
      <c r="N118" s="39">
        <v>5</v>
      </c>
      <c r="O118" s="39">
        <v>105</v>
      </c>
      <c r="P118" s="39">
        <v>1</v>
      </c>
      <c r="Q118" s="39">
        <v>0</v>
      </c>
      <c r="R118" s="39">
        <v>0</v>
      </c>
      <c r="S118" s="39">
        <v>0</v>
      </c>
      <c r="T118" s="39">
        <v>0</v>
      </c>
      <c r="U118" s="39">
        <v>8</v>
      </c>
      <c r="V118" s="39">
        <v>3</v>
      </c>
      <c r="W118" s="39">
        <v>1</v>
      </c>
      <c r="X118" s="39">
        <v>0</v>
      </c>
      <c r="Y118" s="39">
        <v>0</v>
      </c>
      <c r="Z118" s="39">
        <v>0</v>
      </c>
      <c r="AA118" s="39">
        <v>1</v>
      </c>
      <c r="AB118" s="39">
        <v>0</v>
      </c>
      <c r="AC118" s="39">
        <v>4</v>
      </c>
      <c r="AD118" s="39">
        <v>0</v>
      </c>
      <c r="AE118" s="39">
        <v>16</v>
      </c>
      <c r="AF118" s="39">
        <v>2</v>
      </c>
      <c r="AG118" s="39">
        <v>55.5</v>
      </c>
      <c r="AH118" s="39">
        <v>1</v>
      </c>
      <c r="AI118" s="39">
        <v>11</v>
      </c>
      <c r="AJ118" s="39">
        <v>0</v>
      </c>
      <c r="AK118" s="39">
        <v>18</v>
      </c>
      <c r="AL118" s="39">
        <v>2</v>
      </c>
      <c r="AM118" s="39">
        <v>0</v>
      </c>
      <c r="AN118" s="39">
        <v>0</v>
      </c>
      <c r="AO118" s="39">
        <v>0</v>
      </c>
      <c r="AP118" s="39">
        <v>0</v>
      </c>
      <c r="AQ118" s="39">
        <v>0</v>
      </c>
      <c r="AR118" s="39">
        <v>0</v>
      </c>
      <c r="AS118" s="39">
        <v>0</v>
      </c>
      <c r="AT118" s="39">
        <v>0</v>
      </c>
      <c r="AU118" s="39">
        <v>1</v>
      </c>
      <c r="AV118" s="39">
        <v>0</v>
      </c>
      <c r="AW118" s="39">
        <v>0</v>
      </c>
      <c r="AX118" s="39">
        <v>0</v>
      </c>
      <c r="AY118" s="39">
        <v>0</v>
      </c>
      <c r="AZ118" s="39">
        <v>0</v>
      </c>
      <c r="BA118" s="39">
        <v>0</v>
      </c>
      <c r="BB118" s="39">
        <v>0</v>
      </c>
      <c r="BC118" s="39">
        <v>0</v>
      </c>
      <c r="BD118" s="39">
        <v>0</v>
      </c>
      <c r="BE118" s="39">
        <v>0</v>
      </c>
      <c r="BF118" s="39">
        <v>1</v>
      </c>
      <c r="BG118" s="39">
        <v>0</v>
      </c>
      <c r="BH118" s="39">
        <v>0</v>
      </c>
      <c r="BI118" s="39">
        <v>0</v>
      </c>
      <c r="BJ118" s="39">
        <v>0</v>
      </c>
      <c r="BK118" s="39">
        <v>0</v>
      </c>
      <c r="BL118" s="39">
        <v>2</v>
      </c>
      <c r="BM118" s="39">
        <v>0</v>
      </c>
      <c r="BN118" s="39">
        <v>0</v>
      </c>
      <c r="BO118" s="39">
        <v>0</v>
      </c>
      <c r="BP118" s="39">
        <v>0</v>
      </c>
      <c r="BQ118" s="39">
        <v>1</v>
      </c>
      <c r="BR118" s="39">
        <v>0</v>
      </c>
      <c r="BS118" s="39">
        <v>0</v>
      </c>
      <c r="BT118" s="39">
        <v>0</v>
      </c>
      <c r="BU118" s="39">
        <v>0</v>
      </c>
      <c r="BV118" s="39">
        <v>0</v>
      </c>
      <c r="BW118" s="39">
        <v>0</v>
      </c>
      <c r="BX118" s="39">
        <v>28</v>
      </c>
      <c r="BY118" s="39">
        <v>25</v>
      </c>
      <c r="BZ118" s="39">
        <v>17902.400000000001</v>
      </c>
    </row>
    <row r="119" spans="1:78" x14ac:dyDescent="0.2">
      <c r="A119" s="39"/>
      <c r="B119" s="43"/>
      <c r="C119" s="25"/>
      <c r="D119" s="39"/>
      <c r="E119" s="97"/>
      <c r="F119" s="39">
        <v>24</v>
      </c>
      <c r="G119" s="46">
        <v>1905.7464</v>
      </c>
      <c r="H119" s="39">
        <v>14</v>
      </c>
      <c r="I119" s="39">
        <v>0</v>
      </c>
      <c r="J119" s="39">
        <v>3</v>
      </c>
      <c r="K119" s="39">
        <v>4</v>
      </c>
      <c r="L119" s="39">
        <v>2</v>
      </c>
      <c r="M119" s="39">
        <v>0</v>
      </c>
      <c r="N119" s="39">
        <v>5</v>
      </c>
      <c r="O119" s="39">
        <v>117</v>
      </c>
      <c r="P119" s="39">
        <v>0</v>
      </c>
      <c r="Q119" s="39">
        <v>2</v>
      </c>
      <c r="R119" s="39">
        <v>0</v>
      </c>
      <c r="S119" s="39">
        <v>0</v>
      </c>
      <c r="T119" s="39">
        <v>0</v>
      </c>
      <c r="U119" s="39">
        <v>4</v>
      </c>
      <c r="V119" s="39">
        <v>0</v>
      </c>
      <c r="W119" s="39">
        <v>1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9">
        <v>4</v>
      </c>
      <c r="AD119" s="39">
        <v>0</v>
      </c>
      <c r="AE119" s="39">
        <v>15</v>
      </c>
      <c r="AF119" s="39">
        <v>6</v>
      </c>
      <c r="AG119" s="39">
        <v>68.5</v>
      </c>
      <c r="AH119" s="39">
        <v>0</v>
      </c>
      <c r="AI119" s="39">
        <v>9</v>
      </c>
      <c r="AJ119" s="39">
        <v>0</v>
      </c>
      <c r="AK119" s="39">
        <v>6</v>
      </c>
      <c r="AL119" s="39">
        <v>8</v>
      </c>
      <c r="AM119" s="39">
        <v>0</v>
      </c>
      <c r="AN119" s="39">
        <v>2</v>
      </c>
      <c r="AO119" s="39">
        <v>0</v>
      </c>
      <c r="AP119" s="39">
        <v>0</v>
      </c>
      <c r="AQ119" s="39">
        <v>0</v>
      </c>
      <c r="AR119" s="39">
        <v>0</v>
      </c>
      <c r="AS119" s="39">
        <v>0</v>
      </c>
      <c r="AT119" s="39">
        <v>0</v>
      </c>
      <c r="AU119" s="39">
        <v>0</v>
      </c>
      <c r="AV119" s="39">
        <v>0</v>
      </c>
      <c r="AW119" s="39">
        <v>0</v>
      </c>
      <c r="AX119" s="39">
        <v>1</v>
      </c>
      <c r="AY119" s="39">
        <v>0</v>
      </c>
      <c r="AZ119" s="39">
        <v>1</v>
      </c>
      <c r="BA119" s="39">
        <v>1</v>
      </c>
      <c r="BB119" s="39">
        <v>0</v>
      </c>
      <c r="BC119" s="39">
        <v>0</v>
      </c>
      <c r="BD119" s="39">
        <v>0</v>
      </c>
      <c r="BE119" s="39">
        <v>0</v>
      </c>
      <c r="BF119" s="39">
        <v>0</v>
      </c>
      <c r="BG119" s="39">
        <v>2</v>
      </c>
      <c r="BH119" s="39">
        <v>1</v>
      </c>
      <c r="BI119" s="39">
        <v>0</v>
      </c>
      <c r="BJ119" s="39">
        <v>0</v>
      </c>
      <c r="BK119" s="39">
        <v>0</v>
      </c>
      <c r="BL119" s="39">
        <v>0</v>
      </c>
      <c r="BM119" s="39">
        <v>0</v>
      </c>
      <c r="BN119" s="39">
        <v>0</v>
      </c>
      <c r="BO119" s="39">
        <v>1</v>
      </c>
      <c r="BP119" s="39">
        <v>0</v>
      </c>
      <c r="BQ119" s="39">
        <v>0</v>
      </c>
      <c r="BR119" s="39">
        <v>0</v>
      </c>
      <c r="BS119" s="39">
        <v>0</v>
      </c>
      <c r="BT119" s="39">
        <v>0</v>
      </c>
      <c r="BU119" s="39">
        <v>1</v>
      </c>
      <c r="BV119" s="39">
        <v>0</v>
      </c>
      <c r="BW119" s="39">
        <v>0</v>
      </c>
      <c r="BX119" s="39">
        <v>36</v>
      </c>
      <c r="BY119" s="39">
        <v>16</v>
      </c>
      <c r="BZ119" s="39">
        <v>16343.127272727272</v>
      </c>
    </row>
    <row r="120" spans="1:78" x14ac:dyDescent="0.2">
      <c r="A120" s="39"/>
      <c r="B120" s="43"/>
      <c r="C120" s="25"/>
      <c r="D120" s="39"/>
      <c r="E120" s="97"/>
      <c r="F120" s="39">
        <v>34</v>
      </c>
      <c r="G120" s="46">
        <v>1951.5573999999999</v>
      </c>
      <c r="H120" s="39">
        <v>15</v>
      </c>
      <c r="I120" s="39">
        <v>0</v>
      </c>
      <c r="J120" s="39">
        <v>5</v>
      </c>
      <c r="K120" s="39">
        <v>15</v>
      </c>
      <c r="L120" s="39">
        <v>0</v>
      </c>
      <c r="M120" s="39">
        <v>0</v>
      </c>
      <c r="N120" s="39">
        <v>6</v>
      </c>
      <c r="O120" s="39">
        <v>102</v>
      </c>
      <c r="P120" s="39">
        <v>1</v>
      </c>
      <c r="Q120" s="39">
        <v>1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v>1</v>
      </c>
      <c r="AB120" s="39">
        <v>0</v>
      </c>
      <c r="AC120" s="39">
        <v>4</v>
      </c>
      <c r="AD120" s="39">
        <v>0</v>
      </c>
      <c r="AE120" s="39">
        <v>13.5</v>
      </c>
      <c r="AF120" s="39">
        <v>3</v>
      </c>
      <c r="AG120" s="39">
        <v>63</v>
      </c>
      <c r="AH120" s="39">
        <v>0</v>
      </c>
      <c r="AI120" s="39">
        <v>13</v>
      </c>
      <c r="AJ120" s="39">
        <v>0</v>
      </c>
      <c r="AK120" s="39">
        <v>26</v>
      </c>
      <c r="AL120" s="39">
        <v>3</v>
      </c>
      <c r="AM120" s="39">
        <v>0</v>
      </c>
      <c r="AN120" s="39">
        <v>0</v>
      </c>
      <c r="AO120" s="39">
        <v>0</v>
      </c>
      <c r="AP120" s="39">
        <v>0</v>
      </c>
      <c r="AQ120" s="39">
        <v>0</v>
      </c>
      <c r="AR120" s="39">
        <v>1</v>
      </c>
      <c r="AS120" s="39">
        <v>0</v>
      </c>
      <c r="AT120" s="39">
        <v>0</v>
      </c>
      <c r="AU120" s="39">
        <v>0</v>
      </c>
      <c r="AV120" s="39">
        <v>0</v>
      </c>
      <c r="AW120" s="39">
        <v>0</v>
      </c>
      <c r="AX120" s="39">
        <v>1</v>
      </c>
      <c r="AY120" s="39">
        <v>0</v>
      </c>
      <c r="AZ120" s="39">
        <v>0</v>
      </c>
      <c r="BA120" s="39">
        <v>0</v>
      </c>
      <c r="BB120" s="39">
        <v>0</v>
      </c>
      <c r="BC120" s="39">
        <v>0</v>
      </c>
      <c r="BD120" s="39">
        <v>1</v>
      </c>
      <c r="BE120" s="39">
        <v>0</v>
      </c>
      <c r="BF120" s="39">
        <v>0</v>
      </c>
      <c r="BG120" s="39">
        <v>4</v>
      </c>
      <c r="BH120" s="39">
        <v>0</v>
      </c>
      <c r="BI120" s="39">
        <v>0</v>
      </c>
      <c r="BJ120" s="39">
        <v>0</v>
      </c>
      <c r="BK120" s="39">
        <v>0</v>
      </c>
      <c r="BL120" s="39">
        <v>0</v>
      </c>
      <c r="BM120" s="39">
        <v>0</v>
      </c>
      <c r="BN120" s="39">
        <v>0</v>
      </c>
      <c r="BO120" s="39">
        <v>0</v>
      </c>
      <c r="BP120" s="39">
        <v>0</v>
      </c>
      <c r="BQ120" s="39">
        <v>0</v>
      </c>
      <c r="BR120" s="39">
        <v>0</v>
      </c>
      <c r="BS120" s="39">
        <v>0</v>
      </c>
      <c r="BT120" s="39">
        <v>0</v>
      </c>
      <c r="BU120" s="39">
        <v>2</v>
      </c>
      <c r="BV120" s="39">
        <v>0</v>
      </c>
      <c r="BW120" s="39">
        <v>0</v>
      </c>
      <c r="BX120" s="39">
        <v>32</v>
      </c>
      <c r="BY120" s="39">
        <v>25</v>
      </c>
      <c r="BZ120" s="39">
        <v>41658.685714285712</v>
      </c>
    </row>
    <row r="121" spans="1:78" x14ac:dyDescent="0.2">
      <c r="A121" s="39"/>
      <c r="B121" s="43"/>
      <c r="C121" s="25"/>
      <c r="D121" s="39"/>
      <c r="E121" s="97"/>
      <c r="F121" s="39">
        <v>44</v>
      </c>
      <c r="G121" s="46">
        <v>1997.3683999999998</v>
      </c>
      <c r="H121" s="39">
        <v>13</v>
      </c>
      <c r="I121" s="39">
        <v>0</v>
      </c>
      <c r="J121" s="39">
        <v>2</v>
      </c>
      <c r="K121" s="39">
        <v>5</v>
      </c>
      <c r="L121" s="39">
        <v>2</v>
      </c>
      <c r="M121" s="39">
        <v>0</v>
      </c>
      <c r="N121" s="39">
        <v>7</v>
      </c>
      <c r="O121" s="39">
        <v>101</v>
      </c>
      <c r="P121" s="39">
        <v>2</v>
      </c>
      <c r="Q121" s="39">
        <v>0</v>
      </c>
      <c r="R121" s="39">
        <v>0</v>
      </c>
      <c r="S121" s="39">
        <v>0</v>
      </c>
      <c r="T121" s="39">
        <v>0</v>
      </c>
      <c r="U121" s="39">
        <v>2</v>
      </c>
      <c r="V121" s="39">
        <v>0</v>
      </c>
      <c r="W121" s="39">
        <v>1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9">
        <v>4</v>
      </c>
      <c r="AD121" s="39">
        <v>0</v>
      </c>
      <c r="AE121" s="39">
        <v>17.5</v>
      </c>
      <c r="AF121" s="39">
        <v>8</v>
      </c>
      <c r="AG121" s="39">
        <v>70.5</v>
      </c>
      <c r="AH121" s="39">
        <v>0</v>
      </c>
      <c r="AI121" s="39">
        <v>7</v>
      </c>
      <c r="AJ121" s="39">
        <v>0</v>
      </c>
      <c r="AK121" s="39">
        <v>26</v>
      </c>
      <c r="AL121" s="39">
        <v>2</v>
      </c>
      <c r="AM121" s="39">
        <v>0</v>
      </c>
      <c r="AN121" s="39">
        <v>4</v>
      </c>
      <c r="AO121" s="39">
        <v>0</v>
      </c>
      <c r="AP121" s="39">
        <v>0</v>
      </c>
      <c r="AQ121" s="39">
        <v>0</v>
      </c>
      <c r="AR121" s="39">
        <v>2</v>
      </c>
      <c r="AS121" s="39">
        <v>0</v>
      </c>
      <c r="AT121" s="39">
        <v>0</v>
      </c>
      <c r="AU121" s="39">
        <v>4</v>
      </c>
      <c r="AV121" s="39">
        <v>1</v>
      </c>
      <c r="AW121" s="39">
        <v>0</v>
      </c>
      <c r="AX121" s="39">
        <v>1</v>
      </c>
      <c r="AY121" s="39">
        <v>0</v>
      </c>
      <c r="AZ121" s="39">
        <v>4</v>
      </c>
      <c r="BA121" s="39">
        <v>0</v>
      </c>
      <c r="BB121" s="39">
        <v>0</v>
      </c>
      <c r="BC121" s="39">
        <v>0</v>
      </c>
      <c r="BD121" s="39">
        <v>3</v>
      </c>
      <c r="BE121" s="39">
        <v>0</v>
      </c>
      <c r="BF121" s="39">
        <v>1</v>
      </c>
      <c r="BG121" s="39">
        <v>3</v>
      </c>
      <c r="BH121" s="39">
        <v>0</v>
      </c>
      <c r="BI121" s="39">
        <v>0</v>
      </c>
      <c r="BJ121" s="39">
        <v>0</v>
      </c>
      <c r="BK121" s="39">
        <v>0</v>
      </c>
      <c r="BL121" s="39">
        <v>0</v>
      </c>
      <c r="BM121" s="39">
        <v>0</v>
      </c>
      <c r="BN121" s="39">
        <v>0</v>
      </c>
      <c r="BO121" s="39">
        <v>1</v>
      </c>
      <c r="BP121" s="39">
        <v>0</v>
      </c>
      <c r="BQ121" s="39">
        <v>0</v>
      </c>
      <c r="BR121" s="39">
        <v>0</v>
      </c>
      <c r="BS121" s="39">
        <v>0</v>
      </c>
      <c r="BT121" s="39">
        <v>0</v>
      </c>
      <c r="BU121" s="39">
        <v>1</v>
      </c>
      <c r="BV121" s="39">
        <v>0</v>
      </c>
      <c r="BW121" s="39">
        <v>0</v>
      </c>
      <c r="BX121" s="39">
        <v>40</v>
      </c>
      <c r="BY121" s="39">
        <v>23</v>
      </c>
      <c r="BZ121" s="39">
        <v>23316</v>
      </c>
    </row>
    <row r="122" spans="1:78" x14ac:dyDescent="0.2">
      <c r="A122" s="39"/>
      <c r="B122" s="43"/>
      <c r="C122" s="25"/>
      <c r="D122" s="39"/>
      <c r="E122" s="97"/>
      <c r="F122" s="39">
        <v>54</v>
      </c>
      <c r="G122" s="46">
        <v>2043.1794</v>
      </c>
      <c r="H122" s="39">
        <v>15</v>
      </c>
      <c r="I122" s="39">
        <v>0</v>
      </c>
      <c r="J122" s="39">
        <v>1</v>
      </c>
      <c r="K122" s="39">
        <v>2</v>
      </c>
      <c r="L122" s="39">
        <v>3</v>
      </c>
      <c r="M122" s="39">
        <v>0</v>
      </c>
      <c r="N122" s="39">
        <v>6</v>
      </c>
      <c r="O122" s="39">
        <v>107</v>
      </c>
      <c r="P122" s="39">
        <v>1</v>
      </c>
      <c r="Q122" s="39">
        <v>0</v>
      </c>
      <c r="R122" s="39">
        <v>0</v>
      </c>
      <c r="S122" s="39">
        <v>0</v>
      </c>
      <c r="T122" s="39">
        <v>0</v>
      </c>
      <c r="U122" s="39">
        <v>2</v>
      </c>
      <c r="V122" s="39">
        <v>1</v>
      </c>
      <c r="W122" s="39">
        <v>2</v>
      </c>
      <c r="X122" s="39">
        <v>0</v>
      </c>
      <c r="Y122" s="39">
        <v>0</v>
      </c>
      <c r="Z122" s="39">
        <v>0</v>
      </c>
      <c r="AA122" s="39">
        <v>0</v>
      </c>
      <c r="AB122" s="39">
        <v>0</v>
      </c>
      <c r="AC122" s="39">
        <v>2</v>
      </c>
      <c r="AD122" s="39">
        <v>0</v>
      </c>
      <c r="AE122" s="39">
        <v>14</v>
      </c>
      <c r="AF122" s="39">
        <v>7</v>
      </c>
      <c r="AG122" s="39">
        <v>75</v>
      </c>
      <c r="AH122" s="39">
        <v>0</v>
      </c>
      <c r="AI122" s="39">
        <v>10</v>
      </c>
      <c r="AJ122" s="39">
        <v>0</v>
      </c>
      <c r="AK122" s="39">
        <v>22</v>
      </c>
      <c r="AL122" s="39">
        <v>1</v>
      </c>
      <c r="AM122" s="39">
        <v>0</v>
      </c>
      <c r="AN122" s="39">
        <v>0</v>
      </c>
      <c r="AO122" s="39">
        <v>0</v>
      </c>
      <c r="AP122" s="39">
        <v>0</v>
      </c>
      <c r="AQ122" s="39">
        <v>3</v>
      </c>
      <c r="AR122" s="39">
        <v>0</v>
      </c>
      <c r="AS122" s="39">
        <v>0</v>
      </c>
      <c r="AT122" s="39">
        <v>0</v>
      </c>
      <c r="AU122" s="39">
        <v>0</v>
      </c>
      <c r="AV122" s="39">
        <v>0</v>
      </c>
      <c r="AW122" s="39">
        <v>0</v>
      </c>
      <c r="AX122" s="39">
        <v>0</v>
      </c>
      <c r="AY122" s="39">
        <v>0</v>
      </c>
      <c r="AZ122" s="39">
        <v>0</v>
      </c>
      <c r="BA122" s="39">
        <v>0</v>
      </c>
      <c r="BB122" s="39">
        <v>0</v>
      </c>
      <c r="BC122" s="39">
        <v>0</v>
      </c>
      <c r="BD122" s="39">
        <v>8</v>
      </c>
      <c r="BE122" s="39">
        <v>0</v>
      </c>
      <c r="BF122" s="39">
        <v>1</v>
      </c>
      <c r="BG122" s="39">
        <v>2</v>
      </c>
      <c r="BH122" s="39">
        <v>1</v>
      </c>
      <c r="BI122" s="39">
        <v>0</v>
      </c>
      <c r="BJ122" s="39">
        <v>0</v>
      </c>
      <c r="BK122" s="39">
        <v>0</v>
      </c>
      <c r="BL122" s="39">
        <v>1</v>
      </c>
      <c r="BM122" s="39">
        <v>0</v>
      </c>
      <c r="BN122" s="39">
        <v>0</v>
      </c>
      <c r="BO122" s="39">
        <v>2</v>
      </c>
      <c r="BP122" s="39">
        <v>0</v>
      </c>
      <c r="BQ122" s="39">
        <v>0</v>
      </c>
      <c r="BR122" s="39">
        <v>0</v>
      </c>
      <c r="BS122" s="39">
        <v>0</v>
      </c>
      <c r="BT122" s="39">
        <v>0</v>
      </c>
      <c r="BU122" s="39">
        <v>0</v>
      </c>
      <c r="BV122" s="39">
        <v>0</v>
      </c>
      <c r="BW122" s="39">
        <v>0</v>
      </c>
      <c r="BX122" s="39">
        <v>40</v>
      </c>
      <c r="BY122" s="39">
        <v>4</v>
      </c>
      <c r="BZ122" s="39">
        <v>17583.952941176471</v>
      </c>
    </row>
    <row r="123" spans="1:78" x14ac:dyDescent="0.2">
      <c r="A123" s="39"/>
      <c r="B123" s="43"/>
      <c r="C123" s="25"/>
      <c r="D123" s="39"/>
      <c r="E123" s="97"/>
      <c r="F123" s="41"/>
      <c r="G123" s="46"/>
      <c r="H123" s="39"/>
      <c r="I123" s="39"/>
      <c r="J123" s="39"/>
      <c r="K123" s="39"/>
      <c r="L123" s="39">
        <v>0</v>
      </c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</row>
    <row r="124" spans="1:78" x14ac:dyDescent="0.2">
      <c r="A124" s="39"/>
      <c r="B124" s="43"/>
      <c r="C124" s="25"/>
      <c r="D124" s="39"/>
      <c r="E124" s="97"/>
      <c r="F124" s="42" t="s">
        <v>4</v>
      </c>
      <c r="G124" s="46"/>
      <c r="H124" s="39"/>
      <c r="I124" s="39"/>
      <c r="J124" s="39"/>
      <c r="K124" s="39"/>
      <c r="L124" s="39">
        <v>0</v>
      </c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</row>
    <row r="125" spans="1:78" x14ac:dyDescent="0.2">
      <c r="A125" s="39"/>
      <c r="B125" s="43"/>
      <c r="C125" s="25"/>
      <c r="D125" s="39"/>
      <c r="E125" s="103">
        <v>63</v>
      </c>
      <c r="F125" s="41">
        <v>615</v>
      </c>
      <c r="G125" s="10">
        <f>'Revised Stratig. - April ''08'!$X$65</f>
        <v>631.98185982795201</v>
      </c>
      <c r="H125" s="39">
        <v>40</v>
      </c>
      <c r="I125" s="39">
        <v>0</v>
      </c>
      <c r="J125" s="39">
        <v>2</v>
      </c>
      <c r="K125" s="39">
        <v>15</v>
      </c>
      <c r="L125" s="39">
        <v>0</v>
      </c>
      <c r="M125" s="39">
        <v>0</v>
      </c>
      <c r="N125" s="39">
        <v>1</v>
      </c>
      <c r="O125" s="39">
        <v>65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56</v>
      </c>
      <c r="V125" s="39">
        <v>0</v>
      </c>
      <c r="W125" s="39">
        <v>2</v>
      </c>
      <c r="X125" s="39">
        <v>0</v>
      </c>
      <c r="Y125" s="39">
        <v>1</v>
      </c>
      <c r="Z125" s="39">
        <v>0</v>
      </c>
      <c r="AA125" s="39">
        <v>0</v>
      </c>
      <c r="AB125" s="39">
        <v>0</v>
      </c>
      <c r="AC125" s="39">
        <v>0</v>
      </c>
      <c r="AD125" s="39">
        <v>1</v>
      </c>
      <c r="AE125" s="39">
        <v>10</v>
      </c>
      <c r="AF125" s="39">
        <v>1</v>
      </c>
      <c r="AG125" s="39">
        <v>49.5</v>
      </c>
      <c r="AH125" s="39">
        <v>0</v>
      </c>
      <c r="AI125" s="39">
        <v>5</v>
      </c>
      <c r="AJ125" s="39">
        <v>0</v>
      </c>
      <c r="AK125" s="39">
        <v>42</v>
      </c>
      <c r="AL125" s="39">
        <v>1</v>
      </c>
      <c r="AM125" s="39">
        <v>0</v>
      </c>
      <c r="AN125" s="39">
        <v>1</v>
      </c>
      <c r="AO125" s="39">
        <v>0</v>
      </c>
      <c r="AP125" s="39">
        <v>0</v>
      </c>
      <c r="AQ125" s="39">
        <v>0</v>
      </c>
      <c r="AR125" s="39">
        <v>0</v>
      </c>
      <c r="AS125" s="39">
        <v>0</v>
      </c>
      <c r="AT125" s="39">
        <v>0</v>
      </c>
      <c r="AU125" s="39">
        <v>1</v>
      </c>
      <c r="AV125" s="39">
        <v>0</v>
      </c>
      <c r="AW125" s="39">
        <v>0</v>
      </c>
      <c r="AX125" s="39">
        <v>0</v>
      </c>
      <c r="AY125" s="39">
        <v>0</v>
      </c>
      <c r="AZ125" s="39">
        <v>0</v>
      </c>
      <c r="BA125" s="39">
        <v>0</v>
      </c>
      <c r="BB125" s="39">
        <v>0</v>
      </c>
      <c r="BC125" s="39">
        <v>0</v>
      </c>
      <c r="BD125" s="39">
        <v>0</v>
      </c>
      <c r="BE125" s="39">
        <v>0</v>
      </c>
      <c r="BF125" s="39">
        <v>0</v>
      </c>
      <c r="BG125" s="39">
        <v>0</v>
      </c>
      <c r="BH125" s="39">
        <v>0</v>
      </c>
      <c r="BI125" s="39">
        <v>0</v>
      </c>
      <c r="BJ125" s="39">
        <v>0</v>
      </c>
      <c r="BK125" s="39">
        <v>1</v>
      </c>
      <c r="BL125" s="39">
        <v>0</v>
      </c>
      <c r="BM125" s="39">
        <v>0</v>
      </c>
      <c r="BN125" s="39">
        <v>0</v>
      </c>
      <c r="BO125" s="39">
        <v>0</v>
      </c>
      <c r="BP125" s="39">
        <v>0</v>
      </c>
      <c r="BQ125" s="39">
        <v>0</v>
      </c>
      <c r="BR125" s="39">
        <v>0</v>
      </c>
      <c r="BS125" s="39">
        <v>0</v>
      </c>
      <c r="BT125" s="39">
        <v>1</v>
      </c>
      <c r="BU125" s="39">
        <v>0</v>
      </c>
      <c r="BV125" s="39">
        <v>0</v>
      </c>
      <c r="BW125" s="39">
        <v>0</v>
      </c>
      <c r="BX125" s="39">
        <v>23</v>
      </c>
      <c r="BY125" s="39">
        <v>22</v>
      </c>
      <c r="BZ125" s="39">
        <v>24065.092682926832</v>
      </c>
    </row>
    <row r="126" spans="1:78" x14ac:dyDescent="0.2">
      <c r="A126" s="39"/>
      <c r="B126" s="43"/>
      <c r="C126" s="25"/>
      <c r="D126" s="39"/>
      <c r="E126" s="103">
        <v>73</v>
      </c>
      <c r="F126" s="41">
        <v>625</v>
      </c>
      <c r="G126" s="10">
        <f>'Revised Stratig. - April ''08'!$X$75</f>
        <v>780.55376973751902</v>
      </c>
      <c r="H126" s="39">
        <v>39</v>
      </c>
      <c r="I126" s="39">
        <v>0</v>
      </c>
      <c r="J126" s="39">
        <v>0</v>
      </c>
      <c r="K126" s="39">
        <v>18</v>
      </c>
      <c r="L126" s="39">
        <v>1</v>
      </c>
      <c r="M126" s="39">
        <v>0</v>
      </c>
      <c r="N126" s="39">
        <v>3</v>
      </c>
      <c r="O126" s="39">
        <v>68</v>
      </c>
      <c r="P126" s="39">
        <v>1</v>
      </c>
      <c r="Q126" s="39">
        <v>0</v>
      </c>
      <c r="R126" s="39">
        <v>0</v>
      </c>
      <c r="S126" s="39">
        <v>0</v>
      </c>
      <c r="T126" s="39">
        <v>0</v>
      </c>
      <c r="U126" s="39">
        <v>50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9">
        <v>1</v>
      </c>
      <c r="AD126" s="39">
        <v>0</v>
      </c>
      <c r="AE126" s="39">
        <v>15</v>
      </c>
      <c r="AF126" s="39">
        <v>2</v>
      </c>
      <c r="AG126" s="39">
        <v>59</v>
      </c>
      <c r="AH126" s="39">
        <v>0</v>
      </c>
      <c r="AI126" s="39">
        <v>12</v>
      </c>
      <c r="AJ126" s="39">
        <v>0</v>
      </c>
      <c r="AK126" s="39">
        <v>19</v>
      </c>
      <c r="AL126" s="39">
        <v>3</v>
      </c>
      <c r="AM126" s="39">
        <v>0</v>
      </c>
      <c r="AN126" s="39">
        <v>4</v>
      </c>
      <c r="AO126" s="39">
        <v>0</v>
      </c>
      <c r="AP126" s="39">
        <v>0</v>
      </c>
      <c r="AQ126" s="39">
        <v>0</v>
      </c>
      <c r="AR126" s="39">
        <v>0</v>
      </c>
      <c r="AS126" s="39">
        <v>0</v>
      </c>
      <c r="AT126" s="39">
        <v>0</v>
      </c>
      <c r="AU126" s="39">
        <v>4</v>
      </c>
      <c r="AV126" s="39">
        <v>0</v>
      </c>
      <c r="AW126" s="39">
        <v>0</v>
      </c>
      <c r="AX126" s="39">
        <v>1</v>
      </c>
      <c r="AY126" s="39">
        <v>0</v>
      </c>
      <c r="AZ126" s="39">
        <v>0</v>
      </c>
      <c r="BA126" s="39">
        <v>0</v>
      </c>
      <c r="BB126" s="39">
        <v>0</v>
      </c>
      <c r="BC126" s="39">
        <v>0</v>
      </c>
      <c r="BD126" s="39">
        <v>0</v>
      </c>
      <c r="BE126" s="39">
        <v>0</v>
      </c>
      <c r="BF126" s="39">
        <v>0</v>
      </c>
      <c r="BG126" s="39">
        <v>0</v>
      </c>
      <c r="BH126" s="39">
        <v>0</v>
      </c>
      <c r="BI126" s="39">
        <v>0</v>
      </c>
      <c r="BJ126" s="39">
        <v>0</v>
      </c>
      <c r="BK126" s="39">
        <v>0</v>
      </c>
      <c r="BL126" s="39">
        <v>1</v>
      </c>
      <c r="BM126" s="39">
        <v>0</v>
      </c>
      <c r="BN126" s="39">
        <v>0</v>
      </c>
      <c r="BO126" s="39">
        <v>0</v>
      </c>
      <c r="BP126" s="39">
        <v>0</v>
      </c>
      <c r="BQ126" s="39">
        <v>0</v>
      </c>
      <c r="BR126" s="39">
        <v>0</v>
      </c>
      <c r="BS126" s="39">
        <v>0</v>
      </c>
      <c r="BT126" s="39">
        <v>0</v>
      </c>
      <c r="BU126" s="39">
        <v>1</v>
      </c>
      <c r="BV126" s="39">
        <v>0</v>
      </c>
      <c r="BW126" s="39">
        <v>0</v>
      </c>
      <c r="BX126" s="39">
        <v>42</v>
      </c>
      <c r="BY126" s="39">
        <v>24</v>
      </c>
      <c r="BZ126" s="39">
        <v>19371.04</v>
      </c>
    </row>
    <row r="127" spans="1:78" x14ac:dyDescent="0.2">
      <c r="A127" s="39"/>
      <c r="B127" s="43"/>
      <c r="C127" s="25"/>
      <c r="D127" s="39"/>
      <c r="E127" s="103">
        <v>83</v>
      </c>
      <c r="F127" s="41">
        <v>635</v>
      </c>
      <c r="G127" s="10">
        <f>'Revised Stratig. - April ''08'!$X$85</f>
        <v>932.26907686459697</v>
      </c>
      <c r="H127" s="39">
        <v>33</v>
      </c>
      <c r="I127" s="39">
        <v>0</v>
      </c>
      <c r="J127" s="39">
        <v>2</v>
      </c>
      <c r="K127" s="39">
        <v>12</v>
      </c>
      <c r="L127" s="39">
        <v>0</v>
      </c>
      <c r="M127" s="39">
        <v>0</v>
      </c>
      <c r="N127" s="39">
        <v>1</v>
      </c>
      <c r="O127" s="39">
        <v>63</v>
      </c>
      <c r="P127" s="39">
        <v>0</v>
      </c>
      <c r="Q127" s="39">
        <v>0</v>
      </c>
      <c r="R127" s="39">
        <v>0</v>
      </c>
      <c r="S127" s="39">
        <v>0</v>
      </c>
      <c r="T127" s="39">
        <v>0</v>
      </c>
      <c r="U127" s="39">
        <v>56</v>
      </c>
      <c r="V127" s="39">
        <v>0</v>
      </c>
      <c r="W127" s="39">
        <v>1</v>
      </c>
      <c r="X127" s="39">
        <v>0</v>
      </c>
      <c r="Y127" s="39">
        <v>1</v>
      </c>
      <c r="Z127" s="39">
        <v>0</v>
      </c>
      <c r="AA127" s="39">
        <v>0</v>
      </c>
      <c r="AB127" s="39">
        <v>0</v>
      </c>
      <c r="AC127" s="39">
        <v>0</v>
      </c>
      <c r="AD127" s="39">
        <v>0</v>
      </c>
      <c r="AE127" s="39">
        <v>13</v>
      </c>
      <c r="AF127" s="39">
        <v>4</v>
      </c>
      <c r="AG127" s="39">
        <v>47.5</v>
      </c>
      <c r="AH127" s="39">
        <v>0</v>
      </c>
      <c r="AI127" s="39">
        <v>9</v>
      </c>
      <c r="AJ127" s="39">
        <v>0</v>
      </c>
      <c r="AK127" s="39">
        <v>39</v>
      </c>
      <c r="AL127" s="39">
        <v>3</v>
      </c>
      <c r="AM127" s="39">
        <v>0</v>
      </c>
      <c r="AN127" s="39">
        <v>3</v>
      </c>
      <c r="AO127" s="39">
        <v>0</v>
      </c>
      <c r="AP127" s="39">
        <v>0</v>
      </c>
      <c r="AQ127" s="39">
        <v>0</v>
      </c>
      <c r="AR127" s="39">
        <v>0</v>
      </c>
      <c r="AS127" s="39">
        <v>0</v>
      </c>
      <c r="AT127" s="39">
        <v>0</v>
      </c>
      <c r="AU127" s="39">
        <v>1</v>
      </c>
      <c r="AV127" s="39">
        <v>0</v>
      </c>
      <c r="AW127" s="39">
        <v>0</v>
      </c>
      <c r="AX127" s="39">
        <v>0</v>
      </c>
      <c r="AY127" s="39">
        <v>0</v>
      </c>
      <c r="AZ127" s="39">
        <v>0</v>
      </c>
      <c r="BA127" s="39">
        <v>0</v>
      </c>
      <c r="BB127" s="39">
        <v>1</v>
      </c>
      <c r="BC127" s="39">
        <v>0</v>
      </c>
      <c r="BD127" s="39">
        <v>0</v>
      </c>
      <c r="BE127" s="39">
        <v>0</v>
      </c>
      <c r="BF127" s="39">
        <v>1</v>
      </c>
      <c r="BG127" s="39">
        <v>0</v>
      </c>
      <c r="BH127" s="39">
        <v>0</v>
      </c>
      <c r="BI127" s="39">
        <v>0</v>
      </c>
      <c r="BJ127" s="39">
        <v>0</v>
      </c>
      <c r="BK127" s="39">
        <v>0</v>
      </c>
      <c r="BL127" s="39">
        <v>0</v>
      </c>
      <c r="BM127" s="39">
        <v>0</v>
      </c>
      <c r="BN127" s="39">
        <v>0</v>
      </c>
      <c r="BO127" s="39">
        <v>0</v>
      </c>
      <c r="BP127" s="39">
        <v>0</v>
      </c>
      <c r="BQ127" s="39">
        <v>1</v>
      </c>
      <c r="BR127" s="39">
        <v>0</v>
      </c>
      <c r="BS127" s="39">
        <v>0</v>
      </c>
      <c r="BT127" s="39">
        <v>0</v>
      </c>
      <c r="BU127" s="39">
        <v>1</v>
      </c>
      <c r="BV127" s="39">
        <v>0</v>
      </c>
      <c r="BW127" s="39">
        <v>0</v>
      </c>
      <c r="BX127" s="39">
        <v>30</v>
      </c>
      <c r="BY127" s="39">
        <v>19</v>
      </c>
      <c r="BZ127" s="39">
        <v>29956.178571428572</v>
      </c>
    </row>
    <row r="128" spans="1:78" x14ac:dyDescent="0.2">
      <c r="A128" s="39"/>
      <c r="B128" s="43"/>
      <c r="C128" s="25"/>
      <c r="D128" s="39"/>
      <c r="E128" s="103">
        <v>93</v>
      </c>
      <c r="F128" s="41">
        <v>645</v>
      </c>
      <c r="G128" s="10">
        <f>'Revised Stratig. - April ''08'!$X$95</f>
        <v>1084.00704180926</v>
      </c>
      <c r="H128" s="39">
        <v>10</v>
      </c>
      <c r="I128" s="39">
        <v>0</v>
      </c>
      <c r="J128" s="39">
        <v>5</v>
      </c>
      <c r="K128" s="39">
        <v>16</v>
      </c>
      <c r="L128" s="39">
        <v>0</v>
      </c>
      <c r="M128" s="39">
        <v>0</v>
      </c>
      <c r="N128" s="39">
        <v>4</v>
      </c>
      <c r="O128" s="39">
        <v>63</v>
      </c>
      <c r="P128" s="39">
        <v>0</v>
      </c>
      <c r="Q128" s="39">
        <v>0</v>
      </c>
      <c r="R128" s="39">
        <v>0</v>
      </c>
      <c r="S128" s="39">
        <v>0</v>
      </c>
      <c r="T128" s="39">
        <v>0</v>
      </c>
      <c r="U128" s="39">
        <v>51</v>
      </c>
      <c r="V128" s="39">
        <v>0</v>
      </c>
      <c r="W128" s="39">
        <v>1</v>
      </c>
      <c r="X128" s="39">
        <v>0</v>
      </c>
      <c r="Y128" s="39">
        <v>0</v>
      </c>
      <c r="Z128" s="39">
        <v>0</v>
      </c>
      <c r="AA128" s="39">
        <v>0</v>
      </c>
      <c r="AB128" s="39">
        <v>0</v>
      </c>
      <c r="AC128" s="39">
        <v>0</v>
      </c>
      <c r="AD128" s="39">
        <v>1</v>
      </c>
      <c r="AE128" s="39">
        <v>4</v>
      </c>
      <c r="AF128" s="39">
        <v>1</v>
      </c>
      <c r="AG128" s="39">
        <v>58</v>
      </c>
      <c r="AH128" s="39">
        <v>0</v>
      </c>
      <c r="AI128" s="39">
        <v>15</v>
      </c>
      <c r="AJ128" s="39">
        <v>0</v>
      </c>
      <c r="AK128" s="39">
        <v>32</v>
      </c>
      <c r="AL128" s="39">
        <v>3</v>
      </c>
      <c r="AM128" s="39">
        <v>0</v>
      </c>
      <c r="AN128" s="39">
        <v>0</v>
      </c>
      <c r="AO128" s="39">
        <v>0</v>
      </c>
      <c r="AP128" s="39">
        <v>0</v>
      </c>
      <c r="AQ128" s="39">
        <v>0</v>
      </c>
      <c r="AR128" s="39">
        <v>1</v>
      </c>
      <c r="AS128" s="39">
        <v>0</v>
      </c>
      <c r="AT128" s="39">
        <v>0</v>
      </c>
      <c r="AU128" s="39">
        <v>0</v>
      </c>
      <c r="AV128" s="39">
        <v>0</v>
      </c>
      <c r="AW128" s="39">
        <v>0</v>
      </c>
      <c r="AX128" s="39">
        <v>1</v>
      </c>
      <c r="AY128" s="39">
        <v>0</v>
      </c>
      <c r="AZ128" s="39">
        <v>0</v>
      </c>
      <c r="BA128" s="39">
        <v>0</v>
      </c>
      <c r="BB128" s="39">
        <v>0</v>
      </c>
      <c r="BC128" s="39">
        <v>0</v>
      </c>
      <c r="BD128" s="39">
        <v>0</v>
      </c>
      <c r="BE128" s="39">
        <v>1</v>
      </c>
      <c r="BF128" s="39">
        <v>0</v>
      </c>
      <c r="BG128" s="39">
        <v>0</v>
      </c>
      <c r="BH128" s="39">
        <v>0</v>
      </c>
      <c r="BI128" s="39">
        <v>0</v>
      </c>
      <c r="BJ128" s="39">
        <v>0</v>
      </c>
      <c r="BK128" s="39">
        <v>0</v>
      </c>
      <c r="BL128" s="39">
        <v>0</v>
      </c>
      <c r="BM128" s="39">
        <v>0</v>
      </c>
      <c r="BN128" s="39">
        <v>0</v>
      </c>
      <c r="BO128" s="39">
        <v>0</v>
      </c>
      <c r="BP128" s="39">
        <v>0</v>
      </c>
      <c r="BQ128" s="39">
        <v>0</v>
      </c>
      <c r="BR128" s="39">
        <v>0</v>
      </c>
      <c r="BS128" s="39">
        <v>0</v>
      </c>
      <c r="BT128" s="39">
        <v>0</v>
      </c>
      <c r="BU128" s="39">
        <v>0</v>
      </c>
      <c r="BV128" s="39">
        <v>0</v>
      </c>
      <c r="BW128" s="39">
        <v>0</v>
      </c>
      <c r="BX128" s="39">
        <v>30</v>
      </c>
      <c r="BY128" s="39">
        <v>18</v>
      </c>
      <c r="BZ128" s="39">
        <v>33595.714285714283</v>
      </c>
    </row>
    <row r="129" spans="1:78" x14ac:dyDescent="0.2">
      <c r="A129" s="39"/>
      <c r="B129" s="43"/>
      <c r="C129" s="25"/>
      <c r="D129" s="39"/>
      <c r="E129" s="103">
        <v>103</v>
      </c>
      <c r="F129" s="41">
        <v>655</v>
      </c>
      <c r="G129" s="10">
        <f>'Revised Stratig. - April ''08'!$X$105</f>
        <v>1233.6929718772001</v>
      </c>
      <c r="H129" s="39">
        <v>39</v>
      </c>
      <c r="I129" s="39">
        <v>0</v>
      </c>
      <c r="J129" s="39">
        <v>2</v>
      </c>
      <c r="K129" s="39">
        <v>8</v>
      </c>
      <c r="L129" s="39">
        <v>0</v>
      </c>
      <c r="M129" s="39">
        <v>0</v>
      </c>
      <c r="N129" s="39">
        <v>2</v>
      </c>
      <c r="O129" s="39">
        <v>58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34</v>
      </c>
      <c r="V129" s="39">
        <v>0</v>
      </c>
      <c r="W129" s="39">
        <v>1</v>
      </c>
      <c r="X129" s="39">
        <v>0</v>
      </c>
      <c r="Y129" s="39">
        <v>1</v>
      </c>
      <c r="Z129" s="39">
        <v>0</v>
      </c>
      <c r="AA129" s="39">
        <v>0</v>
      </c>
      <c r="AB129" s="39">
        <v>0</v>
      </c>
      <c r="AC129" s="39">
        <v>0</v>
      </c>
      <c r="AD129" s="39">
        <v>5</v>
      </c>
      <c r="AE129" s="39">
        <v>11</v>
      </c>
      <c r="AF129" s="39">
        <v>2</v>
      </c>
      <c r="AG129" s="39">
        <v>57</v>
      </c>
      <c r="AH129" s="39">
        <v>0</v>
      </c>
      <c r="AI129" s="39">
        <v>13</v>
      </c>
      <c r="AJ129" s="39">
        <v>0</v>
      </c>
      <c r="AK129" s="39">
        <v>53</v>
      </c>
      <c r="AL129" s="39">
        <v>6</v>
      </c>
      <c r="AM129" s="39">
        <v>0</v>
      </c>
      <c r="AN129" s="39">
        <v>2</v>
      </c>
      <c r="AO129" s="39">
        <v>0</v>
      </c>
      <c r="AP129" s="39">
        <v>0</v>
      </c>
      <c r="AQ129" s="39">
        <v>0</v>
      </c>
      <c r="AR129" s="39">
        <v>0</v>
      </c>
      <c r="AS129" s="39">
        <v>0</v>
      </c>
      <c r="AT129" s="39">
        <v>0</v>
      </c>
      <c r="AU129" s="39">
        <v>1</v>
      </c>
      <c r="AV129" s="39">
        <v>0</v>
      </c>
      <c r="AW129" s="39">
        <v>1</v>
      </c>
      <c r="AX129" s="39">
        <v>0</v>
      </c>
      <c r="AY129" s="39">
        <v>0</v>
      </c>
      <c r="AZ129" s="39">
        <v>1</v>
      </c>
      <c r="BA129" s="39">
        <v>0</v>
      </c>
      <c r="BB129" s="39">
        <v>0</v>
      </c>
      <c r="BC129" s="39">
        <v>0</v>
      </c>
      <c r="BD129" s="39">
        <v>5</v>
      </c>
      <c r="BE129" s="39">
        <v>1</v>
      </c>
      <c r="BF129" s="39">
        <v>0</v>
      </c>
      <c r="BG129" s="39">
        <v>0</v>
      </c>
      <c r="BH129" s="39">
        <v>0</v>
      </c>
      <c r="BI129" s="39">
        <v>0</v>
      </c>
      <c r="BJ129" s="39">
        <v>0</v>
      </c>
      <c r="BK129" s="39">
        <v>0</v>
      </c>
      <c r="BL129" s="39">
        <v>0</v>
      </c>
      <c r="BM129" s="39">
        <v>0</v>
      </c>
      <c r="BN129" s="39">
        <v>0</v>
      </c>
      <c r="BO129" s="39">
        <v>0</v>
      </c>
      <c r="BP129" s="39">
        <v>0</v>
      </c>
      <c r="BQ129" s="39">
        <v>1</v>
      </c>
      <c r="BR129" s="39">
        <v>0</v>
      </c>
      <c r="BS129" s="39">
        <v>0</v>
      </c>
      <c r="BT129" s="39">
        <v>0</v>
      </c>
      <c r="BU129" s="39">
        <v>1</v>
      </c>
      <c r="BV129" s="39">
        <v>0</v>
      </c>
      <c r="BW129" s="39">
        <v>0</v>
      </c>
      <c r="BX129" s="39">
        <v>51</v>
      </c>
      <c r="BY129" s="39">
        <v>25</v>
      </c>
      <c r="BZ129" s="39">
        <v>0</v>
      </c>
    </row>
    <row r="130" spans="1:78" x14ac:dyDescent="0.2">
      <c r="A130" s="39"/>
      <c r="B130" s="43"/>
      <c r="C130" s="25"/>
      <c r="D130" s="39"/>
      <c r="E130" s="103">
        <v>113</v>
      </c>
      <c r="F130" s="41">
        <v>665</v>
      </c>
      <c r="G130" s="10">
        <f>'Revised Stratig. - April ''08'!$X$115</f>
        <v>1385.2777739917301</v>
      </c>
      <c r="H130" s="39">
        <v>34</v>
      </c>
      <c r="I130" s="39">
        <v>0</v>
      </c>
      <c r="J130" s="39">
        <v>0</v>
      </c>
      <c r="K130" s="39">
        <v>12</v>
      </c>
      <c r="L130" s="39">
        <v>0</v>
      </c>
      <c r="M130" s="39">
        <v>0</v>
      </c>
      <c r="N130" s="39">
        <v>0</v>
      </c>
      <c r="O130" s="39">
        <v>90</v>
      </c>
      <c r="P130" s="39">
        <v>0</v>
      </c>
      <c r="Q130" s="39">
        <v>0</v>
      </c>
      <c r="R130" s="39">
        <v>1</v>
      </c>
      <c r="S130" s="39">
        <v>0</v>
      </c>
      <c r="T130" s="39">
        <v>0</v>
      </c>
      <c r="U130" s="39">
        <v>28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39">
        <v>0</v>
      </c>
      <c r="AB130" s="39">
        <v>0</v>
      </c>
      <c r="AC130" s="39">
        <v>0</v>
      </c>
      <c r="AD130" s="39">
        <v>3.5</v>
      </c>
      <c r="AE130" s="39">
        <v>14</v>
      </c>
      <c r="AF130" s="39">
        <v>1</v>
      </c>
      <c r="AG130" s="39">
        <v>52</v>
      </c>
      <c r="AH130" s="39">
        <v>0</v>
      </c>
      <c r="AI130" s="39">
        <v>6</v>
      </c>
      <c r="AJ130" s="39">
        <v>1</v>
      </c>
      <c r="AK130" s="39">
        <v>38</v>
      </c>
      <c r="AL130" s="39">
        <v>5</v>
      </c>
      <c r="AM130" s="39">
        <v>0</v>
      </c>
      <c r="AN130" s="39">
        <v>1</v>
      </c>
      <c r="AO130" s="39">
        <v>0</v>
      </c>
      <c r="AP130" s="39">
        <v>0</v>
      </c>
      <c r="AQ130" s="39">
        <v>0</v>
      </c>
      <c r="AR130" s="39">
        <v>0</v>
      </c>
      <c r="AS130" s="39">
        <v>0</v>
      </c>
      <c r="AT130" s="39">
        <v>0</v>
      </c>
      <c r="AU130" s="39">
        <v>1</v>
      </c>
      <c r="AV130" s="39">
        <v>0</v>
      </c>
      <c r="AW130" s="39">
        <v>0</v>
      </c>
      <c r="AX130" s="39">
        <v>0</v>
      </c>
      <c r="AY130" s="39">
        <v>0</v>
      </c>
      <c r="AZ130" s="39">
        <v>0</v>
      </c>
      <c r="BA130" s="39">
        <v>0</v>
      </c>
      <c r="BB130" s="39">
        <v>0</v>
      </c>
      <c r="BC130" s="39">
        <v>0</v>
      </c>
      <c r="BD130" s="39">
        <v>0</v>
      </c>
      <c r="BE130" s="39">
        <v>0</v>
      </c>
      <c r="BF130" s="39">
        <v>0</v>
      </c>
      <c r="BG130" s="39">
        <v>0</v>
      </c>
      <c r="BH130" s="39">
        <v>0</v>
      </c>
      <c r="BI130" s="39">
        <v>0</v>
      </c>
      <c r="BJ130" s="39">
        <v>0</v>
      </c>
      <c r="BK130" s="39">
        <v>0</v>
      </c>
      <c r="BL130" s="39">
        <v>0</v>
      </c>
      <c r="BM130" s="39">
        <v>0</v>
      </c>
      <c r="BN130" s="39">
        <v>0</v>
      </c>
      <c r="BO130" s="39">
        <v>0</v>
      </c>
      <c r="BP130" s="39">
        <v>0</v>
      </c>
      <c r="BQ130" s="39">
        <v>0</v>
      </c>
      <c r="BR130" s="39">
        <v>0</v>
      </c>
      <c r="BS130" s="39">
        <v>0</v>
      </c>
      <c r="BT130" s="39">
        <v>0</v>
      </c>
      <c r="BU130" s="39">
        <v>1</v>
      </c>
      <c r="BV130" s="39">
        <v>0</v>
      </c>
      <c r="BW130" s="39">
        <v>0</v>
      </c>
      <c r="BX130" s="39">
        <v>32</v>
      </c>
      <c r="BY130" s="39">
        <v>28</v>
      </c>
      <c r="BZ130" s="39">
        <v>0</v>
      </c>
    </row>
    <row r="131" spans="1:78" x14ac:dyDescent="0.2">
      <c r="A131" s="39"/>
      <c r="B131" s="43"/>
      <c r="C131" s="25"/>
      <c r="D131" s="39"/>
      <c r="E131" s="103">
        <v>123</v>
      </c>
      <c r="F131" s="41">
        <v>675</v>
      </c>
      <c r="G131" s="10">
        <f>'Revised Stratig. - April ''08'!$X$125</f>
        <v>1535.5921873023799</v>
      </c>
      <c r="H131" s="39">
        <v>41</v>
      </c>
      <c r="I131" s="39">
        <v>0</v>
      </c>
      <c r="J131" s="39">
        <v>3</v>
      </c>
      <c r="K131" s="39">
        <v>8</v>
      </c>
      <c r="L131" s="39">
        <v>0</v>
      </c>
      <c r="M131" s="39">
        <v>0</v>
      </c>
      <c r="N131" s="39">
        <v>2</v>
      </c>
      <c r="O131" s="39">
        <v>116</v>
      </c>
      <c r="P131" s="39">
        <v>0</v>
      </c>
      <c r="Q131" s="39">
        <v>0</v>
      </c>
      <c r="R131" s="39">
        <v>0</v>
      </c>
      <c r="S131" s="39">
        <v>2</v>
      </c>
      <c r="T131" s="39">
        <v>0</v>
      </c>
      <c r="U131" s="39">
        <v>12</v>
      </c>
      <c r="V131" s="39">
        <v>0</v>
      </c>
      <c r="W131" s="39">
        <v>1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9">
        <v>2</v>
      </c>
      <c r="AD131" s="39">
        <v>1</v>
      </c>
      <c r="AE131" s="39">
        <v>10</v>
      </c>
      <c r="AF131" s="39">
        <v>4</v>
      </c>
      <c r="AG131" s="39">
        <v>43</v>
      </c>
      <c r="AH131" s="39">
        <v>0</v>
      </c>
      <c r="AI131" s="39">
        <v>10</v>
      </c>
      <c r="AJ131" s="39">
        <v>0</v>
      </c>
      <c r="AK131" s="39">
        <v>33</v>
      </c>
      <c r="AL131" s="39">
        <v>5</v>
      </c>
      <c r="AM131" s="39">
        <v>0</v>
      </c>
      <c r="AN131" s="39">
        <v>3</v>
      </c>
      <c r="AO131" s="39">
        <v>0</v>
      </c>
      <c r="AP131" s="39">
        <v>0</v>
      </c>
      <c r="AQ131" s="39">
        <v>0</v>
      </c>
      <c r="AR131" s="39">
        <v>2</v>
      </c>
      <c r="AS131" s="39">
        <v>0</v>
      </c>
      <c r="AT131" s="39">
        <v>0</v>
      </c>
      <c r="AU131" s="39">
        <v>0</v>
      </c>
      <c r="AV131" s="39">
        <v>1</v>
      </c>
      <c r="AW131" s="39">
        <v>0</v>
      </c>
      <c r="AX131" s="39">
        <v>0</v>
      </c>
      <c r="AY131" s="39">
        <v>0</v>
      </c>
      <c r="AZ131" s="39">
        <v>1</v>
      </c>
      <c r="BA131" s="39">
        <v>0</v>
      </c>
      <c r="BB131" s="39">
        <v>0</v>
      </c>
      <c r="BC131" s="39">
        <v>0</v>
      </c>
      <c r="BD131" s="39">
        <v>3</v>
      </c>
      <c r="BE131" s="39">
        <v>0</v>
      </c>
      <c r="BF131" s="39">
        <v>0</v>
      </c>
      <c r="BG131" s="39">
        <v>0</v>
      </c>
      <c r="BH131" s="39">
        <v>0</v>
      </c>
      <c r="BI131" s="39">
        <v>0</v>
      </c>
      <c r="BJ131" s="39">
        <v>0</v>
      </c>
      <c r="BK131" s="39">
        <v>0</v>
      </c>
      <c r="BL131" s="39">
        <v>0</v>
      </c>
      <c r="BM131" s="39">
        <v>0</v>
      </c>
      <c r="BN131" s="39">
        <v>0</v>
      </c>
      <c r="BO131" s="39">
        <v>0</v>
      </c>
      <c r="BP131" s="39">
        <v>0</v>
      </c>
      <c r="BQ131" s="39">
        <v>0</v>
      </c>
      <c r="BR131" s="39">
        <v>0</v>
      </c>
      <c r="BS131" s="39">
        <v>0</v>
      </c>
      <c r="BT131" s="39">
        <v>0</v>
      </c>
      <c r="BU131" s="39">
        <v>0</v>
      </c>
      <c r="BV131" s="39">
        <v>0</v>
      </c>
      <c r="BW131" s="39">
        <v>0</v>
      </c>
      <c r="BX131" s="39">
        <v>29</v>
      </c>
      <c r="BY131" s="39">
        <v>17</v>
      </c>
      <c r="BZ131" s="39">
        <v>16872.514285714286</v>
      </c>
    </row>
    <row r="132" spans="1:78" x14ac:dyDescent="0.2">
      <c r="A132" s="39"/>
      <c r="B132" s="43"/>
      <c r="C132" s="25"/>
      <c r="D132" s="39"/>
      <c r="E132" s="103">
        <v>133</v>
      </c>
      <c r="F132" s="41">
        <v>685</v>
      </c>
      <c r="G132" s="10">
        <f>'Revised Stratig. - April ''08'!$X$135</f>
        <v>1684.21643499334</v>
      </c>
      <c r="H132" s="39">
        <v>30</v>
      </c>
      <c r="I132" s="39">
        <v>0</v>
      </c>
      <c r="J132" s="39">
        <v>0</v>
      </c>
      <c r="K132" s="39">
        <v>12</v>
      </c>
      <c r="L132" s="39">
        <v>0</v>
      </c>
      <c r="M132" s="39">
        <v>0</v>
      </c>
      <c r="N132" s="39">
        <v>1</v>
      </c>
      <c r="O132" s="39">
        <v>102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14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14</v>
      </c>
      <c r="AF132" s="39">
        <v>4</v>
      </c>
      <c r="AG132" s="39">
        <v>50.5</v>
      </c>
      <c r="AH132" s="39">
        <v>0</v>
      </c>
      <c r="AI132" s="39">
        <v>8</v>
      </c>
      <c r="AJ132" s="39">
        <v>0</v>
      </c>
      <c r="AK132" s="39">
        <v>46</v>
      </c>
      <c r="AL132" s="39">
        <v>0</v>
      </c>
      <c r="AM132" s="39">
        <v>0</v>
      </c>
      <c r="AN132" s="39">
        <v>3</v>
      </c>
      <c r="AO132" s="39">
        <v>0</v>
      </c>
      <c r="AP132" s="39">
        <v>0</v>
      </c>
      <c r="AQ132" s="39">
        <v>0</v>
      </c>
      <c r="AR132" s="39">
        <v>0</v>
      </c>
      <c r="AS132" s="39">
        <v>0</v>
      </c>
      <c r="AT132" s="39">
        <v>0</v>
      </c>
      <c r="AU132" s="39">
        <v>2</v>
      </c>
      <c r="AV132" s="39">
        <v>0</v>
      </c>
      <c r="AW132" s="39">
        <v>0</v>
      </c>
      <c r="AX132" s="39">
        <v>0</v>
      </c>
      <c r="AY132" s="39">
        <v>0</v>
      </c>
      <c r="AZ132" s="39">
        <v>0</v>
      </c>
      <c r="BA132" s="39">
        <v>0</v>
      </c>
      <c r="BB132" s="39">
        <v>0</v>
      </c>
      <c r="BC132" s="39">
        <v>0</v>
      </c>
      <c r="BD132" s="39">
        <v>1</v>
      </c>
      <c r="BE132" s="39">
        <v>0</v>
      </c>
      <c r="BF132" s="39">
        <v>0</v>
      </c>
      <c r="BG132" s="39">
        <v>0</v>
      </c>
      <c r="BH132" s="39">
        <v>0</v>
      </c>
      <c r="BI132" s="39">
        <v>0</v>
      </c>
      <c r="BJ132" s="39">
        <v>0</v>
      </c>
      <c r="BK132" s="39">
        <v>0</v>
      </c>
      <c r="BL132" s="39">
        <v>0</v>
      </c>
      <c r="BM132" s="39">
        <v>0</v>
      </c>
      <c r="BN132" s="39">
        <v>0</v>
      </c>
      <c r="BO132" s="39">
        <v>0</v>
      </c>
      <c r="BP132" s="39">
        <v>0</v>
      </c>
      <c r="BQ132" s="39">
        <v>0</v>
      </c>
      <c r="BR132" s="39">
        <v>0</v>
      </c>
      <c r="BS132" s="39">
        <v>0</v>
      </c>
      <c r="BT132" s="39">
        <v>0</v>
      </c>
      <c r="BU132" s="39">
        <v>0</v>
      </c>
      <c r="BV132" s="39">
        <v>0</v>
      </c>
      <c r="BW132" s="39">
        <v>0</v>
      </c>
      <c r="BX132" s="39">
        <v>27</v>
      </c>
      <c r="BY132" s="39">
        <v>16</v>
      </c>
      <c r="BZ132" s="39">
        <v>22845.085714285717</v>
      </c>
    </row>
    <row r="133" spans="1:78" x14ac:dyDescent="0.2">
      <c r="A133" s="39"/>
      <c r="B133" s="43"/>
      <c r="C133" s="25"/>
      <c r="D133" s="39"/>
      <c r="E133" s="103">
        <v>143</v>
      </c>
      <c r="F133" s="41">
        <v>695</v>
      </c>
      <c r="G133" s="10">
        <f>'Revised Stratig. - April ''08'!$X$145</f>
        <v>1837.44898048908</v>
      </c>
      <c r="H133" s="39">
        <v>16</v>
      </c>
      <c r="I133" s="39">
        <v>0</v>
      </c>
      <c r="J133" s="39">
        <v>1</v>
      </c>
      <c r="K133" s="39">
        <v>14</v>
      </c>
      <c r="L133" s="39">
        <v>0</v>
      </c>
      <c r="M133" s="39">
        <v>0</v>
      </c>
      <c r="N133" s="39">
        <v>2</v>
      </c>
      <c r="O133" s="39">
        <v>93</v>
      </c>
      <c r="P133" s="39">
        <v>1</v>
      </c>
      <c r="Q133" s="39">
        <v>0</v>
      </c>
      <c r="R133" s="39">
        <v>0</v>
      </c>
      <c r="S133" s="39">
        <v>0</v>
      </c>
      <c r="T133" s="39">
        <v>1</v>
      </c>
      <c r="U133" s="39">
        <v>9</v>
      </c>
      <c r="V133" s="39">
        <v>0</v>
      </c>
      <c r="W133" s="39">
        <v>0</v>
      </c>
      <c r="X133" s="39">
        <v>0</v>
      </c>
      <c r="Y133" s="39">
        <v>0</v>
      </c>
      <c r="Z133" s="39">
        <v>0</v>
      </c>
      <c r="AA133" s="39">
        <v>1</v>
      </c>
      <c r="AB133" s="39">
        <v>0</v>
      </c>
      <c r="AC133" s="39">
        <v>0</v>
      </c>
      <c r="AD133" s="39">
        <v>2.5</v>
      </c>
      <c r="AE133" s="39">
        <v>24</v>
      </c>
      <c r="AF133" s="39">
        <v>2</v>
      </c>
      <c r="AG133" s="39">
        <v>56.5</v>
      </c>
      <c r="AH133" s="39">
        <v>0</v>
      </c>
      <c r="AI133" s="39">
        <v>10</v>
      </c>
      <c r="AJ133" s="39">
        <v>0</v>
      </c>
      <c r="AK133" s="39">
        <v>32</v>
      </c>
      <c r="AL133" s="39">
        <v>3</v>
      </c>
      <c r="AM133" s="39">
        <v>0</v>
      </c>
      <c r="AN133" s="39">
        <v>0</v>
      </c>
      <c r="AO133" s="39">
        <v>0</v>
      </c>
      <c r="AP133" s="39">
        <v>0</v>
      </c>
      <c r="AQ133" s="39">
        <v>0</v>
      </c>
      <c r="AR133" s="39">
        <v>0</v>
      </c>
      <c r="AS133" s="39">
        <v>0</v>
      </c>
      <c r="AT133" s="39">
        <v>0</v>
      </c>
      <c r="AU133" s="39">
        <v>0</v>
      </c>
      <c r="AV133" s="39">
        <v>0</v>
      </c>
      <c r="AW133" s="39">
        <v>0</v>
      </c>
      <c r="AX133" s="39">
        <v>1</v>
      </c>
      <c r="AY133" s="39">
        <v>0</v>
      </c>
      <c r="AZ133" s="39">
        <v>0</v>
      </c>
      <c r="BA133" s="39">
        <v>0</v>
      </c>
      <c r="BB133" s="39">
        <v>0</v>
      </c>
      <c r="BC133" s="39">
        <v>0</v>
      </c>
      <c r="BD133" s="39">
        <v>0</v>
      </c>
      <c r="BE133" s="39">
        <v>0</v>
      </c>
      <c r="BF133" s="39">
        <v>0</v>
      </c>
      <c r="BG133" s="39">
        <v>0</v>
      </c>
      <c r="BH133" s="39">
        <v>0</v>
      </c>
      <c r="BI133" s="39">
        <v>0</v>
      </c>
      <c r="BJ133" s="39">
        <v>0</v>
      </c>
      <c r="BK133" s="39">
        <v>0</v>
      </c>
      <c r="BL133" s="39">
        <v>0</v>
      </c>
      <c r="BM133" s="39">
        <v>0</v>
      </c>
      <c r="BN133" s="39">
        <v>0</v>
      </c>
      <c r="BO133" s="39">
        <v>0</v>
      </c>
      <c r="BP133" s="39">
        <v>0</v>
      </c>
      <c r="BQ133" s="39">
        <v>0</v>
      </c>
      <c r="BR133" s="39">
        <v>0</v>
      </c>
      <c r="BS133" s="39">
        <v>0</v>
      </c>
      <c r="BT133" s="39">
        <v>0</v>
      </c>
      <c r="BU133" s="39">
        <v>1</v>
      </c>
      <c r="BV133" s="39">
        <v>0</v>
      </c>
      <c r="BW133" s="39">
        <v>0</v>
      </c>
      <c r="BX133" s="39">
        <v>21</v>
      </c>
      <c r="BY133" s="39">
        <v>18</v>
      </c>
      <c r="BZ133" s="39">
        <v>0</v>
      </c>
    </row>
    <row r="134" spans="1:78" x14ac:dyDescent="0.2">
      <c r="A134" s="39"/>
      <c r="B134" s="43"/>
      <c r="C134" s="25"/>
      <c r="D134" s="39"/>
      <c r="E134" s="103">
        <v>153</v>
      </c>
      <c r="F134" s="41">
        <v>705</v>
      </c>
      <c r="G134" s="10">
        <f>'Revised Stratig. - April ''08'!$X$155</f>
        <v>0</v>
      </c>
      <c r="H134" s="39">
        <v>14</v>
      </c>
      <c r="I134" s="39">
        <v>0</v>
      </c>
      <c r="J134" s="39">
        <v>0</v>
      </c>
      <c r="K134" s="39">
        <v>9</v>
      </c>
      <c r="L134" s="39">
        <v>1</v>
      </c>
      <c r="M134" s="39">
        <v>0</v>
      </c>
      <c r="N134" s="39">
        <v>3</v>
      </c>
      <c r="O134" s="39">
        <v>121</v>
      </c>
      <c r="P134" s="39">
        <v>0</v>
      </c>
      <c r="Q134" s="39">
        <v>0</v>
      </c>
      <c r="R134" s="39">
        <v>0</v>
      </c>
      <c r="S134" s="39">
        <v>0</v>
      </c>
      <c r="T134" s="39">
        <v>1</v>
      </c>
      <c r="U134" s="39">
        <v>1</v>
      </c>
      <c r="V134" s="39">
        <v>1</v>
      </c>
      <c r="W134" s="39">
        <v>0</v>
      </c>
      <c r="X134" s="39">
        <v>0</v>
      </c>
      <c r="Y134" s="39">
        <v>0</v>
      </c>
      <c r="Z134" s="39">
        <v>0</v>
      </c>
      <c r="AA134" s="39">
        <v>2</v>
      </c>
      <c r="AB134" s="39">
        <v>0</v>
      </c>
      <c r="AC134" s="39">
        <v>0</v>
      </c>
      <c r="AD134" s="39">
        <v>1</v>
      </c>
      <c r="AE134" s="39">
        <v>17.5</v>
      </c>
      <c r="AF134" s="39">
        <v>0</v>
      </c>
      <c r="AG134" s="39">
        <v>62.5</v>
      </c>
      <c r="AH134" s="39">
        <v>0</v>
      </c>
      <c r="AI134" s="39">
        <v>10</v>
      </c>
      <c r="AJ134" s="39">
        <v>1</v>
      </c>
      <c r="AK134" s="39">
        <v>21</v>
      </c>
      <c r="AL134" s="39">
        <v>1</v>
      </c>
      <c r="AM134" s="39">
        <v>0</v>
      </c>
      <c r="AN134" s="39">
        <v>0</v>
      </c>
      <c r="AO134" s="39">
        <v>0</v>
      </c>
      <c r="AP134" s="39">
        <v>0</v>
      </c>
      <c r="AQ134" s="39">
        <v>0</v>
      </c>
      <c r="AR134" s="39">
        <v>0</v>
      </c>
      <c r="AS134" s="39">
        <v>0</v>
      </c>
      <c r="AT134" s="39">
        <v>0</v>
      </c>
      <c r="AU134" s="39">
        <v>1</v>
      </c>
      <c r="AV134" s="39">
        <v>0</v>
      </c>
      <c r="AW134" s="39">
        <v>0</v>
      </c>
      <c r="AX134" s="39">
        <v>0</v>
      </c>
      <c r="AY134" s="39">
        <v>0</v>
      </c>
      <c r="AZ134" s="39">
        <v>0</v>
      </c>
      <c r="BA134" s="39">
        <v>0</v>
      </c>
      <c r="BB134" s="39">
        <v>0</v>
      </c>
      <c r="BC134" s="39">
        <v>0</v>
      </c>
      <c r="BD134" s="39">
        <v>1</v>
      </c>
      <c r="BE134" s="39">
        <v>0</v>
      </c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9">
        <v>0</v>
      </c>
      <c r="BP134" s="39">
        <v>0</v>
      </c>
      <c r="BQ134" s="39">
        <v>0</v>
      </c>
      <c r="BR134" s="39">
        <v>0</v>
      </c>
      <c r="BS134" s="39">
        <v>0</v>
      </c>
      <c r="BT134" s="39">
        <v>1</v>
      </c>
      <c r="BU134" s="39">
        <v>2</v>
      </c>
      <c r="BV134" s="39">
        <v>0</v>
      </c>
      <c r="BW134" s="39">
        <v>0</v>
      </c>
      <c r="BX134" s="39">
        <v>26</v>
      </c>
      <c r="BY134" s="39">
        <v>15</v>
      </c>
      <c r="BZ134" s="39">
        <v>0</v>
      </c>
    </row>
    <row r="135" spans="1:78" x14ac:dyDescent="0.2">
      <c r="A135" s="39"/>
      <c r="B135" s="43"/>
      <c r="C135" s="25"/>
      <c r="D135" s="39"/>
      <c r="E135" s="97"/>
      <c r="F135" s="41"/>
      <c r="G135" s="10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/>
      <c r="BX135" s="39"/>
      <c r="BY135" s="39"/>
      <c r="BZ135" s="39"/>
    </row>
    <row r="136" spans="1:78" x14ac:dyDescent="0.2">
      <c r="A136" s="39"/>
      <c r="B136" s="43"/>
      <c r="C136" s="25"/>
      <c r="D136" s="39"/>
      <c r="E136" s="97"/>
      <c r="F136" s="42" t="s">
        <v>5</v>
      </c>
      <c r="G136" s="10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</row>
    <row r="137" spans="1:78" x14ac:dyDescent="0.2">
      <c r="A137" s="39"/>
      <c r="B137" s="43"/>
      <c r="C137" s="25"/>
      <c r="D137" s="39"/>
      <c r="E137" s="128">
        <v>173</v>
      </c>
      <c r="F137" s="41">
        <v>95</v>
      </c>
      <c r="G137" s="10">
        <f>'Revised Stratig. - April ''08'!$AC$142</f>
        <v>2147.10886713218</v>
      </c>
      <c r="H137" s="39">
        <v>28</v>
      </c>
      <c r="I137" s="39">
        <v>2</v>
      </c>
      <c r="J137" s="39">
        <v>1</v>
      </c>
      <c r="K137" s="39">
        <v>5</v>
      </c>
      <c r="L137" s="39">
        <v>1</v>
      </c>
      <c r="M137" s="39">
        <v>0</v>
      </c>
      <c r="N137" s="39">
        <v>5</v>
      </c>
      <c r="O137" s="39">
        <v>95</v>
      </c>
      <c r="P137" s="39">
        <v>2</v>
      </c>
      <c r="Q137" s="39">
        <v>0</v>
      </c>
      <c r="R137" s="39">
        <v>0</v>
      </c>
      <c r="S137" s="39">
        <v>1</v>
      </c>
      <c r="T137" s="39">
        <v>3</v>
      </c>
      <c r="U137" s="39">
        <v>0</v>
      </c>
      <c r="V137" s="39">
        <v>2</v>
      </c>
      <c r="W137" s="39">
        <v>0</v>
      </c>
      <c r="X137" s="39">
        <v>0</v>
      </c>
      <c r="Y137" s="39">
        <v>0</v>
      </c>
      <c r="Z137" s="39">
        <v>0</v>
      </c>
      <c r="AA137" s="39">
        <v>2</v>
      </c>
      <c r="AB137" s="39">
        <v>0</v>
      </c>
      <c r="AC137" s="39">
        <v>1</v>
      </c>
      <c r="AD137" s="39">
        <v>1</v>
      </c>
      <c r="AE137" s="39">
        <v>17</v>
      </c>
      <c r="AF137" s="39">
        <v>2</v>
      </c>
      <c r="AG137" s="39">
        <v>67</v>
      </c>
      <c r="AH137" s="39">
        <v>0</v>
      </c>
      <c r="AI137" s="39">
        <v>15</v>
      </c>
      <c r="AJ137" s="39">
        <v>0</v>
      </c>
      <c r="AK137" s="39">
        <v>31</v>
      </c>
      <c r="AL137" s="39">
        <v>2</v>
      </c>
      <c r="AM137" s="39">
        <v>0</v>
      </c>
      <c r="AN137" s="39">
        <v>2</v>
      </c>
      <c r="AO137" s="39">
        <v>0</v>
      </c>
      <c r="AP137" s="39">
        <v>0</v>
      </c>
      <c r="AQ137" s="39">
        <v>0</v>
      </c>
      <c r="AR137" s="39">
        <v>0</v>
      </c>
      <c r="AS137" s="39">
        <v>0</v>
      </c>
      <c r="AT137" s="39">
        <v>0</v>
      </c>
      <c r="AU137" s="39">
        <v>1</v>
      </c>
      <c r="AV137" s="39">
        <v>0</v>
      </c>
      <c r="AW137" s="39">
        <v>0</v>
      </c>
      <c r="AX137" s="39">
        <v>0</v>
      </c>
      <c r="AY137" s="39">
        <v>0</v>
      </c>
      <c r="AZ137" s="39">
        <v>0</v>
      </c>
      <c r="BA137" s="39">
        <v>0</v>
      </c>
      <c r="BB137" s="39">
        <v>0</v>
      </c>
      <c r="BC137" s="39">
        <v>0</v>
      </c>
      <c r="BD137" s="39">
        <v>0</v>
      </c>
      <c r="BE137" s="39">
        <v>0</v>
      </c>
      <c r="BF137" s="39">
        <v>0</v>
      </c>
      <c r="BG137" s="39">
        <v>0</v>
      </c>
      <c r="BH137" s="39">
        <v>0</v>
      </c>
      <c r="BI137" s="39">
        <v>0</v>
      </c>
      <c r="BJ137" s="39">
        <v>0</v>
      </c>
      <c r="BK137" s="39">
        <v>0</v>
      </c>
      <c r="BL137" s="39">
        <v>1</v>
      </c>
      <c r="BM137" s="39">
        <v>0</v>
      </c>
      <c r="BN137" s="39">
        <v>0</v>
      </c>
      <c r="BO137" s="39">
        <v>0</v>
      </c>
      <c r="BP137" s="39">
        <v>0</v>
      </c>
      <c r="BQ137" s="39">
        <v>0</v>
      </c>
      <c r="BR137" s="39">
        <v>0</v>
      </c>
      <c r="BS137" s="39">
        <v>0</v>
      </c>
      <c r="BT137" s="39">
        <v>1</v>
      </c>
      <c r="BU137" s="39">
        <v>0</v>
      </c>
      <c r="BV137" s="39">
        <v>0</v>
      </c>
      <c r="BW137" s="39">
        <v>0</v>
      </c>
      <c r="BX137" s="39">
        <v>26</v>
      </c>
      <c r="BY137" s="39">
        <v>16</v>
      </c>
      <c r="BZ137" s="39">
        <v>0</v>
      </c>
    </row>
    <row r="138" spans="1:78" x14ac:dyDescent="0.2">
      <c r="A138" s="39"/>
      <c r="B138" s="43"/>
      <c r="C138" s="25"/>
      <c r="D138" s="39"/>
      <c r="E138" s="128">
        <v>179.5</v>
      </c>
      <c r="F138" s="41">
        <v>105</v>
      </c>
      <c r="G138" s="10">
        <f>'Revised Stratig. - April ''08'!$AC$152</f>
        <v>0</v>
      </c>
      <c r="H138" s="39">
        <v>30</v>
      </c>
      <c r="I138" s="39">
        <v>0</v>
      </c>
      <c r="J138" s="39">
        <v>0</v>
      </c>
      <c r="K138" s="39">
        <v>11</v>
      </c>
      <c r="L138" s="39">
        <v>0</v>
      </c>
      <c r="M138" s="39">
        <v>0</v>
      </c>
      <c r="N138" s="39">
        <v>2</v>
      </c>
      <c r="O138" s="39">
        <v>115</v>
      </c>
      <c r="P138" s="39">
        <v>1</v>
      </c>
      <c r="Q138" s="39">
        <v>0</v>
      </c>
      <c r="R138" s="39">
        <v>0</v>
      </c>
      <c r="S138" s="39">
        <v>0</v>
      </c>
      <c r="T138" s="39">
        <v>0</v>
      </c>
      <c r="U138" s="39">
        <v>1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v>0</v>
      </c>
      <c r="AB138" s="39">
        <v>0</v>
      </c>
      <c r="AC138" s="39">
        <v>2</v>
      </c>
      <c r="AD138" s="39">
        <v>0</v>
      </c>
      <c r="AE138" s="39">
        <v>25.5</v>
      </c>
      <c r="AF138" s="39">
        <v>0</v>
      </c>
      <c r="AG138" s="39">
        <v>58.5</v>
      </c>
      <c r="AH138" s="39">
        <v>0</v>
      </c>
      <c r="AI138" s="39">
        <v>9</v>
      </c>
      <c r="AJ138" s="39">
        <v>0</v>
      </c>
      <c r="AK138" s="39">
        <v>24</v>
      </c>
      <c r="AL138" s="39">
        <v>3</v>
      </c>
      <c r="AM138" s="39">
        <v>0</v>
      </c>
      <c r="AN138" s="39">
        <v>2</v>
      </c>
      <c r="AO138" s="39">
        <v>0</v>
      </c>
      <c r="AP138" s="39">
        <v>0</v>
      </c>
      <c r="AQ138" s="39">
        <v>0</v>
      </c>
      <c r="AR138" s="39">
        <v>0</v>
      </c>
      <c r="AS138" s="39">
        <v>0</v>
      </c>
      <c r="AT138" s="39">
        <v>0</v>
      </c>
      <c r="AU138" s="39">
        <v>4</v>
      </c>
      <c r="AV138" s="39">
        <v>0</v>
      </c>
      <c r="AW138" s="39">
        <v>0</v>
      </c>
      <c r="AX138" s="39">
        <v>1</v>
      </c>
      <c r="AY138" s="39">
        <v>0</v>
      </c>
      <c r="AZ138" s="39">
        <v>2</v>
      </c>
      <c r="BA138" s="39">
        <v>0</v>
      </c>
      <c r="BB138" s="39">
        <v>0</v>
      </c>
      <c r="BC138" s="39">
        <v>0</v>
      </c>
      <c r="BD138" s="39">
        <v>1</v>
      </c>
      <c r="BE138" s="39">
        <v>0</v>
      </c>
      <c r="BF138" s="39">
        <v>1</v>
      </c>
      <c r="BG138" s="39">
        <v>0</v>
      </c>
      <c r="BH138" s="39">
        <v>0</v>
      </c>
      <c r="BI138" s="39">
        <v>0</v>
      </c>
      <c r="BJ138" s="39">
        <v>0</v>
      </c>
      <c r="BK138" s="39">
        <v>0</v>
      </c>
      <c r="BL138" s="39">
        <v>0</v>
      </c>
      <c r="BM138" s="39">
        <v>0</v>
      </c>
      <c r="BN138" s="39">
        <v>0</v>
      </c>
      <c r="BO138" s="39">
        <v>2</v>
      </c>
      <c r="BP138" s="39">
        <v>0</v>
      </c>
      <c r="BQ138" s="39">
        <v>0</v>
      </c>
      <c r="BR138" s="39">
        <v>0</v>
      </c>
      <c r="BS138" s="39">
        <v>0</v>
      </c>
      <c r="BT138" s="39">
        <v>0</v>
      </c>
      <c r="BU138" s="39">
        <v>2</v>
      </c>
      <c r="BV138" s="39">
        <v>0</v>
      </c>
      <c r="BW138" s="39">
        <v>0</v>
      </c>
      <c r="BX138" s="39">
        <v>31</v>
      </c>
      <c r="BY138" s="39">
        <v>20</v>
      </c>
      <c r="BZ138" s="39">
        <v>0</v>
      </c>
    </row>
    <row r="139" spans="1:78" x14ac:dyDescent="0.2">
      <c r="A139" s="39"/>
      <c r="B139" s="43"/>
      <c r="C139" s="25"/>
      <c r="D139" s="39"/>
      <c r="E139" s="39"/>
      <c r="F139" s="39"/>
      <c r="G139" s="10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  <c r="BU139" s="39"/>
      <c r="BV139" s="39"/>
      <c r="BW139" s="39"/>
      <c r="BX139" s="39"/>
      <c r="BY139" s="39"/>
      <c r="BZ139" s="39"/>
    </row>
    <row r="140" spans="1:78" x14ac:dyDescent="0.2">
      <c r="A140" s="39"/>
      <c r="B140" s="43"/>
      <c r="C140" s="25"/>
      <c r="D140" s="39"/>
      <c r="E140" s="39"/>
      <c r="F140" s="39"/>
      <c r="G140" s="46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16"/>
  <sheetViews>
    <sheetView workbookViewId="0">
      <pane ySplit="1305" topLeftCell="A88" activePane="bottomLeft"/>
      <selection sqref="A1:XFD1048576"/>
      <selection pane="bottomLeft" activeCell="E98" sqref="E98"/>
    </sheetView>
  </sheetViews>
  <sheetFormatPr defaultRowHeight="12.75" x14ac:dyDescent="0.2"/>
  <cols>
    <col min="1" max="1" width="9.140625" style="135"/>
    <col min="2" max="2" width="12.42578125" style="136" bestFit="1" customWidth="1"/>
    <col min="3" max="3" width="9.28515625" style="135" customWidth="1"/>
    <col min="4" max="4" width="11" style="135" bestFit="1" customWidth="1"/>
    <col min="5" max="5" width="14.7109375" style="135" bestFit="1" customWidth="1"/>
    <col min="6" max="10" width="9.140625" style="135"/>
    <col min="11" max="11" width="14.7109375" style="135" bestFit="1" customWidth="1"/>
    <col min="12" max="12" width="14.7109375" style="135" customWidth="1"/>
    <col min="13" max="13" width="11.28515625" style="135" bestFit="1" customWidth="1"/>
    <col min="14" max="14" width="11.85546875" style="135" bestFit="1" customWidth="1"/>
    <col min="15" max="30" width="9.140625" style="135"/>
    <col min="31" max="31" width="20.140625" style="135" bestFit="1" customWidth="1"/>
    <col min="32" max="32" width="18.42578125" style="135" bestFit="1" customWidth="1"/>
    <col min="33" max="33" width="19" style="135" bestFit="1" customWidth="1"/>
    <col min="34" max="16384" width="9.140625" style="135"/>
  </cols>
  <sheetData>
    <row r="1" spans="1:82" x14ac:dyDescent="0.2">
      <c r="F1" s="135" t="s">
        <v>116</v>
      </c>
    </row>
    <row r="3" spans="1:82" x14ac:dyDescent="0.2">
      <c r="A3" s="135" t="s">
        <v>0</v>
      </c>
      <c r="B3" s="136" t="s">
        <v>314</v>
      </c>
      <c r="C3" s="135" t="s">
        <v>427</v>
      </c>
      <c r="D3" s="135" t="s">
        <v>206</v>
      </c>
      <c r="E3" s="135" t="s">
        <v>464</v>
      </c>
      <c r="F3" s="135" t="s">
        <v>321</v>
      </c>
      <c r="G3" s="135" t="s">
        <v>117</v>
      </c>
      <c r="H3" s="135" t="s">
        <v>419</v>
      </c>
      <c r="I3" s="135" t="s">
        <v>6</v>
      </c>
      <c r="J3" s="135" t="s">
        <v>123</v>
      </c>
      <c r="K3" s="135" t="s">
        <v>8</v>
      </c>
      <c r="L3" s="135" t="s">
        <v>416</v>
      </c>
      <c r="M3" s="135" t="s">
        <v>386</v>
      </c>
      <c r="N3" s="135" t="s">
        <v>136</v>
      </c>
      <c r="O3" s="135" t="s">
        <v>119</v>
      </c>
      <c r="P3" s="135" t="s">
        <v>124</v>
      </c>
      <c r="Q3" s="135" t="s">
        <v>125</v>
      </c>
      <c r="R3" s="135" t="s">
        <v>138</v>
      </c>
      <c r="S3" s="135" t="s">
        <v>132</v>
      </c>
      <c r="T3" s="135" t="s">
        <v>134</v>
      </c>
      <c r="U3" s="135" t="s">
        <v>118</v>
      </c>
      <c r="V3" s="135" t="s">
        <v>126</v>
      </c>
      <c r="W3" s="135" t="s">
        <v>127</v>
      </c>
      <c r="X3" s="135" t="s">
        <v>128</v>
      </c>
      <c r="Y3" s="135" t="s">
        <v>130</v>
      </c>
      <c r="Z3" s="135" t="s">
        <v>131</v>
      </c>
      <c r="AA3" s="135" t="s">
        <v>19</v>
      </c>
      <c r="AB3" s="135" t="s">
        <v>129</v>
      </c>
      <c r="AC3" s="135" t="s">
        <v>122</v>
      </c>
      <c r="AD3" s="135" t="s">
        <v>18</v>
      </c>
      <c r="AE3" s="135" t="s">
        <v>418</v>
      </c>
      <c r="AF3" s="135" t="s">
        <v>417</v>
      </c>
      <c r="AG3" s="135" t="s">
        <v>135</v>
      </c>
      <c r="AH3" s="135" t="s">
        <v>14</v>
      </c>
      <c r="AI3" s="135" t="s">
        <v>13</v>
      </c>
      <c r="AJ3" s="135" t="s">
        <v>121</v>
      </c>
      <c r="AK3" s="135" t="s">
        <v>120</v>
      </c>
      <c r="AL3" s="135" t="s">
        <v>133</v>
      </c>
      <c r="AM3" s="135" t="s">
        <v>148</v>
      </c>
      <c r="AN3" s="135" t="s">
        <v>137</v>
      </c>
      <c r="AO3" s="135" t="s">
        <v>139</v>
      </c>
      <c r="AP3" s="135" t="s">
        <v>140</v>
      </c>
      <c r="AQ3" s="135" t="s">
        <v>141</v>
      </c>
      <c r="AR3" s="135" t="s">
        <v>142</v>
      </c>
      <c r="AS3" s="135" t="s">
        <v>143</v>
      </c>
      <c r="AT3" s="135" t="s">
        <v>147</v>
      </c>
      <c r="AU3" s="135" t="s">
        <v>41</v>
      </c>
      <c r="AV3" s="135" t="s">
        <v>149</v>
      </c>
      <c r="AW3" s="135" t="s">
        <v>150</v>
      </c>
      <c r="AX3" s="135" t="s">
        <v>385</v>
      </c>
      <c r="AY3" s="135" t="s">
        <v>152</v>
      </c>
      <c r="AZ3" s="135" t="s">
        <v>151</v>
      </c>
      <c r="BA3" s="135" t="s">
        <v>146</v>
      </c>
      <c r="BB3" s="135" t="s">
        <v>144</v>
      </c>
      <c r="BC3" s="135" t="s">
        <v>145</v>
      </c>
      <c r="BD3" s="135" t="s">
        <v>167</v>
      </c>
      <c r="BE3" s="135" t="s">
        <v>159</v>
      </c>
      <c r="BF3" s="135" t="s">
        <v>153</v>
      </c>
      <c r="BG3" s="135" t="s">
        <v>154</v>
      </c>
      <c r="BH3" s="135" t="s">
        <v>61</v>
      </c>
      <c r="BI3" s="135" t="s">
        <v>156</v>
      </c>
      <c r="BJ3" s="135" t="s">
        <v>390</v>
      </c>
      <c r="BK3" s="135" t="s">
        <v>157</v>
      </c>
      <c r="BL3" s="135" t="s">
        <v>158</v>
      </c>
      <c r="BM3" s="135" t="s">
        <v>388</v>
      </c>
      <c r="BN3" s="135" t="s">
        <v>391</v>
      </c>
      <c r="BO3" s="135" t="s">
        <v>155</v>
      </c>
      <c r="BP3" s="135" t="s">
        <v>160</v>
      </c>
      <c r="BQ3" s="135" t="s">
        <v>161</v>
      </c>
      <c r="BR3" s="135" t="s">
        <v>164</v>
      </c>
      <c r="BS3" s="135" t="s">
        <v>387</v>
      </c>
      <c r="BT3" s="135" t="s">
        <v>162</v>
      </c>
      <c r="BU3" s="135" t="s">
        <v>163</v>
      </c>
      <c r="BV3" s="135" t="s">
        <v>389</v>
      </c>
      <c r="BW3" s="135" t="s">
        <v>420</v>
      </c>
      <c r="BX3" s="135" t="s">
        <v>165</v>
      </c>
      <c r="BY3" s="135" t="s">
        <v>166</v>
      </c>
      <c r="BZ3" s="135" t="s">
        <v>168</v>
      </c>
      <c r="CA3" s="135" t="s">
        <v>432</v>
      </c>
      <c r="CB3" s="135" t="s">
        <v>433</v>
      </c>
      <c r="CC3" s="135" t="s">
        <v>437</v>
      </c>
      <c r="CD3" s="135" t="s">
        <v>463</v>
      </c>
    </row>
    <row r="4" spans="1:82" x14ac:dyDescent="0.2">
      <c r="A4" s="137" t="s">
        <v>1</v>
      </c>
    </row>
    <row r="5" spans="1:82" x14ac:dyDescent="0.2">
      <c r="A5" s="135">
        <v>1</v>
      </c>
      <c r="B5" s="136">
        <v>4</v>
      </c>
      <c r="C5" s="135" t="s">
        <v>424</v>
      </c>
      <c r="D5" s="138">
        <v>4</v>
      </c>
      <c r="E5" s="139">
        <v>64</v>
      </c>
      <c r="F5" s="135">
        <v>4</v>
      </c>
      <c r="G5" s="140">
        <f>'Revised Stratig. - April ''08'!$G$9</f>
        <v>2205</v>
      </c>
      <c r="H5" s="135">
        <v>21</v>
      </c>
      <c r="I5" s="135">
        <v>3</v>
      </c>
      <c r="J5" s="135">
        <v>0</v>
      </c>
      <c r="K5" s="135">
        <v>13</v>
      </c>
      <c r="L5" s="135">
        <v>0</v>
      </c>
      <c r="M5" s="135">
        <v>0</v>
      </c>
      <c r="N5" s="135">
        <v>5</v>
      </c>
      <c r="O5" s="135">
        <v>88</v>
      </c>
      <c r="P5" s="135">
        <v>0</v>
      </c>
      <c r="Q5" s="135">
        <v>0</v>
      </c>
      <c r="R5" s="135">
        <v>1</v>
      </c>
      <c r="S5" s="135">
        <v>0</v>
      </c>
      <c r="T5" s="135">
        <v>0</v>
      </c>
      <c r="U5" s="135">
        <v>0</v>
      </c>
      <c r="V5" s="135">
        <v>1</v>
      </c>
      <c r="W5" s="135">
        <v>0</v>
      </c>
      <c r="X5" s="135">
        <v>0</v>
      </c>
      <c r="Y5" s="135">
        <v>0</v>
      </c>
      <c r="Z5" s="135">
        <v>0</v>
      </c>
      <c r="AA5" s="135">
        <v>0</v>
      </c>
      <c r="AB5" s="135">
        <v>0</v>
      </c>
      <c r="AC5" s="135">
        <v>0</v>
      </c>
      <c r="AD5" s="135">
        <v>4</v>
      </c>
      <c r="AE5" s="135">
        <v>68</v>
      </c>
      <c r="AF5" s="135">
        <v>3</v>
      </c>
      <c r="AG5" s="135">
        <v>66</v>
      </c>
      <c r="AH5" s="135">
        <v>0</v>
      </c>
      <c r="AI5" s="135">
        <v>10</v>
      </c>
      <c r="AJ5" s="135">
        <v>0</v>
      </c>
      <c r="AK5" s="135">
        <v>31</v>
      </c>
      <c r="AL5" s="135">
        <v>2</v>
      </c>
      <c r="AM5" s="135">
        <v>2</v>
      </c>
      <c r="AN5" s="135">
        <v>3</v>
      </c>
      <c r="AO5" s="135">
        <v>0</v>
      </c>
      <c r="AP5" s="135">
        <v>0</v>
      </c>
      <c r="AQ5" s="135">
        <v>0</v>
      </c>
      <c r="AR5" s="135">
        <v>0</v>
      </c>
      <c r="AS5" s="135">
        <v>0</v>
      </c>
      <c r="AT5" s="135">
        <v>0</v>
      </c>
      <c r="AU5" s="135">
        <v>0</v>
      </c>
      <c r="AV5" s="135">
        <v>0</v>
      </c>
      <c r="AW5" s="135">
        <v>0</v>
      </c>
      <c r="AX5" s="135">
        <v>0</v>
      </c>
      <c r="AY5" s="135">
        <v>0</v>
      </c>
      <c r="AZ5" s="135">
        <v>0</v>
      </c>
      <c r="BA5" s="135">
        <v>0</v>
      </c>
      <c r="BB5" s="135">
        <v>0</v>
      </c>
      <c r="BC5" s="135">
        <v>0</v>
      </c>
      <c r="BD5" s="135">
        <v>1</v>
      </c>
      <c r="BE5" s="135">
        <v>0</v>
      </c>
      <c r="BF5" s="135">
        <v>0</v>
      </c>
      <c r="BG5" s="135">
        <v>0</v>
      </c>
      <c r="BH5" s="135">
        <v>0</v>
      </c>
      <c r="BI5" s="135">
        <v>1</v>
      </c>
      <c r="BJ5" s="135">
        <v>0</v>
      </c>
      <c r="BK5" s="135">
        <v>0</v>
      </c>
      <c r="BL5" s="135">
        <v>0</v>
      </c>
      <c r="BM5" s="135">
        <v>0</v>
      </c>
      <c r="BN5" s="135">
        <v>0</v>
      </c>
      <c r="BO5" s="135">
        <v>0</v>
      </c>
      <c r="BP5" s="135">
        <v>0</v>
      </c>
      <c r="BQ5" s="135">
        <v>0</v>
      </c>
      <c r="BR5" s="135">
        <v>0</v>
      </c>
      <c r="BS5" s="135">
        <v>0</v>
      </c>
      <c r="BT5" s="135">
        <v>0</v>
      </c>
      <c r="BU5" s="135">
        <v>1</v>
      </c>
      <c r="BV5" s="135">
        <v>0</v>
      </c>
      <c r="BW5" s="135">
        <v>0</v>
      </c>
      <c r="BX5" s="135">
        <v>56</v>
      </c>
      <c r="BY5" s="135">
        <v>11</v>
      </c>
      <c r="BZ5" s="140">
        <v>43165.402597402601</v>
      </c>
      <c r="CA5" s="135">
        <f t="shared" ref="CA5:CA36" si="0">SUM(I5:AL5)</f>
        <v>295</v>
      </c>
      <c r="CB5" s="135">
        <f t="shared" ref="CB5:CB36" si="1">(O5/CA5)*100</f>
        <v>29.830508474576273</v>
      </c>
      <c r="CC5" s="135">
        <f t="shared" ref="CC5:CC36" si="2">(AK5/CA5)*100</f>
        <v>10.508474576271185</v>
      </c>
      <c r="CD5" s="135">
        <f t="shared" ref="CD5:CD36" si="3">SUM(I5:BW5)</f>
        <v>303</v>
      </c>
    </row>
    <row r="6" spans="1:82" x14ac:dyDescent="0.2">
      <c r="A6" s="135">
        <v>1</v>
      </c>
      <c r="B6" s="136">
        <v>14</v>
      </c>
      <c r="C6" s="135" t="s">
        <v>424</v>
      </c>
      <c r="D6" s="141">
        <v>14</v>
      </c>
      <c r="E6" s="139">
        <v>74</v>
      </c>
      <c r="F6" s="135">
        <v>14</v>
      </c>
      <c r="G6" s="140">
        <f>'Revised Stratig. - April ''08'!$G$19</f>
        <v>2385</v>
      </c>
      <c r="H6" s="135">
        <v>15</v>
      </c>
      <c r="I6" s="135">
        <v>1</v>
      </c>
      <c r="J6" s="135">
        <v>0</v>
      </c>
      <c r="K6" s="135">
        <v>14</v>
      </c>
      <c r="L6" s="135">
        <v>0</v>
      </c>
      <c r="M6" s="135">
        <v>0</v>
      </c>
      <c r="N6" s="135">
        <v>2</v>
      </c>
      <c r="O6" s="135">
        <v>85</v>
      </c>
      <c r="P6" s="135">
        <v>1</v>
      </c>
      <c r="Q6" s="135">
        <v>0</v>
      </c>
      <c r="R6" s="135">
        <v>1</v>
      </c>
      <c r="S6" s="135">
        <v>0</v>
      </c>
      <c r="T6" s="135">
        <v>0</v>
      </c>
      <c r="U6" s="135">
        <v>0</v>
      </c>
      <c r="V6" s="135">
        <v>1</v>
      </c>
      <c r="W6" s="135">
        <v>1</v>
      </c>
      <c r="X6" s="135">
        <v>0</v>
      </c>
      <c r="Y6" s="135">
        <v>0</v>
      </c>
      <c r="Z6" s="135">
        <v>0</v>
      </c>
      <c r="AA6" s="135">
        <v>0</v>
      </c>
      <c r="AB6" s="135">
        <v>1</v>
      </c>
      <c r="AC6" s="135">
        <v>2</v>
      </c>
      <c r="AD6" s="135">
        <v>4</v>
      </c>
      <c r="AE6" s="135">
        <v>39</v>
      </c>
      <c r="AF6" s="135">
        <v>5</v>
      </c>
      <c r="AG6" s="135">
        <v>90</v>
      </c>
      <c r="AH6" s="135">
        <v>0</v>
      </c>
      <c r="AI6" s="135">
        <v>6</v>
      </c>
      <c r="AJ6" s="135">
        <v>0</v>
      </c>
      <c r="AK6" s="135">
        <v>32</v>
      </c>
      <c r="AL6" s="135">
        <v>2</v>
      </c>
      <c r="AM6" s="135">
        <v>3</v>
      </c>
      <c r="AN6" s="135">
        <v>3</v>
      </c>
      <c r="AO6" s="135">
        <v>0</v>
      </c>
      <c r="AP6" s="135">
        <v>0</v>
      </c>
      <c r="AQ6" s="135">
        <v>0</v>
      </c>
      <c r="AR6" s="135">
        <v>0</v>
      </c>
      <c r="AS6" s="135">
        <v>0</v>
      </c>
      <c r="AT6" s="135">
        <v>0</v>
      </c>
      <c r="AU6" s="135">
        <v>0</v>
      </c>
      <c r="AV6" s="135">
        <v>0</v>
      </c>
      <c r="AW6" s="135">
        <v>0</v>
      </c>
      <c r="AX6" s="135">
        <v>0</v>
      </c>
      <c r="AY6" s="135">
        <v>0</v>
      </c>
      <c r="AZ6" s="135">
        <v>0</v>
      </c>
      <c r="BA6" s="135">
        <v>0</v>
      </c>
      <c r="BB6" s="135">
        <v>0</v>
      </c>
      <c r="BC6" s="135">
        <v>0</v>
      </c>
      <c r="BD6" s="135">
        <v>1</v>
      </c>
      <c r="BE6" s="135">
        <v>0</v>
      </c>
      <c r="BF6" s="135">
        <v>0</v>
      </c>
      <c r="BG6" s="135">
        <v>0</v>
      </c>
      <c r="BH6" s="135">
        <v>0</v>
      </c>
      <c r="BI6" s="135">
        <v>0</v>
      </c>
      <c r="BJ6" s="135">
        <v>0</v>
      </c>
      <c r="BK6" s="135">
        <v>0</v>
      </c>
      <c r="BL6" s="135">
        <v>0</v>
      </c>
      <c r="BM6" s="135">
        <v>0</v>
      </c>
      <c r="BN6" s="135">
        <v>0</v>
      </c>
      <c r="BO6" s="135">
        <v>0</v>
      </c>
      <c r="BP6" s="135">
        <v>1</v>
      </c>
      <c r="BQ6" s="135">
        <v>0</v>
      </c>
      <c r="BR6" s="135">
        <v>0</v>
      </c>
      <c r="BS6" s="135">
        <v>0</v>
      </c>
      <c r="BT6" s="135">
        <v>0</v>
      </c>
      <c r="BU6" s="135">
        <v>0</v>
      </c>
      <c r="BV6" s="135">
        <v>0</v>
      </c>
      <c r="BW6" s="135">
        <v>0</v>
      </c>
      <c r="BX6" s="135">
        <v>69</v>
      </c>
      <c r="BY6" s="135">
        <v>23</v>
      </c>
      <c r="BZ6" s="140">
        <v>41427.927272727276</v>
      </c>
      <c r="CA6" s="135">
        <f t="shared" si="0"/>
        <v>287</v>
      </c>
      <c r="CB6" s="135">
        <f t="shared" si="1"/>
        <v>29.616724738675959</v>
      </c>
      <c r="CC6" s="135">
        <f t="shared" si="2"/>
        <v>11.149825783972126</v>
      </c>
      <c r="CD6" s="135">
        <f t="shared" si="3"/>
        <v>295</v>
      </c>
    </row>
    <row r="7" spans="1:82" x14ac:dyDescent="0.2">
      <c r="A7" s="135">
        <v>1</v>
      </c>
      <c r="B7" s="136">
        <v>24</v>
      </c>
      <c r="C7" s="135" t="s">
        <v>424</v>
      </c>
      <c r="D7" s="141">
        <v>24</v>
      </c>
      <c r="E7" s="139">
        <v>84</v>
      </c>
      <c r="F7" s="135">
        <v>24</v>
      </c>
      <c r="G7" s="140">
        <f>'Revised Stratig. - April ''08'!$G$29</f>
        <v>2565</v>
      </c>
      <c r="H7" s="135">
        <v>32</v>
      </c>
      <c r="I7" s="135">
        <v>3</v>
      </c>
      <c r="J7" s="135">
        <v>1</v>
      </c>
      <c r="K7" s="135">
        <v>13</v>
      </c>
      <c r="L7" s="135">
        <v>2</v>
      </c>
      <c r="M7" s="135">
        <v>0</v>
      </c>
      <c r="N7" s="135">
        <v>9</v>
      </c>
      <c r="O7" s="135">
        <v>93</v>
      </c>
      <c r="P7" s="135">
        <v>0</v>
      </c>
      <c r="Q7" s="135">
        <v>0</v>
      </c>
      <c r="R7" s="135">
        <v>0</v>
      </c>
      <c r="S7" s="135">
        <v>0</v>
      </c>
      <c r="T7" s="135">
        <v>0</v>
      </c>
      <c r="U7" s="135">
        <v>1</v>
      </c>
      <c r="V7" s="135">
        <v>0</v>
      </c>
      <c r="W7" s="135">
        <v>0</v>
      </c>
      <c r="X7" s="135">
        <v>0</v>
      </c>
      <c r="Y7" s="135">
        <v>0</v>
      </c>
      <c r="Z7" s="135">
        <v>0</v>
      </c>
      <c r="AA7" s="135">
        <v>0</v>
      </c>
      <c r="AB7" s="135">
        <v>0</v>
      </c>
      <c r="AC7" s="135">
        <v>1</v>
      </c>
      <c r="AD7" s="135">
        <v>7</v>
      </c>
      <c r="AE7" s="135">
        <v>40</v>
      </c>
      <c r="AF7" s="135">
        <v>1</v>
      </c>
      <c r="AG7" s="135">
        <v>75</v>
      </c>
      <c r="AH7" s="135">
        <v>0</v>
      </c>
      <c r="AI7" s="135">
        <v>10</v>
      </c>
      <c r="AJ7" s="135">
        <v>0</v>
      </c>
      <c r="AK7" s="135">
        <v>35</v>
      </c>
      <c r="AL7" s="135">
        <v>3</v>
      </c>
      <c r="AM7" s="135">
        <v>3</v>
      </c>
      <c r="AN7" s="135">
        <v>0</v>
      </c>
      <c r="AO7" s="135">
        <v>0</v>
      </c>
      <c r="AP7" s="135">
        <v>0</v>
      </c>
      <c r="AQ7" s="135">
        <v>0</v>
      </c>
      <c r="AR7" s="135">
        <v>0</v>
      </c>
      <c r="AS7" s="135">
        <v>0</v>
      </c>
      <c r="AT7" s="135">
        <v>0</v>
      </c>
      <c r="AU7" s="135">
        <v>0</v>
      </c>
      <c r="AV7" s="135">
        <v>0</v>
      </c>
      <c r="AW7" s="135">
        <v>0</v>
      </c>
      <c r="AX7" s="135">
        <v>0</v>
      </c>
      <c r="AY7" s="135">
        <v>0</v>
      </c>
      <c r="AZ7" s="135">
        <v>2</v>
      </c>
      <c r="BA7" s="135">
        <v>0</v>
      </c>
      <c r="BB7" s="135">
        <v>0</v>
      </c>
      <c r="BC7" s="135">
        <v>0</v>
      </c>
      <c r="BD7" s="135">
        <v>4</v>
      </c>
      <c r="BE7" s="135">
        <v>0</v>
      </c>
      <c r="BF7" s="135">
        <v>0</v>
      </c>
      <c r="BG7" s="135">
        <v>0</v>
      </c>
      <c r="BH7" s="135">
        <v>0</v>
      </c>
      <c r="BI7" s="135">
        <v>0</v>
      </c>
      <c r="BJ7" s="135">
        <v>0</v>
      </c>
      <c r="BK7" s="135">
        <v>0</v>
      </c>
      <c r="BL7" s="135">
        <v>0</v>
      </c>
      <c r="BM7" s="135">
        <v>0</v>
      </c>
      <c r="BN7" s="135">
        <v>0</v>
      </c>
      <c r="BO7" s="135">
        <v>0</v>
      </c>
      <c r="BP7" s="135">
        <v>0</v>
      </c>
      <c r="BQ7" s="135">
        <v>0</v>
      </c>
      <c r="BR7" s="135">
        <v>0</v>
      </c>
      <c r="BS7" s="135">
        <v>0</v>
      </c>
      <c r="BT7" s="135">
        <v>0</v>
      </c>
      <c r="BU7" s="135">
        <v>2</v>
      </c>
      <c r="BV7" s="135">
        <v>0</v>
      </c>
      <c r="BW7" s="135">
        <v>0</v>
      </c>
      <c r="BX7" s="135">
        <v>58</v>
      </c>
      <c r="BY7" s="135">
        <v>20</v>
      </c>
      <c r="BZ7" s="140">
        <v>43470.818181818184</v>
      </c>
      <c r="CA7" s="135">
        <f t="shared" si="0"/>
        <v>294</v>
      </c>
      <c r="CB7" s="135">
        <f t="shared" si="1"/>
        <v>31.632653061224492</v>
      </c>
      <c r="CC7" s="135">
        <f t="shared" si="2"/>
        <v>11.904761904761903</v>
      </c>
      <c r="CD7" s="135">
        <f t="shared" si="3"/>
        <v>305</v>
      </c>
    </row>
    <row r="8" spans="1:82" x14ac:dyDescent="0.2">
      <c r="A8" s="135">
        <v>1</v>
      </c>
      <c r="B8" s="136">
        <v>34</v>
      </c>
      <c r="C8" s="135" t="s">
        <v>424</v>
      </c>
      <c r="D8" s="141">
        <v>34</v>
      </c>
      <c r="E8" s="139">
        <v>94</v>
      </c>
      <c r="F8" s="135">
        <v>34</v>
      </c>
      <c r="G8" s="140">
        <f>'Revised Stratig. - April ''08'!$G$39</f>
        <v>2746</v>
      </c>
      <c r="H8" s="135">
        <v>27</v>
      </c>
      <c r="I8" s="135">
        <v>4</v>
      </c>
      <c r="J8" s="135">
        <v>0</v>
      </c>
      <c r="K8" s="135">
        <v>8</v>
      </c>
      <c r="L8" s="135">
        <v>1</v>
      </c>
      <c r="M8" s="135">
        <v>0</v>
      </c>
      <c r="N8" s="135">
        <v>1</v>
      </c>
      <c r="O8" s="135">
        <v>78</v>
      </c>
      <c r="P8" s="135">
        <v>0</v>
      </c>
      <c r="Q8" s="135">
        <v>0</v>
      </c>
      <c r="R8" s="135">
        <v>0</v>
      </c>
      <c r="S8" s="135">
        <v>0</v>
      </c>
      <c r="T8" s="135">
        <v>0</v>
      </c>
      <c r="U8" s="135">
        <v>2</v>
      </c>
      <c r="V8" s="135">
        <v>0</v>
      </c>
      <c r="W8" s="135">
        <v>1</v>
      </c>
      <c r="X8" s="135">
        <v>0</v>
      </c>
      <c r="Y8" s="135">
        <v>0</v>
      </c>
      <c r="Z8" s="135">
        <v>0</v>
      </c>
      <c r="AA8" s="135">
        <v>0</v>
      </c>
      <c r="AB8" s="135">
        <v>0</v>
      </c>
      <c r="AC8" s="135">
        <v>3</v>
      </c>
      <c r="AD8" s="135">
        <v>3</v>
      </c>
      <c r="AE8" s="135">
        <v>61</v>
      </c>
      <c r="AF8" s="135">
        <v>3</v>
      </c>
      <c r="AG8" s="135">
        <v>91</v>
      </c>
      <c r="AH8" s="135">
        <v>0</v>
      </c>
      <c r="AI8" s="135">
        <v>10</v>
      </c>
      <c r="AJ8" s="135">
        <v>1</v>
      </c>
      <c r="AK8" s="135">
        <v>29</v>
      </c>
      <c r="AL8" s="135">
        <v>5</v>
      </c>
      <c r="AM8" s="135">
        <v>2</v>
      </c>
      <c r="AN8" s="135">
        <v>4</v>
      </c>
      <c r="AO8" s="135">
        <v>0</v>
      </c>
      <c r="AP8" s="135">
        <v>0</v>
      </c>
      <c r="AQ8" s="135">
        <v>0</v>
      </c>
      <c r="AR8" s="135">
        <v>0</v>
      </c>
      <c r="AS8" s="135">
        <v>0</v>
      </c>
      <c r="AT8" s="135">
        <v>0</v>
      </c>
      <c r="AU8" s="135">
        <v>0</v>
      </c>
      <c r="AV8" s="135">
        <v>0</v>
      </c>
      <c r="AW8" s="135">
        <v>0</v>
      </c>
      <c r="AX8" s="135">
        <v>1</v>
      </c>
      <c r="AY8" s="135">
        <v>0</v>
      </c>
      <c r="AZ8" s="135">
        <v>1</v>
      </c>
      <c r="BA8" s="135">
        <v>0</v>
      </c>
      <c r="BB8" s="135">
        <v>0</v>
      </c>
      <c r="BC8" s="135">
        <v>0</v>
      </c>
      <c r="BD8" s="135">
        <v>6</v>
      </c>
      <c r="BE8" s="135">
        <v>0</v>
      </c>
      <c r="BF8" s="135">
        <v>0</v>
      </c>
      <c r="BG8" s="135">
        <v>0</v>
      </c>
      <c r="BH8" s="135">
        <v>0</v>
      </c>
      <c r="BI8" s="135">
        <v>0</v>
      </c>
      <c r="BJ8" s="135">
        <v>0</v>
      </c>
      <c r="BK8" s="135">
        <v>0</v>
      </c>
      <c r="BL8" s="135">
        <v>0</v>
      </c>
      <c r="BM8" s="135">
        <v>0</v>
      </c>
      <c r="BN8" s="135">
        <v>0</v>
      </c>
      <c r="BO8" s="135">
        <v>0</v>
      </c>
      <c r="BP8" s="135">
        <v>0</v>
      </c>
      <c r="BQ8" s="135">
        <v>0</v>
      </c>
      <c r="BR8" s="135">
        <v>0</v>
      </c>
      <c r="BS8" s="135">
        <v>0</v>
      </c>
      <c r="BT8" s="135">
        <v>0</v>
      </c>
      <c r="BU8" s="135">
        <v>1</v>
      </c>
      <c r="BV8" s="135">
        <v>0</v>
      </c>
      <c r="BW8" s="135">
        <v>0</v>
      </c>
      <c r="BX8" s="135">
        <v>62</v>
      </c>
      <c r="BY8" s="135">
        <v>16</v>
      </c>
      <c r="BZ8" s="140">
        <v>37936.888888888891</v>
      </c>
      <c r="CA8" s="135">
        <f t="shared" si="0"/>
        <v>301</v>
      </c>
      <c r="CB8" s="135">
        <f t="shared" si="1"/>
        <v>25.91362126245847</v>
      </c>
      <c r="CC8" s="135">
        <f t="shared" si="2"/>
        <v>9.6345514950166127</v>
      </c>
      <c r="CD8" s="135">
        <f t="shared" si="3"/>
        <v>316</v>
      </c>
    </row>
    <row r="9" spans="1:82" x14ac:dyDescent="0.2">
      <c r="A9" s="135">
        <v>1</v>
      </c>
      <c r="B9" s="136">
        <v>44</v>
      </c>
      <c r="C9" s="135" t="s">
        <v>424</v>
      </c>
      <c r="D9" s="141">
        <v>44</v>
      </c>
      <c r="E9" s="139">
        <v>104</v>
      </c>
      <c r="F9" s="135">
        <v>44</v>
      </c>
      <c r="G9" s="140">
        <f>'Revised Stratig. - April ''08'!$G$49</f>
        <v>2818</v>
      </c>
      <c r="H9" s="135">
        <v>22</v>
      </c>
      <c r="I9" s="135">
        <v>1</v>
      </c>
      <c r="J9" s="135">
        <v>0</v>
      </c>
      <c r="K9" s="135">
        <v>19</v>
      </c>
      <c r="L9" s="135">
        <v>1</v>
      </c>
      <c r="M9" s="135">
        <v>0</v>
      </c>
      <c r="N9" s="135">
        <v>5</v>
      </c>
      <c r="O9" s="135">
        <v>95</v>
      </c>
      <c r="P9" s="135">
        <v>0</v>
      </c>
      <c r="Q9" s="135">
        <v>0</v>
      </c>
      <c r="R9" s="135">
        <v>1</v>
      </c>
      <c r="S9" s="135">
        <v>0</v>
      </c>
      <c r="T9" s="135">
        <v>0</v>
      </c>
      <c r="U9" s="135">
        <v>2</v>
      </c>
      <c r="V9" s="135">
        <v>1</v>
      </c>
      <c r="W9" s="135">
        <v>1</v>
      </c>
      <c r="X9" s="135">
        <v>0</v>
      </c>
      <c r="Y9" s="135">
        <v>0</v>
      </c>
      <c r="Z9" s="135">
        <v>0</v>
      </c>
      <c r="AA9" s="135">
        <v>0</v>
      </c>
      <c r="AB9" s="135">
        <v>0</v>
      </c>
      <c r="AC9" s="135">
        <v>1</v>
      </c>
      <c r="AD9" s="135">
        <v>2</v>
      </c>
      <c r="AE9" s="135">
        <v>55</v>
      </c>
      <c r="AF9" s="135">
        <v>3</v>
      </c>
      <c r="AG9" s="135">
        <v>59</v>
      </c>
      <c r="AH9" s="135">
        <v>0</v>
      </c>
      <c r="AI9" s="135">
        <v>12</v>
      </c>
      <c r="AJ9" s="135">
        <v>0</v>
      </c>
      <c r="AK9" s="135">
        <v>18</v>
      </c>
      <c r="AL9" s="135">
        <v>3</v>
      </c>
      <c r="AM9" s="135">
        <v>3</v>
      </c>
      <c r="AN9" s="135">
        <v>2</v>
      </c>
      <c r="AO9" s="135">
        <v>0</v>
      </c>
      <c r="AP9" s="135">
        <v>0</v>
      </c>
      <c r="AQ9" s="135">
        <v>0</v>
      </c>
      <c r="AR9" s="135">
        <v>0</v>
      </c>
      <c r="AS9" s="135">
        <v>0</v>
      </c>
      <c r="AT9" s="135">
        <v>0</v>
      </c>
      <c r="AU9" s="135">
        <v>0</v>
      </c>
      <c r="AV9" s="135">
        <v>0</v>
      </c>
      <c r="AW9" s="135">
        <v>0</v>
      </c>
      <c r="AX9" s="135">
        <v>0</v>
      </c>
      <c r="AY9" s="135">
        <v>0</v>
      </c>
      <c r="AZ9" s="135">
        <v>0</v>
      </c>
      <c r="BA9" s="135">
        <v>0</v>
      </c>
      <c r="BB9" s="135">
        <v>0</v>
      </c>
      <c r="BC9" s="135">
        <v>0</v>
      </c>
      <c r="BD9" s="135">
        <v>1</v>
      </c>
      <c r="BE9" s="135">
        <v>0</v>
      </c>
      <c r="BF9" s="135">
        <v>0</v>
      </c>
      <c r="BG9" s="135">
        <v>0</v>
      </c>
      <c r="BH9" s="135">
        <v>0</v>
      </c>
      <c r="BI9" s="135">
        <v>0</v>
      </c>
      <c r="BJ9" s="135">
        <v>0</v>
      </c>
      <c r="BK9" s="135">
        <v>0</v>
      </c>
      <c r="BL9" s="135">
        <v>0</v>
      </c>
      <c r="BM9" s="135">
        <v>0</v>
      </c>
      <c r="BN9" s="135">
        <v>0</v>
      </c>
      <c r="BO9" s="135">
        <v>0</v>
      </c>
      <c r="BP9" s="135">
        <v>0</v>
      </c>
      <c r="BQ9" s="135">
        <v>0</v>
      </c>
      <c r="BR9" s="135">
        <v>0</v>
      </c>
      <c r="BS9" s="135">
        <v>0</v>
      </c>
      <c r="BT9" s="135">
        <v>0</v>
      </c>
      <c r="BU9" s="135">
        <v>1</v>
      </c>
      <c r="BV9" s="135">
        <v>0</v>
      </c>
      <c r="BW9" s="135">
        <v>0</v>
      </c>
      <c r="BX9" s="135">
        <v>38</v>
      </c>
      <c r="BY9" s="135">
        <v>8</v>
      </c>
      <c r="BZ9" s="140">
        <v>20666.454545454548</v>
      </c>
      <c r="CA9" s="135">
        <f t="shared" si="0"/>
        <v>279</v>
      </c>
      <c r="CB9" s="135">
        <f t="shared" si="1"/>
        <v>34.050179211469533</v>
      </c>
      <c r="CC9" s="135">
        <f t="shared" si="2"/>
        <v>6.4516129032258061</v>
      </c>
      <c r="CD9" s="135">
        <f t="shared" si="3"/>
        <v>286</v>
      </c>
    </row>
    <row r="10" spans="1:82" x14ac:dyDescent="0.2">
      <c r="A10" s="135">
        <v>1</v>
      </c>
      <c r="B10" s="136">
        <v>54</v>
      </c>
      <c r="C10" s="135" t="s">
        <v>424</v>
      </c>
      <c r="D10" s="141">
        <v>54</v>
      </c>
      <c r="E10" s="139">
        <v>114</v>
      </c>
      <c r="F10" s="135">
        <v>54</v>
      </c>
      <c r="G10" s="140">
        <f>'Revised Stratig. - April ''08'!$G$59</f>
        <v>2915</v>
      </c>
      <c r="H10" s="135">
        <v>33</v>
      </c>
      <c r="I10" s="135">
        <v>1</v>
      </c>
      <c r="J10" s="135">
        <v>0</v>
      </c>
      <c r="K10" s="135">
        <v>11</v>
      </c>
      <c r="L10" s="135">
        <v>0</v>
      </c>
      <c r="M10" s="135">
        <v>0</v>
      </c>
      <c r="N10" s="135">
        <v>2</v>
      </c>
      <c r="O10" s="135">
        <v>92</v>
      </c>
      <c r="P10" s="135">
        <v>0</v>
      </c>
      <c r="Q10" s="135">
        <v>0</v>
      </c>
      <c r="R10" s="135">
        <v>0</v>
      </c>
      <c r="S10" s="135">
        <v>0</v>
      </c>
      <c r="T10" s="135">
        <v>0</v>
      </c>
      <c r="U10" s="135">
        <v>0</v>
      </c>
      <c r="V10" s="135">
        <v>0</v>
      </c>
      <c r="W10" s="135">
        <v>0</v>
      </c>
      <c r="X10" s="135">
        <v>0</v>
      </c>
      <c r="Y10" s="135">
        <v>0</v>
      </c>
      <c r="Z10" s="135">
        <v>0</v>
      </c>
      <c r="AA10" s="135">
        <v>0</v>
      </c>
      <c r="AB10" s="135">
        <v>1</v>
      </c>
      <c r="AC10" s="135">
        <v>1</v>
      </c>
      <c r="AD10" s="135">
        <v>3</v>
      </c>
      <c r="AE10" s="135">
        <v>69</v>
      </c>
      <c r="AF10" s="135">
        <v>7</v>
      </c>
      <c r="AG10" s="135">
        <v>117</v>
      </c>
      <c r="AH10" s="135">
        <v>0</v>
      </c>
      <c r="AI10" s="135">
        <v>10</v>
      </c>
      <c r="AJ10" s="135">
        <v>0</v>
      </c>
      <c r="AK10" s="135">
        <v>13</v>
      </c>
      <c r="AL10" s="135">
        <v>0</v>
      </c>
      <c r="AM10" s="135">
        <v>0</v>
      </c>
      <c r="AN10" s="135">
        <v>3</v>
      </c>
      <c r="AO10" s="135">
        <v>0</v>
      </c>
      <c r="AP10" s="135">
        <v>1</v>
      </c>
      <c r="AQ10" s="135">
        <v>0</v>
      </c>
      <c r="AR10" s="135">
        <v>0</v>
      </c>
      <c r="AS10" s="135">
        <v>0</v>
      </c>
      <c r="AT10" s="135">
        <v>0</v>
      </c>
      <c r="AU10" s="135">
        <v>0</v>
      </c>
      <c r="AV10" s="135">
        <v>0</v>
      </c>
      <c r="AW10" s="135">
        <v>0</v>
      </c>
      <c r="AX10" s="135">
        <v>2</v>
      </c>
      <c r="AY10" s="135">
        <v>0</v>
      </c>
      <c r="AZ10" s="135">
        <v>0</v>
      </c>
      <c r="BA10" s="135">
        <v>0</v>
      </c>
      <c r="BB10" s="135">
        <v>0</v>
      </c>
      <c r="BC10" s="135">
        <v>0</v>
      </c>
      <c r="BD10" s="135">
        <v>4</v>
      </c>
      <c r="BE10" s="135">
        <v>0</v>
      </c>
      <c r="BF10" s="135">
        <v>0</v>
      </c>
      <c r="BG10" s="135">
        <v>0</v>
      </c>
      <c r="BH10" s="135">
        <v>0</v>
      </c>
      <c r="BI10" s="135">
        <v>0</v>
      </c>
      <c r="BJ10" s="135">
        <v>0</v>
      </c>
      <c r="BK10" s="135">
        <v>0</v>
      </c>
      <c r="BL10" s="135">
        <v>0</v>
      </c>
      <c r="BM10" s="135">
        <v>0</v>
      </c>
      <c r="BN10" s="135">
        <v>0</v>
      </c>
      <c r="BO10" s="135">
        <v>0</v>
      </c>
      <c r="BP10" s="135">
        <v>0</v>
      </c>
      <c r="BQ10" s="135">
        <v>1</v>
      </c>
      <c r="BR10" s="135">
        <v>0</v>
      </c>
      <c r="BS10" s="135">
        <v>0</v>
      </c>
      <c r="BT10" s="135">
        <v>0</v>
      </c>
      <c r="BU10" s="135">
        <v>3</v>
      </c>
      <c r="BV10" s="135">
        <v>0</v>
      </c>
      <c r="BW10" s="135">
        <v>0</v>
      </c>
      <c r="BX10" s="135">
        <v>88</v>
      </c>
      <c r="BY10" s="135">
        <v>16</v>
      </c>
      <c r="BZ10" s="140">
        <v>31514.363636363636</v>
      </c>
      <c r="CA10" s="135">
        <f t="shared" si="0"/>
        <v>327</v>
      </c>
      <c r="CB10" s="135">
        <f t="shared" si="1"/>
        <v>28.134556574923547</v>
      </c>
      <c r="CC10" s="135">
        <f t="shared" si="2"/>
        <v>3.9755351681957185</v>
      </c>
      <c r="CD10" s="135">
        <f t="shared" si="3"/>
        <v>341</v>
      </c>
    </row>
    <row r="11" spans="1:82" x14ac:dyDescent="0.2">
      <c r="A11" s="135">
        <v>1</v>
      </c>
      <c r="B11" s="136">
        <v>64</v>
      </c>
      <c r="C11" s="135" t="s">
        <v>424</v>
      </c>
      <c r="D11" s="141">
        <v>64</v>
      </c>
      <c r="E11" s="139">
        <v>124</v>
      </c>
      <c r="F11" s="135">
        <v>64</v>
      </c>
      <c r="G11" s="140">
        <f>'Revised Stratig. - April ''08'!$G$69</f>
        <v>3106</v>
      </c>
      <c r="H11" s="135">
        <v>22</v>
      </c>
      <c r="I11" s="135">
        <v>1</v>
      </c>
      <c r="J11" s="135">
        <v>0</v>
      </c>
      <c r="K11" s="135">
        <v>4</v>
      </c>
      <c r="L11" s="135">
        <v>2</v>
      </c>
      <c r="M11" s="135">
        <v>0</v>
      </c>
      <c r="N11" s="135">
        <v>2</v>
      </c>
      <c r="O11" s="135">
        <v>76</v>
      </c>
      <c r="P11" s="135">
        <v>0</v>
      </c>
      <c r="Q11" s="135">
        <v>0</v>
      </c>
      <c r="R11" s="135">
        <v>0</v>
      </c>
      <c r="S11" s="135">
        <v>0</v>
      </c>
      <c r="T11" s="135">
        <v>0</v>
      </c>
      <c r="U11" s="135">
        <v>0</v>
      </c>
      <c r="V11" s="135">
        <v>0</v>
      </c>
      <c r="W11" s="135">
        <v>2</v>
      </c>
      <c r="X11" s="135">
        <v>0</v>
      </c>
      <c r="Y11" s="135">
        <v>0</v>
      </c>
      <c r="Z11" s="135">
        <v>0</v>
      </c>
      <c r="AA11" s="135">
        <v>0</v>
      </c>
      <c r="AB11" s="135">
        <v>0</v>
      </c>
      <c r="AC11" s="135">
        <v>3</v>
      </c>
      <c r="AD11" s="135">
        <v>8</v>
      </c>
      <c r="AE11" s="135">
        <v>47</v>
      </c>
      <c r="AF11" s="135">
        <v>4</v>
      </c>
      <c r="AG11" s="135">
        <v>80</v>
      </c>
      <c r="AH11" s="135">
        <v>0</v>
      </c>
      <c r="AI11" s="135">
        <v>13</v>
      </c>
      <c r="AJ11" s="135">
        <v>1</v>
      </c>
      <c r="AK11" s="135">
        <v>8</v>
      </c>
      <c r="AL11" s="135">
        <v>2</v>
      </c>
      <c r="AM11" s="135">
        <v>1</v>
      </c>
      <c r="AN11" s="135">
        <v>2</v>
      </c>
      <c r="AO11" s="135">
        <v>0</v>
      </c>
      <c r="AP11" s="135">
        <v>0</v>
      </c>
      <c r="AQ11" s="135">
        <v>0</v>
      </c>
      <c r="AR11" s="135">
        <v>1</v>
      </c>
      <c r="AS11" s="135">
        <v>1</v>
      </c>
      <c r="AT11" s="135">
        <v>0</v>
      </c>
      <c r="AU11" s="135">
        <v>0</v>
      </c>
      <c r="AV11" s="135">
        <v>0</v>
      </c>
      <c r="AW11" s="135">
        <v>0</v>
      </c>
      <c r="AX11" s="135">
        <v>0</v>
      </c>
      <c r="AY11" s="135">
        <v>0</v>
      </c>
      <c r="AZ11" s="135">
        <v>1</v>
      </c>
      <c r="BA11" s="135">
        <v>0</v>
      </c>
      <c r="BB11" s="135">
        <v>0</v>
      </c>
      <c r="BC11" s="135">
        <v>0</v>
      </c>
      <c r="BD11" s="135">
        <v>2</v>
      </c>
      <c r="BE11" s="135">
        <v>0</v>
      </c>
      <c r="BF11" s="135">
        <v>0</v>
      </c>
      <c r="BG11" s="135">
        <v>0</v>
      </c>
      <c r="BH11" s="135">
        <v>0</v>
      </c>
      <c r="BI11" s="135">
        <v>0</v>
      </c>
      <c r="BJ11" s="135">
        <v>0</v>
      </c>
      <c r="BK11" s="135">
        <v>0</v>
      </c>
      <c r="BL11" s="135">
        <v>0</v>
      </c>
      <c r="BM11" s="135">
        <v>0</v>
      </c>
      <c r="BN11" s="135">
        <v>0</v>
      </c>
      <c r="BO11" s="135">
        <v>0</v>
      </c>
      <c r="BP11" s="135">
        <v>0</v>
      </c>
      <c r="BQ11" s="135">
        <v>0</v>
      </c>
      <c r="BR11" s="135">
        <v>0</v>
      </c>
      <c r="BS11" s="135">
        <v>0</v>
      </c>
      <c r="BT11" s="135">
        <v>0</v>
      </c>
      <c r="BU11" s="135">
        <v>4</v>
      </c>
      <c r="BV11" s="135">
        <v>0</v>
      </c>
      <c r="BW11" s="135">
        <v>0</v>
      </c>
      <c r="BX11" s="135">
        <v>59</v>
      </c>
      <c r="BY11" s="135">
        <v>17</v>
      </c>
      <c r="BZ11" s="140">
        <v>27847.63636363636</v>
      </c>
      <c r="CA11" s="135">
        <f t="shared" si="0"/>
        <v>253</v>
      </c>
      <c r="CB11" s="135">
        <f t="shared" si="1"/>
        <v>30.039525691699602</v>
      </c>
      <c r="CC11" s="135">
        <f t="shared" si="2"/>
        <v>3.1620553359683794</v>
      </c>
      <c r="CD11" s="135">
        <f t="shared" si="3"/>
        <v>265</v>
      </c>
    </row>
    <row r="12" spans="1:82" x14ac:dyDescent="0.2">
      <c r="A12" s="135">
        <v>1</v>
      </c>
      <c r="B12" s="136">
        <v>74</v>
      </c>
      <c r="C12" s="135" t="s">
        <v>424</v>
      </c>
      <c r="D12" s="141">
        <v>74</v>
      </c>
      <c r="E12" s="139">
        <v>134</v>
      </c>
      <c r="F12" s="135">
        <v>74</v>
      </c>
      <c r="G12" s="140">
        <f>'Revised Stratig. - April ''08'!$G$79</f>
        <v>3284</v>
      </c>
      <c r="H12" s="135">
        <v>20</v>
      </c>
      <c r="I12" s="135">
        <v>1</v>
      </c>
      <c r="J12" s="135">
        <v>0</v>
      </c>
      <c r="K12" s="135">
        <v>16</v>
      </c>
      <c r="L12" s="135">
        <v>1</v>
      </c>
      <c r="M12" s="135">
        <v>0</v>
      </c>
      <c r="N12" s="135">
        <v>4</v>
      </c>
      <c r="O12" s="135">
        <v>111</v>
      </c>
      <c r="P12" s="135">
        <v>0</v>
      </c>
      <c r="Q12" s="135">
        <v>0</v>
      </c>
      <c r="R12" s="135">
        <v>0</v>
      </c>
      <c r="S12" s="135">
        <v>0</v>
      </c>
      <c r="T12" s="135">
        <v>0</v>
      </c>
      <c r="U12" s="135">
        <v>0</v>
      </c>
      <c r="V12" s="135">
        <v>0</v>
      </c>
      <c r="W12" s="135">
        <v>0</v>
      </c>
      <c r="X12" s="135">
        <v>0</v>
      </c>
      <c r="Y12" s="135">
        <v>0</v>
      </c>
      <c r="Z12" s="135">
        <v>0</v>
      </c>
      <c r="AA12" s="135">
        <v>0</v>
      </c>
      <c r="AB12" s="135">
        <v>0</v>
      </c>
      <c r="AC12" s="135">
        <v>3</v>
      </c>
      <c r="AD12" s="135">
        <v>4</v>
      </c>
      <c r="AE12" s="135">
        <v>49</v>
      </c>
      <c r="AF12" s="135">
        <v>4</v>
      </c>
      <c r="AG12" s="135">
        <v>104</v>
      </c>
      <c r="AH12" s="135">
        <v>0</v>
      </c>
      <c r="AI12" s="135">
        <v>14</v>
      </c>
      <c r="AJ12" s="135">
        <v>0</v>
      </c>
      <c r="AK12" s="135">
        <v>6</v>
      </c>
      <c r="AL12" s="135">
        <v>2</v>
      </c>
      <c r="AM12" s="135">
        <v>1</v>
      </c>
      <c r="AN12" s="135">
        <v>2</v>
      </c>
      <c r="AO12" s="135">
        <v>0</v>
      </c>
      <c r="AP12" s="135">
        <v>0</v>
      </c>
      <c r="AQ12" s="135">
        <v>0</v>
      </c>
      <c r="AR12" s="135">
        <v>0</v>
      </c>
      <c r="AS12" s="135">
        <v>0</v>
      </c>
      <c r="AT12" s="135">
        <v>0</v>
      </c>
      <c r="AU12" s="135">
        <v>0</v>
      </c>
      <c r="AV12" s="135">
        <v>0</v>
      </c>
      <c r="AW12" s="135">
        <v>0</v>
      </c>
      <c r="AX12" s="135">
        <v>1</v>
      </c>
      <c r="AY12" s="135">
        <v>0</v>
      </c>
      <c r="AZ12" s="135">
        <v>0</v>
      </c>
      <c r="BA12" s="135">
        <v>0</v>
      </c>
      <c r="BB12" s="135">
        <v>0</v>
      </c>
      <c r="BC12" s="135">
        <v>0</v>
      </c>
      <c r="BD12" s="135">
        <v>6</v>
      </c>
      <c r="BE12" s="135">
        <v>0</v>
      </c>
      <c r="BF12" s="135">
        <v>0</v>
      </c>
      <c r="BG12" s="135">
        <v>0</v>
      </c>
      <c r="BH12" s="135">
        <v>0</v>
      </c>
      <c r="BI12" s="135">
        <v>0</v>
      </c>
      <c r="BJ12" s="135">
        <v>0</v>
      </c>
      <c r="BK12" s="135">
        <v>0</v>
      </c>
      <c r="BL12" s="135">
        <v>0</v>
      </c>
      <c r="BM12" s="135">
        <v>0</v>
      </c>
      <c r="BN12" s="135">
        <v>0</v>
      </c>
      <c r="BO12" s="135">
        <v>0</v>
      </c>
      <c r="BP12" s="135">
        <v>0</v>
      </c>
      <c r="BQ12" s="135">
        <v>0</v>
      </c>
      <c r="BR12" s="135">
        <v>0</v>
      </c>
      <c r="BS12" s="135">
        <v>0</v>
      </c>
      <c r="BT12" s="135">
        <v>0</v>
      </c>
      <c r="BU12" s="135">
        <v>1</v>
      </c>
      <c r="BV12" s="135">
        <v>0</v>
      </c>
      <c r="BW12" s="135">
        <v>0</v>
      </c>
      <c r="BX12" s="135">
        <v>75</v>
      </c>
      <c r="BY12" s="135">
        <v>12</v>
      </c>
      <c r="BZ12" s="140">
        <v>40538.828571428567</v>
      </c>
      <c r="CA12" s="135">
        <f t="shared" si="0"/>
        <v>319</v>
      </c>
      <c r="CB12" s="135">
        <f t="shared" si="1"/>
        <v>34.796238244514107</v>
      </c>
      <c r="CC12" s="135">
        <f t="shared" si="2"/>
        <v>1.8808777429467085</v>
      </c>
      <c r="CD12" s="135">
        <f t="shared" si="3"/>
        <v>330</v>
      </c>
    </row>
    <row r="13" spans="1:82" x14ac:dyDescent="0.2">
      <c r="A13" s="135">
        <v>1</v>
      </c>
      <c r="B13" s="136">
        <v>84</v>
      </c>
      <c r="C13" s="135" t="s">
        <v>424</v>
      </c>
      <c r="D13" s="141">
        <v>84</v>
      </c>
      <c r="E13" s="139">
        <v>144</v>
      </c>
      <c r="F13" s="135">
        <v>84</v>
      </c>
      <c r="G13" s="140">
        <f>'Revised Stratig. - April ''08'!$G$89</f>
        <v>3393</v>
      </c>
      <c r="H13" s="135">
        <v>22</v>
      </c>
      <c r="I13" s="135">
        <v>3</v>
      </c>
      <c r="J13" s="135">
        <v>0</v>
      </c>
      <c r="K13" s="135">
        <v>14</v>
      </c>
      <c r="L13" s="135">
        <v>0</v>
      </c>
      <c r="M13" s="135">
        <v>0</v>
      </c>
      <c r="N13" s="135">
        <v>5</v>
      </c>
      <c r="O13" s="135">
        <v>108</v>
      </c>
      <c r="P13" s="135">
        <v>1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1</v>
      </c>
      <c r="X13" s="135">
        <v>0</v>
      </c>
      <c r="Y13" s="135">
        <v>0</v>
      </c>
      <c r="Z13" s="135">
        <v>0</v>
      </c>
      <c r="AA13" s="135">
        <v>0</v>
      </c>
      <c r="AB13" s="135">
        <v>0</v>
      </c>
      <c r="AC13" s="135">
        <v>0</v>
      </c>
      <c r="AD13" s="135">
        <v>5</v>
      </c>
      <c r="AE13" s="135">
        <v>67</v>
      </c>
      <c r="AF13" s="135">
        <v>4</v>
      </c>
      <c r="AG13" s="135">
        <v>99</v>
      </c>
      <c r="AH13" s="135">
        <v>0</v>
      </c>
      <c r="AI13" s="135">
        <v>12</v>
      </c>
      <c r="AJ13" s="135">
        <v>0</v>
      </c>
      <c r="AK13" s="135">
        <v>6</v>
      </c>
      <c r="AL13" s="135">
        <v>3</v>
      </c>
      <c r="AM13" s="135">
        <v>1</v>
      </c>
      <c r="AN13" s="135">
        <v>1</v>
      </c>
      <c r="AO13" s="135">
        <v>0</v>
      </c>
      <c r="AP13" s="135">
        <v>0</v>
      </c>
      <c r="AQ13" s="135">
        <v>0</v>
      </c>
      <c r="AR13" s="135">
        <v>1</v>
      </c>
      <c r="AS13" s="135">
        <v>0</v>
      </c>
      <c r="AT13" s="135">
        <v>0</v>
      </c>
      <c r="AU13" s="135">
        <v>0</v>
      </c>
      <c r="AV13" s="135">
        <v>0</v>
      </c>
      <c r="AW13" s="135">
        <v>0</v>
      </c>
      <c r="AX13" s="135">
        <v>0</v>
      </c>
      <c r="AY13" s="135">
        <v>0</v>
      </c>
      <c r="AZ13" s="135">
        <v>0</v>
      </c>
      <c r="BA13" s="135">
        <v>0</v>
      </c>
      <c r="BB13" s="135">
        <v>0</v>
      </c>
      <c r="BC13" s="135">
        <v>0</v>
      </c>
      <c r="BD13" s="135">
        <v>4</v>
      </c>
      <c r="BE13" s="135">
        <v>0</v>
      </c>
      <c r="BF13" s="135">
        <v>0</v>
      </c>
      <c r="BG13" s="135">
        <v>0</v>
      </c>
      <c r="BH13" s="135">
        <v>0</v>
      </c>
      <c r="BI13" s="135">
        <v>0</v>
      </c>
      <c r="BJ13" s="135">
        <v>0</v>
      </c>
      <c r="BK13" s="135">
        <v>0</v>
      </c>
      <c r="BL13" s="135">
        <v>0</v>
      </c>
      <c r="BM13" s="135">
        <v>0</v>
      </c>
      <c r="BN13" s="135">
        <v>0</v>
      </c>
      <c r="BO13" s="135">
        <v>0</v>
      </c>
      <c r="BP13" s="135">
        <v>0</v>
      </c>
      <c r="BQ13" s="135">
        <v>0</v>
      </c>
      <c r="BR13" s="135">
        <v>0</v>
      </c>
      <c r="BS13" s="135">
        <v>0</v>
      </c>
      <c r="BT13" s="135">
        <v>0</v>
      </c>
      <c r="BU13" s="135">
        <v>0</v>
      </c>
      <c r="BV13" s="135">
        <v>0</v>
      </c>
      <c r="BW13" s="135">
        <v>0</v>
      </c>
      <c r="BX13" s="135">
        <v>89</v>
      </c>
      <c r="BY13" s="135">
        <v>12</v>
      </c>
      <c r="BZ13" s="140">
        <v>35741.454545454544</v>
      </c>
      <c r="CA13" s="135">
        <f t="shared" si="0"/>
        <v>328</v>
      </c>
      <c r="CB13" s="135">
        <f t="shared" si="1"/>
        <v>32.926829268292686</v>
      </c>
      <c r="CC13" s="135">
        <f t="shared" si="2"/>
        <v>1.8292682926829267</v>
      </c>
      <c r="CD13" s="135">
        <f t="shared" si="3"/>
        <v>335</v>
      </c>
    </row>
    <row r="14" spans="1:82" x14ac:dyDescent="0.2">
      <c r="A14" s="135">
        <v>1</v>
      </c>
      <c r="B14" s="136">
        <v>94</v>
      </c>
      <c r="C14" s="135" t="s">
        <v>424</v>
      </c>
      <c r="D14" s="141">
        <v>94</v>
      </c>
      <c r="E14" s="139">
        <v>154</v>
      </c>
      <c r="F14" s="135">
        <v>94</v>
      </c>
      <c r="G14" s="140">
        <f>'Revised Stratig. - April ''08'!$G$99</f>
        <v>3588</v>
      </c>
      <c r="H14" s="135">
        <v>18</v>
      </c>
      <c r="I14" s="135">
        <v>2</v>
      </c>
      <c r="J14" s="135">
        <v>0</v>
      </c>
      <c r="K14" s="135">
        <v>14</v>
      </c>
      <c r="L14" s="135">
        <v>3</v>
      </c>
      <c r="M14" s="135">
        <v>0</v>
      </c>
      <c r="N14" s="135">
        <v>4</v>
      </c>
      <c r="O14" s="135">
        <v>66</v>
      </c>
      <c r="P14" s="135">
        <v>1</v>
      </c>
      <c r="Q14" s="135">
        <v>0</v>
      </c>
      <c r="R14" s="135">
        <v>1</v>
      </c>
      <c r="S14" s="135">
        <v>0</v>
      </c>
      <c r="T14" s="135">
        <v>0</v>
      </c>
      <c r="U14" s="135">
        <v>0</v>
      </c>
      <c r="V14" s="135">
        <v>0</v>
      </c>
      <c r="W14" s="135">
        <v>2</v>
      </c>
      <c r="X14" s="135">
        <v>0</v>
      </c>
      <c r="Y14" s="135">
        <v>0</v>
      </c>
      <c r="Z14" s="135">
        <v>0</v>
      </c>
      <c r="AA14" s="135">
        <v>0</v>
      </c>
      <c r="AB14" s="135">
        <v>0</v>
      </c>
      <c r="AC14" s="135">
        <v>4</v>
      </c>
      <c r="AD14" s="135">
        <v>1</v>
      </c>
      <c r="AE14" s="135">
        <v>65</v>
      </c>
      <c r="AF14" s="135">
        <v>2</v>
      </c>
      <c r="AG14" s="135">
        <v>107</v>
      </c>
      <c r="AH14" s="135">
        <v>0</v>
      </c>
      <c r="AI14" s="135">
        <v>12</v>
      </c>
      <c r="AJ14" s="135">
        <v>0</v>
      </c>
      <c r="AK14" s="135">
        <v>7</v>
      </c>
      <c r="AL14" s="135">
        <v>1</v>
      </c>
      <c r="AM14" s="135">
        <v>1</v>
      </c>
      <c r="AN14" s="135">
        <v>1</v>
      </c>
      <c r="AO14" s="135">
        <v>0</v>
      </c>
      <c r="AP14" s="135">
        <v>0</v>
      </c>
      <c r="AQ14" s="135">
        <v>0</v>
      </c>
      <c r="AR14" s="135">
        <v>2</v>
      </c>
      <c r="AS14" s="135">
        <v>0</v>
      </c>
      <c r="AT14" s="135">
        <v>0</v>
      </c>
      <c r="AU14" s="135">
        <v>0</v>
      </c>
      <c r="AV14" s="135">
        <v>0</v>
      </c>
      <c r="AW14" s="135">
        <v>0</v>
      </c>
      <c r="AX14" s="135">
        <v>0</v>
      </c>
      <c r="AY14" s="135">
        <v>0</v>
      </c>
      <c r="AZ14" s="135">
        <v>0</v>
      </c>
      <c r="BA14" s="135">
        <v>0</v>
      </c>
      <c r="BB14" s="135">
        <v>0</v>
      </c>
      <c r="BC14" s="135">
        <v>0</v>
      </c>
      <c r="BD14" s="135">
        <v>9</v>
      </c>
      <c r="BE14" s="135">
        <v>0</v>
      </c>
      <c r="BF14" s="135">
        <v>1</v>
      </c>
      <c r="BG14" s="135">
        <v>0</v>
      </c>
      <c r="BH14" s="135">
        <v>0</v>
      </c>
      <c r="BI14" s="135">
        <v>0</v>
      </c>
      <c r="BJ14" s="135">
        <v>0</v>
      </c>
      <c r="BK14" s="135">
        <v>0</v>
      </c>
      <c r="BL14" s="135">
        <v>0</v>
      </c>
      <c r="BM14" s="135">
        <v>0</v>
      </c>
      <c r="BN14" s="135">
        <v>0</v>
      </c>
      <c r="BO14" s="135">
        <v>0</v>
      </c>
      <c r="BP14" s="135">
        <v>1</v>
      </c>
      <c r="BQ14" s="135">
        <v>0</v>
      </c>
      <c r="BR14" s="135">
        <v>0</v>
      </c>
      <c r="BS14" s="135">
        <v>0</v>
      </c>
      <c r="BT14" s="135">
        <v>0</v>
      </c>
      <c r="BU14" s="135">
        <v>0</v>
      </c>
      <c r="BV14" s="135">
        <v>0</v>
      </c>
      <c r="BW14" s="135">
        <v>0</v>
      </c>
      <c r="BX14" s="135">
        <v>80</v>
      </c>
      <c r="BY14" s="135">
        <v>17</v>
      </c>
      <c r="BZ14" s="140">
        <v>35586.571428571428</v>
      </c>
      <c r="CA14" s="135">
        <f t="shared" si="0"/>
        <v>292</v>
      </c>
      <c r="CB14" s="135">
        <f t="shared" si="1"/>
        <v>22.602739726027394</v>
      </c>
      <c r="CC14" s="135">
        <f t="shared" si="2"/>
        <v>2.3972602739726026</v>
      </c>
      <c r="CD14" s="135">
        <f t="shared" si="3"/>
        <v>307</v>
      </c>
    </row>
    <row r="15" spans="1:82" x14ac:dyDescent="0.2">
      <c r="A15" s="135">
        <v>2</v>
      </c>
      <c r="B15" s="136">
        <v>4</v>
      </c>
      <c r="C15" s="135" t="s">
        <v>426</v>
      </c>
      <c r="D15" s="141">
        <v>104</v>
      </c>
      <c r="E15" s="139">
        <v>164</v>
      </c>
      <c r="F15" s="135">
        <v>104</v>
      </c>
      <c r="G15" s="140">
        <f>'Revised Stratig. - April ''08'!$G$109</f>
        <v>3704</v>
      </c>
      <c r="H15" s="135">
        <v>20</v>
      </c>
      <c r="I15" s="135">
        <v>4</v>
      </c>
      <c r="J15" s="135">
        <v>0</v>
      </c>
      <c r="K15" s="135">
        <v>18</v>
      </c>
      <c r="L15" s="135">
        <v>1</v>
      </c>
      <c r="M15" s="135">
        <v>0</v>
      </c>
      <c r="N15" s="135">
        <v>8</v>
      </c>
      <c r="O15" s="135">
        <v>91</v>
      </c>
      <c r="P15" s="135">
        <v>1</v>
      </c>
      <c r="Q15" s="135">
        <v>0</v>
      </c>
      <c r="R15" s="135">
        <v>1</v>
      </c>
      <c r="S15" s="135">
        <v>0</v>
      </c>
      <c r="T15" s="135">
        <v>0</v>
      </c>
      <c r="U15" s="135">
        <v>3</v>
      </c>
      <c r="V15" s="135">
        <v>1</v>
      </c>
      <c r="W15" s="135">
        <v>2</v>
      </c>
      <c r="X15" s="135">
        <v>0</v>
      </c>
      <c r="Y15" s="135">
        <v>0</v>
      </c>
      <c r="Z15" s="135">
        <v>1</v>
      </c>
      <c r="AA15" s="135">
        <v>0</v>
      </c>
      <c r="AB15" s="135">
        <v>0</v>
      </c>
      <c r="AC15" s="135">
        <v>2</v>
      </c>
      <c r="AD15" s="135">
        <v>3</v>
      </c>
      <c r="AE15" s="135">
        <v>59</v>
      </c>
      <c r="AF15" s="135">
        <v>2</v>
      </c>
      <c r="AG15" s="135">
        <v>111</v>
      </c>
      <c r="AH15" s="135">
        <v>0</v>
      </c>
      <c r="AI15" s="135">
        <v>17</v>
      </c>
      <c r="AJ15" s="135">
        <v>0</v>
      </c>
      <c r="AK15" s="135">
        <v>15</v>
      </c>
      <c r="AL15" s="135">
        <v>5</v>
      </c>
      <c r="AM15" s="135">
        <v>0</v>
      </c>
      <c r="AN15" s="135">
        <v>4</v>
      </c>
      <c r="AO15" s="135">
        <v>0</v>
      </c>
      <c r="AP15" s="135">
        <v>0</v>
      </c>
      <c r="AQ15" s="135">
        <v>0</v>
      </c>
      <c r="AR15" s="135">
        <v>0</v>
      </c>
      <c r="AS15" s="135">
        <v>0</v>
      </c>
      <c r="AT15" s="135">
        <v>0</v>
      </c>
      <c r="AU15" s="135">
        <v>0</v>
      </c>
      <c r="AV15" s="135">
        <v>0</v>
      </c>
      <c r="AW15" s="135">
        <v>0</v>
      </c>
      <c r="AX15" s="135">
        <v>2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3</v>
      </c>
      <c r="BE15" s="135">
        <v>0</v>
      </c>
      <c r="BF15" s="135">
        <v>0</v>
      </c>
      <c r="BG15" s="135">
        <v>0</v>
      </c>
      <c r="BH15" s="135">
        <v>0</v>
      </c>
      <c r="BI15" s="135">
        <v>1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69</v>
      </c>
      <c r="BY15" s="135">
        <v>14</v>
      </c>
      <c r="BZ15" s="140">
        <v>24188.914285714283</v>
      </c>
      <c r="CA15" s="135">
        <f t="shared" si="0"/>
        <v>345</v>
      </c>
      <c r="CB15" s="135">
        <f t="shared" si="1"/>
        <v>26.376811594202898</v>
      </c>
      <c r="CC15" s="135">
        <f t="shared" si="2"/>
        <v>4.3478260869565215</v>
      </c>
      <c r="CD15" s="135">
        <f t="shared" si="3"/>
        <v>355</v>
      </c>
    </row>
    <row r="16" spans="1:82" x14ac:dyDescent="0.2">
      <c r="A16" s="135">
        <v>2</v>
      </c>
      <c r="B16" s="136">
        <v>14</v>
      </c>
      <c r="C16" s="135" t="s">
        <v>426</v>
      </c>
      <c r="D16" s="141">
        <v>114</v>
      </c>
      <c r="E16" s="139">
        <v>174</v>
      </c>
      <c r="F16" s="135">
        <v>114</v>
      </c>
      <c r="G16" s="140">
        <f>'Revised Stratig. - April ''08'!$G$119</f>
        <v>3792</v>
      </c>
      <c r="H16" s="135">
        <v>39</v>
      </c>
      <c r="I16" s="135">
        <v>4</v>
      </c>
      <c r="J16" s="135">
        <v>3</v>
      </c>
      <c r="K16" s="135">
        <v>12</v>
      </c>
      <c r="L16" s="135">
        <v>0</v>
      </c>
      <c r="M16" s="135">
        <v>0</v>
      </c>
      <c r="N16" s="135">
        <v>3</v>
      </c>
      <c r="O16" s="135">
        <v>77</v>
      </c>
      <c r="P16" s="135">
        <v>0</v>
      </c>
      <c r="Q16" s="135">
        <v>0</v>
      </c>
      <c r="R16" s="135">
        <v>0</v>
      </c>
      <c r="S16" s="135">
        <v>0</v>
      </c>
      <c r="T16" s="135">
        <v>0</v>
      </c>
      <c r="U16" s="135">
        <v>0</v>
      </c>
      <c r="V16" s="135">
        <v>0</v>
      </c>
      <c r="W16" s="135">
        <v>3</v>
      </c>
      <c r="X16" s="135">
        <v>0</v>
      </c>
      <c r="Y16" s="135">
        <v>0</v>
      </c>
      <c r="Z16" s="135">
        <v>0</v>
      </c>
      <c r="AA16" s="135">
        <v>0</v>
      </c>
      <c r="AB16" s="135">
        <v>0</v>
      </c>
      <c r="AC16" s="135">
        <v>0</v>
      </c>
      <c r="AD16" s="135">
        <v>5</v>
      </c>
      <c r="AE16" s="135">
        <v>72</v>
      </c>
      <c r="AF16" s="135">
        <v>5</v>
      </c>
      <c r="AG16" s="135">
        <v>101</v>
      </c>
      <c r="AH16" s="135">
        <v>0</v>
      </c>
      <c r="AI16" s="135">
        <v>18</v>
      </c>
      <c r="AJ16" s="135">
        <v>0</v>
      </c>
      <c r="AK16" s="135">
        <v>1</v>
      </c>
      <c r="AL16" s="135">
        <v>4</v>
      </c>
      <c r="AM16" s="135">
        <v>6</v>
      </c>
      <c r="AN16" s="135">
        <v>1</v>
      </c>
      <c r="AO16" s="135">
        <v>0</v>
      </c>
      <c r="AP16" s="135">
        <v>0</v>
      </c>
      <c r="AQ16" s="135">
        <v>0</v>
      </c>
      <c r="AR16" s="135">
        <v>1</v>
      </c>
      <c r="AS16" s="135">
        <v>0</v>
      </c>
      <c r="AT16" s="135">
        <v>0</v>
      </c>
      <c r="AU16" s="135">
        <v>0</v>
      </c>
      <c r="AV16" s="135">
        <v>0</v>
      </c>
      <c r="AW16" s="135">
        <v>0</v>
      </c>
      <c r="AX16" s="135">
        <v>0</v>
      </c>
      <c r="AY16" s="135">
        <v>1</v>
      </c>
      <c r="AZ16" s="135">
        <v>1</v>
      </c>
      <c r="BA16" s="135">
        <v>0</v>
      </c>
      <c r="BB16" s="135">
        <v>0</v>
      </c>
      <c r="BC16" s="135">
        <v>0</v>
      </c>
      <c r="BD16" s="135">
        <v>10</v>
      </c>
      <c r="BE16" s="135">
        <v>0</v>
      </c>
      <c r="BF16" s="135">
        <v>3</v>
      </c>
      <c r="BG16" s="135">
        <v>0</v>
      </c>
      <c r="BH16" s="135">
        <v>0</v>
      </c>
      <c r="BI16" s="135">
        <v>0</v>
      </c>
      <c r="BJ16" s="135">
        <v>0</v>
      </c>
      <c r="BK16" s="135">
        <v>0</v>
      </c>
      <c r="BL16" s="135">
        <v>0</v>
      </c>
      <c r="BM16" s="135">
        <v>0</v>
      </c>
      <c r="BN16" s="135">
        <v>0</v>
      </c>
      <c r="BO16" s="135">
        <v>0</v>
      </c>
      <c r="BP16" s="135">
        <v>0</v>
      </c>
      <c r="BQ16" s="135">
        <v>0</v>
      </c>
      <c r="BR16" s="135">
        <v>0</v>
      </c>
      <c r="BS16" s="135">
        <v>0</v>
      </c>
      <c r="BT16" s="135">
        <v>2</v>
      </c>
      <c r="BU16" s="135">
        <v>2</v>
      </c>
      <c r="BV16" s="135">
        <v>0</v>
      </c>
      <c r="BW16" s="135">
        <v>0</v>
      </c>
      <c r="BX16" s="135">
        <v>80</v>
      </c>
      <c r="BY16" s="135">
        <v>17</v>
      </c>
      <c r="BZ16" s="140">
        <v>26761.714285714286</v>
      </c>
      <c r="CA16" s="135">
        <f t="shared" si="0"/>
        <v>308</v>
      </c>
      <c r="CB16" s="135">
        <f t="shared" si="1"/>
        <v>25</v>
      </c>
      <c r="CC16" s="135">
        <f t="shared" si="2"/>
        <v>0.32467532467532467</v>
      </c>
      <c r="CD16" s="135">
        <f t="shared" si="3"/>
        <v>335</v>
      </c>
    </row>
    <row r="17" spans="1:82" x14ac:dyDescent="0.2">
      <c r="A17" s="135">
        <v>2</v>
      </c>
      <c r="B17" s="136">
        <v>24</v>
      </c>
      <c r="C17" s="135" t="s">
        <v>426</v>
      </c>
      <c r="D17" s="141">
        <v>124</v>
      </c>
      <c r="E17" s="139">
        <v>184</v>
      </c>
      <c r="F17" s="135">
        <v>124</v>
      </c>
      <c r="G17" s="140">
        <f>'Revised Stratig. - April ''08'!$G$129</f>
        <v>3876</v>
      </c>
      <c r="H17" s="135">
        <v>14</v>
      </c>
      <c r="I17" s="135">
        <v>4</v>
      </c>
      <c r="J17" s="135">
        <v>0</v>
      </c>
      <c r="K17" s="135">
        <v>11</v>
      </c>
      <c r="L17" s="135">
        <v>0</v>
      </c>
      <c r="M17" s="135">
        <v>0</v>
      </c>
      <c r="N17" s="135">
        <v>6</v>
      </c>
      <c r="O17" s="135">
        <v>75</v>
      </c>
      <c r="P17" s="135">
        <v>3</v>
      </c>
      <c r="Q17" s="135">
        <v>0</v>
      </c>
      <c r="R17" s="135">
        <v>0</v>
      </c>
      <c r="S17" s="135">
        <v>0</v>
      </c>
      <c r="T17" s="135">
        <v>0</v>
      </c>
      <c r="U17" s="135">
        <v>1</v>
      </c>
      <c r="V17" s="135">
        <v>1</v>
      </c>
      <c r="W17" s="135">
        <v>0</v>
      </c>
      <c r="X17" s="135">
        <v>0</v>
      </c>
      <c r="Y17" s="135">
        <v>0</v>
      </c>
      <c r="Z17" s="135">
        <v>0</v>
      </c>
      <c r="AA17" s="135">
        <v>0</v>
      </c>
      <c r="AB17" s="135">
        <v>0</v>
      </c>
      <c r="AC17" s="135">
        <v>0</v>
      </c>
      <c r="AD17" s="135">
        <v>2</v>
      </c>
      <c r="AE17" s="135">
        <v>68</v>
      </c>
      <c r="AF17" s="135">
        <v>4</v>
      </c>
      <c r="AG17" s="135">
        <v>97</v>
      </c>
      <c r="AH17" s="135">
        <v>0</v>
      </c>
      <c r="AI17" s="135">
        <v>31</v>
      </c>
      <c r="AJ17" s="135">
        <v>0</v>
      </c>
      <c r="AK17" s="135">
        <v>8</v>
      </c>
      <c r="AL17" s="135">
        <v>1</v>
      </c>
      <c r="AM17" s="135">
        <v>0</v>
      </c>
      <c r="AN17" s="135">
        <v>0</v>
      </c>
      <c r="AO17" s="135">
        <v>0</v>
      </c>
      <c r="AP17" s="135">
        <v>0</v>
      </c>
      <c r="AQ17" s="135">
        <v>0</v>
      </c>
      <c r="AR17" s="135">
        <v>0</v>
      </c>
      <c r="AS17" s="135">
        <v>0</v>
      </c>
      <c r="AT17" s="135">
        <v>0</v>
      </c>
      <c r="AU17" s="135">
        <v>0</v>
      </c>
      <c r="AV17" s="135">
        <v>0</v>
      </c>
      <c r="AW17" s="135">
        <v>0</v>
      </c>
      <c r="AX17" s="135">
        <v>1</v>
      </c>
      <c r="AY17" s="135">
        <v>0</v>
      </c>
      <c r="AZ17" s="135">
        <v>0</v>
      </c>
      <c r="BA17" s="135">
        <v>0</v>
      </c>
      <c r="BB17" s="135">
        <v>0</v>
      </c>
      <c r="BC17" s="135">
        <v>0</v>
      </c>
      <c r="BD17" s="135">
        <v>3</v>
      </c>
      <c r="BE17" s="135">
        <v>0</v>
      </c>
      <c r="BF17" s="135">
        <v>0</v>
      </c>
      <c r="BG17" s="135">
        <v>0</v>
      </c>
      <c r="BH17" s="135">
        <v>0</v>
      </c>
      <c r="BI17" s="135">
        <v>0</v>
      </c>
      <c r="BJ17" s="135">
        <v>0</v>
      </c>
      <c r="BK17" s="135">
        <v>0</v>
      </c>
      <c r="BL17" s="135">
        <v>0</v>
      </c>
      <c r="BM17" s="135">
        <v>0</v>
      </c>
      <c r="BN17" s="135">
        <v>0</v>
      </c>
      <c r="BO17" s="135">
        <v>0</v>
      </c>
      <c r="BP17" s="135">
        <v>0</v>
      </c>
      <c r="BQ17" s="135">
        <v>0</v>
      </c>
      <c r="BR17" s="135">
        <v>0</v>
      </c>
      <c r="BS17" s="135">
        <v>0</v>
      </c>
      <c r="BT17" s="135">
        <v>0</v>
      </c>
      <c r="BU17" s="135">
        <v>0</v>
      </c>
      <c r="BV17" s="135">
        <v>0</v>
      </c>
      <c r="BW17" s="135">
        <v>0</v>
      </c>
      <c r="BX17" s="135">
        <v>51</v>
      </c>
      <c r="BY17" s="135">
        <v>16</v>
      </c>
      <c r="BZ17" s="140">
        <v>39717.599999999999</v>
      </c>
      <c r="CA17" s="135">
        <f t="shared" si="0"/>
        <v>312</v>
      </c>
      <c r="CB17" s="135">
        <f t="shared" si="1"/>
        <v>24.03846153846154</v>
      </c>
      <c r="CC17" s="135">
        <f t="shared" si="2"/>
        <v>2.5641025641025639</v>
      </c>
      <c r="CD17" s="135">
        <f t="shared" si="3"/>
        <v>316</v>
      </c>
    </row>
    <row r="18" spans="1:82" x14ac:dyDescent="0.2">
      <c r="A18" s="135">
        <v>2</v>
      </c>
      <c r="B18" s="136">
        <v>34</v>
      </c>
      <c r="C18" s="135" t="s">
        <v>426</v>
      </c>
      <c r="D18" s="141">
        <v>134</v>
      </c>
      <c r="E18" s="139">
        <v>194</v>
      </c>
      <c r="F18" s="135">
        <v>134</v>
      </c>
      <c r="G18" s="140">
        <f>'Revised Stratig. - April ''08'!$G$139</f>
        <v>3982</v>
      </c>
      <c r="H18" s="135">
        <v>24</v>
      </c>
      <c r="I18" s="135">
        <v>6</v>
      </c>
      <c r="J18" s="135">
        <v>0</v>
      </c>
      <c r="K18" s="135">
        <v>17</v>
      </c>
      <c r="L18" s="135">
        <v>4</v>
      </c>
      <c r="M18" s="135">
        <v>0</v>
      </c>
      <c r="N18" s="135">
        <v>1</v>
      </c>
      <c r="O18" s="135">
        <v>69</v>
      </c>
      <c r="P18" s="135">
        <v>0</v>
      </c>
      <c r="Q18" s="135">
        <v>0</v>
      </c>
      <c r="R18" s="135">
        <v>0</v>
      </c>
      <c r="S18" s="135">
        <v>0</v>
      </c>
      <c r="T18" s="135">
        <v>0</v>
      </c>
      <c r="U18" s="135">
        <v>1</v>
      </c>
      <c r="V18" s="135">
        <v>0</v>
      </c>
      <c r="W18" s="135">
        <v>2</v>
      </c>
      <c r="X18" s="135">
        <v>0</v>
      </c>
      <c r="Y18" s="135">
        <v>0</v>
      </c>
      <c r="Z18" s="135">
        <v>0</v>
      </c>
      <c r="AA18" s="135">
        <v>0</v>
      </c>
      <c r="AB18" s="135">
        <v>0</v>
      </c>
      <c r="AC18" s="135">
        <v>0</v>
      </c>
      <c r="AD18" s="135">
        <v>2</v>
      </c>
      <c r="AE18" s="135">
        <v>105</v>
      </c>
      <c r="AF18" s="135">
        <v>0</v>
      </c>
      <c r="AG18" s="135">
        <v>76</v>
      </c>
      <c r="AH18" s="135">
        <v>0</v>
      </c>
      <c r="AI18" s="135">
        <v>23</v>
      </c>
      <c r="AJ18" s="135">
        <v>0</v>
      </c>
      <c r="AK18" s="135">
        <v>2</v>
      </c>
      <c r="AL18" s="135">
        <v>1</v>
      </c>
      <c r="AM18" s="135">
        <v>2</v>
      </c>
      <c r="AN18" s="135">
        <v>4</v>
      </c>
      <c r="AO18" s="135">
        <v>0</v>
      </c>
      <c r="AP18" s="135">
        <v>0</v>
      </c>
      <c r="AQ18" s="135">
        <v>0</v>
      </c>
      <c r="AR18" s="135">
        <v>0</v>
      </c>
      <c r="AS18" s="135">
        <v>0</v>
      </c>
      <c r="AT18" s="135">
        <v>0</v>
      </c>
      <c r="AU18" s="135">
        <v>0</v>
      </c>
      <c r="AV18" s="135">
        <v>0</v>
      </c>
      <c r="AW18" s="135">
        <v>0</v>
      </c>
      <c r="AX18" s="135">
        <v>0</v>
      </c>
      <c r="AY18" s="135">
        <v>0</v>
      </c>
      <c r="AZ18" s="135">
        <v>0</v>
      </c>
      <c r="BA18" s="135">
        <v>0</v>
      </c>
      <c r="BB18" s="135">
        <v>0</v>
      </c>
      <c r="BC18" s="135">
        <v>0</v>
      </c>
      <c r="BD18" s="135">
        <v>5</v>
      </c>
      <c r="BE18" s="135">
        <v>0</v>
      </c>
      <c r="BF18" s="135">
        <v>0</v>
      </c>
      <c r="BG18" s="135">
        <v>0</v>
      </c>
      <c r="BH18" s="135">
        <v>0</v>
      </c>
      <c r="BI18" s="135">
        <v>0</v>
      </c>
      <c r="BJ18" s="135">
        <v>0</v>
      </c>
      <c r="BK18" s="135">
        <v>0</v>
      </c>
      <c r="BL18" s="135">
        <v>0</v>
      </c>
      <c r="BM18" s="135">
        <v>0</v>
      </c>
      <c r="BN18" s="135">
        <v>0</v>
      </c>
      <c r="BO18" s="135">
        <v>0</v>
      </c>
      <c r="BP18" s="135">
        <v>0</v>
      </c>
      <c r="BQ18" s="135">
        <v>0</v>
      </c>
      <c r="BR18" s="135">
        <v>0</v>
      </c>
      <c r="BS18" s="135">
        <v>0</v>
      </c>
      <c r="BT18" s="135">
        <v>0</v>
      </c>
      <c r="BU18" s="135">
        <v>2</v>
      </c>
      <c r="BV18" s="135">
        <v>0</v>
      </c>
      <c r="BW18" s="135">
        <v>0</v>
      </c>
      <c r="BX18" s="135">
        <v>52</v>
      </c>
      <c r="BY18" s="135">
        <v>18</v>
      </c>
      <c r="BZ18" s="140">
        <v>42330.6</v>
      </c>
      <c r="CA18" s="135">
        <f t="shared" si="0"/>
        <v>309</v>
      </c>
      <c r="CB18" s="135">
        <f t="shared" si="1"/>
        <v>22.330097087378643</v>
      </c>
      <c r="CC18" s="135">
        <f t="shared" si="2"/>
        <v>0.64724919093851141</v>
      </c>
      <c r="CD18" s="135">
        <f t="shared" si="3"/>
        <v>322</v>
      </c>
    </row>
    <row r="19" spans="1:82" x14ac:dyDescent="0.2">
      <c r="A19" s="135">
        <v>2</v>
      </c>
      <c r="B19" s="136">
        <v>44</v>
      </c>
      <c r="C19" s="135" t="s">
        <v>426</v>
      </c>
      <c r="D19" s="138">
        <v>144</v>
      </c>
      <c r="E19" s="139">
        <v>204</v>
      </c>
      <c r="F19" s="135">
        <v>144</v>
      </c>
      <c r="G19" s="140">
        <f>'Revised Stratig. - April ''08'!$G$149</f>
        <v>4048</v>
      </c>
      <c r="H19" s="135">
        <v>37</v>
      </c>
      <c r="I19" s="135">
        <v>3</v>
      </c>
      <c r="J19" s="135">
        <v>0</v>
      </c>
      <c r="K19" s="135">
        <v>13</v>
      </c>
      <c r="L19" s="135">
        <v>0</v>
      </c>
      <c r="M19" s="135">
        <v>0</v>
      </c>
      <c r="N19" s="135">
        <v>0</v>
      </c>
      <c r="O19" s="135">
        <v>39</v>
      </c>
      <c r="P19" s="135">
        <v>0</v>
      </c>
      <c r="Q19" s="135">
        <v>0</v>
      </c>
      <c r="R19" s="135">
        <v>0</v>
      </c>
      <c r="S19" s="135">
        <v>0</v>
      </c>
      <c r="T19" s="135">
        <v>0</v>
      </c>
      <c r="U19" s="135">
        <v>0</v>
      </c>
      <c r="V19" s="135">
        <v>1</v>
      </c>
      <c r="W19" s="135">
        <v>0</v>
      </c>
      <c r="X19" s="135">
        <v>0</v>
      </c>
      <c r="Y19" s="135">
        <v>0</v>
      </c>
      <c r="Z19" s="135">
        <v>0</v>
      </c>
      <c r="AA19" s="135">
        <v>0</v>
      </c>
      <c r="AB19" s="135">
        <v>2</v>
      </c>
      <c r="AC19" s="135">
        <v>0</v>
      </c>
      <c r="AD19" s="135">
        <v>2</v>
      </c>
      <c r="AE19" s="135">
        <v>73</v>
      </c>
      <c r="AF19" s="135">
        <v>6</v>
      </c>
      <c r="AG19" s="135">
        <v>76</v>
      </c>
      <c r="AH19" s="135">
        <v>0</v>
      </c>
      <c r="AI19" s="135">
        <v>24</v>
      </c>
      <c r="AJ19" s="135">
        <v>0</v>
      </c>
      <c r="AK19" s="135">
        <v>4</v>
      </c>
      <c r="AL19" s="135">
        <v>0</v>
      </c>
      <c r="AM19" s="135">
        <v>0</v>
      </c>
      <c r="AN19" s="135">
        <v>4</v>
      </c>
      <c r="AO19" s="135">
        <v>0</v>
      </c>
      <c r="AP19" s="135">
        <v>0</v>
      </c>
      <c r="AQ19" s="135">
        <v>0</v>
      </c>
      <c r="AR19" s="135">
        <v>0</v>
      </c>
      <c r="AS19" s="135">
        <v>1</v>
      </c>
      <c r="AT19" s="135">
        <v>0</v>
      </c>
      <c r="AU19" s="135">
        <v>0</v>
      </c>
      <c r="AV19" s="135">
        <v>0</v>
      </c>
      <c r="AW19" s="135">
        <v>0</v>
      </c>
      <c r="AX19" s="135">
        <v>2</v>
      </c>
      <c r="AY19" s="135">
        <v>0</v>
      </c>
      <c r="AZ19" s="135">
        <v>0</v>
      </c>
      <c r="BA19" s="135">
        <v>0</v>
      </c>
      <c r="BB19" s="135">
        <v>0</v>
      </c>
      <c r="BC19" s="135">
        <v>0</v>
      </c>
      <c r="BD19" s="135">
        <v>3</v>
      </c>
      <c r="BE19" s="135">
        <v>0</v>
      </c>
      <c r="BF19" s="135">
        <v>0</v>
      </c>
      <c r="BG19" s="135">
        <v>0</v>
      </c>
      <c r="BH19" s="135">
        <v>0</v>
      </c>
      <c r="BI19" s="135">
        <v>0</v>
      </c>
      <c r="BJ19" s="135">
        <v>0</v>
      </c>
      <c r="BK19" s="135">
        <v>0</v>
      </c>
      <c r="BL19" s="135">
        <v>0</v>
      </c>
      <c r="BM19" s="135">
        <v>0</v>
      </c>
      <c r="BN19" s="135">
        <v>0</v>
      </c>
      <c r="BO19" s="135">
        <v>0</v>
      </c>
      <c r="BP19" s="135">
        <v>0</v>
      </c>
      <c r="BQ19" s="135">
        <v>0</v>
      </c>
      <c r="BR19" s="135">
        <v>0</v>
      </c>
      <c r="BS19" s="135">
        <v>0</v>
      </c>
      <c r="BT19" s="135">
        <v>0</v>
      </c>
      <c r="BU19" s="135">
        <v>0</v>
      </c>
      <c r="BV19" s="135">
        <v>0</v>
      </c>
      <c r="BW19" s="135">
        <v>0</v>
      </c>
      <c r="BX19" s="135">
        <v>35</v>
      </c>
      <c r="BY19" s="135">
        <v>14</v>
      </c>
      <c r="BZ19" s="140">
        <v>25423.783783783783</v>
      </c>
      <c r="CA19" s="135">
        <f t="shared" si="0"/>
        <v>243</v>
      </c>
      <c r="CB19" s="135">
        <f t="shared" si="1"/>
        <v>16.049382716049383</v>
      </c>
      <c r="CC19" s="135">
        <f t="shared" si="2"/>
        <v>1.6460905349794239</v>
      </c>
      <c r="CD19" s="135">
        <f t="shared" si="3"/>
        <v>253</v>
      </c>
    </row>
    <row r="20" spans="1:82" x14ac:dyDescent="0.2">
      <c r="A20" s="135">
        <v>2</v>
      </c>
      <c r="B20" s="136">
        <v>54</v>
      </c>
      <c r="C20" s="135" t="s">
        <v>426</v>
      </c>
      <c r="D20" s="141">
        <v>154</v>
      </c>
      <c r="E20" s="139">
        <v>214</v>
      </c>
      <c r="F20" s="135">
        <v>154</v>
      </c>
      <c r="G20" s="140">
        <f>'Revised Stratig. - April ''08'!$G$159</f>
        <v>4245</v>
      </c>
      <c r="H20" s="135">
        <v>20</v>
      </c>
      <c r="I20" s="135">
        <v>1</v>
      </c>
      <c r="J20" s="135">
        <v>1</v>
      </c>
      <c r="K20" s="135">
        <v>15</v>
      </c>
      <c r="L20" s="135">
        <v>2</v>
      </c>
      <c r="M20" s="135">
        <v>0</v>
      </c>
      <c r="N20" s="135">
        <v>2</v>
      </c>
      <c r="O20" s="135">
        <v>58</v>
      </c>
      <c r="P20" s="135">
        <v>1</v>
      </c>
      <c r="Q20" s="135">
        <v>0</v>
      </c>
      <c r="R20" s="135">
        <v>0</v>
      </c>
      <c r="S20" s="135">
        <v>0</v>
      </c>
      <c r="T20" s="135">
        <v>0</v>
      </c>
      <c r="U20" s="135">
        <v>1</v>
      </c>
      <c r="V20" s="135">
        <v>0</v>
      </c>
      <c r="W20" s="135">
        <v>0</v>
      </c>
      <c r="X20" s="135">
        <v>0</v>
      </c>
      <c r="Y20" s="135">
        <v>0</v>
      </c>
      <c r="Z20" s="135">
        <v>0</v>
      </c>
      <c r="AA20" s="135">
        <v>0</v>
      </c>
      <c r="AB20" s="135">
        <v>1</v>
      </c>
      <c r="AC20" s="135">
        <v>0</v>
      </c>
      <c r="AD20" s="135">
        <v>0</v>
      </c>
      <c r="AE20" s="135">
        <v>50</v>
      </c>
      <c r="AF20" s="135">
        <v>12</v>
      </c>
      <c r="AG20" s="135">
        <v>77</v>
      </c>
      <c r="AH20" s="135">
        <v>0</v>
      </c>
      <c r="AI20" s="135">
        <v>25</v>
      </c>
      <c r="AJ20" s="135">
        <v>0</v>
      </c>
      <c r="AK20" s="135">
        <v>2</v>
      </c>
      <c r="AL20" s="135">
        <v>2</v>
      </c>
      <c r="AM20" s="135">
        <v>0</v>
      </c>
      <c r="AN20" s="135">
        <v>0</v>
      </c>
      <c r="AO20" s="135">
        <v>0</v>
      </c>
      <c r="AP20" s="135">
        <v>0</v>
      </c>
      <c r="AQ20" s="135">
        <v>0</v>
      </c>
      <c r="AR20" s="135">
        <v>2</v>
      </c>
      <c r="AS20" s="135">
        <v>0</v>
      </c>
      <c r="AT20" s="135">
        <v>0</v>
      </c>
      <c r="AU20" s="135">
        <v>0</v>
      </c>
      <c r="AV20" s="135">
        <v>0</v>
      </c>
      <c r="AW20" s="135">
        <v>0</v>
      </c>
      <c r="AX20" s="135">
        <v>0</v>
      </c>
      <c r="AY20" s="135">
        <v>0</v>
      </c>
      <c r="AZ20" s="135">
        <v>0</v>
      </c>
      <c r="BA20" s="135">
        <v>0</v>
      </c>
      <c r="BB20" s="135">
        <v>0</v>
      </c>
      <c r="BC20" s="135">
        <v>0</v>
      </c>
      <c r="BD20" s="135">
        <v>5</v>
      </c>
      <c r="BE20" s="135">
        <v>0</v>
      </c>
      <c r="BF20" s="135">
        <v>0</v>
      </c>
      <c r="BG20" s="135">
        <v>0</v>
      </c>
      <c r="BH20" s="135">
        <v>0</v>
      </c>
      <c r="BI20" s="135">
        <v>0</v>
      </c>
      <c r="BJ20" s="135">
        <v>0</v>
      </c>
      <c r="BK20" s="135">
        <v>0</v>
      </c>
      <c r="BL20" s="135">
        <v>0</v>
      </c>
      <c r="BM20" s="135">
        <v>0</v>
      </c>
      <c r="BN20" s="135">
        <v>0</v>
      </c>
      <c r="BO20" s="135">
        <v>0</v>
      </c>
      <c r="BP20" s="135">
        <v>0</v>
      </c>
      <c r="BQ20" s="135">
        <v>0</v>
      </c>
      <c r="BR20" s="135">
        <v>0</v>
      </c>
      <c r="BS20" s="135">
        <v>0</v>
      </c>
      <c r="BT20" s="135">
        <v>0</v>
      </c>
      <c r="BU20" s="135">
        <v>0</v>
      </c>
      <c r="BV20" s="135">
        <v>0</v>
      </c>
      <c r="BW20" s="135">
        <v>0</v>
      </c>
      <c r="BX20" s="135">
        <v>52</v>
      </c>
      <c r="BY20" s="135">
        <v>15</v>
      </c>
      <c r="BZ20" s="140">
        <v>24300.9</v>
      </c>
      <c r="CA20" s="135">
        <f t="shared" si="0"/>
        <v>250</v>
      </c>
      <c r="CB20" s="135">
        <f t="shared" si="1"/>
        <v>23.200000000000003</v>
      </c>
      <c r="CC20" s="135">
        <f t="shared" si="2"/>
        <v>0.8</v>
      </c>
      <c r="CD20" s="135">
        <f t="shared" si="3"/>
        <v>257</v>
      </c>
    </row>
    <row r="21" spans="1:82" x14ac:dyDescent="0.2">
      <c r="A21" s="135">
        <v>2</v>
      </c>
      <c r="B21" s="136">
        <v>64</v>
      </c>
      <c r="C21" s="135" t="s">
        <v>426</v>
      </c>
      <c r="D21" s="141">
        <v>164</v>
      </c>
      <c r="E21" s="139">
        <v>224</v>
      </c>
      <c r="F21" s="135">
        <v>164</v>
      </c>
      <c r="G21" s="140">
        <f>'Revised Stratig. - April ''08'!$G$169</f>
        <v>4365</v>
      </c>
      <c r="H21" s="135">
        <v>17</v>
      </c>
      <c r="I21" s="135">
        <v>2</v>
      </c>
      <c r="J21" s="135">
        <v>2</v>
      </c>
      <c r="K21" s="135">
        <v>48</v>
      </c>
      <c r="L21" s="135">
        <v>0</v>
      </c>
      <c r="M21" s="135">
        <v>0</v>
      </c>
      <c r="N21" s="135">
        <v>4</v>
      </c>
      <c r="O21" s="135">
        <v>18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2</v>
      </c>
      <c r="X21" s="135">
        <v>0</v>
      </c>
      <c r="Y21" s="135">
        <v>0</v>
      </c>
      <c r="Z21" s="135">
        <v>0</v>
      </c>
      <c r="AA21" s="135">
        <v>0</v>
      </c>
      <c r="AB21" s="135">
        <v>0</v>
      </c>
      <c r="AC21" s="135">
        <v>0</v>
      </c>
      <c r="AD21" s="135">
        <v>2</v>
      </c>
      <c r="AE21" s="135">
        <v>109</v>
      </c>
      <c r="AF21" s="135">
        <v>5</v>
      </c>
      <c r="AG21" s="135">
        <v>73</v>
      </c>
      <c r="AH21" s="135">
        <v>0</v>
      </c>
      <c r="AI21" s="135">
        <v>19</v>
      </c>
      <c r="AJ21" s="135">
        <v>0</v>
      </c>
      <c r="AK21" s="135">
        <v>13</v>
      </c>
      <c r="AL21" s="135">
        <v>5</v>
      </c>
      <c r="AM21" s="135">
        <v>2</v>
      </c>
      <c r="AN21" s="135">
        <v>0</v>
      </c>
      <c r="AO21" s="135">
        <v>0</v>
      </c>
      <c r="AP21" s="135">
        <v>0</v>
      </c>
      <c r="AQ21" s="135">
        <v>0</v>
      </c>
      <c r="AR21" s="135">
        <v>0</v>
      </c>
      <c r="AS21" s="135">
        <v>0</v>
      </c>
      <c r="AT21" s="135">
        <v>0</v>
      </c>
      <c r="AU21" s="135">
        <v>0</v>
      </c>
      <c r="AV21" s="135">
        <v>0</v>
      </c>
      <c r="AW21" s="135">
        <v>0</v>
      </c>
      <c r="AX21" s="135">
        <v>0</v>
      </c>
      <c r="AY21" s="135">
        <v>0</v>
      </c>
      <c r="AZ21" s="135">
        <v>1</v>
      </c>
      <c r="BA21" s="135">
        <v>0</v>
      </c>
      <c r="BB21" s="135">
        <v>0</v>
      </c>
      <c r="BC21" s="135">
        <v>0</v>
      </c>
      <c r="BD21" s="135">
        <v>2</v>
      </c>
      <c r="BE21" s="135">
        <v>0</v>
      </c>
      <c r="BF21" s="135">
        <v>0</v>
      </c>
      <c r="BG21" s="135">
        <v>0</v>
      </c>
      <c r="BH21" s="135">
        <v>0</v>
      </c>
      <c r="BI21" s="135">
        <v>0</v>
      </c>
      <c r="BJ21" s="135">
        <v>0</v>
      </c>
      <c r="BK21" s="135">
        <v>0</v>
      </c>
      <c r="BL21" s="135">
        <v>0</v>
      </c>
      <c r="BM21" s="135">
        <v>0</v>
      </c>
      <c r="BN21" s="135">
        <v>0</v>
      </c>
      <c r="BO21" s="135">
        <v>0</v>
      </c>
      <c r="BP21" s="135">
        <v>0</v>
      </c>
      <c r="BQ21" s="135">
        <v>0</v>
      </c>
      <c r="BR21" s="135">
        <v>0</v>
      </c>
      <c r="BS21" s="135">
        <v>0</v>
      </c>
      <c r="BT21" s="135">
        <v>0</v>
      </c>
      <c r="BU21" s="135">
        <v>0</v>
      </c>
      <c r="BV21" s="135">
        <v>0</v>
      </c>
      <c r="BW21" s="135">
        <v>0</v>
      </c>
      <c r="BX21" s="135">
        <v>52</v>
      </c>
      <c r="BY21" s="135">
        <v>18</v>
      </c>
      <c r="BZ21" s="135">
        <v>20397.674740484428</v>
      </c>
      <c r="CA21" s="135">
        <f t="shared" si="0"/>
        <v>302</v>
      </c>
      <c r="CB21" s="135">
        <f t="shared" si="1"/>
        <v>5.9602649006622519</v>
      </c>
      <c r="CC21" s="135">
        <f t="shared" si="2"/>
        <v>4.3046357615894042</v>
      </c>
      <c r="CD21" s="135">
        <f t="shared" si="3"/>
        <v>307</v>
      </c>
    </row>
    <row r="22" spans="1:82" x14ac:dyDescent="0.2">
      <c r="A22" s="135">
        <v>2</v>
      </c>
      <c r="B22" s="136">
        <v>74</v>
      </c>
      <c r="C22" s="135" t="s">
        <v>426</v>
      </c>
      <c r="D22" s="141">
        <v>174</v>
      </c>
      <c r="E22" s="139">
        <v>234</v>
      </c>
      <c r="F22" s="135">
        <v>174</v>
      </c>
      <c r="G22" s="140">
        <f>'Revised Stratig. - April ''08'!$G$179</f>
        <v>4542</v>
      </c>
      <c r="H22" s="135">
        <v>25</v>
      </c>
      <c r="I22" s="135">
        <v>2</v>
      </c>
      <c r="J22" s="135">
        <v>1</v>
      </c>
      <c r="K22" s="135">
        <v>14</v>
      </c>
      <c r="L22" s="135">
        <v>0</v>
      </c>
      <c r="M22" s="135">
        <v>0</v>
      </c>
      <c r="N22" s="135">
        <v>7</v>
      </c>
      <c r="O22" s="135">
        <v>23</v>
      </c>
      <c r="P22" s="135">
        <v>0</v>
      </c>
      <c r="Q22" s="135">
        <v>0</v>
      </c>
      <c r="R22" s="135">
        <v>1</v>
      </c>
      <c r="S22" s="135">
        <v>0</v>
      </c>
      <c r="T22" s="135">
        <v>0</v>
      </c>
      <c r="U22" s="135">
        <v>0</v>
      </c>
      <c r="V22" s="135">
        <v>0</v>
      </c>
      <c r="W22" s="135">
        <v>1</v>
      </c>
      <c r="X22" s="135">
        <v>0</v>
      </c>
      <c r="Y22" s="135">
        <v>0</v>
      </c>
      <c r="Z22" s="135">
        <v>0</v>
      </c>
      <c r="AA22" s="135">
        <v>0</v>
      </c>
      <c r="AB22" s="135">
        <v>1</v>
      </c>
      <c r="AC22" s="135">
        <v>1</v>
      </c>
      <c r="AD22" s="135">
        <v>0</v>
      </c>
      <c r="AE22" s="135">
        <v>65</v>
      </c>
      <c r="AF22" s="135">
        <v>6</v>
      </c>
      <c r="AG22" s="135">
        <v>106</v>
      </c>
      <c r="AH22" s="135">
        <v>0</v>
      </c>
      <c r="AI22" s="135">
        <v>17</v>
      </c>
      <c r="AJ22" s="135">
        <v>0</v>
      </c>
      <c r="AK22" s="135">
        <v>9</v>
      </c>
      <c r="AL22" s="135">
        <v>0</v>
      </c>
      <c r="AM22" s="135">
        <v>1</v>
      </c>
      <c r="AN22" s="135">
        <v>2</v>
      </c>
      <c r="AO22" s="135">
        <v>0</v>
      </c>
      <c r="AP22" s="135">
        <v>0</v>
      </c>
      <c r="AQ22" s="135">
        <v>0</v>
      </c>
      <c r="AR22" s="135">
        <v>2</v>
      </c>
      <c r="AS22" s="135">
        <v>0</v>
      </c>
      <c r="AT22" s="135">
        <v>0</v>
      </c>
      <c r="AU22" s="135">
        <v>0</v>
      </c>
      <c r="AV22" s="135">
        <v>0</v>
      </c>
      <c r="AW22" s="135">
        <v>0</v>
      </c>
      <c r="AX22" s="135">
        <v>0</v>
      </c>
      <c r="AY22" s="135">
        <v>0</v>
      </c>
      <c r="AZ22" s="135">
        <v>1</v>
      </c>
      <c r="BA22" s="135">
        <v>0</v>
      </c>
      <c r="BB22" s="135">
        <v>0</v>
      </c>
      <c r="BC22" s="135">
        <v>0</v>
      </c>
      <c r="BD22" s="135">
        <v>4</v>
      </c>
      <c r="BE22" s="135">
        <v>0</v>
      </c>
      <c r="BF22" s="135">
        <v>0</v>
      </c>
      <c r="BG22" s="135">
        <v>0</v>
      </c>
      <c r="BH22" s="135">
        <v>0</v>
      </c>
      <c r="BI22" s="135">
        <v>0</v>
      </c>
      <c r="BJ22" s="135">
        <v>0</v>
      </c>
      <c r="BK22" s="135">
        <v>0</v>
      </c>
      <c r="BL22" s="135">
        <v>0</v>
      </c>
      <c r="BM22" s="135">
        <v>0</v>
      </c>
      <c r="BN22" s="135">
        <v>0</v>
      </c>
      <c r="BO22" s="135">
        <v>0</v>
      </c>
      <c r="BP22" s="135">
        <v>1</v>
      </c>
      <c r="BQ22" s="135">
        <v>0</v>
      </c>
      <c r="BR22" s="135">
        <v>0</v>
      </c>
      <c r="BS22" s="135">
        <v>0</v>
      </c>
      <c r="BT22" s="135">
        <v>0</v>
      </c>
      <c r="BU22" s="135">
        <v>0</v>
      </c>
      <c r="BV22" s="135">
        <v>0</v>
      </c>
      <c r="BW22" s="135">
        <v>0</v>
      </c>
      <c r="BX22" s="135">
        <v>71</v>
      </c>
      <c r="BY22" s="135">
        <v>25</v>
      </c>
      <c r="BZ22" s="135">
        <v>19440.72</v>
      </c>
      <c r="CA22" s="135">
        <f t="shared" si="0"/>
        <v>254</v>
      </c>
      <c r="CB22" s="135">
        <f t="shared" si="1"/>
        <v>9.0551181102362204</v>
      </c>
      <c r="CC22" s="135">
        <f t="shared" si="2"/>
        <v>3.5433070866141732</v>
      </c>
      <c r="CD22" s="135">
        <f t="shared" si="3"/>
        <v>265</v>
      </c>
    </row>
    <row r="23" spans="1:82" x14ac:dyDescent="0.2">
      <c r="A23" s="135">
        <v>2</v>
      </c>
      <c r="B23" s="136">
        <v>80</v>
      </c>
      <c r="C23" s="135" t="s">
        <v>425</v>
      </c>
      <c r="D23" s="141">
        <v>180</v>
      </c>
      <c r="E23" s="139">
        <v>240</v>
      </c>
      <c r="F23" s="135">
        <v>179</v>
      </c>
      <c r="G23" s="140">
        <f>'Revised Stratig. - April ''08'!$G$185</f>
        <v>4607</v>
      </c>
      <c r="H23" s="135">
        <v>15</v>
      </c>
      <c r="I23" s="135">
        <v>1</v>
      </c>
      <c r="J23" s="135">
        <v>5</v>
      </c>
      <c r="K23" s="135">
        <v>21</v>
      </c>
      <c r="L23" s="135">
        <v>7</v>
      </c>
      <c r="M23" s="135">
        <v>2</v>
      </c>
      <c r="N23" s="135">
        <v>2</v>
      </c>
      <c r="O23" s="135">
        <v>25</v>
      </c>
      <c r="P23" s="135">
        <v>0</v>
      </c>
      <c r="Q23" s="135">
        <v>0</v>
      </c>
      <c r="R23" s="135">
        <v>0</v>
      </c>
      <c r="S23" s="135">
        <v>0</v>
      </c>
      <c r="T23" s="135">
        <v>0</v>
      </c>
      <c r="U23" s="135">
        <v>3</v>
      </c>
      <c r="V23" s="135">
        <v>0</v>
      </c>
      <c r="W23" s="135">
        <v>6</v>
      </c>
      <c r="X23" s="135">
        <v>0</v>
      </c>
      <c r="Y23" s="135">
        <v>0</v>
      </c>
      <c r="Z23" s="135">
        <v>0</v>
      </c>
      <c r="AA23" s="135">
        <v>0</v>
      </c>
      <c r="AB23" s="135">
        <v>0</v>
      </c>
      <c r="AC23" s="135">
        <v>4</v>
      </c>
      <c r="AD23" s="135">
        <v>2</v>
      </c>
      <c r="AE23" s="135">
        <v>3</v>
      </c>
      <c r="AF23" s="135">
        <v>37</v>
      </c>
      <c r="AG23" s="135">
        <v>148.5</v>
      </c>
      <c r="AH23" s="135">
        <v>0</v>
      </c>
      <c r="AI23" s="135">
        <v>25</v>
      </c>
      <c r="AJ23" s="135">
        <v>0</v>
      </c>
      <c r="AK23" s="135">
        <v>13</v>
      </c>
      <c r="AL23" s="135">
        <v>2</v>
      </c>
      <c r="AM23" s="135">
        <v>4</v>
      </c>
      <c r="AN23" s="135">
        <v>5</v>
      </c>
      <c r="AO23" s="135">
        <v>0</v>
      </c>
      <c r="AP23" s="135">
        <v>0</v>
      </c>
      <c r="AQ23" s="135">
        <v>0</v>
      </c>
      <c r="AR23" s="135">
        <v>0</v>
      </c>
      <c r="AS23" s="135">
        <v>0</v>
      </c>
      <c r="AT23" s="135">
        <v>1</v>
      </c>
      <c r="AU23" s="135">
        <v>2</v>
      </c>
      <c r="AV23" s="135">
        <v>0</v>
      </c>
      <c r="AW23" s="135">
        <v>0</v>
      </c>
      <c r="AX23" s="135">
        <v>0</v>
      </c>
      <c r="AY23" s="135">
        <v>0</v>
      </c>
      <c r="AZ23" s="135">
        <v>2</v>
      </c>
      <c r="BA23" s="135">
        <v>0</v>
      </c>
      <c r="BB23" s="135">
        <v>0</v>
      </c>
      <c r="BC23" s="135">
        <v>0</v>
      </c>
      <c r="BD23" s="135">
        <v>0</v>
      </c>
      <c r="BE23" s="135">
        <v>0</v>
      </c>
      <c r="BF23" s="135">
        <v>1</v>
      </c>
      <c r="BG23" s="135">
        <v>1</v>
      </c>
      <c r="BH23" s="135">
        <v>1</v>
      </c>
      <c r="BI23" s="135">
        <v>0</v>
      </c>
      <c r="BJ23" s="135">
        <v>2</v>
      </c>
      <c r="BK23" s="135">
        <v>0</v>
      </c>
      <c r="BL23" s="135">
        <v>1</v>
      </c>
      <c r="BM23" s="135">
        <v>0</v>
      </c>
      <c r="BN23" s="135">
        <v>0</v>
      </c>
      <c r="BO23" s="135">
        <v>1</v>
      </c>
      <c r="BP23" s="135">
        <v>0</v>
      </c>
      <c r="BQ23" s="135">
        <v>0</v>
      </c>
      <c r="BR23" s="135">
        <v>0</v>
      </c>
      <c r="BS23" s="135">
        <v>1</v>
      </c>
      <c r="BT23" s="135">
        <v>0</v>
      </c>
      <c r="BU23" s="135">
        <v>0</v>
      </c>
      <c r="BV23" s="135">
        <v>4</v>
      </c>
      <c r="BW23" s="135">
        <v>1</v>
      </c>
      <c r="BX23" s="135">
        <v>80</v>
      </c>
      <c r="BY23" s="135">
        <v>11</v>
      </c>
      <c r="BZ23" s="135">
        <v>108</v>
      </c>
      <c r="CA23" s="135">
        <f t="shared" si="0"/>
        <v>306.5</v>
      </c>
      <c r="CB23" s="135">
        <f t="shared" si="1"/>
        <v>8.1566068515497552</v>
      </c>
      <c r="CC23" s="135">
        <f t="shared" si="2"/>
        <v>4.2414355628058731</v>
      </c>
      <c r="CD23" s="135">
        <f t="shared" si="3"/>
        <v>333.5</v>
      </c>
    </row>
    <row r="24" spans="1:82" x14ac:dyDescent="0.2">
      <c r="A24" s="135">
        <v>2</v>
      </c>
      <c r="B24" s="136">
        <v>81</v>
      </c>
      <c r="C24" s="135" t="s">
        <v>425</v>
      </c>
      <c r="D24" s="141">
        <v>181</v>
      </c>
      <c r="E24" s="139">
        <v>241</v>
      </c>
      <c r="F24" s="135">
        <v>180</v>
      </c>
      <c r="G24" s="140">
        <f>'Revised Stratig. - April ''08'!$G$186</f>
        <v>4617</v>
      </c>
      <c r="H24" s="135">
        <v>18</v>
      </c>
      <c r="I24" s="135">
        <v>1</v>
      </c>
      <c r="J24" s="135">
        <v>3</v>
      </c>
      <c r="K24" s="135">
        <v>16</v>
      </c>
      <c r="L24" s="135">
        <v>4</v>
      </c>
      <c r="M24" s="135">
        <v>4</v>
      </c>
      <c r="N24" s="135">
        <v>4</v>
      </c>
      <c r="O24" s="135">
        <v>29</v>
      </c>
      <c r="P24" s="135">
        <v>0</v>
      </c>
      <c r="Q24" s="135">
        <v>0</v>
      </c>
      <c r="R24" s="135">
        <v>0</v>
      </c>
      <c r="S24" s="135">
        <v>0</v>
      </c>
      <c r="T24" s="135">
        <v>2</v>
      </c>
      <c r="U24" s="135">
        <v>2</v>
      </c>
      <c r="V24" s="135">
        <v>1</v>
      </c>
      <c r="W24" s="135">
        <v>5</v>
      </c>
      <c r="X24" s="135">
        <v>0</v>
      </c>
      <c r="Y24" s="135">
        <v>0</v>
      </c>
      <c r="Z24" s="135">
        <v>0</v>
      </c>
      <c r="AA24" s="135">
        <v>0</v>
      </c>
      <c r="AB24" s="135">
        <v>0</v>
      </c>
      <c r="AC24" s="135">
        <v>3</v>
      </c>
      <c r="AD24" s="135">
        <v>0</v>
      </c>
      <c r="AE24" s="135">
        <v>5</v>
      </c>
      <c r="AF24" s="135">
        <v>35</v>
      </c>
      <c r="AG24" s="135">
        <v>151</v>
      </c>
      <c r="AH24" s="135">
        <v>0</v>
      </c>
      <c r="AI24" s="135">
        <v>28</v>
      </c>
      <c r="AJ24" s="135">
        <v>0</v>
      </c>
      <c r="AK24" s="135">
        <v>8</v>
      </c>
      <c r="AL24" s="135">
        <v>6</v>
      </c>
      <c r="AM24" s="135">
        <v>3</v>
      </c>
      <c r="AN24" s="135">
        <v>2</v>
      </c>
      <c r="AO24" s="135">
        <v>0</v>
      </c>
      <c r="AP24" s="135">
        <v>0</v>
      </c>
      <c r="AQ24" s="135">
        <v>1</v>
      </c>
      <c r="AR24" s="135">
        <v>1</v>
      </c>
      <c r="AS24" s="135">
        <v>0</v>
      </c>
      <c r="AT24" s="135">
        <v>0</v>
      </c>
      <c r="AU24" s="135">
        <v>3</v>
      </c>
      <c r="AV24" s="135">
        <v>0</v>
      </c>
      <c r="AW24" s="135">
        <v>0</v>
      </c>
      <c r="AX24" s="135">
        <v>1</v>
      </c>
      <c r="AY24" s="135">
        <v>0</v>
      </c>
      <c r="AZ24" s="135">
        <v>1</v>
      </c>
      <c r="BA24" s="135">
        <v>0</v>
      </c>
      <c r="BB24" s="135">
        <v>0</v>
      </c>
      <c r="BC24" s="135">
        <v>0</v>
      </c>
      <c r="BD24" s="135">
        <v>0</v>
      </c>
      <c r="BE24" s="135">
        <v>0</v>
      </c>
      <c r="BF24" s="135">
        <v>2</v>
      </c>
      <c r="BG24" s="135">
        <v>0</v>
      </c>
      <c r="BH24" s="135">
        <v>4</v>
      </c>
      <c r="BI24" s="135">
        <v>0</v>
      </c>
      <c r="BJ24" s="135">
        <v>0</v>
      </c>
      <c r="BK24" s="135">
        <v>0</v>
      </c>
      <c r="BL24" s="135">
        <v>0</v>
      </c>
      <c r="BM24" s="135">
        <v>0</v>
      </c>
      <c r="BN24" s="135">
        <v>0</v>
      </c>
      <c r="BO24" s="135">
        <v>1</v>
      </c>
      <c r="BP24" s="135">
        <v>0</v>
      </c>
      <c r="BQ24" s="135">
        <v>0</v>
      </c>
      <c r="BR24" s="135">
        <v>0</v>
      </c>
      <c r="BS24" s="135">
        <v>2</v>
      </c>
      <c r="BT24" s="135">
        <v>0</v>
      </c>
      <c r="BU24" s="135">
        <v>0</v>
      </c>
      <c r="BV24" s="135">
        <v>2</v>
      </c>
      <c r="BW24" s="135">
        <v>3</v>
      </c>
      <c r="BX24" s="135">
        <v>81</v>
      </c>
      <c r="BY24" s="135">
        <v>25</v>
      </c>
      <c r="BZ24" s="135">
        <v>136</v>
      </c>
      <c r="CA24" s="135">
        <f t="shared" si="0"/>
        <v>307</v>
      </c>
      <c r="CB24" s="135">
        <f t="shared" si="1"/>
        <v>9.4462540716612384</v>
      </c>
      <c r="CC24" s="135">
        <f t="shared" si="2"/>
        <v>2.6058631921824107</v>
      </c>
      <c r="CD24" s="135">
        <f t="shared" si="3"/>
        <v>333</v>
      </c>
    </row>
    <row r="25" spans="1:82" x14ac:dyDescent="0.2">
      <c r="A25" s="135">
        <v>2</v>
      </c>
      <c r="B25" s="136">
        <v>82</v>
      </c>
      <c r="C25" s="135" t="s">
        <v>425</v>
      </c>
      <c r="D25" s="141">
        <v>182</v>
      </c>
      <c r="E25" s="139">
        <v>242</v>
      </c>
      <c r="F25" s="135">
        <v>181</v>
      </c>
      <c r="G25" s="140">
        <f>'Revised Stratig. - April ''08'!$G$187</f>
        <v>4628</v>
      </c>
      <c r="H25" s="135">
        <v>10</v>
      </c>
      <c r="I25" s="135">
        <v>0</v>
      </c>
      <c r="J25" s="135">
        <v>12</v>
      </c>
      <c r="K25" s="135">
        <v>16</v>
      </c>
      <c r="L25" s="135">
        <v>4</v>
      </c>
      <c r="M25" s="135">
        <v>0</v>
      </c>
      <c r="N25" s="135">
        <v>6</v>
      </c>
      <c r="O25" s="135">
        <v>27</v>
      </c>
      <c r="P25" s="135">
        <v>1</v>
      </c>
      <c r="Q25" s="135">
        <v>0</v>
      </c>
      <c r="R25" s="135">
        <v>0</v>
      </c>
      <c r="S25" s="135">
        <v>0</v>
      </c>
      <c r="T25" s="135">
        <v>1</v>
      </c>
      <c r="U25" s="135">
        <v>3</v>
      </c>
      <c r="V25" s="135">
        <v>0</v>
      </c>
      <c r="W25" s="135">
        <v>2</v>
      </c>
      <c r="X25" s="135">
        <v>0</v>
      </c>
      <c r="Y25" s="135">
        <v>0</v>
      </c>
      <c r="Z25" s="135">
        <v>0</v>
      </c>
      <c r="AA25" s="135">
        <v>1</v>
      </c>
      <c r="AB25" s="135">
        <v>0</v>
      </c>
      <c r="AC25" s="135">
        <v>5</v>
      </c>
      <c r="AD25" s="135">
        <v>2</v>
      </c>
      <c r="AE25" s="135">
        <v>11</v>
      </c>
      <c r="AF25" s="135">
        <v>29</v>
      </c>
      <c r="AG25" s="135">
        <v>136</v>
      </c>
      <c r="AH25" s="135">
        <v>0</v>
      </c>
      <c r="AI25" s="135">
        <v>29</v>
      </c>
      <c r="AJ25" s="135">
        <v>0</v>
      </c>
      <c r="AK25" s="135">
        <v>9</v>
      </c>
      <c r="AL25" s="135">
        <v>4</v>
      </c>
      <c r="AM25" s="135">
        <v>2</v>
      </c>
      <c r="AN25" s="135">
        <v>4</v>
      </c>
      <c r="AO25" s="135">
        <v>0</v>
      </c>
      <c r="AP25" s="135">
        <v>0</v>
      </c>
      <c r="AQ25" s="135">
        <v>2</v>
      </c>
      <c r="AR25" s="135">
        <v>0</v>
      </c>
      <c r="AS25" s="135">
        <v>0</v>
      </c>
      <c r="AT25" s="135">
        <v>0</v>
      </c>
      <c r="AU25" s="135">
        <v>2</v>
      </c>
      <c r="AV25" s="135">
        <v>0</v>
      </c>
      <c r="AW25" s="135">
        <v>1</v>
      </c>
      <c r="AX25" s="135">
        <v>2</v>
      </c>
      <c r="AY25" s="135">
        <v>0</v>
      </c>
      <c r="AZ25" s="135">
        <v>3</v>
      </c>
      <c r="BA25" s="135">
        <v>0</v>
      </c>
      <c r="BB25" s="135">
        <v>0</v>
      </c>
      <c r="BC25" s="135">
        <v>0</v>
      </c>
      <c r="BD25" s="135">
        <v>0</v>
      </c>
      <c r="BE25" s="135">
        <v>0</v>
      </c>
      <c r="BF25" s="135">
        <v>1</v>
      </c>
      <c r="BG25" s="135">
        <v>2</v>
      </c>
      <c r="BH25" s="135">
        <v>0</v>
      </c>
      <c r="BI25" s="135">
        <v>0</v>
      </c>
      <c r="BJ25" s="135">
        <v>0</v>
      </c>
      <c r="BK25" s="135">
        <v>0</v>
      </c>
      <c r="BL25" s="135">
        <v>1</v>
      </c>
      <c r="BM25" s="135">
        <v>0</v>
      </c>
      <c r="BN25" s="135">
        <v>0</v>
      </c>
      <c r="BO25" s="135">
        <v>0</v>
      </c>
      <c r="BP25" s="135">
        <v>0</v>
      </c>
      <c r="BQ25" s="135">
        <v>0</v>
      </c>
      <c r="BR25" s="135">
        <v>0</v>
      </c>
      <c r="BS25" s="135">
        <v>1</v>
      </c>
      <c r="BT25" s="135">
        <v>0</v>
      </c>
      <c r="BU25" s="135">
        <v>0</v>
      </c>
      <c r="BV25" s="135">
        <v>2</v>
      </c>
      <c r="BW25" s="135">
        <v>2</v>
      </c>
      <c r="BX25" s="135">
        <v>58</v>
      </c>
      <c r="BY25" s="135">
        <v>14</v>
      </c>
      <c r="BZ25" s="135">
        <v>129</v>
      </c>
      <c r="CA25" s="135">
        <f t="shared" si="0"/>
        <v>298</v>
      </c>
      <c r="CB25" s="135">
        <f t="shared" si="1"/>
        <v>9.0604026845637584</v>
      </c>
      <c r="CC25" s="135">
        <f t="shared" si="2"/>
        <v>3.0201342281879198</v>
      </c>
      <c r="CD25" s="135">
        <f t="shared" si="3"/>
        <v>323</v>
      </c>
    </row>
    <row r="26" spans="1:82" x14ac:dyDescent="0.2">
      <c r="A26" s="135">
        <v>2</v>
      </c>
      <c r="B26" s="136">
        <v>83</v>
      </c>
      <c r="C26" s="135" t="s">
        <v>425</v>
      </c>
      <c r="D26" s="141">
        <v>183</v>
      </c>
      <c r="E26" s="139">
        <v>243</v>
      </c>
      <c r="F26" s="135">
        <v>182</v>
      </c>
      <c r="G26" s="140">
        <f>'Revised Stratig. - April ''08'!$G$188</f>
        <v>4638</v>
      </c>
      <c r="H26" s="135">
        <v>18</v>
      </c>
      <c r="I26" s="135">
        <v>1</v>
      </c>
      <c r="J26" s="135">
        <v>2</v>
      </c>
      <c r="K26" s="135">
        <v>14</v>
      </c>
      <c r="L26" s="135">
        <v>8</v>
      </c>
      <c r="M26" s="135">
        <v>0</v>
      </c>
      <c r="N26" s="135">
        <v>2</v>
      </c>
      <c r="O26" s="135">
        <v>31</v>
      </c>
      <c r="P26" s="135">
        <v>1</v>
      </c>
      <c r="Q26" s="135">
        <v>0</v>
      </c>
      <c r="R26" s="135">
        <v>0</v>
      </c>
      <c r="S26" s="135">
        <v>0</v>
      </c>
      <c r="T26" s="135">
        <v>3</v>
      </c>
      <c r="U26" s="135">
        <v>3</v>
      </c>
      <c r="V26" s="135">
        <v>0</v>
      </c>
      <c r="W26" s="135">
        <v>3</v>
      </c>
      <c r="X26" s="135">
        <v>0</v>
      </c>
      <c r="Y26" s="135">
        <v>0</v>
      </c>
      <c r="Z26" s="135">
        <v>0</v>
      </c>
      <c r="AA26" s="135">
        <v>0</v>
      </c>
      <c r="AB26" s="135">
        <v>0</v>
      </c>
      <c r="AC26" s="135">
        <v>4</v>
      </c>
      <c r="AD26" s="135">
        <v>3</v>
      </c>
      <c r="AE26" s="135">
        <v>11</v>
      </c>
      <c r="AF26" s="135">
        <v>33</v>
      </c>
      <c r="AG26" s="135">
        <v>135</v>
      </c>
      <c r="AH26" s="135">
        <v>0</v>
      </c>
      <c r="AI26" s="135">
        <v>30</v>
      </c>
      <c r="AJ26" s="135">
        <v>1</v>
      </c>
      <c r="AK26" s="135">
        <v>7</v>
      </c>
      <c r="AL26" s="135">
        <v>2</v>
      </c>
      <c r="AM26" s="135">
        <v>1</v>
      </c>
      <c r="AN26" s="135">
        <v>2</v>
      </c>
      <c r="AO26" s="135">
        <v>0</v>
      </c>
      <c r="AP26" s="135">
        <v>0</v>
      </c>
      <c r="AQ26" s="135">
        <v>0</v>
      </c>
      <c r="AR26" s="135">
        <v>0</v>
      </c>
      <c r="AS26" s="135">
        <v>0</v>
      </c>
      <c r="AT26" s="135">
        <v>0</v>
      </c>
      <c r="AU26" s="135">
        <v>2</v>
      </c>
      <c r="AV26" s="135">
        <v>0</v>
      </c>
      <c r="AW26" s="135">
        <v>0</v>
      </c>
      <c r="AX26" s="135">
        <v>0</v>
      </c>
      <c r="AY26" s="135">
        <v>0</v>
      </c>
      <c r="AZ26" s="135">
        <v>3</v>
      </c>
      <c r="BA26" s="135">
        <v>0</v>
      </c>
      <c r="BB26" s="135">
        <v>0</v>
      </c>
      <c r="BC26" s="135">
        <v>0</v>
      </c>
      <c r="BD26" s="135">
        <v>0</v>
      </c>
      <c r="BE26" s="135">
        <v>0</v>
      </c>
      <c r="BF26" s="135">
        <v>1</v>
      </c>
      <c r="BG26" s="135">
        <v>0</v>
      </c>
      <c r="BH26" s="135">
        <v>0</v>
      </c>
      <c r="BI26" s="135">
        <v>0</v>
      </c>
      <c r="BJ26" s="135">
        <v>0</v>
      </c>
      <c r="BK26" s="135">
        <v>0</v>
      </c>
      <c r="BL26" s="135">
        <v>0</v>
      </c>
      <c r="BM26" s="135">
        <v>0</v>
      </c>
      <c r="BN26" s="135">
        <v>1</v>
      </c>
      <c r="BO26" s="135">
        <v>0</v>
      </c>
      <c r="BP26" s="135">
        <v>0</v>
      </c>
      <c r="BQ26" s="135">
        <v>0</v>
      </c>
      <c r="BR26" s="135">
        <v>0</v>
      </c>
      <c r="BS26" s="135">
        <v>2</v>
      </c>
      <c r="BT26" s="135">
        <v>0</v>
      </c>
      <c r="BU26" s="135">
        <v>0</v>
      </c>
      <c r="BV26" s="135">
        <v>1</v>
      </c>
      <c r="BW26" s="135">
        <v>1</v>
      </c>
      <c r="BX26" s="135">
        <v>66</v>
      </c>
      <c r="BY26" s="135">
        <v>10</v>
      </c>
      <c r="BZ26" s="135">
        <v>127</v>
      </c>
      <c r="CA26" s="135">
        <f t="shared" si="0"/>
        <v>294</v>
      </c>
      <c r="CB26" s="135">
        <f t="shared" si="1"/>
        <v>10.544217687074831</v>
      </c>
      <c r="CC26" s="135">
        <f t="shared" si="2"/>
        <v>2.3809523809523809</v>
      </c>
      <c r="CD26" s="135">
        <f t="shared" si="3"/>
        <v>308</v>
      </c>
    </row>
    <row r="27" spans="1:82" x14ac:dyDescent="0.2">
      <c r="A27" s="135">
        <v>2</v>
      </c>
      <c r="B27" s="136">
        <v>84</v>
      </c>
      <c r="C27" s="135" t="s">
        <v>426</v>
      </c>
      <c r="D27" s="141">
        <v>184</v>
      </c>
      <c r="E27" s="142">
        <v>244</v>
      </c>
      <c r="F27" s="135">
        <v>184</v>
      </c>
      <c r="G27" s="143">
        <f>'Revised Stratig. - April ''08'!$G$189</f>
        <v>4648</v>
      </c>
      <c r="H27" s="136">
        <v>0</v>
      </c>
      <c r="I27" s="135">
        <v>0</v>
      </c>
      <c r="J27" s="135">
        <v>5</v>
      </c>
      <c r="K27" s="135">
        <v>19</v>
      </c>
      <c r="L27" s="135">
        <v>1</v>
      </c>
      <c r="M27" s="135">
        <v>2</v>
      </c>
      <c r="N27" s="135">
        <v>4</v>
      </c>
      <c r="O27" s="135">
        <v>32</v>
      </c>
      <c r="P27" s="135">
        <v>0</v>
      </c>
      <c r="Q27" s="135">
        <v>0</v>
      </c>
      <c r="R27" s="135">
        <v>0</v>
      </c>
      <c r="S27" s="135">
        <v>0</v>
      </c>
      <c r="T27" s="135">
        <v>0</v>
      </c>
      <c r="U27" s="135">
        <v>1</v>
      </c>
      <c r="V27" s="135">
        <v>0</v>
      </c>
      <c r="W27" s="135">
        <v>2</v>
      </c>
      <c r="X27" s="135">
        <v>0</v>
      </c>
      <c r="Y27" s="135">
        <v>0</v>
      </c>
      <c r="Z27" s="135">
        <v>1</v>
      </c>
      <c r="AA27" s="135">
        <v>0</v>
      </c>
      <c r="AB27" s="135">
        <v>0</v>
      </c>
      <c r="AC27" s="135">
        <v>1</v>
      </c>
      <c r="AD27" s="135">
        <v>0</v>
      </c>
      <c r="AE27" s="135">
        <v>6</v>
      </c>
      <c r="AF27" s="135">
        <v>42</v>
      </c>
      <c r="AG27" s="135">
        <v>141.5</v>
      </c>
      <c r="AH27" s="135">
        <v>0</v>
      </c>
      <c r="AI27" s="135">
        <v>47</v>
      </c>
      <c r="AJ27" s="135">
        <v>0</v>
      </c>
      <c r="AK27" s="135">
        <v>8</v>
      </c>
      <c r="AL27" s="135">
        <v>4</v>
      </c>
      <c r="AM27" s="135">
        <v>4</v>
      </c>
      <c r="AN27" s="135">
        <v>5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3</v>
      </c>
      <c r="AV27" s="135">
        <v>0</v>
      </c>
      <c r="AW27" s="135">
        <v>0</v>
      </c>
      <c r="AX27" s="135">
        <v>0</v>
      </c>
      <c r="AY27" s="135">
        <v>0</v>
      </c>
      <c r="AZ27" s="135">
        <v>4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1</v>
      </c>
      <c r="BI27" s="135">
        <v>0</v>
      </c>
      <c r="BJ27" s="135">
        <v>0</v>
      </c>
      <c r="BK27" s="135">
        <v>0</v>
      </c>
      <c r="BL27" s="135">
        <v>0</v>
      </c>
      <c r="BM27" s="135">
        <v>0</v>
      </c>
      <c r="BN27" s="135">
        <v>0</v>
      </c>
      <c r="BO27" s="135">
        <v>2</v>
      </c>
      <c r="BP27" s="135">
        <v>0</v>
      </c>
      <c r="BQ27" s="135">
        <v>0</v>
      </c>
      <c r="BR27" s="135">
        <v>0</v>
      </c>
      <c r="BS27" s="135">
        <v>1</v>
      </c>
      <c r="BT27" s="135">
        <v>0</v>
      </c>
      <c r="BU27" s="135">
        <v>0</v>
      </c>
      <c r="BV27" s="135">
        <v>2</v>
      </c>
      <c r="BW27" s="135">
        <v>2</v>
      </c>
      <c r="BX27" s="135">
        <v>92</v>
      </c>
      <c r="BY27" s="135">
        <v>15</v>
      </c>
      <c r="BZ27" s="135">
        <v>181</v>
      </c>
      <c r="CA27" s="135">
        <f t="shared" si="0"/>
        <v>316.5</v>
      </c>
      <c r="CB27" s="135">
        <f t="shared" si="1"/>
        <v>10.110584518167457</v>
      </c>
      <c r="CC27" s="135">
        <f t="shared" si="2"/>
        <v>2.5276461295418642</v>
      </c>
      <c r="CD27" s="135">
        <f t="shared" si="3"/>
        <v>340.5</v>
      </c>
    </row>
    <row r="28" spans="1:82" x14ac:dyDescent="0.2">
      <c r="A28" s="135">
        <v>2</v>
      </c>
      <c r="B28" s="136">
        <v>85</v>
      </c>
      <c r="C28" s="135" t="s">
        <v>425</v>
      </c>
      <c r="D28" s="141">
        <v>185</v>
      </c>
      <c r="E28" s="139">
        <v>245</v>
      </c>
      <c r="F28" s="135">
        <v>184</v>
      </c>
      <c r="G28" s="140">
        <f>'Revised Stratig. - April ''08'!G190</f>
        <v>4659</v>
      </c>
      <c r="H28" s="136">
        <v>17</v>
      </c>
      <c r="I28" s="135">
        <v>2</v>
      </c>
      <c r="J28" s="135">
        <v>0</v>
      </c>
      <c r="K28" s="135">
        <v>26</v>
      </c>
      <c r="L28" s="135">
        <v>0</v>
      </c>
      <c r="M28" s="135">
        <v>0</v>
      </c>
      <c r="N28" s="135">
        <v>2</v>
      </c>
      <c r="O28" s="135">
        <v>24</v>
      </c>
      <c r="P28" s="135">
        <v>0</v>
      </c>
      <c r="Q28" s="135">
        <v>0</v>
      </c>
      <c r="R28" s="135">
        <v>2</v>
      </c>
      <c r="S28" s="135">
        <v>0</v>
      </c>
      <c r="T28" s="135">
        <v>0</v>
      </c>
      <c r="U28" s="135">
        <v>1</v>
      </c>
      <c r="V28" s="135">
        <v>0</v>
      </c>
      <c r="W28" s="135">
        <v>0</v>
      </c>
      <c r="X28" s="135">
        <v>0</v>
      </c>
      <c r="Y28" s="135">
        <v>0</v>
      </c>
      <c r="Z28" s="135">
        <v>0</v>
      </c>
      <c r="AA28" s="135">
        <v>0</v>
      </c>
      <c r="AB28" s="135">
        <v>0</v>
      </c>
      <c r="AC28" s="135">
        <v>0</v>
      </c>
      <c r="AD28" s="135">
        <v>1</v>
      </c>
      <c r="AE28" s="135">
        <v>103</v>
      </c>
      <c r="AF28" s="135">
        <v>9</v>
      </c>
      <c r="AG28" s="135">
        <v>77</v>
      </c>
      <c r="AH28" s="135">
        <v>0</v>
      </c>
      <c r="AI28" s="135">
        <v>37</v>
      </c>
      <c r="AJ28" s="135">
        <v>0</v>
      </c>
      <c r="AK28" s="135">
        <v>7</v>
      </c>
      <c r="AL28" s="135">
        <v>4</v>
      </c>
      <c r="AM28" s="135">
        <v>1</v>
      </c>
      <c r="AN28" s="135">
        <v>1</v>
      </c>
      <c r="AO28" s="135">
        <v>0</v>
      </c>
      <c r="AP28" s="135">
        <v>0</v>
      </c>
      <c r="AQ28" s="135">
        <v>0</v>
      </c>
      <c r="AR28" s="135">
        <v>0</v>
      </c>
      <c r="AS28" s="135">
        <v>1</v>
      </c>
      <c r="AT28" s="135">
        <v>0</v>
      </c>
      <c r="AU28" s="135">
        <v>0</v>
      </c>
      <c r="AV28" s="135">
        <v>0</v>
      </c>
      <c r="AW28" s="135">
        <v>0</v>
      </c>
      <c r="AX28" s="135">
        <v>0</v>
      </c>
      <c r="AY28" s="135">
        <v>0</v>
      </c>
      <c r="AZ28" s="135">
        <v>0</v>
      </c>
      <c r="BA28" s="135">
        <v>0</v>
      </c>
      <c r="BB28" s="135">
        <v>0</v>
      </c>
      <c r="BC28" s="135">
        <v>0</v>
      </c>
      <c r="BD28" s="135">
        <v>5</v>
      </c>
      <c r="BE28" s="135">
        <v>0</v>
      </c>
      <c r="BF28" s="135">
        <v>0</v>
      </c>
      <c r="BG28" s="135">
        <v>0</v>
      </c>
      <c r="BH28" s="135">
        <v>0</v>
      </c>
      <c r="BI28" s="135">
        <v>0</v>
      </c>
      <c r="BJ28" s="135">
        <v>0</v>
      </c>
      <c r="BK28" s="135">
        <v>0</v>
      </c>
      <c r="BL28" s="135">
        <v>0</v>
      </c>
      <c r="BM28" s="135">
        <v>0</v>
      </c>
      <c r="BN28" s="135">
        <v>0</v>
      </c>
      <c r="BO28" s="135">
        <v>0</v>
      </c>
      <c r="BP28" s="135">
        <v>0</v>
      </c>
      <c r="BQ28" s="135">
        <v>0</v>
      </c>
      <c r="BR28" s="135">
        <v>0</v>
      </c>
      <c r="BS28" s="135">
        <v>0</v>
      </c>
      <c r="BT28" s="135">
        <v>0</v>
      </c>
      <c r="BU28" s="135">
        <v>0</v>
      </c>
      <c r="BV28" s="135">
        <v>0</v>
      </c>
      <c r="BW28" s="135">
        <v>0</v>
      </c>
      <c r="BX28" s="135">
        <v>53</v>
      </c>
      <c r="BY28" s="135">
        <v>13</v>
      </c>
      <c r="BZ28" s="135">
        <v>54249.134948096886</v>
      </c>
      <c r="CA28" s="135">
        <f t="shared" si="0"/>
        <v>295</v>
      </c>
      <c r="CB28" s="135">
        <f t="shared" si="1"/>
        <v>8.1355932203389827</v>
      </c>
      <c r="CC28" s="135">
        <f t="shared" si="2"/>
        <v>2.3728813559322033</v>
      </c>
      <c r="CD28" s="135">
        <f t="shared" si="3"/>
        <v>303</v>
      </c>
    </row>
    <row r="29" spans="1:82" x14ac:dyDescent="0.2">
      <c r="A29" s="135">
        <v>2</v>
      </c>
      <c r="B29" s="136">
        <v>86</v>
      </c>
      <c r="C29" s="135" t="s">
        <v>425</v>
      </c>
      <c r="D29" s="141">
        <v>186</v>
      </c>
      <c r="E29" s="139">
        <v>246</v>
      </c>
      <c r="F29" s="135">
        <v>185</v>
      </c>
      <c r="G29" s="140">
        <f>'Revised Stratig. - April ''08'!G191</f>
        <v>4667</v>
      </c>
      <c r="H29" s="135">
        <v>19</v>
      </c>
      <c r="I29" s="135">
        <v>0</v>
      </c>
      <c r="J29" s="135">
        <v>2</v>
      </c>
      <c r="K29" s="135">
        <v>36</v>
      </c>
      <c r="L29" s="135">
        <v>5</v>
      </c>
      <c r="M29" s="135">
        <v>0</v>
      </c>
      <c r="N29" s="135">
        <v>2</v>
      </c>
      <c r="O29" s="135">
        <v>41</v>
      </c>
      <c r="P29" s="135">
        <v>1</v>
      </c>
      <c r="Q29" s="135">
        <v>0</v>
      </c>
      <c r="R29" s="135">
        <v>0</v>
      </c>
      <c r="S29" s="135">
        <v>0</v>
      </c>
      <c r="T29" s="135">
        <v>0</v>
      </c>
      <c r="U29" s="135">
        <v>5</v>
      </c>
      <c r="V29" s="135">
        <v>0</v>
      </c>
      <c r="W29" s="135">
        <v>0</v>
      </c>
      <c r="X29" s="135">
        <v>0</v>
      </c>
      <c r="Y29" s="135">
        <v>0</v>
      </c>
      <c r="Z29" s="135">
        <v>0</v>
      </c>
      <c r="AA29" s="135">
        <v>0</v>
      </c>
      <c r="AB29" s="135">
        <v>0</v>
      </c>
      <c r="AC29" s="135">
        <v>2</v>
      </c>
      <c r="AD29" s="135">
        <v>0</v>
      </c>
      <c r="AE29" s="135">
        <v>7</v>
      </c>
      <c r="AF29" s="135">
        <v>28</v>
      </c>
      <c r="AG29" s="135">
        <v>115.5</v>
      </c>
      <c r="AH29" s="135">
        <v>0</v>
      </c>
      <c r="AI29" s="135">
        <v>45</v>
      </c>
      <c r="AJ29" s="135">
        <v>1</v>
      </c>
      <c r="AK29" s="135">
        <v>5</v>
      </c>
      <c r="AL29" s="135">
        <v>2</v>
      </c>
      <c r="AM29" s="135">
        <v>2</v>
      </c>
      <c r="AN29" s="135">
        <v>2</v>
      </c>
      <c r="AO29" s="135">
        <v>0</v>
      </c>
      <c r="AP29" s="135">
        <v>0</v>
      </c>
      <c r="AQ29" s="135">
        <v>2</v>
      </c>
      <c r="AR29" s="135">
        <v>0</v>
      </c>
      <c r="AS29" s="135">
        <v>0</v>
      </c>
      <c r="AT29" s="135">
        <v>0</v>
      </c>
      <c r="AU29" s="135">
        <v>3</v>
      </c>
      <c r="AV29" s="135">
        <v>0</v>
      </c>
      <c r="AW29" s="135">
        <v>0</v>
      </c>
      <c r="AX29" s="135">
        <v>0</v>
      </c>
      <c r="AY29" s="135">
        <v>0</v>
      </c>
      <c r="AZ29" s="135">
        <v>0</v>
      </c>
      <c r="BA29" s="135">
        <v>0</v>
      </c>
      <c r="BB29" s="135">
        <v>0</v>
      </c>
      <c r="BC29" s="135">
        <v>0</v>
      </c>
      <c r="BD29" s="135">
        <v>0</v>
      </c>
      <c r="BE29" s="135">
        <v>0</v>
      </c>
      <c r="BF29" s="135">
        <v>4</v>
      </c>
      <c r="BG29" s="135">
        <v>0</v>
      </c>
      <c r="BH29" s="135">
        <v>0</v>
      </c>
      <c r="BI29" s="135">
        <v>0</v>
      </c>
      <c r="BJ29" s="135">
        <v>0</v>
      </c>
      <c r="BK29" s="135">
        <v>0</v>
      </c>
      <c r="BL29" s="135">
        <v>0</v>
      </c>
      <c r="BM29" s="135">
        <v>1</v>
      </c>
      <c r="BN29" s="135">
        <v>0</v>
      </c>
      <c r="BO29" s="135">
        <v>3</v>
      </c>
      <c r="BP29" s="135">
        <v>0</v>
      </c>
      <c r="BQ29" s="135">
        <v>0</v>
      </c>
      <c r="BR29" s="135">
        <v>0</v>
      </c>
      <c r="BS29" s="135">
        <v>2</v>
      </c>
      <c r="BT29" s="135">
        <v>0</v>
      </c>
      <c r="BU29" s="135">
        <v>0</v>
      </c>
      <c r="BV29" s="135">
        <v>4</v>
      </c>
      <c r="BW29" s="135">
        <v>2</v>
      </c>
      <c r="BX29" s="135">
        <v>102</v>
      </c>
      <c r="BY29" s="135">
        <v>19</v>
      </c>
      <c r="BZ29" s="135">
        <v>121</v>
      </c>
      <c r="CA29" s="135">
        <f t="shared" si="0"/>
        <v>297.5</v>
      </c>
      <c r="CB29" s="135">
        <f t="shared" si="1"/>
        <v>13.781512605042018</v>
      </c>
      <c r="CC29" s="135">
        <f t="shared" si="2"/>
        <v>1.680672268907563</v>
      </c>
      <c r="CD29" s="135">
        <f t="shared" si="3"/>
        <v>322.5</v>
      </c>
    </row>
    <row r="30" spans="1:82" x14ac:dyDescent="0.2">
      <c r="A30" s="135">
        <v>2</v>
      </c>
      <c r="B30" s="136">
        <v>87</v>
      </c>
      <c r="C30" s="135" t="s">
        <v>425</v>
      </c>
      <c r="D30" s="141">
        <v>187</v>
      </c>
      <c r="E30" s="139">
        <v>247</v>
      </c>
      <c r="F30" s="135">
        <v>186</v>
      </c>
      <c r="G30" s="140">
        <f>'Revised Stratig. - April ''08'!G192</f>
        <v>4675</v>
      </c>
      <c r="H30" s="135">
        <v>33</v>
      </c>
      <c r="I30" s="135">
        <v>0</v>
      </c>
      <c r="J30" s="135">
        <v>10</v>
      </c>
      <c r="K30" s="135">
        <v>17</v>
      </c>
      <c r="L30" s="135">
        <v>3</v>
      </c>
      <c r="M30" s="135">
        <v>1</v>
      </c>
      <c r="N30" s="135">
        <v>4</v>
      </c>
      <c r="O30" s="135">
        <v>37</v>
      </c>
      <c r="P30" s="135">
        <v>0</v>
      </c>
      <c r="Q30" s="135">
        <v>0</v>
      </c>
      <c r="R30" s="135">
        <v>0</v>
      </c>
      <c r="S30" s="135">
        <v>0</v>
      </c>
      <c r="T30" s="135">
        <v>0</v>
      </c>
      <c r="U30" s="135">
        <v>0</v>
      </c>
      <c r="V30" s="135">
        <v>1</v>
      </c>
      <c r="W30" s="135">
        <v>0</v>
      </c>
      <c r="X30" s="135">
        <v>0</v>
      </c>
      <c r="Y30" s="135">
        <v>0</v>
      </c>
      <c r="Z30" s="135">
        <v>1</v>
      </c>
      <c r="AA30" s="135">
        <v>0</v>
      </c>
      <c r="AB30" s="135">
        <v>0</v>
      </c>
      <c r="AC30" s="135">
        <v>3</v>
      </c>
      <c r="AD30" s="135">
        <v>3</v>
      </c>
      <c r="AE30" s="135">
        <v>13</v>
      </c>
      <c r="AF30" s="135">
        <v>32</v>
      </c>
      <c r="AG30" s="135">
        <v>123</v>
      </c>
      <c r="AH30" s="135">
        <v>0</v>
      </c>
      <c r="AI30" s="135">
        <v>46</v>
      </c>
      <c r="AJ30" s="135">
        <v>0</v>
      </c>
      <c r="AK30" s="135">
        <v>19</v>
      </c>
      <c r="AL30" s="135">
        <v>3</v>
      </c>
      <c r="AM30" s="135">
        <v>1</v>
      </c>
      <c r="AN30" s="135">
        <v>2</v>
      </c>
      <c r="AO30" s="135">
        <v>0</v>
      </c>
      <c r="AP30" s="135">
        <v>0</v>
      </c>
      <c r="AQ30" s="135">
        <v>0</v>
      </c>
      <c r="AR30" s="135">
        <v>0</v>
      </c>
      <c r="AS30" s="135">
        <v>0</v>
      </c>
      <c r="AT30" s="135">
        <v>0</v>
      </c>
      <c r="AU30" s="135">
        <v>2</v>
      </c>
      <c r="AV30" s="135">
        <v>0</v>
      </c>
      <c r="AW30" s="135">
        <v>0</v>
      </c>
      <c r="AX30" s="135">
        <v>1</v>
      </c>
      <c r="AY30" s="135">
        <v>0</v>
      </c>
      <c r="AZ30" s="135">
        <v>2</v>
      </c>
      <c r="BA30" s="135">
        <v>0</v>
      </c>
      <c r="BB30" s="135">
        <v>0</v>
      </c>
      <c r="BC30" s="135">
        <v>0</v>
      </c>
      <c r="BD30" s="135">
        <v>0</v>
      </c>
      <c r="BE30" s="135">
        <v>0</v>
      </c>
      <c r="BF30" s="135">
        <v>1</v>
      </c>
      <c r="BG30" s="135">
        <v>0</v>
      </c>
      <c r="BH30" s="135">
        <v>0</v>
      </c>
      <c r="BI30" s="135">
        <v>0</v>
      </c>
      <c r="BJ30" s="135">
        <v>0</v>
      </c>
      <c r="BK30" s="135">
        <v>0</v>
      </c>
      <c r="BL30" s="135">
        <v>0</v>
      </c>
      <c r="BM30" s="135">
        <v>0</v>
      </c>
      <c r="BN30" s="135">
        <v>0</v>
      </c>
      <c r="BO30" s="135">
        <v>2</v>
      </c>
      <c r="BP30" s="135">
        <v>0</v>
      </c>
      <c r="BQ30" s="135">
        <v>0</v>
      </c>
      <c r="BR30" s="135">
        <v>0</v>
      </c>
      <c r="BS30" s="135">
        <v>5</v>
      </c>
      <c r="BT30" s="135">
        <v>0</v>
      </c>
      <c r="BU30" s="135">
        <v>0</v>
      </c>
      <c r="BV30" s="135">
        <v>1</v>
      </c>
      <c r="BW30" s="135">
        <v>3</v>
      </c>
      <c r="BX30" s="135">
        <v>101</v>
      </c>
      <c r="BY30" s="135">
        <v>11</v>
      </c>
      <c r="BZ30" s="135">
        <v>144</v>
      </c>
      <c r="CA30" s="135">
        <f t="shared" si="0"/>
        <v>316</v>
      </c>
      <c r="CB30" s="135">
        <f t="shared" si="1"/>
        <v>11.708860759493671</v>
      </c>
      <c r="CC30" s="135">
        <f t="shared" si="2"/>
        <v>6.0126582278481013</v>
      </c>
      <c r="CD30" s="135">
        <f t="shared" si="3"/>
        <v>336</v>
      </c>
    </row>
    <row r="31" spans="1:82" x14ac:dyDescent="0.2">
      <c r="A31" s="135">
        <v>2</v>
      </c>
      <c r="B31" s="136">
        <v>88</v>
      </c>
      <c r="C31" s="135" t="s">
        <v>425</v>
      </c>
      <c r="D31" s="141">
        <v>188</v>
      </c>
      <c r="E31" s="139">
        <v>248</v>
      </c>
      <c r="F31" s="135">
        <v>187</v>
      </c>
      <c r="G31" s="140">
        <f>'Revised Stratig. - April ''08'!G193</f>
        <v>4683</v>
      </c>
      <c r="H31" s="135">
        <v>16</v>
      </c>
      <c r="I31" s="135">
        <v>0</v>
      </c>
      <c r="J31" s="135">
        <v>7</v>
      </c>
      <c r="K31" s="135">
        <v>24</v>
      </c>
      <c r="L31" s="135">
        <v>1</v>
      </c>
      <c r="M31" s="135">
        <v>4</v>
      </c>
      <c r="N31" s="135">
        <v>1</v>
      </c>
      <c r="O31" s="135">
        <v>35</v>
      </c>
      <c r="P31" s="135">
        <v>0</v>
      </c>
      <c r="Q31" s="135">
        <v>0</v>
      </c>
      <c r="R31" s="135">
        <v>0</v>
      </c>
      <c r="S31" s="135">
        <v>0</v>
      </c>
      <c r="T31" s="135">
        <v>2</v>
      </c>
      <c r="U31" s="135">
        <v>2</v>
      </c>
      <c r="V31" s="135">
        <v>0</v>
      </c>
      <c r="W31" s="135">
        <v>2</v>
      </c>
      <c r="X31" s="135">
        <v>0</v>
      </c>
      <c r="Y31" s="135">
        <v>0</v>
      </c>
      <c r="Z31" s="135">
        <v>1</v>
      </c>
      <c r="AA31" s="135">
        <v>1</v>
      </c>
      <c r="AB31" s="135">
        <v>0</v>
      </c>
      <c r="AC31" s="135">
        <v>2</v>
      </c>
      <c r="AD31" s="135">
        <v>1</v>
      </c>
      <c r="AE31" s="135">
        <v>4</v>
      </c>
      <c r="AF31" s="135">
        <v>34</v>
      </c>
      <c r="AG31" s="135">
        <v>109</v>
      </c>
      <c r="AH31" s="135">
        <v>0</v>
      </c>
      <c r="AI31" s="135">
        <v>56</v>
      </c>
      <c r="AJ31" s="135">
        <v>1</v>
      </c>
      <c r="AK31" s="135">
        <v>9</v>
      </c>
      <c r="AL31" s="135">
        <v>9</v>
      </c>
      <c r="AM31" s="135">
        <v>0</v>
      </c>
      <c r="AN31" s="135">
        <v>5</v>
      </c>
      <c r="AO31" s="135">
        <v>0</v>
      </c>
      <c r="AP31" s="135">
        <v>0</v>
      </c>
      <c r="AQ31" s="135">
        <v>0</v>
      </c>
      <c r="AR31" s="135">
        <v>0</v>
      </c>
      <c r="AS31" s="135">
        <v>0</v>
      </c>
      <c r="AT31" s="135">
        <v>0</v>
      </c>
      <c r="AU31" s="135">
        <v>1</v>
      </c>
      <c r="AV31" s="135">
        <v>0</v>
      </c>
      <c r="AW31" s="135">
        <v>0</v>
      </c>
      <c r="AX31" s="135">
        <v>0</v>
      </c>
      <c r="AY31" s="135">
        <v>0</v>
      </c>
      <c r="AZ31" s="135">
        <v>1</v>
      </c>
      <c r="BA31" s="135">
        <v>0</v>
      </c>
      <c r="BB31" s="135">
        <v>0</v>
      </c>
      <c r="BC31" s="135">
        <v>0</v>
      </c>
      <c r="BD31" s="135">
        <v>0</v>
      </c>
      <c r="BE31" s="135">
        <v>0</v>
      </c>
      <c r="BF31" s="135">
        <v>2</v>
      </c>
      <c r="BG31" s="135">
        <v>1</v>
      </c>
      <c r="BH31" s="135">
        <v>2</v>
      </c>
      <c r="BI31" s="135">
        <v>0</v>
      </c>
      <c r="BJ31" s="135">
        <v>0</v>
      </c>
      <c r="BK31" s="135">
        <v>0</v>
      </c>
      <c r="BL31" s="135">
        <v>1</v>
      </c>
      <c r="BM31" s="135">
        <v>0</v>
      </c>
      <c r="BN31" s="135">
        <v>0</v>
      </c>
      <c r="BO31" s="135">
        <v>1</v>
      </c>
      <c r="BP31" s="135">
        <v>0</v>
      </c>
      <c r="BQ31" s="135">
        <v>0</v>
      </c>
      <c r="BR31" s="135">
        <v>0</v>
      </c>
      <c r="BS31" s="135">
        <v>1</v>
      </c>
      <c r="BT31" s="135">
        <v>0</v>
      </c>
      <c r="BU31" s="135">
        <v>0</v>
      </c>
      <c r="BV31" s="135">
        <v>4</v>
      </c>
      <c r="BW31" s="135">
        <v>10</v>
      </c>
      <c r="BX31" s="135">
        <v>81</v>
      </c>
      <c r="BY31" s="135">
        <v>13</v>
      </c>
      <c r="BZ31" s="135">
        <v>142</v>
      </c>
      <c r="CA31" s="135">
        <f t="shared" si="0"/>
        <v>305</v>
      </c>
      <c r="CB31" s="135">
        <f t="shared" si="1"/>
        <v>11.475409836065573</v>
      </c>
      <c r="CC31" s="135">
        <f t="shared" si="2"/>
        <v>2.9508196721311477</v>
      </c>
      <c r="CD31" s="135">
        <f t="shared" si="3"/>
        <v>334</v>
      </c>
    </row>
    <row r="32" spans="1:82" x14ac:dyDescent="0.2">
      <c r="A32" s="135">
        <v>2</v>
      </c>
      <c r="B32" s="136">
        <v>89</v>
      </c>
      <c r="C32" s="135" t="s">
        <v>425</v>
      </c>
      <c r="D32" s="141">
        <v>189</v>
      </c>
      <c r="E32" s="139">
        <v>249</v>
      </c>
      <c r="F32" s="135">
        <v>188</v>
      </c>
      <c r="G32" s="140">
        <f>'Revised Stratig. - April ''08'!G194</f>
        <v>4691</v>
      </c>
      <c r="H32" s="135">
        <v>22</v>
      </c>
      <c r="I32" s="135">
        <v>0</v>
      </c>
      <c r="J32" s="135">
        <v>4</v>
      </c>
      <c r="K32" s="135">
        <v>20</v>
      </c>
      <c r="L32" s="135">
        <v>0</v>
      </c>
      <c r="M32" s="135">
        <v>0</v>
      </c>
      <c r="N32" s="135">
        <v>2</v>
      </c>
      <c r="O32" s="135">
        <v>42</v>
      </c>
      <c r="P32" s="135">
        <v>1</v>
      </c>
      <c r="Q32" s="135">
        <v>0</v>
      </c>
      <c r="R32" s="135">
        <v>0</v>
      </c>
      <c r="S32" s="135">
        <v>0</v>
      </c>
      <c r="T32" s="135">
        <v>3</v>
      </c>
      <c r="U32" s="135">
        <v>5</v>
      </c>
      <c r="V32" s="135">
        <v>1</v>
      </c>
      <c r="W32" s="135">
        <v>1</v>
      </c>
      <c r="X32" s="135">
        <v>0</v>
      </c>
      <c r="Y32" s="135">
        <v>0</v>
      </c>
      <c r="Z32" s="135">
        <v>0</v>
      </c>
      <c r="AA32" s="135">
        <v>0</v>
      </c>
      <c r="AB32" s="135">
        <v>0</v>
      </c>
      <c r="AC32" s="135">
        <v>2</v>
      </c>
      <c r="AD32" s="135">
        <v>0</v>
      </c>
      <c r="AE32" s="135">
        <v>6</v>
      </c>
      <c r="AF32" s="135">
        <v>36</v>
      </c>
      <c r="AG32" s="135">
        <v>107.5</v>
      </c>
      <c r="AH32" s="135">
        <v>0</v>
      </c>
      <c r="AI32" s="135">
        <v>42</v>
      </c>
      <c r="AJ32" s="135">
        <v>0</v>
      </c>
      <c r="AK32" s="135">
        <v>13</v>
      </c>
      <c r="AL32" s="135">
        <v>4</v>
      </c>
      <c r="AM32" s="135">
        <v>4</v>
      </c>
      <c r="AN32" s="135">
        <v>7</v>
      </c>
      <c r="AO32" s="135">
        <v>0</v>
      </c>
      <c r="AP32" s="135">
        <v>0</v>
      </c>
      <c r="AQ32" s="135">
        <v>0</v>
      </c>
      <c r="AR32" s="135">
        <v>0</v>
      </c>
      <c r="AS32" s="135">
        <v>0</v>
      </c>
      <c r="AT32" s="135">
        <v>0</v>
      </c>
      <c r="AU32" s="135">
        <v>2</v>
      </c>
      <c r="AV32" s="135">
        <v>0</v>
      </c>
      <c r="AW32" s="135">
        <v>0</v>
      </c>
      <c r="AX32" s="135">
        <v>3</v>
      </c>
      <c r="AY32" s="135">
        <v>0</v>
      </c>
      <c r="AZ32" s="135">
        <v>5</v>
      </c>
      <c r="BA32" s="135">
        <v>0</v>
      </c>
      <c r="BB32" s="135">
        <v>0</v>
      </c>
      <c r="BC32" s="135">
        <v>0</v>
      </c>
      <c r="BD32" s="135">
        <v>0</v>
      </c>
      <c r="BE32" s="135">
        <v>0</v>
      </c>
      <c r="BF32" s="135">
        <v>3</v>
      </c>
      <c r="BG32" s="135">
        <v>0</v>
      </c>
      <c r="BH32" s="135">
        <v>1</v>
      </c>
      <c r="BI32" s="135">
        <v>0</v>
      </c>
      <c r="BJ32" s="135">
        <v>0</v>
      </c>
      <c r="BK32" s="135">
        <v>0</v>
      </c>
      <c r="BL32" s="135">
        <v>0</v>
      </c>
      <c r="BM32" s="135">
        <v>0</v>
      </c>
      <c r="BN32" s="135">
        <v>0</v>
      </c>
      <c r="BO32" s="135">
        <v>2</v>
      </c>
      <c r="BP32" s="135">
        <v>0</v>
      </c>
      <c r="BQ32" s="135">
        <v>1</v>
      </c>
      <c r="BR32" s="135">
        <v>0</v>
      </c>
      <c r="BS32" s="135">
        <v>5</v>
      </c>
      <c r="BT32" s="135">
        <v>0</v>
      </c>
      <c r="BU32" s="135">
        <v>0</v>
      </c>
      <c r="BV32" s="135">
        <v>3</v>
      </c>
      <c r="BW32" s="135">
        <v>4</v>
      </c>
      <c r="BX32" s="135">
        <v>88</v>
      </c>
      <c r="BY32" s="135">
        <v>29</v>
      </c>
      <c r="BZ32" s="135">
        <v>178</v>
      </c>
      <c r="CA32" s="135">
        <f t="shared" si="0"/>
        <v>289.5</v>
      </c>
      <c r="CB32" s="135">
        <f t="shared" si="1"/>
        <v>14.507772020725387</v>
      </c>
      <c r="CC32" s="135">
        <f t="shared" si="2"/>
        <v>4.4905008635578589</v>
      </c>
      <c r="CD32" s="135">
        <f t="shared" si="3"/>
        <v>329.5</v>
      </c>
    </row>
    <row r="33" spans="1:82" s="144" customFormat="1" x14ac:dyDescent="0.2">
      <c r="A33" s="144">
        <v>2</v>
      </c>
      <c r="B33" s="144">
        <v>90</v>
      </c>
      <c r="C33" s="144" t="s">
        <v>425</v>
      </c>
      <c r="D33" s="145">
        <v>190</v>
      </c>
      <c r="E33" s="139">
        <v>250</v>
      </c>
      <c r="F33" s="144">
        <v>189</v>
      </c>
      <c r="G33" s="143">
        <f>'Revised Stratig. - April ''08'!G195</f>
        <v>4699</v>
      </c>
      <c r="H33" s="144">
        <v>24</v>
      </c>
      <c r="I33" s="144">
        <v>0</v>
      </c>
      <c r="J33" s="144">
        <v>6</v>
      </c>
      <c r="K33" s="144">
        <v>18</v>
      </c>
      <c r="L33" s="144">
        <v>1</v>
      </c>
      <c r="M33" s="144">
        <v>2</v>
      </c>
      <c r="N33" s="144">
        <v>4</v>
      </c>
      <c r="O33" s="144">
        <v>30</v>
      </c>
      <c r="P33" s="144">
        <v>0</v>
      </c>
      <c r="Q33" s="144">
        <v>0</v>
      </c>
      <c r="R33" s="144">
        <v>0</v>
      </c>
      <c r="S33" s="144">
        <v>0</v>
      </c>
      <c r="T33" s="144">
        <v>0</v>
      </c>
      <c r="U33" s="144">
        <v>0</v>
      </c>
      <c r="V33" s="144">
        <v>0</v>
      </c>
      <c r="W33" s="144">
        <v>2</v>
      </c>
      <c r="X33" s="144">
        <v>0</v>
      </c>
      <c r="Y33" s="144">
        <v>0</v>
      </c>
      <c r="Z33" s="144">
        <v>0</v>
      </c>
      <c r="AA33" s="144">
        <v>0</v>
      </c>
      <c r="AB33" s="144">
        <v>0</v>
      </c>
      <c r="AC33" s="144">
        <v>3</v>
      </c>
      <c r="AD33" s="144">
        <v>2</v>
      </c>
      <c r="AE33" s="144">
        <v>6</v>
      </c>
      <c r="AF33" s="144">
        <v>35</v>
      </c>
      <c r="AG33" s="144">
        <v>159.5</v>
      </c>
      <c r="AH33" s="144">
        <v>0</v>
      </c>
      <c r="AI33" s="144">
        <v>51</v>
      </c>
      <c r="AJ33" s="144">
        <v>0</v>
      </c>
      <c r="AK33" s="144">
        <v>11</v>
      </c>
      <c r="AL33" s="144">
        <v>3</v>
      </c>
      <c r="AM33" s="144">
        <v>1</v>
      </c>
      <c r="AN33" s="144">
        <v>4</v>
      </c>
      <c r="AO33" s="144">
        <v>0</v>
      </c>
      <c r="AP33" s="144">
        <v>0</v>
      </c>
      <c r="AQ33" s="144">
        <v>0</v>
      </c>
      <c r="AR33" s="144">
        <v>0</v>
      </c>
      <c r="AS33" s="144">
        <v>0</v>
      </c>
      <c r="AT33" s="144">
        <v>0</v>
      </c>
      <c r="AU33" s="144">
        <v>1</v>
      </c>
      <c r="AV33" s="144">
        <v>0</v>
      </c>
      <c r="AW33" s="144">
        <v>0</v>
      </c>
      <c r="AX33" s="144">
        <v>2</v>
      </c>
      <c r="AY33" s="144">
        <v>0</v>
      </c>
      <c r="AZ33" s="144">
        <v>4</v>
      </c>
      <c r="BA33" s="144">
        <v>0</v>
      </c>
      <c r="BB33" s="144">
        <v>0</v>
      </c>
      <c r="BC33" s="144">
        <v>0</v>
      </c>
      <c r="BD33" s="144">
        <v>0</v>
      </c>
      <c r="BE33" s="144">
        <v>0</v>
      </c>
      <c r="BF33" s="144">
        <v>0</v>
      </c>
      <c r="BG33" s="144">
        <v>0</v>
      </c>
      <c r="BH33" s="144">
        <v>0</v>
      </c>
      <c r="BI33" s="144">
        <v>0</v>
      </c>
      <c r="BJ33" s="144">
        <v>0</v>
      </c>
      <c r="BK33" s="144">
        <v>0</v>
      </c>
      <c r="BL33" s="144">
        <v>0</v>
      </c>
      <c r="BM33" s="144">
        <v>0</v>
      </c>
      <c r="BN33" s="144">
        <v>0</v>
      </c>
      <c r="BO33" s="144">
        <v>1</v>
      </c>
      <c r="BP33" s="144">
        <v>0</v>
      </c>
      <c r="BQ33" s="144">
        <v>0</v>
      </c>
      <c r="BR33" s="144">
        <v>0</v>
      </c>
      <c r="BS33" s="144">
        <v>3</v>
      </c>
      <c r="BT33" s="144">
        <v>0</v>
      </c>
      <c r="BU33" s="144">
        <v>0</v>
      </c>
      <c r="BV33" s="144">
        <v>4</v>
      </c>
      <c r="BW33" s="144">
        <v>4</v>
      </c>
      <c r="BX33" s="144">
        <v>120</v>
      </c>
      <c r="BY33" s="144">
        <v>21</v>
      </c>
      <c r="BZ33" s="144">
        <v>173</v>
      </c>
      <c r="CA33" s="135">
        <f t="shared" si="0"/>
        <v>333.5</v>
      </c>
      <c r="CB33" s="135">
        <f t="shared" si="1"/>
        <v>8.995502248875562</v>
      </c>
      <c r="CC33" s="135">
        <f t="shared" si="2"/>
        <v>3.2983508245877062</v>
      </c>
      <c r="CD33" s="135">
        <f t="shared" si="3"/>
        <v>357.5</v>
      </c>
    </row>
    <row r="34" spans="1:82" x14ac:dyDescent="0.2">
      <c r="A34" s="135">
        <v>2</v>
      </c>
      <c r="B34" s="136">
        <v>90</v>
      </c>
      <c r="C34" s="135" t="s">
        <v>426</v>
      </c>
      <c r="D34" s="146">
        <v>190</v>
      </c>
      <c r="E34" s="142">
        <v>250</v>
      </c>
      <c r="F34" s="135">
        <v>190</v>
      </c>
      <c r="G34" s="143">
        <f>'Revised Stratig. - April ''08'!G195</f>
        <v>4699</v>
      </c>
      <c r="H34" s="135">
        <v>23</v>
      </c>
      <c r="I34" s="135">
        <v>1</v>
      </c>
      <c r="J34" s="135">
        <v>0</v>
      </c>
      <c r="K34" s="135">
        <v>21</v>
      </c>
      <c r="L34" s="135">
        <v>2</v>
      </c>
      <c r="M34" s="135">
        <v>0</v>
      </c>
      <c r="N34" s="135">
        <v>6</v>
      </c>
      <c r="O34" s="135">
        <v>27</v>
      </c>
      <c r="P34" s="135">
        <v>0</v>
      </c>
      <c r="Q34" s="135">
        <v>0</v>
      </c>
      <c r="R34" s="135">
        <v>0</v>
      </c>
      <c r="S34" s="135">
        <v>0</v>
      </c>
      <c r="T34" s="135">
        <v>0</v>
      </c>
      <c r="U34" s="135">
        <v>1</v>
      </c>
      <c r="V34" s="135">
        <v>0</v>
      </c>
      <c r="W34" s="135">
        <v>1</v>
      </c>
      <c r="X34" s="135">
        <v>0</v>
      </c>
      <c r="Y34" s="135">
        <v>0</v>
      </c>
      <c r="Z34" s="135">
        <v>0</v>
      </c>
      <c r="AA34" s="135">
        <v>0</v>
      </c>
      <c r="AB34" s="135">
        <v>1</v>
      </c>
      <c r="AC34" s="135">
        <v>0</v>
      </c>
      <c r="AD34" s="135">
        <v>3</v>
      </c>
      <c r="AE34" s="135">
        <v>59</v>
      </c>
      <c r="AF34" s="135">
        <v>3</v>
      </c>
      <c r="AG34" s="135">
        <v>86</v>
      </c>
      <c r="AH34" s="135">
        <v>0</v>
      </c>
      <c r="AI34" s="135">
        <v>13</v>
      </c>
      <c r="AJ34" s="135">
        <v>0</v>
      </c>
      <c r="AK34" s="135">
        <v>12</v>
      </c>
      <c r="AL34" s="135">
        <v>6</v>
      </c>
      <c r="AM34" s="135">
        <v>1</v>
      </c>
      <c r="AN34" s="135">
        <v>0</v>
      </c>
      <c r="AO34" s="135">
        <v>0</v>
      </c>
      <c r="AP34" s="135">
        <v>0</v>
      </c>
      <c r="AQ34" s="135">
        <v>0</v>
      </c>
      <c r="AR34" s="135">
        <v>2</v>
      </c>
      <c r="AS34" s="135">
        <v>0</v>
      </c>
      <c r="AT34" s="135">
        <v>0</v>
      </c>
      <c r="AU34" s="135">
        <v>0</v>
      </c>
      <c r="AV34" s="135">
        <v>0</v>
      </c>
      <c r="AW34" s="135">
        <v>0</v>
      </c>
      <c r="AX34" s="135">
        <v>0</v>
      </c>
      <c r="AY34" s="135">
        <v>0</v>
      </c>
      <c r="AZ34" s="135">
        <v>1</v>
      </c>
      <c r="BA34" s="135">
        <v>0</v>
      </c>
      <c r="BB34" s="135">
        <v>0</v>
      </c>
      <c r="BC34" s="135">
        <v>0</v>
      </c>
      <c r="BD34" s="135">
        <v>7</v>
      </c>
      <c r="BE34" s="135">
        <v>0</v>
      </c>
      <c r="BF34" s="135">
        <v>0</v>
      </c>
      <c r="BG34" s="135">
        <v>0</v>
      </c>
      <c r="BH34" s="135">
        <v>0</v>
      </c>
      <c r="BI34" s="135">
        <v>0</v>
      </c>
      <c r="BJ34" s="135">
        <v>0</v>
      </c>
      <c r="BK34" s="135">
        <v>0</v>
      </c>
      <c r="BL34" s="135">
        <v>0</v>
      </c>
      <c r="BM34" s="135">
        <v>0</v>
      </c>
      <c r="BN34" s="135">
        <v>0</v>
      </c>
      <c r="BO34" s="135">
        <v>0</v>
      </c>
      <c r="BP34" s="135">
        <v>0</v>
      </c>
      <c r="BQ34" s="135">
        <v>0</v>
      </c>
      <c r="BR34" s="135">
        <v>0</v>
      </c>
      <c r="BS34" s="135">
        <v>0</v>
      </c>
      <c r="BT34" s="135">
        <v>0</v>
      </c>
      <c r="BU34" s="135">
        <v>1</v>
      </c>
      <c r="BV34" s="135">
        <v>0</v>
      </c>
      <c r="BW34" s="135">
        <v>0</v>
      </c>
      <c r="BX34" s="135">
        <v>27</v>
      </c>
      <c r="BY34" s="135">
        <v>8</v>
      </c>
      <c r="BZ34" s="140">
        <v>48437.401534526856</v>
      </c>
      <c r="CA34" s="135">
        <f t="shared" si="0"/>
        <v>242</v>
      </c>
      <c r="CB34" s="135">
        <f t="shared" si="1"/>
        <v>11.15702479338843</v>
      </c>
      <c r="CC34" s="135">
        <f t="shared" si="2"/>
        <v>4.9586776859504136</v>
      </c>
      <c r="CD34" s="135">
        <f t="shared" si="3"/>
        <v>254</v>
      </c>
    </row>
    <row r="35" spans="1:82" x14ac:dyDescent="0.2">
      <c r="A35" s="135">
        <v>3</v>
      </c>
      <c r="B35" s="136">
        <v>2</v>
      </c>
      <c r="C35" s="135" t="s">
        <v>425</v>
      </c>
      <c r="D35" s="141">
        <v>194</v>
      </c>
      <c r="E35" s="139">
        <v>254</v>
      </c>
      <c r="F35" s="135">
        <v>198</v>
      </c>
      <c r="G35" s="140">
        <f>'Revised Stratig. - April ''08'!G199</f>
        <v>4811</v>
      </c>
      <c r="H35" s="135">
        <v>21</v>
      </c>
      <c r="I35" s="135">
        <v>0</v>
      </c>
      <c r="J35" s="135">
        <v>17</v>
      </c>
      <c r="K35" s="135">
        <v>35</v>
      </c>
      <c r="L35" s="135">
        <v>7</v>
      </c>
      <c r="M35" s="135">
        <v>4</v>
      </c>
      <c r="N35" s="135">
        <v>8</v>
      </c>
      <c r="O35" s="135">
        <v>89</v>
      </c>
      <c r="P35" s="135">
        <v>1</v>
      </c>
      <c r="Q35" s="135">
        <v>0</v>
      </c>
      <c r="R35" s="135">
        <v>0</v>
      </c>
      <c r="S35" s="135">
        <v>0</v>
      </c>
      <c r="T35" s="135">
        <v>4</v>
      </c>
      <c r="U35" s="135">
        <v>1</v>
      </c>
      <c r="V35" s="135">
        <v>0</v>
      </c>
      <c r="W35" s="135">
        <v>7</v>
      </c>
      <c r="X35" s="135">
        <v>0</v>
      </c>
      <c r="Y35" s="135">
        <v>0</v>
      </c>
      <c r="Z35" s="135">
        <v>0</v>
      </c>
      <c r="AA35" s="135">
        <v>1</v>
      </c>
      <c r="AB35" s="135">
        <v>0</v>
      </c>
      <c r="AC35" s="135">
        <v>6</v>
      </c>
      <c r="AD35" s="135">
        <v>2</v>
      </c>
      <c r="AE35" s="135">
        <v>9</v>
      </c>
      <c r="AF35" s="135">
        <v>64</v>
      </c>
      <c r="AG35" s="135">
        <v>241.5</v>
      </c>
      <c r="AH35" s="135">
        <v>0</v>
      </c>
      <c r="AI35" s="135">
        <v>95</v>
      </c>
      <c r="AJ35" s="135">
        <v>0</v>
      </c>
      <c r="AK35" s="135">
        <v>26</v>
      </c>
      <c r="AL35" s="135">
        <v>7</v>
      </c>
      <c r="AM35" s="135">
        <v>4</v>
      </c>
      <c r="AN35" s="135">
        <v>14</v>
      </c>
      <c r="AO35" s="135">
        <v>0</v>
      </c>
      <c r="AP35" s="135">
        <v>0</v>
      </c>
      <c r="AQ35" s="135">
        <v>1</v>
      </c>
      <c r="AR35" s="135">
        <v>1</v>
      </c>
      <c r="AS35" s="135">
        <v>0</v>
      </c>
      <c r="AT35" s="135">
        <v>0</v>
      </c>
      <c r="AU35" s="135">
        <v>1</v>
      </c>
      <c r="AV35" s="135">
        <v>0</v>
      </c>
      <c r="AW35" s="135">
        <v>0</v>
      </c>
      <c r="AX35" s="135">
        <v>3</v>
      </c>
      <c r="AY35" s="135">
        <v>1</v>
      </c>
      <c r="AZ35" s="135">
        <v>5</v>
      </c>
      <c r="BA35" s="135">
        <v>0</v>
      </c>
      <c r="BB35" s="135">
        <v>0</v>
      </c>
      <c r="BC35" s="135">
        <v>0</v>
      </c>
      <c r="BD35" s="135">
        <v>0</v>
      </c>
      <c r="BE35" s="135">
        <v>0</v>
      </c>
      <c r="BF35" s="135">
        <v>6</v>
      </c>
      <c r="BG35" s="135">
        <v>0</v>
      </c>
      <c r="BH35" s="135">
        <v>0</v>
      </c>
      <c r="BI35" s="135">
        <v>0</v>
      </c>
      <c r="BJ35" s="135">
        <v>1</v>
      </c>
      <c r="BK35" s="135">
        <v>0</v>
      </c>
      <c r="BL35" s="135">
        <v>1</v>
      </c>
      <c r="BM35" s="135">
        <v>1</v>
      </c>
      <c r="BN35" s="135">
        <v>1</v>
      </c>
      <c r="BO35" s="135">
        <v>4</v>
      </c>
      <c r="BP35" s="135">
        <v>0</v>
      </c>
      <c r="BQ35" s="135">
        <v>2</v>
      </c>
      <c r="BR35" s="135">
        <v>0</v>
      </c>
      <c r="BS35" s="135">
        <v>6</v>
      </c>
      <c r="BT35" s="135">
        <v>0</v>
      </c>
      <c r="BU35" s="135">
        <v>0</v>
      </c>
      <c r="BV35" s="135">
        <v>2</v>
      </c>
      <c r="BW35" s="135">
        <v>8</v>
      </c>
      <c r="BX35" s="135">
        <v>175</v>
      </c>
      <c r="BY35" s="135">
        <v>34</v>
      </c>
      <c r="BZ35" s="135">
        <v>282</v>
      </c>
      <c r="CA35" s="135">
        <f t="shared" si="0"/>
        <v>624.5</v>
      </c>
      <c r="CB35" s="135">
        <f t="shared" si="1"/>
        <v>14.251401120896718</v>
      </c>
      <c r="CC35" s="135">
        <f t="shared" si="2"/>
        <v>4.1633306645316255</v>
      </c>
      <c r="CD35" s="135">
        <f t="shared" si="3"/>
        <v>686.5</v>
      </c>
    </row>
    <row r="36" spans="1:82" x14ac:dyDescent="0.2">
      <c r="A36" s="135">
        <v>3</v>
      </c>
      <c r="B36" s="136">
        <v>3</v>
      </c>
      <c r="C36" s="135" t="s">
        <v>425</v>
      </c>
      <c r="D36" s="141">
        <v>195</v>
      </c>
      <c r="E36" s="139">
        <v>255</v>
      </c>
      <c r="F36" s="135">
        <v>199</v>
      </c>
      <c r="G36" s="140">
        <f>'Revised Stratig. - April ''08'!G200</f>
        <v>4839</v>
      </c>
      <c r="H36" s="135">
        <v>23</v>
      </c>
      <c r="I36" s="135">
        <v>0</v>
      </c>
      <c r="J36" s="135">
        <v>17</v>
      </c>
      <c r="K36" s="135">
        <v>36</v>
      </c>
      <c r="L36" s="135">
        <v>5</v>
      </c>
      <c r="M36" s="135">
        <v>5</v>
      </c>
      <c r="N36" s="135">
        <v>7</v>
      </c>
      <c r="O36" s="135">
        <v>83</v>
      </c>
      <c r="P36" s="135">
        <v>0</v>
      </c>
      <c r="Q36" s="135">
        <v>0</v>
      </c>
      <c r="R36" s="135">
        <v>0</v>
      </c>
      <c r="S36" s="135">
        <v>0</v>
      </c>
      <c r="T36" s="135">
        <v>6</v>
      </c>
      <c r="U36" s="135">
        <v>13</v>
      </c>
      <c r="V36" s="135">
        <v>0</v>
      </c>
      <c r="W36" s="135">
        <v>6</v>
      </c>
      <c r="X36" s="135">
        <v>0</v>
      </c>
      <c r="Y36" s="135">
        <v>0</v>
      </c>
      <c r="Z36" s="135">
        <v>2</v>
      </c>
      <c r="AA36" s="135">
        <v>0</v>
      </c>
      <c r="AB36" s="135">
        <v>0</v>
      </c>
      <c r="AC36" s="135">
        <v>6</v>
      </c>
      <c r="AD36" s="135">
        <v>2</v>
      </c>
      <c r="AE36" s="135">
        <v>9</v>
      </c>
      <c r="AF36" s="135">
        <v>54</v>
      </c>
      <c r="AG36" s="135">
        <v>300.5</v>
      </c>
      <c r="AH36" s="135">
        <v>0</v>
      </c>
      <c r="AI36" s="135">
        <v>100</v>
      </c>
      <c r="AJ36" s="135">
        <v>1</v>
      </c>
      <c r="AK36" s="135">
        <v>19</v>
      </c>
      <c r="AL36" s="135">
        <v>6</v>
      </c>
      <c r="AM36" s="135">
        <v>5</v>
      </c>
      <c r="AN36" s="135">
        <v>9</v>
      </c>
      <c r="AO36" s="135">
        <v>0</v>
      </c>
      <c r="AP36" s="135">
        <v>0</v>
      </c>
      <c r="AQ36" s="135">
        <v>1</v>
      </c>
      <c r="AR36" s="135">
        <v>0</v>
      </c>
      <c r="AS36" s="135">
        <v>0</v>
      </c>
      <c r="AT36" s="135">
        <v>0</v>
      </c>
      <c r="AU36" s="135">
        <v>4</v>
      </c>
      <c r="AV36" s="135">
        <v>0</v>
      </c>
      <c r="AW36" s="135">
        <v>1</v>
      </c>
      <c r="AX36" s="135">
        <v>2</v>
      </c>
      <c r="AY36" s="135">
        <v>0</v>
      </c>
      <c r="AZ36" s="135">
        <v>8</v>
      </c>
      <c r="BA36" s="135">
        <v>0</v>
      </c>
      <c r="BB36" s="135">
        <v>0</v>
      </c>
      <c r="BC36" s="135">
        <v>0</v>
      </c>
      <c r="BD36" s="135">
        <v>0</v>
      </c>
      <c r="BE36" s="135">
        <v>0</v>
      </c>
      <c r="BF36" s="135">
        <v>11</v>
      </c>
      <c r="BG36" s="135">
        <v>1</v>
      </c>
      <c r="BH36" s="135">
        <v>1</v>
      </c>
      <c r="BI36" s="135">
        <v>0</v>
      </c>
      <c r="BJ36" s="135">
        <v>0</v>
      </c>
      <c r="BK36" s="135">
        <v>0</v>
      </c>
      <c r="BL36" s="135">
        <v>2</v>
      </c>
      <c r="BM36" s="135">
        <v>2</v>
      </c>
      <c r="BN36" s="135">
        <v>0</v>
      </c>
      <c r="BO36" s="135">
        <v>8</v>
      </c>
      <c r="BP36" s="135">
        <v>0</v>
      </c>
      <c r="BQ36" s="135">
        <v>1</v>
      </c>
      <c r="BR36" s="135">
        <v>0</v>
      </c>
      <c r="BS36" s="135">
        <v>6</v>
      </c>
      <c r="BT36" s="135">
        <v>0</v>
      </c>
      <c r="BU36" s="135">
        <v>0</v>
      </c>
      <c r="BV36" s="135">
        <v>10</v>
      </c>
      <c r="BW36" s="135">
        <v>9</v>
      </c>
      <c r="BX36" s="135">
        <v>214</v>
      </c>
      <c r="BY36" s="135">
        <v>35</v>
      </c>
      <c r="BZ36" s="135">
        <v>426</v>
      </c>
      <c r="CA36" s="135">
        <f t="shared" si="0"/>
        <v>677.5</v>
      </c>
      <c r="CB36" s="135">
        <f t="shared" si="1"/>
        <v>12.250922509225093</v>
      </c>
      <c r="CC36" s="135">
        <f t="shared" si="2"/>
        <v>2.8044280442804426</v>
      </c>
      <c r="CD36" s="135">
        <f t="shared" si="3"/>
        <v>758.5</v>
      </c>
    </row>
    <row r="37" spans="1:82" x14ac:dyDescent="0.2">
      <c r="A37" s="135">
        <v>3</v>
      </c>
      <c r="B37" s="136">
        <v>4</v>
      </c>
      <c r="C37" s="135" t="s">
        <v>426</v>
      </c>
      <c r="D37" s="138">
        <v>196</v>
      </c>
      <c r="E37" s="139">
        <v>256</v>
      </c>
      <c r="F37" s="135">
        <v>204</v>
      </c>
      <c r="G37" s="140">
        <f>'Revised Stratig. - April ''08'!G201</f>
        <v>4853</v>
      </c>
      <c r="H37" s="135">
        <v>19</v>
      </c>
      <c r="I37" s="135">
        <v>3</v>
      </c>
      <c r="J37" s="135">
        <v>1</v>
      </c>
      <c r="K37" s="135">
        <v>22</v>
      </c>
      <c r="L37" s="135">
        <v>4</v>
      </c>
      <c r="M37" s="135">
        <v>0</v>
      </c>
      <c r="N37" s="135">
        <v>1</v>
      </c>
      <c r="O37" s="135">
        <v>31</v>
      </c>
      <c r="P37" s="135">
        <v>1</v>
      </c>
      <c r="Q37" s="135">
        <v>0</v>
      </c>
      <c r="R37" s="135">
        <v>0</v>
      </c>
      <c r="S37" s="135">
        <v>0</v>
      </c>
      <c r="T37" s="135">
        <v>0</v>
      </c>
      <c r="U37" s="135">
        <v>0</v>
      </c>
      <c r="V37" s="135">
        <v>0</v>
      </c>
      <c r="W37" s="135">
        <v>0</v>
      </c>
      <c r="X37" s="135">
        <v>2</v>
      </c>
      <c r="Y37" s="135">
        <v>0</v>
      </c>
      <c r="Z37" s="135">
        <v>0</v>
      </c>
      <c r="AA37" s="135">
        <v>0</v>
      </c>
      <c r="AB37" s="135">
        <v>0</v>
      </c>
      <c r="AC37" s="135">
        <v>0</v>
      </c>
      <c r="AD37" s="135">
        <v>6</v>
      </c>
      <c r="AE37" s="135">
        <v>59</v>
      </c>
      <c r="AF37" s="135">
        <v>9</v>
      </c>
      <c r="AG37" s="135">
        <v>100</v>
      </c>
      <c r="AH37" s="135">
        <v>0</v>
      </c>
      <c r="AI37" s="135">
        <v>20</v>
      </c>
      <c r="AJ37" s="135">
        <v>0</v>
      </c>
      <c r="AK37" s="135">
        <v>8</v>
      </c>
      <c r="AL37" s="135">
        <v>1</v>
      </c>
      <c r="AM37" s="135">
        <v>5</v>
      </c>
      <c r="AN37" s="135">
        <v>2</v>
      </c>
      <c r="AO37" s="135">
        <v>0</v>
      </c>
      <c r="AP37" s="135">
        <v>0</v>
      </c>
      <c r="AQ37" s="135">
        <v>0</v>
      </c>
      <c r="AR37" s="135">
        <v>0</v>
      </c>
      <c r="AS37" s="135">
        <v>1</v>
      </c>
      <c r="AT37" s="135">
        <v>0</v>
      </c>
      <c r="AU37" s="135">
        <v>0</v>
      </c>
      <c r="AV37" s="135">
        <v>0</v>
      </c>
      <c r="AW37" s="135">
        <v>0</v>
      </c>
      <c r="AX37" s="135">
        <v>0</v>
      </c>
      <c r="AY37" s="135">
        <v>0</v>
      </c>
      <c r="AZ37" s="135">
        <v>1</v>
      </c>
      <c r="BA37" s="135">
        <v>0</v>
      </c>
      <c r="BB37" s="135">
        <v>0</v>
      </c>
      <c r="BC37" s="135">
        <v>0</v>
      </c>
      <c r="BD37" s="135">
        <v>3</v>
      </c>
      <c r="BE37" s="135">
        <v>0</v>
      </c>
      <c r="BF37" s="135">
        <v>0</v>
      </c>
      <c r="BG37" s="135">
        <v>1</v>
      </c>
      <c r="BH37" s="135">
        <v>0</v>
      </c>
      <c r="BI37" s="135">
        <v>0</v>
      </c>
      <c r="BJ37" s="135">
        <v>0</v>
      </c>
      <c r="BK37" s="135">
        <v>0</v>
      </c>
      <c r="BL37" s="135">
        <v>0</v>
      </c>
      <c r="BM37" s="135">
        <v>0</v>
      </c>
      <c r="BN37" s="135">
        <v>0</v>
      </c>
      <c r="BO37" s="135">
        <v>0</v>
      </c>
      <c r="BP37" s="135">
        <v>0</v>
      </c>
      <c r="BQ37" s="135">
        <v>0</v>
      </c>
      <c r="BR37" s="135">
        <v>0</v>
      </c>
      <c r="BS37" s="135">
        <v>0</v>
      </c>
      <c r="BT37" s="135">
        <v>0</v>
      </c>
      <c r="BU37" s="135">
        <v>0</v>
      </c>
      <c r="BV37" s="135">
        <v>0</v>
      </c>
      <c r="BW37" s="135">
        <v>0</v>
      </c>
      <c r="BX37" s="135">
        <v>72</v>
      </c>
      <c r="BY37" s="135">
        <v>14</v>
      </c>
      <c r="BZ37" s="140">
        <v>18638.860681114551</v>
      </c>
      <c r="CA37" s="135">
        <f t="shared" ref="CA37:CA68" si="4">SUM(I37:AL37)</f>
        <v>268</v>
      </c>
      <c r="CB37" s="135">
        <f t="shared" ref="CB37:CB68" si="5">(O37/CA37)*100</f>
        <v>11.567164179104477</v>
      </c>
      <c r="CC37" s="135">
        <f t="shared" ref="CC37:CC68" si="6">(AK37/CA37)*100</f>
        <v>2.9850746268656714</v>
      </c>
      <c r="CD37" s="135">
        <f t="shared" ref="CD37:CD68" si="7">SUM(I37:BW37)</f>
        <v>281</v>
      </c>
    </row>
    <row r="38" spans="1:82" x14ac:dyDescent="0.2">
      <c r="A38" s="135">
        <v>3</v>
      </c>
      <c r="B38" s="136">
        <v>5</v>
      </c>
      <c r="C38" s="135" t="s">
        <v>425</v>
      </c>
      <c r="D38" s="141">
        <v>197</v>
      </c>
      <c r="E38" s="139">
        <v>257</v>
      </c>
      <c r="F38" s="135">
        <v>201</v>
      </c>
      <c r="G38" s="140">
        <f>'Revised Stratig. - April ''08'!G202</f>
        <v>4867</v>
      </c>
      <c r="H38" s="135">
        <v>27</v>
      </c>
      <c r="I38" s="135">
        <v>0</v>
      </c>
      <c r="J38" s="135">
        <v>10</v>
      </c>
      <c r="K38" s="135">
        <v>18</v>
      </c>
      <c r="L38" s="135">
        <v>2</v>
      </c>
      <c r="M38" s="135">
        <v>1</v>
      </c>
      <c r="N38" s="135">
        <v>6</v>
      </c>
      <c r="O38" s="135">
        <v>42</v>
      </c>
      <c r="P38" s="135">
        <v>0</v>
      </c>
      <c r="Q38" s="135">
        <v>0</v>
      </c>
      <c r="R38" s="135">
        <v>0</v>
      </c>
      <c r="S38" s="135">
        <v>0</v>
      </c>
      <c r="T38" s="135">
        <v>5</v>
      </c>
      <c r="U38" s="135">
        <v>0</v>
      </c>
      <c r="V38" s="135">
        <v>0</v>
      </c>
      <c r="W38" s="135">
        <v>1</v>
      </c>
      <c r="X38" s="135">
        <v>0</v>
      </c>
      <c r="Y38" s="135">
        <v>0</v>
      </c>
      <c r="Z38" s="135">
        <v>1</v>
      </c>
      <c r="AA38" s="135">
        <v>1</v>
      </c>
      <c r="AB38" s="135">
        <v>0</v>
      </c>
      <c r="AC38" s="135">
        <v>1</v>
      </c>
      <c r="AD38" s="135">
        <v>2</v>
      </c>
      <c r="AE38" s="135">
        <v>1</v>
      </c>
      <c r="AF38" s="135">
        <v>40</v>
      </c>
      <c r="AG38" s="135">
        <v>140.5</v>
      </c>
      <c r="AH38" s="135">
        <v>0</v>
      </c>
      <c r="AI38" s="135">
        <v>29</v>
      </c>
      <c r="AJ38" s="135">
        <v>2</v>
      </c>
      <c r="AK38" s="135">
        <v>15</v>
      </c>
      <c r="AL38" s="135">
        <v>2</v>
      </c>
      <c r="AM38" s="135">
        <v>2</v>
      </c>
      <c r="AN38" s="135">
        <v>6</v>
      </c>
      <c r="AO38" s="135">
        <v>0</v>
      </c>
      <c r="AP38" s="135">
        <v>0</v>
      </c>
      <c r="AQ38" s="135">
        <v>0</v>
      </c>
      <c r="AR38" s="135">
        <v>0</v>
      </c>
      <c r="AS38" s="135">
        <v>0</v>
      </c>
      <c r="AT38" s="135">
        <v>0</v>
      </c>
      <c r="AU38" s="135">
        <v>1</v>
      </c>
      <c r="AV38" s="135">
        <v>0</v>
      </c>
      <c r="AW38" s="135">
        <v>1</v>
      </c>
      <c r="AX38" s="135">
        <v>3</v>
      </c>
      <c r="AY38" s="135">
        <v>0</v>
      </c>
      <c r="AZ38" s="135">
        <v>3</v>
      </c>
      <c r="BA38" s="135">
        <v>0</v>
      </c>
      <c r="BB38" s="135">
        <v>0</v>
      </c>
      <c r="BC38" s="135">
        <v>0</v>
      </c>
      <c r="BD38" s="135">
        <v>0</v>
      </c>
      <c r="BE38" s="135">
        <v>0</v>
      </c>
      <c r="BF38" s="135">
        <v>2</v>
      </c>
      <c r="BG38" s="135">
        <v>1</v>
      </c>
      <c r="BH38" s="135">
        <v>0</v>
      </c>
      <c r="BI38" s="135">
        <v>0</v>
      </c>
      <c r="BJ38" s="135">
        <v>0</v>
      </c>
      <c r="BK38" s="135">
        <v>0</v>
      </c>
      <c r="BL38" s="135">
        <v>0</v>
      </c>
      <c r="BM38" s="135">
        <v>0</v>
      </c>
      <c r="BN38" s="135">
        <v>0</v>
      </c>
      <c r="BO38" s="135">
        <v>6</v>
      </c>
      <c r="BP38" s="135">
        <v>0</v>
      </c>
      <c r="BQ38" s="135">
        <v>0</v>
      </c>
      <c r="BR38" s="135">
        <v>0</v>
      </c>
      <c r="BS38" s="135">
        <v>3</v>
      </c>
      <c r="BT38" s="135">
        <v>0</v>
      </c>
      <c r="BU38" s="135">
        <v>0</v>
      </c>
      <c r="BV38" s="135">
        <v>2</v>
      </c>
      <c r="BW38" s="135">
        <v>4</v>
      </c>
      <c r="BX38" s="135">
        <v>107</v>
      </c>
      <c r="BY38" s="135">
        <v>22</v>
      </c>
      <c r="BZ38" s="135">
        <v>84</v>
      </c>
      <c r="CA38" s="135">
        <f t="shared" si="4"/>
        <v>319.5</v>
      </c>
      <c r="CB38" s="135">
        <f t="shared" si="5"/>
        <v>13.145539906103288</v>
      </c>
      <c r="CC38" s="135">
        <f t="shared" si="6"/>
        <v>4.6948356807511731</v>
      </c>
      <c r="CD38" s="135">
        <f t="shared" si="7"/>
        <v>353.5</v>
      </c>
    </row>
    <row r="39" spans="1:82" x14ac:dyDescent="0.2">
      <c r="A39" s="135">
        <v>3</v>
      </c>
      <c r="B39" s="136">
        <v>6</v>
      </c>
      <c r="C39" s="135" t="s">
        <v>425</v>
      </c>
      <c r="D39" s="141">
        <v>198</v>
      </c>
      <c r="E39" s="139">
        <v>258</v>
      </c>
      <c r="F39" s="135">
        <v>202</v>
      </c>
      <c r="G39" s="140">
        <f>'Revised Stratig. - April ''08'!G203</f>
        <v>4880</v>
      </c>
      <c r="H39" s="135">
        <v>25</v>
      </c>
      <c r="I39" s="135">
        <v>1</v>
      </c>
      <c r="J39" s="135">
        <v>11</v>
      </c>
      <c r="K39" s="135">
        <v>12</v>
      </c>
      <c r="L39" s="135">
        <v>1</v>
      </c>
      <c r="M39" s="135">
        <v>1</v>
      </c>
      <c r="N39" s="135">
        <v>4</v>
      </c>
      <c r="O39" s="135">
        <v>40</v>
      </c>
      <c r="P39" s="135">
        <v>0</v>
      </c>
      <c r="Q39" s="135">
        <v>0</v>
      </c>
      <c r="R39" s="135">
        <v>0</v>
      </c>
      <c r="S39" s="135">
        <v>0</v>
      </c>
      <c r="T39" s="135">
        <v>6</v>
      </c>
      <c r="U39" s="135">
        <v>1</v>
      </c>
      <c r="V39" s="135">
        <v>0</v>
      </c>
      <c r="W39" s="135">
        <v>1</v>
      </c>
      <c r="X39" s="135">
        <v>0</v>
      </c>
      <c r="Y39" s="135">
        <v>0</v>
      </c>
      <c r="Z39" s="135">
        <v>0</v>
      </c>
      <c r="AA39" s="135">
        <v>0</v>
      </c>
      <c r="AB39" s="135">
        <v>0</v>
      </c>
      <c r="AC39" s="135">
        <v>2</v>
      </c>
      <c r="AD39" s="135">
        <v>3</v>
      </c>
      <c r="AE39" s="135">
        <v>13</v>
      </c>
      <c r="AF39" s="135">
        <v>36</v>
      </c>
      <c r="AG39" s="135">
        <v>109</v>
      </c>
      <c r="AH39" s="135">
        <v>0</v>
      </c>
      <c r="AI39" s="135">
        <v>38</v>
      </c>
      <c r="AJ39" s="135">
        <v>0</v>
      </c>
      <c r="AK39" s="135">
        <v>14</v>
      </c>
      <c r="AL39" s="135">
        <v>4</v>
      </c>
      <c r="AM39" s="135">
        <v>2</v>
      </c>
      <c r="AN39" s="135">
        <v>7</v>
      </c>
      <c r="AO39" s="135">
        <v>0</v>
      </c>
      <c r="AP39" s="135">
        <v>0</v>
      </c>
      <c r="AQ39" s="135">
        <v>0</v>
      </c>
      <c r="AR39" s="135">
        <v>1</v>
      </c>
      <c r="AS39" s="135">
        <v>0</v>
      </c>
      <c r="AT39" s="135">
        <v>0</v>
      </c>
      <c r="AU39" s="135">
        <v>8</v>
      </c>
      <c r="AV39" s="135">
        <v>0</v>
      </c>
      <c r="AW39" s="135">
        <v>0</v>
      </c>
      <c r="AX39" s="135">
        <v>3</v>
      </c>
      <c r="AY39" s="135">
        <v>0</v>
      </c>
      <c r="AZ39" s="135">
        <v>4</v>
      </c>
      <c r="BA39" s="135">
        <v>0</v>
      </c>
      <c r="BB39" s="135">
        <v>0</v>
      </c>
      <c r="BC39" s="135">
        <v>0</v>
      </c>
      <c r="BD39" s="135">
        <v>0</v>
      </c>
      <c r="BE39" s="135">
        <v>0</v>
      </c>
      <c r="BF39" s="135">
        <v>3</v>
      </c>
      <c r="BG39" s="135">
        <v>0</v>
      </c>
      <c r="BH39" s="135">
        <v>0</v>
      </c>
      <c r="BI39" s="135">
        <v>0</v>
      </c>
      <c r="BJ39" s="135">
        <v>0</v>
      </c>
      <c r="BK39" s="135">
        <v>0</v>
      </c>
      <c r="BL39" s="135">
        <v>0</v>
      </c>
      <c r="BM39" s="135">
        <v>0</v>
      </c>
      <c r="BN39" s="135">
        <v>1</v>
      </c>
      <c r="BO39" s="135">
        <v>4</v>
      </c>
      <c r="BP39" s="135">
        <v>0</v>
      </c>
      <c r="BQ39" s="135">
        <v>2</v>
      </c>
      <c r="BR39" s="135">
        <v>0</v>
      </c>
      <c r="BS39" s="135">
        <v>0</v>
      </c>
      <c r="BT39" s="135">
        <v>0</v>
      </c>
      <c r="BU39" s="135">
        <v>0</v>
      </c>
      <c r="BV39" s="135">
        <v>5</v>
      </c>
      <c r="BW39" s="135">
        <v>3</v>
      </c>
      <c r="BX39" s="135">
        <v>98</v>
      </c>
      <c r="BY39" s="135">
        <v>24</v>
      </c>
      <c r="BZ39" s="135">
        <v>235</v>
      </c>
      <c r="CA39" s="135">
        <f t="shared" si="4"/>
        <v>297</v>
      </c>
      <c r="CB39" s="135">
        <f t="shared" si="5"/>
        <v>13.468013468013467</v>
      </c>
      <c r="CC39" s="135">
        <f t="shared" si="6"/>
        <v>4.7138047138047137</v>
      </c>
      <c r="CD39" s="135">
        <f t="shared" si="7"/>
        <v>340</v>
      </c>
    </row>
    <row r="40" spans="1:82" x14ac:dyDescent="0.2">
      <c r="A40" s="135">
        <v>3</v>
      </c>
      <c r="B40" s="136">
        <v>7</v>
      </c>
      <c r="C40" s="135" t="s">
        <v>425</v>
      </c>
      <c r="D40" s="141">
        <v>199</v>
      </c>
      <c r="E40" s="139">
        <v>259</v>
      </c>
      <c r="F40" s="135">
        <v>203</v>
      </c>
      <c r="G40" s="140">
        <f>'Revised Stratig. - April ''08'!G204</f>
        <v>4894</v>
      </c>
      <c r="H40" s="135">
        <v>21</v>
      </c>
      <c r="I40" s="135">
        <v>0</v>
      </c>
      <c r="J40" s="135">
        <v>6</v>
      </c>
      <c r="K40" s="135">
        <v>25</v>
      </c>
      <c r="L40" s="135">
        <v>3</v>
      </c>
      <c r="M40" s="135">
        <v>3</v>
      </c>
      <c r="N40" s="135">
        <v>4</v>
      </c>
      <c r="O40" s="135">
        <v>40</v>
      </c>
      <c r="P40" s="135">
        <v>1</v>
      </c>
      <c r="Q40" s="135">
        <v>0</v>
      </c>
      <c r="R40" s="135">
        <v>0</v>
      </c>
      <c r="S40" s="135">
        <v>0</v>
      </c>
      <c r="T40" s="135">
        <v>0</v>
      </c>
      <c r="U40" s="135">
        <v>1</v>
      </c>
      <c r="V40" s="135">
        <v>1</v>
      </c>
      <c r="W40" s="135">
        <v>1</v>
      </c>
      <c r="X40" s="135">
        <v>0</v>
      </c>
      <c r="Y40" s="135">
        <v>0</v>
      </c>
      <c r="Z40" s="135">
        <v>0</v>
      </c>
      <c r="AA40" s="135">
        <v>0</v>
      </c>
      <c r="AB40" s="135">
        <v>0</v>
      </c>
      <c r="AC40" s="135">
        <v>2</v>
      </c>
      <c r="AD40" s="135">
        <v>3</v>
      </c>
      <c r="AE40" s="135">
        <v>13</v>
      </c>
      <c r="AF40" s="135">
        <v>37</v>
      </c>
      <c r="AG40" s="135">
        <v>111.5</v>
      </c>
      <c r="AH40" s="135">
        <v>0</v>
      </c>
      <c r="AI40" s="135">
        <v>28</v>
      </c>
      <c r="AJ40" s="135">
        <v>0</v>
      </c>
      <c r="AK40" s="135">
        <v>24</v>
      </c>
      <c r="AL40" s="135">
        <v>8</v>
      </c>
      <c r="AM40" s="135">
        <v>1</v>
      </c>
      <c r="AN40" s="135">
        <v>7</v>
      </c>
      <c r="AO40" s="135">
        <v>0</v>
      </c>
      <c r="AP40" s="135">
        <v>0</v>
      </c>
      <c r="AQ40" s="135">
        <v>2</v>
      </c>
      <c r="AR40" s="135">
        <v>1</v>
      </c>
      <c r="AS40" s="135">
        <v>0</v>
      </c>
      <c r="AT40" s="135">
        <v>0</v>
      </c>
      <c r="AU40" s="135">
        <v>3</v>
      </c>
      <c r="AV40" s="135">
        <v>0</v>
      </c>
      <c r="AW40" s="135">
        <v>0</v>
      </c>
      <c r="AX40" s="135">
        <v>0</v>
      </c>
      <c r="AY40" s="135">
        <v>0</v>
      </c>
      <c r="AZ40" s="135">
        <v>1</v>
      </c>
      <c r="BA40" s="135">
        <v>0</v>
      </c>
      <c r="BB40" s="135">
        <v>0</v>
      </c>
      <c r="BC40" s="135">
        <v>0</v>
      </c>
      <c r="BD40" s="135">
        <v>0</v>
      </c>
      <c r="BE40" s="135">
        <v>0</v>
      </c>
      <c r="BF40" s="135">
        <v>4</v>
      </c>
      <c r="BG40" s="135">
        <v>0</v>
      </c>
      <c r="BH40" s="135">
        <v>1</v>
      </c>
      <c r="BI40" s="135">
        <v>0</v>
      </c>
      <c r="BJ40" s="135">
        <v>0</v>
      </c>
      <c r="BK40" s="135">
        <v>0</v>
      </c>
      <c r="BL40" s="135">
        <v>2</v>
      </c>
      <c r="BM40" s="135">
        <v>0</v>
      </c>
      <c r="BN40" s="135">
        <v>0</v>
      </c>
      <c r="BO40" s="135">
        <v>1</v>
      </c>
      <c r="BP40" s="135">
        <v>0</v>
      </c>
      <c r="BQ40" s="135">
        <v>0</v>
      </c>
      <c r="BR40" s="135">
        <v>0</v>
      </c>
      <c r="BS40" s="135">
        <v>3</v>
      </c>
      <c r="BT40" s="135">
        <v>0</v>
      </c>
      <c r="BU40" s="135">
        <v>0</v>
      </c>
      <c r="BV40" s="135">
        <v>6</v>
      </c>
      <c r="BW40" s="135">
        <v>3</v>
      </c>
      <c r="BX40" s="135">
        <v>114</v>
      </c>
      <c r="BY40" s="135">
        <v>35</v>
      </c>
      <c r="BZ40" s="135">
        <v>103</v>
      </c>
      <c r="CA40" s="135">
        <f t="shared" si="4"/>
        <v>311.5</v>
      </c>
      <c r="CB40" s="135">
        <f t="shared" si="5"/>
        <v>12.841091492776885</v>
      </c>
      <c r="CC40" s="135">
        <f t="shared" si="6"/>
        <v>7.7046548956661312</v>
      </c>
      <c r="CD40" s="135">
        <f t="shared" si="7"/>
        <v>346.5</v>
      </c>
    </row>
    <row r="41" spans="1:82" x14ac:dyDescent="0.2">
      <c r="A41" s="135">
        <v>3</v>
      </c>
      <c r="B41" s="136">
        <v>9</v>
      </c>
      <c r="C41" s="135" t="s">
        <v>425</v>
      </c>
      <c r="D41" s="141">
        <v>201</v>
      </c>
      <c r="E41" s="139">
        <v>261</v>
      </c>
      <c r="F41" s="135">
        <v>205</v>
      </c>
      <c r="G41" s="140">
        <f>'Revised Stratig. - April ''08'!G206</f>
        <v>4917</v>
      </c>
      <c r="H41" s="135">
        <v>31</v>
      </c>
      <c r="I41" s="135">
        <v>1</v>
      </c>
      <c r="J41" s="135">
        <v>1</v>
      </c>
      <c r="K41" s="135">
        <v>20</v>
      </c>
      <c r="L41" s="135">
        <v>1</v>
      </c>
      <c r="M41" s="135">
        <v>1</v>
      </c>
      <c r="N41" s="135">
        <v>5</v>
      </c>
      <c r="O41" s="135">
        <v>37</v>
      </c>
      <c r="P41" s="135">
        <v>0</v>
      </c>
      <c r="Q41" s="135">
        <v>0</v>
      </c>
      <c r="R41" s="135">
        <v>0</v>
      </c>
      <c r="S41" s="135">
        <v>0</v>
      </c>
      <c r="T41" s="135">
        <v>1</v>
      </c>
      <c r="U41" s="135">
        <v>2</v>
      </c>
      <c r="V41" s="135">
        <v>0</v>
      </c>
      <c r="W41" s="135">
        <v>0</v>
      </c>
      <c r="X41" s="135">
        <v>0</v>
      </c>
      <c r="Y41" s="135">
        <v>0</v>
      </c>
      <c r="Z41" s="135">
        <v>0</v>
      </c>
      <c r="AA41" s="135">
        <v>1</v>
      </c>
      <c r="AB41" s="135">
        <v>0</v>
      </c>
      <c r="AC41" s="135">
        <v>0</v>
      </c>
      <c r="AD41" s="135">
        <v>1</v>
      </c>
      <c r="AE41" s="135">
        <v>8</v>
      </c>
      <c r="AF41" s="135">
        <v>39</v>
      </c>
      <c r="AG41" s="135">
        <v>102</v>
      </c>
      <c r="AH41" s="135">
        <v>0</v>
      </c>
      <c r="AI41" s="135">
        <v>32</v>
      </c>
      <c r="AJ41" s="135">
        <v>0</v>
      </c>
      <c r="AK41" s="135">
        <v>53</v>
      </c>
      <c r="AL41" s="135">
        <v>1</v>
      </c>
      <c r="AM41" s="135">
        <v>1</v>
      </c>
      <c r="AN41" s="135">
        <v>4</v>
      </c>
      <c r="AO41" s="135">
        <v>0</v>
      </c>
      <c r="AP41" s="135">
        <v>0</v>
      </c>
      <c r="AQ41" s="135">
        <v>1</v>
      </c>
      <c r="AR41" s="135">
        <v>2</v>
      </c>
      <c r="AS41" s="135">
        <v>0</v>
      </c>
      <c r="AT41" s="135">
        <v>0</v>
      </c>
      <c r="AU41" s="135">
        <v>3</v>
      </c>
      <c r="AV41" s="135">
        <v>0</v>
      </c>
      <c r="AW41" s="135">
        <v>0</v>
      </c>
      <c r="AX41" s="135">
        <v>1</v>
      </c>
      <c r="AY41" s="135">
        <v>0</v>
      </c>
      <c r="AZ41" s="135">
        <v>0</v>
      </c>
      <c r="BA41" s="135">
        <v>0</v>
      </c>
      <c r="BB41" s="135">
        <v>0</v>
      </c>
      <c r="BC41" s="135">
        <v>0</v>
      </c>
      <c r="BD41" s="135">
        <v>0</v>
      </c>
      <c r="BE41" s="135">
        <v>0</v>
      </c>
      <c r="BF41" s="135">
        <v>4</v>
      </c>
      <c r="BG41" s="135">
        <v>0</v>
      </c>
      <c r="BH41" s="135">
        <v>1</v>
      </c>
      <c r="BI41" s="135">
        <v>0</v>
      </c>
      <c r="BJ41" s="135">
        <v>0</v>
      </c>
      <c r="BK41" s="135">
        <v>0</v>
      </c>
      <c r="BL41" s="135">
        <v>0</v>
      </c>
      <c r="BM41" s="135">
        <v>0</v>
      </c>
      <c r="BN41" s="135">
        <v>1</v>
      </c>
      <c r="BO41" s="135">
        <v>2</v>
      </c>
      <c r="BP41" s="135">
        <v>0</v>
      </c>
      <c r="BQ41" s="135">
        <v>0</v>
      </c>
      <c r="BR41" s="135">
        <v>0</v>
      </c>
      <c r="BS41" s="135">
        <v>1</v>
      </c>
      <c r="BT41" s="135">
        <v>0</v>
      </c>
      <c r="BU41" s="135">
        <v>0</v>
      </c>
      <c r="BV41" s="135">
        <v>12</v>
      </c>
      <c r="BW41" s="135">
        <v>3</v>
      </c>
      <c r="BX41" s="135">
        <v>93</v>
      </c>
      <c r="BY41" s="135">
        <v>19</v>
      </c>
      <c r="BZ41" s="135">
        <v>304</v>
      </c>
      <c r="CA41" s="135">
        <f t="shared" si="4"/>
        <v>306</v>
      </c>
      <c r="CB41" s="135">
        <f t="shared" si="5"/>
        <v>12.091503267973856</v>
      </c>
      <c r="CC41" s="135">
        <f t="shared" si="6"/>
        <v>17.320261437908496</v>
      </c>
      <c r="CD41" s="135">
        <f t="shared" si="7"/>
        <v>342</v>
      </c>
    </row>
    <row r="42" spans="1:82" x14ac:dyDescent="0.2">
      <c r="A42" s="135">
        <v>3</v>
      </c>
      <c r="B42" s="136">
        <v>10</v>
      </c>
      <c r="C42" s="135" t="s">
        <v>425</v>
      </c>
      <c r="D42" s="141">
        <v>202</v>
      </c>
      <c r="E42" s="139">
        <v>262</v>
      </c>
      <c r="F42" s="135">
        <v>206</v>
      </c>
      <c r="G42" s="140">
        <f>'Revised Stratig. - April ''08'!G207</f>
        <v>4925</v>
      </c>
      <c r="H42" s="135">
        <v>29</v>
      </c>
      <c r="I42" s="135">
        <v>0</v>
      </c>
      <c r="J42" s="135">
        <v>1</v>
      </c>
      <c r="K42" s="135">
        <v>10</v>
      </c>
      <c r="L42" s="135">
        <v>1</v>
      </c>
      <c r="M42" s="135">
        <v>1</v>
      </c>
      <c r="N42" s="135">
        <v>2</v>
      </c>
      <c r="O42" s="135">
        <v>31</v>
      </c>
      <c r="P42" s="135">
        <v>0</v>
      </c>
      <c r="Q42" s="135">
        <v>0</v>
      </c>
      <c r="R42" s="135">
        <v>0</v>
      </c>
      <c r="S42" s="135">
        <v>0</v>
      </c>
      <c r="T42" s="135">
        <v>0</v>
      </c>
      <c r="U42" s="135">
        <v>0</v>
      </c>
      <c r="V42" s="135">
        <v>0</v>
      </c>
      <c r="W42" s="135">
        <v>1</v>
      </c>
      <c r="X42" s="135">
        <v>0</v>
      </c>
      <c r="Y42" s="135">
        <v>0</v>
      </c>
      <c r="Z42" s="135">
        <v>0</v>
      </c>
      <c r="AA42" s="135">
        <v>3</v>
      </c>
      <c r="AB42" s="135">
        <v>0</v>
      </c>
      <c r="AC42" s="135">
        <v>4</v>
      </c>
      <c r="AD42" s="135">
        <v>2</v>
      </c>
      <c r="AE42" s="135">
        <v>4</v>
      </c>
      <c r="AF42" s="135">
        <v>40</v>
      </c>
      <c r="AG42" s="135">
        <v>141</v>
      </c>
      <c r="AH42" s="135">
        <v>0</v>
      </c>
      <c r="AI42" s="135">
        <v>24</v>
      </c>
      <c r="AJ42" s="135">
        <v>1</v>
      </c>
      <c r="AK42" s="135">
        <v>58</v>
      </c>
      <c r="AL42" s="135">
        <v>3</v>
      </c>
      <c r="AM42" s="135">
        <v>2</v>
      </c>
      <c r="AN42" s="135">
        <v>3</v>
      </c>
      <c r="AO42" s="135">
        <v>0</v>
      </c>
      <c r="AP42" s="135">
        <v>0</v>
      </c>
      <c r="AQ42" s="135">
        <v>1</v>
      </c>
      <c r="AR42" s="135">
        <v>0</v>
      </c>
      <c r="AS42" s="135">
        <v>0</v>
      </c>
      <c r="AT42" s="135">
        <v>0</v>
      </c>
      <c r="AU42" s="135">
        <v>4</v>
      </c>
      <c r="AV42" s="135">
        <v>0</v>
      </c>
      <c r="AW42" s="135">
        <v>0</v>
      </c>
      <c r="AX42" s="135">
        <v>0</v>
      </c>
      <c r="AY42" s="135">
        <v>0</v>
      </c>
      <c r="AZ42" s="135">
        <v>1</v>
      </c>
      <c r="BA42" s="135">
        <v>0</v>
      </c>
      <c r="BB42" s="135">
        <v>0</v>
      </c>
      <c r="BC42" s="135">
        <v>0</v>
      </c>
      <c r="BD42" s="135">
        <v>0</v>
      </c>
      <c r="BE42" s="135">
        <v>0</v>
      </c>
      <c r="BF42" s="135">
        <v>0</v>
      </c>
      <c r="BG42" s="135">
        <v>0</v>
      </c>
      <c r="BH42" s="135">
        <v>1</v>
      </c>
      <c r="BI42" s="135">
        <v>0</v>
      </c>
      <c r="BJ42" s="135">
        <v>0</v>
      </c>
      <c r="BK42" s="135">
        <v>0</v>
      </c>
      <c r="BL42" s="135">
        <v>0</v>
      </c>
      <c r="BM42" s="135">
        <v>0</v>
      </c>
      <c r="BN42" s="135">
        <v>0</v>
      </c>
      <c r="BO42" s="135">
        <v>1</v>
      </c>
      <c r="BP42" s="135">
        <v>0</v>
      </c>
      <c r="BQ42" s="135">
        <v>0</v>
      </c>
      <c r="BR42" s="135">
        <v>0</v>
      </c>
      <c r="BS42" s="135">
        <v>1</v>
      </c>
      <c r="BT42" s="135">
        <v>0</v>
      </c>
      <c r="BU42" s="135">
        <v>0</v>
      </c>
      <c r="BV42" s="135">
        <v>4</v>
      </c>
      <c r="BW42" s="135">
        <v>0</v>
      </c>
      <c r="BX42" s="135">
        <v>134</v>
      </c>
      <c r="BY42" s="135">
        <v>32</v>
      </c>
      <c r="BZ42" s="135">
        <v>237</v>
      </c>
      <c r="CA42" s="135">
        <f t="shared" si="4"/>
        <v>327</v>
      </c>
      <c r="CB42" s="135">
        <f t="shared" si="5"/>
        <v>9.4801223241590211</v>
      </c>
      <c r="CC42" s="135">
        <f t="shared" si="6"/>
        <v>17.737003058103976</v>
      </c>
      <c r="CD42" s="135">
        <f t="shared" si="7"/>
        <v>345</v>
      </c>
    </row>
    <row r="43" spans="1:82" x14ac:dyDescent="0.2">
      <c r="A43" s="135">
        <v>3</v>
      </c>
      <c r="B43" s="136">
        <v>11</v>
      </c>
      <c r="C43" s="135" t="s">
        <v>425</v>
      </c>
      <c r="D43" s="141">
        <v>203</v>
      </c>
      <c r="E43" s="139">
        <v>263</v>
      </c>
      <c r="F43" s="135">
        <v>207</v>
      </c>
      <c r="G43" s="140">
        <f>'Revised Stratig. - April ''08'!G208</f>
        <v>4934</v>
      </c>
      <c r="H43" s="135">
        <v>27</v>
      </c>
      <c r="I43" s="135">
        <v>0</v>
      </c>
      <c r="J43" s="135">
        <v>4</v>
      </c>
      <c r="K43" s="135">
        <v>15</v>
      </c>
      <c r="L43" s="135">
        <v>5</v>
      </c>
      <c r="M43" s="135">
        <v>1</v>
      </c>
      <c r="N43" s="135">
        <v>5</v>
      </c>
      <c r="O43" s="135">
        <v>33</v>
      </c>
      <c r="P43" s="135">
        <v>1</v>
      </c>
      <c r="Q43" s="135">
        <v>0</v>
      </c>
      <c r="R43" s="135">
        <v>0</v>
      </c>
      <c r="S43" s="135">
        <v>0</v>
      </c>
      <c r="T43" s="135">
        <v>0</v>
      </c>
      <c r="U43" s="135">
        <v>1</v>
      </c>
      <c r="V43" s="135">
        <v>0</v>
      </c>
      <c r="W43" s="135">
        <v>0</v>
      </c>
      <c r="X43" s="135">
        <v>0</v>
      </c>
      <c r="Y43" s="135">
        <v>0</v>
      </c>
      <c r="Z43" s="135">
        <v>0</v>
      </c>
      <c r="AA43" s="135">
        <v>1</v>
      </c>
      <c r="AB43" s="135">
        <v>0</v>
      </c>
      <c r="AC43" s="135">
        <v>1</v>
      </c>
      <c r="AD43" s="135">
        <v>1</v>
      </c>
      <c r="AE43" s="135">
        <v>5</v>
      </c>
      <c r="AF43" s="135">
        <v>38</v>
      </c>
      <c r="AG43" s="135">
        <v>130.5</v>
      </c>
      <c r="AH43" s="135">
        <v>0</v>
      </c>
      <c r="AI43" s="135">
        <v>18</v>
      </c>
      <c r="AJ43" s="135">
        <v>0</v>
      </c>
      <c r="AK43" s="135">
        <v>64</v>
      </c>
      <c r="AL43" s="135">
        <v>1</v>
      </c>
      <c r="AM43" s="135">
        <v>1</v>
      </c>
      <c r="AN43" s="135">
        <v>4</v>
      </c>
      <c r="AO43" s="135">
        <v>0</v>
      </c>
      <c r="AP43" s="135">
        <v>0</v>
      </c>
      <c r="AQ43" s="135">
        <v>0</v>
      </c>
      <c r="AR43" s="135">
        <v>0</v>
      </c>
      <c r="AS43" s="135">
        <v>0</v>
      </c>
      <c r="AT43" s="135">
        <v>1</v>
      </c>
      <c r="AU43" s="135">
        <v>3</v>
      </c>
      <c r="AV43" s="135">
        <v>0</v>
      </c>
      <c r="AW43" s="135">
        <v>0</v>
      </c>
      <c r="AX43" s="135">
        <v>1</v>
      </c>
      <c r="AY43" s="135">
        <v>1</v>
      </c>
      <c r="AZ43" s="135">
        <v>3</v>
      </c>
      <c r="BA43" s="135">
        <v>0</v>
      </c>
      <c r="BB43" s="135">
        <v>0</v>
      </c>
      <c r="BC43" s="135">
        <v>0</v>
      </c>
      <c r="BD43" s="135">
        <v>0</v>
      </c>
      <c r="BE43" s="135">
        <v>0</v>
      </c>
      <c r="BF43" s="135">
        <v>3</v>
      </c>
      <c r="BG43" s="135">
        <v>0</v>
      </c>
      <c r="BH43" s="135">
        <v>0</v>
      </c>
      <c r="BI43" s="135">
        <v>0</v>
      </c>
      <c r="BJ43" s="135">
        <v>0</v>
      </c>
      <c r="BK43" s="135">
        <v>0</v>
      </c>
      <c r="BL43" s="135">
        <v>0</v>
      </c>
      <c r="BM43" s="135">
        <v>0</v>
      </c>
      <c r="BN43" s="135">
        <v>0</v>
      </c>
      <c r="BO43" s="135">
        <v>0</v>
      </c>
      <c r="BP43" s="135">
        <v>0</v>
      </c>
      <c r="BQ43" s="135">
        <v>0</v>
      </c>
      <c r="BR43" s="135">
        <v>0</v>
      </c>
      <c r="BS43" s="135">
        <v>6</v>
      </c>
      <c r="BT43" s="135">
        <v>0</v>
      </c>
      <c r="BU43" s="135">
        <v>0</v>
      </c>
      <c r="BV43" s="135">
        <v>2</v>
      </c>
      <c r="BW43" s="135">
        <v>6</v>
      </c>
      <c r="BX43" s="135">
        <v>104</v>
      </c>
      <c r="BY43" s="135">
        <v>13</v>
      </c>
      <c r="BZ43" s="135">
        <v>183</v>
      </c>
      <c r="CA43" s="135">
        <f t="shared" si="4"/>
        <v>324.5</v>
      </c>
      <c r="CB43" s="135">
        <f t="shared" si="5"/>
        <v>10.16949152542373</v>
      </c>
      <c r="CC43" s="135">
        <f t="shared" si="6"/>
        <v>19.72265023112481</v>
      </c>
      <c r="CD43" s="135">
        <f t="shared" si="7"/>
        <v>355.5</v>
      </c>
    </row>
    <row r="44" spans="1:82" x14ac:dyDescent="0.2">
      <c r="A44" s="135">
        <v>3</v>
      </c>
      <c r="B44" s="136">
        <v>12</v>
      </c>
      <c r="C44" s="135" t="s">
        <v>425</v>
      </c>
      <c r="D44" s="141">
        <v>204</v>
      </c>
      <c r="E44" s="139">
        <v>264</v>
      </c>
      <c r="F44" s="135">
        <v>208</v>
      </c>
      <c r="G44" s="140">
        <f>'Revised Stratig. - April ''08'!G209</f>
        <v>4943</v>
      </c>
      <c r="H44" s="135">
        <v>28</v>
      </c>
      <c r="I44" s="135">
        <v>1</v>
      </c>
      <c r="J44" s="135">
        <v>2</v>
      </c>
      <c r="K44" s="135">
        <v>16</v>
      </c>
      <c r="L44" s="135">
        <v>3</v>
      </c>
      <c r="M44" s="135">
        <v>0</v>
      </c>
      <c r="N44" s="135">
        <v>1</v>
      </c>
      <c r="O44" s="135">
        <v>41</v>
      </c>
      <c r="P44" s="135">
        <v>0</v>
      </c>
      <c r="Q44" s="135">
        <v>0</v>
      </c>
      <c r="R44" s="135">
        <v>0</v>
      </c>
      <c r="S44" s="135">
        <v>0</v>
      </c>
      <c r="T44" s="135">
        <v>1</v>
      </c>
      <c r="U44" s="135">
        <v>1</v>
      </c>
      <c r="V44" s="135">
        <v>0</v>
      </c>
      <c r="W44" s="135">
        <v>2</v>
      </c>
      <c r="X44" s="135">
        <v>0</v>
      </c>
      <c r="Y44" s="135">
        <v>0</v>
      </c>
      <c r="Z44" s="135">
        <v>0</v>
      </c>
      <c r="AA44" s="135">
        <v>0</v>
      </c>
      <c r="AB44" s="135">
        <v>0</v>
      </c>
      <c r="AC44" s="135">
        <v>2</v>
      </c>
      <c r="AD44" s="135">
        <v>2</v>
      </c>
      <c r="AE44" s="135">
        <v>2</v>
      </c>
      <c r="AF44" s="135">
        <v>26</v>
      </c>
      <c r="AG44" s="135">
        <v>112</v>
      </c>
      <c r="AH44" s="135">
        <v>0</v>
      </c>
      <c r="AI44" s="135">
        <v>25</v>
      </c>
      <c r="AJ44" s="135">
        <v>0</v>
      </c>
      <c r="AK44" s="135">
        <v>49</v>
      </c>
      <c r="AL44" s="135">
        <v>2</v>
      </c>
      <c r="AM44" s="135">
        <v>1</v>
      </c>
      <c r="AN44" s="135">
        <v>6</v>
      </c>
      <c r="AO44" s="135">
        <v>0</v>
      </c>
      <c r="AP44" s="135">
        <v>0</v>
      </c>
      <c r="AQ44" s="135">
        <v>0</v>
      </c>
      <c r="AR44" s="135">
        <v>1</v>
      </c>
      <c r="AS44" s="135">
        <v>0</v>
      </c>
      <c r="AT44" s="135">
        <v>0</v>
      </c>
      <c r="AU44" s="135">
        <v>2</v>
      </c>
      <c r="AV44" s="135">
        <v>0</v>
      </c>
      <c r="AW44" s="135">
        <v>0</v>
      </c>
      <c r="AX44" s="135">
        <v>1</v>
      </c>
      <c r="AY44" s="135">
        <v>0</v>
      </c>
      <c r="AZ44" s="135">
        <v>3</v>
      </c>
      <c r="BA44" s="135">
        <v>0</v>
      </c>
      <c r="BB44" s="135">
        <v>0</v>
      </c>
      <c r="BC44" s="135">
        <v>0</v>
      </c>
      <c r="BD44" s="135">
        <v>0</v>
      </c>
      <c r="BE44" s="135">
        <v>0</v>
      </c>
      <c r="BF44" s="135">
        <v>4</v>
      </c>
      <c r="BG44" s="135">
        <v>0</v>
      </c>
      <c r="BH44" s="135">
        <v>2</v>
      </c>
      <c r="BI44" s="135">
        <v>0</v>
      </c>
      <c r="BJ44" s="135">
        <v>1</v>
      </c>
      <c r="BK44" s="135">
        <v>0</v>
      </c>
      <c r="BL44" s="135">
        <v>0</v>
      </c>
      <c r="BM44" s="135">
        <v>0</v>
      </c>
      <c r="BN44" s="135">
        <v>0</v>
      </c>
      <c r="BO44" s="135">
        <v>3</v>
      </c>
      <c r="BP44" s="135">
        <v>0</v>
      </c>
      <c r="BQ44" s="135">
        <v>1</v>
      </c>
      <c r="BR44" s="135">
        <v>0</v>
      </c>
      <c r="BS44" s="135">
        <v>1</v>
      </c>
      <c r="BT44" s="135">
        <v>0</v>
      </c>
      <c r="BU44" s="135">
        <v>0</v>
      </c>
      <c r="BV44" s="135">
        <v>13</v>
      </c>
      <c r="BW44" s="135">
        <v>2</v>
      </c>
      <c r="BX44" s="135">
        <v>87</v>
      </c>
      <c r="BY44" s="135">
        <v>21</v>
      </c>
      <c r="BZ44" s="135">
        <v>75</v>
      </c>
      <c r="CA44" s="135">
        <f t="shared" si="4"/>
        <v>288</v>
      </c>
      <c r="CB44" s="135">
        <f t="shared" si="5"/>
        <v>14.236111111111111</v>
      </c>
      <c r="CC44" s="135">
        <f t="shared" si="6"/>
        <v>17.013888888888889</v>
      </c>
      <c r="CD44" s="135">
        <f t="shared" si="7"/>
        <v>329</v>
      </c>
    </row>
    <row r="45" spans="1:82" x14ac:dyDescent="0.2">
      <c r="A45" s="135">
        <v>3</v>
      </c>
      <c r="B45" s="136">
        <v>13</v>
      </c>
      <c r="C45" s="135" t="s">
        <v>425</v>
      </c>
      <c r="D45" s="141">
        <v>205</v>
      </c>
      <c r="E45" s="139">
        <v>265</v>
      </c>
      <c r="F45" s="135">
        <v>209</v>
      </c>
      <c r="G45" s="140">
        <f>'Revised Stratig. - April ''08'!G210</f>
        <v>4951</v>
      </c>
      <c r="H45" s="135">
        <v>23</v>
      </c>
      <c r="I45" s="135">
        <v>0</v>
      </c>
      <c r="J45" s="135">
        <v>5</v>
      </c>
      <c r="K45" s="135">
        <v>11</v>
      </c>
      <c r="L45" s="135">
        <v>3</v>
      </c>
      <c r="M45" s="135">
        <v>0</v>
      </c>
      <c r="N45" s="135">
        <v>2</v>
      </c>
      <c r="O45" s="135">
        <v>27</v>
      </c>
      <c r="P45" s="135">
        <v>0</v>
      </c>
      <c r="Q45" s="135">
        <v>0</v>
      </c>
      <c r="R45" s="135">
        <v>0</v>
      </c>
      <c r="S45" s="135">
        <v>0</v>
      </c>
      <c r="T45" s="135">
        <v>1</v>
      </c>
      <c r="U45" s="135">
        <v>0</v>
      </c>
      <c r="V45" s="135">
        <v>1</v>
      </c>
      <c r="W45" s="135">
        <v>0</v>
      </c>
      <c r="X45" s="135">
        <v>0</v>
      </c>
      <c r="Y45" s="135">
        <v>0</v>
      </c>
      <c r="Z45" s="135">
        <v>0</v>
      </c>
      <c r="AA45" s="135">
        <v>0</v>
      </c>
      <c r="AB45" s="135">
        <v>0</v>
      </c>
      <c r="AC45" s="135">
        <v>1</v>
      </c>
      <c r="AD45" s="135">
        <v>2</v>
      </c>
      <c r="AE45" s="135">
        <v>12</v>
      </c>
      <c r="AF45" s="135">
        <v>37</v>
      </c>
      <c r="AG45" s="135">
        <v>101</v>
      </c>
      <c r="AH45" s="135">
        <v>0</v>
      </c>
      <c r="AI45" s="135">
        <v>28</v>
      </c>
      <c r="AJ45" s="135">
        <v>0</v>
      </c>
      <c r="AK45" s="135">
        <v>76</v>
      </c>
      <c r="AL45" s="135">
        <v>2</v>
      </c>
      <c r="AM45" s="135">
        <v>0</v>
      </c>
      <c r="AN45" s="135">
        <v>4</v>
      </c>
      <c r="AO45" s="135">
        <v>0</v>
      </c>
      <c r="AP45" s="135">
        <v>0</v>
      </c>
      <c r="AQ45" s="135">
        <v>1</v>
      </c>
      <c r="AR45" s="135">
        <v>0</v>
      </c>
      <c r="AS45" s="135">
        <v>0</v>
      </c>
      <c r="AT45" s="135">
        <v>0</v>
      </c>
      <c r="AU45" s="135">
        <v>1</v>
      </c>
      <c r="AV45" s="135">
        <v>0</v>
      </c>
      <c r="AW45" s="135">
        <v>0</v>
      </c>
      <c r="AX45" s="135">
        <v>2</v>
      </c>
      <c r="AY45" s="135">
        <v>0</v>
      </c>
      <c r="AZ45" s="135">
        <v>0</v>
      </c>
      <c r="BA45" s="135">
        <v>0</v>
      </c>
      <c r="BB45" s="135">
        <v>0</v>
      </c>
      <c r="BC45" s="135">
        <v>0</v>
      </c>
      <c r="BD45" s="135">
        <v>0</v>
      </c>
      <c r="BE45" s="135">
        <v>0</v>
      </c>
      <c r="BF45" s="135">
        <v>1</v>
      </c>
      <c r="BG45" s="135">
        <v>0</v>
      </c>
      <c r="BH45" s="135">
        <v>0</v>
      </c>
      <c r="BI45" s="135">
        <v>0</v>
      </c>
      <c r="BJ45" s="135">
        <v>0</v>
      </c>
      <c r="BK45" s="135">
        <v>0</v>
      </c>
      <c r="BL45" s="135">
        <v>0</v>
      </c>
      <c r="BM45" s="135">
        <v>0</v>
      </c>
      <c r="BN45" s="135">
        <v>0</v>
      </c>
      <c r="BO45" s="135">
        <v>0</v>
      </c>
      <c r="BP45" s="135">
        <v>0</v>
      </c>
      <c r="BQ45" s="135">
        <v>1</v>
      </c>
      <c r="BR45" s="135">
        <v>0</v>
      </c>
      <c r="BS45" s="135">
        <v>2</v>
      </c>
      <c r="BT45" s="135">
        <v>0</v>
      </c>
      <c r="BU45" s="135">
        <v>0</v>
      </c>
      <c r="BV45" s="135">
        <v>10</v>
      </c>
      <c r="BW45" s="135">
        <v>0</v>
      </c>
      <c r="BX45" s="135">
        <v>103</v>
      </c>
      <c r="BY45" s="135">
        <v>17</v>
      </c>
      <c r="BZ45" s="135">
        <v>169</v>
      </c>
      <c r="CA45" s="135">
        <f t="shared" si="4"/>
        <v>309</v>
      </c>
      <c r="CB45" s="135">
        <f t="shared" si="5"/>
        <v>8.7378640776699026</v>
      </c>
      <c r="CC45" s="135">
        <f t="shared" si="6"/>
        <v>24.595469255663431</v>
      </c>
      <c r="CD45" s="135">
        <f t="shared" si="7"/>
        <v>331</v>
      </c>
    </row>
    <row r="46" spans="1:82" s="144" customFormat="1" x14ac:dyDescent="0.2">
      <c r="A46" s="144">
        <v>3</v>
      </c>
      <c r="B46" s="144">
        <v>14</v>
      </c>
      <c r="C46" s="144" t="s">
        <v>425</v>
      </c>
      <c r="D46" s="145">
        <v>206</v>
      </c>
      <c r="E46" s="139">
        <v>266</v>
      </c>
      <c r="F46" s="144">
        <v>210</v>
      </c>
      <c r="G46" s="143">
        <f>'Revised Stratig. - April ''08'!G211</f>
        <v>4977</v>
      </c>
      <c r="H46" s="144">
        <v>38</v>
      </c>
      <c r="I46" s="144">
        <v>0</v>
      </c>
      <c r="J46" s="144">
        <v>4</v>
      </c>
      <c r="K46" s="144">
        <v>19</v>
      </c>
      <c r="L46" s="144">
        <v>0</v>
      </c>
      <c r="M46" s="144">
        <v>1</v>
      </c>
      <c r="N46" s="144">
        <v>1</v>
      </c>
      <c r="O46" s="144">
        <v>38</v>
      </c>
      <c r="P46" s="144">
        <v>0</v>
      </c>
      <c r="Q46" s="144">
        <v>0</v>
      </c>
      <c r="R46" s="144">
        <v>0</v>
      </c>
      <c r="S46" s="144">
        <v>0</v>
      </c>
      <c r="T46" s="144">
        <v>1</v>
      </c>
      <c r="U46" s="144">
        <v>0</v>
      </c>
      <c r="V46" s="144">
        <v>2</v>
      </c>
      <c r="W46" s="144">
        <v>1</v>
      </c>
      <c r="X46" s="144">
        <v>0</v>
      </c>
      <c r="Y46" s="144">
        <v>0</v>
      </c>
      <c r="Z46" s="144">
        <v>2</v>
      </c>
      <c r="AA46" s="144">
        <v>1</v>
      </c>
      <c r="AB46" s="144">
        <v>0</v>
      </c>
      <c r="AC46" s="144">
        <v>0</v>
      </c>
      <c r="AD46" s="144">
        <v>1</v>
      </c>
      <c r="AE46" s="144">
        <v>9</v>
      </c>
      <c r="AF46" s="144">
        <v>42</v>
      </c>
      <c r="AG46" s="144">
        <v>89</v>
      </c>
      <c r="AH46" s="144">
        <v>0</v>
      </c>
      <c r="AI46" s="144">
        <v>18</v>
      </c>
      <c r="AJ46" s="144">
        <v>0</v>
      </c>
      <c r="AK46" s="144">
        <v>92</v>
      </c>
      <c r="AL46" s="144">
        <v>3</v>
      </c>
      <c r="AM46" s="144">
        <v>1</v>
      </c>
      <c r="AN46" s="144">
        <v>7</v>
      </c>
      <c r="AO46" s="144">
        <v>0</v>
      </c>
      <c r="AP46" s="144">
        <v>0</v>
      </c>
      <c r="AQ46" s="144">
        <v>0</v>
      </c>
      <c r="AR46" s="144">
        <v>0</v>
      </c>
      <c r="AS46" s="144">
        <v>0</v>
      </c>
      <c r="AT46" s="144">
        <v>0</v>
      </c>
      <c r="AU46" s="144">
        <v>2</v>
      </c>
      <c r="AV46" s="144">
        <v>0</v>
      </c>
      <c r="AW46" s="144">
        <v>0</v>
      </c>
      <c r="AX46" s="144">
        <v>0</v>
      </c>
      <c r="AY46" s="144">
        <v>2</v>
      </c>
      <c r="AZ46" s="144">
        <v>2</v>
      </c>
      <c r="BA46" s="144">
        <v>0</v>
      </c>
      <c r="BB46" s="144">
        <v>0</v>
      </c>
      <c r="BC46" s="144">
        <v>0</v>
      </c>
      <c r="BD46" s="144">
        <v>0</v>
      </c>
      <c r="BE46" s="144">
        <v>0</v>
      </c>
      <c r="BF46" s="144">
        <v>1</v>
      </c>
      <c r="BG46" s="144">
        <v>0</v>
      </c>
      <c r="BH46" s="144">
        <v>1</v>
      </c>
      <c r="BI46" s="144">
        <v>0</v>
      </c>
      <c r="BJ46" s="144">
        <v>0</v>
      </c>
      <c r="BK46" s="144">
        <v>0</v>
      </c>
      <c r="BL46" s="144">
        <v>0</v>
      </c>
      <c r="BM46" s="144">
        <v>0</v>
      </c>
      <c r="BN46" s="144">
        <v>0</v>
      </c>
      <c r="BO46" s="144">
        <v>2</v>
      </c>
      <c r="BP46" s="144">
        <v>0</v>
      </c>
      <c r="BQ46" s="144">
        <v>1</v>
      </c>
      <c r="BR46" s="144">
        <v>0</v>
      </c>
      <c r="BS46" s="144">
        <v>0</v>
      </c>
      <c r="BT46" s="144">
        <v>0</v>
      </c>
      <c r="BU46" s="144">
        <v>0</v>
      </c>
      <c r="BV46" s="144">
        <v>9</v>
      </c>
      <c r="BW46" s="144">
        <v>4</v>
      </c>
      <c r="BX46" s="144">
        <v>83</v>
      </c>
      <c r="BY46" s="144">
        <v>35</v>
      </c>
      <c r="BZ46" s="144">
        <v>150</v>
      </c>
      <c r="CA46" s="135">
        <f t="shared" si="4"/>
        <v>324</v>
      </c>
      <c r="CB46" s="135">
        <f t="shared" si="5"/>
        <v>11.728395061728394</v>
      </c>
      <c r="CC46" s="135">
        <f t="shared" si="6"/>
        <v>28.39506172839506</v>
      </c>
      <c r="CD46" s="135">
        <f t="shared" si="7"/>
        <v>356</v>
      </c>
    </row>
    <row r="47" spans="1:82" x14ac:dyDescent="0.2">
      <c r="A47" s="135">
        <v>3</v>
      </c>
      <c r="B47" s="136">
        <v>14</v>
      </c>
      <c r="C47" s="135" t="s">
        <v>426</v>
      </c>
      <c r="D47" s="146">
        <v>206</v>
      </c>
      <c r="E47" s="142">
        <v>266</v>
      </c>
      <c r="F47" s="135">
        <v>214</v>
      </c>
      <c r="G47" s="143">
        <f>'Revised Stratig. - April ''08'!G211</f>
        <v>4977</v>
      </c>
      <c r="H47" s="135">
        <v>24</v>
      </c>
      <c r="I47" s="135">
        <v>0</v>
      </c>
      <c r="J47" s="135">
        <v>0</v>
      </c>
      <c r="K47" s="135">
        <v>13</v>
      </c>
      <c r="L47" s="135">
        <v>1</v>
      </c>
      <c r="M47" s="135">
        <v>0</v>
      </c>
      <c r="N47" s="135">
        <v>2</v>
      </c>
      <c r="O47" s="135">
        <v>38</v>
      </c>
      <c r="P47" s="135">
        <v>0</v>
      </c>
      <c r="Q47" s="135">
        <v>0</v>
      </c>
      <c r="R47" s="135">
        <v>0</v>
      </c>
      <c r="S47" s="135">
        <v>0</v>
      </c>
      <c r="T47" s="135">
        <v>0</v>
      </c>
      <c r="U47" s="135">
        <v>0</v>
      </c>
      <c r="V47" s="135">
        <v>0</v>
      </c>
      <c r="W47" s="135">
        <v>1</v>
      </c>
      <c r="X47" s="135">
        <v>0</v>
      </c>
      <c r="Y47" s="135">
        <v>1</v>
      </c>
      <c r="Z47" s="135">
        <v>0</v>
      </c>
      <c r="AA47" s="135">
        <v>0</v>
      </c>
      <c r="AB47" s="135">
        <v>0</v>
      </c>
      <c r="AC47" s="135">
        <v>0</v>
      </c>
      <c r="AD47" s="135">
        <v>0</v>
      </c>
      <c r="AE47" s="135">
        <v>21</v>
      </c>
      <c r="AF47" s="135">
        <v>7</v>
      </c>
      <c r="AG47" s="135">
        <v>89</v>
      </c>
      <c r="AH47" s="135">
        <v>0</v>
      </c>
      <c r="AI47" s="135">
        <v>29</v>
      </c>
      <c r="AJ47" s="135">
        <v>0</v>
      </c>
      <c r="AK47" s="135">
        <v>47</v>
      </c>
      <c r="AL47" s="135">
        <v>3</v>
      </c>
      <c r="AM47" s="135">
        <v>0</v>
      </c>
      <c r="AN47" s="135">
        <v>1</v>
      </c>
      <c r="AO47" s="135">
        <v>0</v>
      </c>
      <c r="AP47" s="135">
        <v>0</v>
      </c>
      <c r="AQ47" s="135">
        <v>0</v>
      </c>
      <c r="AR47" s="135">
        <v>1</v>
      </c>
      <c r="AS47" s="135">
        <v>0</v>
      </c>
      <c r="AT47" s="135">
        <v>0</v>
      </c>
      <c r="AU47" s="135">
        <v>2</v>
      </c>
      <c r="AV47" s="135">
        <v>0</v>
      </c>
      <c r="AW47" s="135">
        <v>0</v>
      </c>
      <c r="AX47" s="135">
        <v>2</v>
      </c>
      <c r="AY47" s="135">
        <v>0</v>
      </c>
      <c r="AZ47" s="135">
        <v>0</v>
      </c>
      <c r="BA47" s="135">
        <v>0</v>
      </c>
      <c r="BB47" s="135">
        <v>0</v>
      </c>
      <c r="BC47" s="135">
        <v>0</v>
      </c>
      <c r="BD47" s="135">
        <v>0</v>
      </c>
      <c r="BE47" s="135">
        <v>0</v>
      </c>
      <c r="BF47" s="135">
        <v>0</v>
      </c>
      <c r="BG47" s="135">
        <v>0</v>
      </c>
      <c r="BH47" s="135">
        <v>0</v>
      </c>
      <c r="BI47" s="135">
        <v>0</v>
      </c>
      <c r="BJ47" s="135">
        <v>0</v>
      </c>
      <c r="BK47" s="135">
        <v>0</v>
      </c>
      <c r="BL47" s="135">
        <v>0</v>
      </c>
      <c r="BM47" s="135">
        <v>0</v>
      </c>
      <c r="BN47" s="135">
        <v>0</v>
      </c>
      <c r="BO47" s="135">
        <v>0</v>
      </c>
      <c r="BP47" s="135">
        <v>0</v>
      </c>
      <c r="BQ47" s="135">
        <v>0</v>
      </c>
      <c r="BR47" s="135">
        <v>0</v>
      </c>
      <c r="BS47" s="135">
        <v>0</v>
      </c>
      <c r="BT47" s="135">
        <v>0</v>
      </c>
      <c r="BU47" s="135">
        <v>0</v>
      </c>
      <c r="BV47" s="135">
        <v>0</v>
      </c>
      <c r="BW47" s="135">
        <v>0</v>
      </c>
      <c r="BX47" s="135">
        <v>56</v>
      </c>
      <c r="BY47" s="135">
        <v>26</v>
      </c>
      <c r="BZ47" s="140">
        <v>25839.666666666668</v>
      </c>
      <c r="CA47" s="135">
        <f t="shared" si="4"/>
        <v>252</v>
      </c>
      <c r="CB47" s="135">
        <f t="shared" si="5"/>
        <v>15.079365079365079</v>
      </c>
      <c r="CC47" s="135">
        <f t="shared" si="6"/>
        <v>18.650793650793652</v>
      </c>
      <c r="CD47" s="135">
        <f t="shared" si="7"/>
        <v>258</v>
      </c>
    </row>
    <row r="48" spans="1:82" x14ac:dyDescent="0.2">
      <c r="A48" s="135">
        <v>3</v>
      </c>
      <c r="B48" s="136">
        <v>15</v>
      </c>
      <c r="C48" s="135" t="s">
        <v>425</v>
      </c>
      <c r="D48" s="146">
        <v>207</v>
      </c>
      <c r="E48" s="139">
        <v>267</v>
      </c>
      <c r="F48" s="135">
        <v>211</v>
      </c>
      <c r="G48" s="140">
        <f>'Revised Stratig. - April ''08'!G212</f>
        <v>5003</v>
      </c>
      <c r="H48" s="135">
        <v>24</v>
      </c>
      <c r="I48" s="135">
        <v>0</v>
      </c>
      <c r="J48" s="135">
        <v>0</v>
      </c>
      <c r="K48" s="135">
        <v>11</v>
      </c>
      <c r="L48" s="135">
        <v>4</v>
      </c>
      <c r="M48" s="135">
        <v>0</v>
      </c>
      <c r="N48" s="135">
        <v>2</v>
      </c>
      <c r="O48" s="135">
        <v>51</v>
      </c>
      <c r="P48" s="135">
        <v>2</v>
      </c>
      <c r="Q48" s="135">
        <v>0</v>
      </c>
      <c r="R48" s="135">
        <v>0</v>
      </c>
      <c r="S48" s="135">
        <v>0</v>
      </c>
      <c r="T48" s="135">
        <v>0</v>
      </c>
      <c r="U48" s="135">
        <v>0</v>
      </c>
      <c r="V48" s="135">
        <v>0</v>
      </c>
      <c r="W48" s="135">
        <v>0</v>
      </c>
      <c r="X48" s="135">
        <v>0</v>
      </c>
      <c r="Y48" s="135">
        <v>0</v>
      </c>
      <c r="Z48" s="135">
        <v>0</v>
      </c>
      <c r="AA48" s="135">
        <v>1</v>
      </c>
      <c r="AB48" s="135">
        <v>0</v>
      </c>
      <c r="AC48" s="135">
        <v>2</v>
      </c>
      <c r="AD48" s="135">
        <v>3</v>
      </c>
      <c r="AE48" s="135">
        <v>4</v>
      </c>
      <c r="AF48" s="135">
        <v>31</v>
      </c>
      <c r="AG48" s="135">
        <v>95.5</v>
      </c>
      <c r="AH48" s="135">
        <v>0</v>
      </c>
      <c r="AI48" s="135">
        <v>25</v>
      </c>
      <c r="AJ48" s="135">
        <v>0</v>
      </c>
      <c r="AK48" s="135">
        <v>59</v>
      </c>
      <c r="AL48" s="135">
        <v>0</v>
      </c>
      <c r="AM48" s="135">
        <v>1</v>
      </c>
      <c r="AN48" s="135">
        <v>6</v>
      </c>
      <c r="AO48" s="135">
        <v>0</v>
      </c>
      <c r="AP48" s="135">
        <v>0</v>
      </c>
      <c r="AQ48" s="135">
        <v>0</v>
      </c>
      <c r="AR48" s="135">
        <v>0</v>
      </c>
      <c r="AS48" s="135">
        <v>0</v>
      </c>
      <c r="AT48" s="135">
        <v>0</v>
      </c>
      <c r="AU48" s="135">
        <v>6</v>
      </c>
      <c r="AV48" s="135">
        <v>0</v>
      </c>
      <c r="AW48" s="135">
        <v>0</v>
      </c>
      <c r="AX48" s="135">
        <v>2</v>
      </c>
      <c r="AY48" s="135">
        <v>0</v>
      </c>
      <c r="AZ48" s="135">
        <v>1</v>
      </c>
      <c r="BA48" s="135">
        <v>0</v>
      </c>
      <c r="BB48" s="135">
        <v>0</v>
      </c>
      <c r="BC48" s="135">
        <v>0</v>
      </c>
      <c r="BD48" s="135">
        <v>0</v>
      </c>
      <c r="BE48" s="135">
        <v>0</v>
      </c>
      <c r="BF48" s="135">
        <v>1</v>
      </c>
      <c r="BG48" s="135">
        <v>0</v>
      </c>
      <c r="BH48" s="135">
        <v>0</v>
      </c>
      <c r="BI48" s="135">
        <v>0</v>
      </c>
      <c r="BJ48" s="135">
        <v>0</v>
      </c>
      <c r="BK48" s="135">
        <v>0</v>
      </c>
      <c r="BL48" s="135">
        <v>0</v>
      </c>
      <c r="BM48" s="135">
        <v>0</v>
      </c>
      <c r="BN48" s="135">
        <v>0</v>
      </c>
      <c r="BO48" s="135">
        <v>1</v>
      </c>
      <c r="BP48" s="135">
        <v>0</v>
      </c>
      <c r="BQ48" s="135">
        <v>0</v>
      </c>
      <c r="BR48" s="135">
        <v>0</v>
      </c>
      <c r="BS48" s="135">
        <v>3</v>
      </c>
      <c r="BT48" s="135">
        <v>0</v>
      </c>
      <c r="BU48" s="135">
        <v>0</v>
      </c>
      <c r="BV48" s="135">
        <v>2</v>
      </c>
      <c r="BW48" s="135">
        <v>0</v>
      </c>
      <c r="BX48" s="135">
        <v>83</v>
      </c>
      <c r="BY48" s="135">
        <v>10</v>
      </c>
      <c r="BZ48" s="135">
        <v>136</v>
      </c>
      <c r="CA48" s="135">
        <f t="shared" si="4"/>
        <v>290.5</v>
      </c>
      <c r="CB48" s="135">
        <f t="shared" si="5"/>
        <v>17.555938037865747</v>
      </c>
      <c r="CC48" s="135">
        <f t="shared" si="6"/>
        <v>20.309810671256454</v>
      </c>
      <c r="CD48" s="135">
        <f t="shared" si="7"/>
        <v>313.5</v>
      </c>
    </row>
    <row r="49" spans="1:82" x14ac:dyDescent="0.2">
      <c r="A49" s="135">
        <v>3</v>
      </c>
      <c r="B49" s="136">
        <v>16</v>
      </c>
      <c r="C49" s="135" t="s">
        <v>425</v>
      </c>
      <c r="D49" s="146">
        <v>208</v>
      </c>
      <c r="E49" s="139">
        <v>268</v>
      </c>
      <c r="F49" s="135">
        <v>212</v>
      </c>
      <c r="G49" s="140">
        <f>'Revised Stratig. - April ''08'!G213</f>
        <v>5029</v>
      </c>
      <c r="H49" s="135">
        <v>22</v>
      </c>
      <c r="I49" s="135">
        <v>2</v>
      </c>
      <c r="J49" s="135">
        <v>2</v>
      </c>
      <c r="K49" s="135">
        <v>9</v>
      </c>
      <c r="L49" s="135">
        <v>3</v>
      </c>
      <c r="M49" s="135">
        <v>2</v>
      </c>
      <c r="N49" s="135">
        <v>2</v>
      </c>
      <c r="O49" s="135">
        <v>38</v>
      </c>
      <c r="P49" s="135">
        <v>0</v>
      </c>
      <c r="Q49" s="135">
        <v>0</v>
      </c>
      <c r="R49" s="135">
        <v>0</v>
      </c>
      <c r="S49" s="135">
        <v>0</v>
      </c>
      <c r="T49" s="135">
        <v>0</v>
      </c>
      <c r="U49" s="135">
        <v>0</v>
      </c>
      <c r="V49" s="135">
        <v>0</v>
      </c>
      <c r="W49" s="135">
        <v>2</v>
      </c>
      <c r="X49" s="135">
        <v>0</v>
      </c>
      <c r="Y49" s="135">
        <v>0</v>
      </c>
      <c r="Z49" s="135">
        <v>1</v>
      </c>
      <c r="AA49" s="135">
        <v>1</v>
      </c>
      <c r="AB49" s="135">
        <v>0</v>
      </c>
      <c r="AC49" s="135">
        <v>4</v>
      </c>
      <c r="AD49" s="135">
        <v>1</v>
      </c>
      <c r="AE49" s="135">
        <v>2</v>
      </c>
      <c r="AF49" s="135">
        <v>17</v>
      </c>
      <c r="AG49" s="135">
        <v>121.5</v>
      </c>
      <c r="AH49" s="135">
        <v>0</v>
      </c>
      <c r="AI49" s="135">
        <v>37</v>
      </c>
      <c r="AJ49" s="135">
        <v>0</v>
      </c>
      <c r="AK49" s="135">
        <v>59</v>
      </c>
      <c r="AL49" s="135">
        <v>2</v>
      </c>
      <c r="AM49" s="135">
        <v>0</v>
      </c>
      <c r="AN49" s="135">
        <v>2</v>
      </c>
      <c r="AO49" s="135">
        <v>0</v>
      </c>
      <c r="AP49" s="135">
        <v>0</v>
      </c>
      <c r="AQ49" s="135">
        <v>0</v>
      </c>
      <c r="AR49" s="135">
        <v>0</v>
      </c>
      <c r="AS49" s="135">
        <v>0</v>
      </c>
      <c r="AT49" s="135">
        <v>0</v>
      </c>
      <c r="AU49" s="135">
        <v>1</v>
      </c>
      <c r="AV49" s="135">
        <v>0</v>
      </c>
      <c r="AW49" s="135">
        <v>0</v>
      </c>
      <c r="AX49" s="135">
        <v>0</v>
      </c>
      <c r="AY49" s="135">
        <v>0</v>
      </c>
      <c r="AZ49" s="135">
        <v>1</v>
      </c>
      <c r="BA49" s="135">
        <v>0</v>
      </c>
      <c r="BB49" s="135">
        <v>0</v>
      </c>
      <c r="BC49" s="135">
        <v>0</v>
      </c>
      <c r="BD49" s="135">
        <v>0</v>
      </c>
      <c r="BE49" s="135">
        <v>0</v>
      </c>
      <c r="BF49" s="135">
        <v>2</v>
      </c>
      <c r="BG49" s="135">
        <v>0</v>
      </c>
      <c r="BH49" s="135">
        <v>1</v>
      </c>
      <c r="BI49" s="135">
        <v>0</v>
      </c>
      <c r="BJ49" s="135">
        <v>1</v>
      </c>
      <c r="BK49" s="135">
        <v>0</v>
      </c>
      <c r="BL49" s="135">
        <v>0</v>
      </c>
      <c r="BM49" s="135">
        <v>0</v>
      </c>
      <c r="BN49" s="135">
        <v>0</v>
      </c>
      <c r="BO49" s="135">
        <v>2</v>
      </c>
      <c r="BP49" s="135">
        <v>0</v>
      </c>
      <c r="BQ49" s="135">
        <v>0</v>
      </c>
      <c r="BR49" s="135">
        <v>0</v>
      </c>
      <c r="BS49" s="135">
        <v>5</v>
      </c>
      <c r="BT49" s="135">
        <v>0</v>
      </c>
      <c r="BU49" s="135">
        <v>0</v>
      </c>
      <c r="BV49" s="135">
        <v>5</v>
      </c>
      <c r="BW49" s="135">
        <v>1</v>
      </c>
      <c r="BX49" s="135">
        <v>112</v>
      </c>
      <c r="BY49" s="135">
        <v>11</v>
      </c>
      <c r="BZ49" s="135">
        <v>120</v>
      </c>
      <c r="CA49" s="135">
        <f t="shared" si="4"/>
        <v>305.5</v>
      </c>
      <c r="CB49" s="135">
        <f t="shared" si="5"/>
        <v>12.438625204582651</v>
      </c>
      <c r="CC49" s="135">
        <f t="shared" si="6"/>
        <v>19.312602291325696</v>
      </c>
      <c r="CD49" s="135">
        <f t="shared" si="7"/>
        <v>326.5</v>
      </c>
    </row>
    <row r="50" spans="1:82" x14ac:dyDescent="0.2">
      <c r="A50" s="135">
        <v>3</v>
      </c>
      <c r="B50" s="136">
        <v>17</v>
      </c>
      <c r="C50" s="135" t="s">
        <v>425</v>
      </c>
      <c r="D50" s="146">
        <v>209</v>
      </c>
      <c r="E50" s="139">
        <v>269</v>
      </c>
      <c r="F50" s="135">
        <v>213</v>
      </c>
      <c r="G50" s="140">
        <f>'Revised Stratig. - April ''08'!G214</f>
        <v>5054</v>
      </c>
      <c r="H50" s="135">
        <v>22</v>
      </c>
      <c r="I50" s="135">
        <v>0</v>
      </c>
      <c r="J50" s="135">
        <v>7</v>
      </c>
      <c r="K50" s="135">
        <v>0</v>
      </c>
      <c r="L50" s="135">
        <v>6</v>
      </c>
      <c r="M50" s="135">
        <v>2</v>
      </c>
      <c r="N50" s="135">
        <v>7</v>
      </c>
      <c r="O50" s="135">
        <v>36</v>
      </c>
      <c r="P50" s="135">
        <v>0</v>
      </c>
      <c r="Q50" s="135">
        <v>0</v>
      </c>
      <c r="R50" s="135">
        <v>0</v>
      </c>
      <c r="S50" s="135">
        <v>0</v>
      </c>
      <c r="T50" s="135">
        <v>2</v>
      </c>
      <c r="U50" s="135">
        <v>0</v>
      </c>
      <c r="V50" s="135">
        <v>0</v>
      </c>
      <c r="W50" s="135">
        <v>4</v>
      </c>
      <c r="X50" s="135">
        <v>0</v>
      </c>
      <c r="Y50" s="135">
        <v>0</v>
      </c>
      <c r="Z50" s="135">
        <v>0</v>
      </c>
      <c r="AA50" s="135">
        <v>1</v>
      </c>
      <c r="AB50" s="135">
        <v>0</v>
      </c>
      <c r="AC50" s="135">
        <v>3</v>
      </c>
      <c r="AD50" s="135">
        <v>1</v>
      </c>
      <c r="AE50" s="135">
        <v>3</v>
      </c>
      <c r="AF50" s="135">
        <v>17</v>
      </c>
      <c r="AG50" s="135">
        <v>124</v>
      </c>
      <c r="AH50" s="135">
        <v>0</v>
      </c>
      <c r="AI50" s="135">
        <v>29</v>
      </c>
      <c r="AJ50" s="135">
        <v>1</v>
      </c>
      <c r="AK50" s="135">
        <v>56</v>
      </c>
      <c r="AL50" s="135">
        <v>4</v>
      </c>
      <c r="AM50" s="135">
        <v>2</v>
      </c>
      <c r="AN50" s="135">
        <v>3</v>
      </c>
      <c r="AO50" s="135">
        <v>0</v>
      </c>
      <c r="AP50" s="135">
        <v>0</v>
      </c>
      <c r="AQ50" s="135">
        <v>1</v>
      </c>
      <c r="AR50" s="135">
        <v>0</v>
      </c>
      <c r="AS50" s="135">
        <v>0</v>
      </c>
      <c r="AT50" s="135">
        <v>0</v>
      </c>
      <c r="AU50" s="135">
        <v>3</v>
      </c>
      <c r="AV50" s="135">
        <v>0</v>
      </c>
      <c r="AW50" s="135">
        <v>1</v>
      </c>
      <c r="AX50" s="135">
        <v>1</v>
      </c>
      <c r="AY50" s="135">
        <v>0</v>
      </c>
      <c r="AZ50" s="135">
        <v>3</v>
      </c>
      <c r="BA50" s="135">
        <v>0</v>
      </c>
      <c r="BB50" s="135">
        <v>0</v>
      </c>
      <c r="BC50" s="135">
        <v>0</v>
      </c>
      <c r="BD50" s="135">
        <v>0</v>
      </c>
      <c r="BE50" s="135">
        <v>0</v>
      </c>
      <c r="BF50" s="135">
        <v>1</v>
      </c>
      <c r="BG50" s="135">
        <v>0</v>
      </c>
      <c r="BH50" s="135">
        <v>1</v>
      </c>
      <c r="BI50" s="135">
        <v>0</v>
      </c>
      <c r="BJ50" s="135">
        <v>0</v>
      </c>
      <c r="BK50" s="135">
        <v>0</v>
      </c>
      <c r="BL50" s="135">
        <v>0</v>
      </c>
      <c r="BM50" s="135">
        <v>0</v>
      </c>
      <c r="BN50" s="135">
        <v>0</v>
      </c>
      <c r="BO50" s="135">
        <v>0</v>
      </c>
      <c r="BP50" s="135">
        <v>0</v>
      </c>
      <c r="BQ50" s="135">
        <v>0</v>
      </c>
      <c r="BR50" s="135">
        <v>0</v>
      </c>
      <c r="BS50" s="135">
        <v>2</v>
      </c>
      <c r="BT50" s="135">
        <v>0</v>
      </c>
      <c r="BU50" s="135">
        <v>0</v>
      </c>
      <c r="BV50" s="135">
        <v>18</v>
      </c>
      <c r="BW50" s="135">
        <v>1</v>
      </c>
      <c r="BX50" s="135">
        <v>107</v>
      </c>
      <c r="BY50" s="135">
        <v>27</v>
      </c>
      <c r="BZ50" s="135">
        <v>174</v>
      </c>
      <c r="CA50" s="135">
        <f t="shared" si="4"/>
        <v>303</v>
      </c>
      <c r="CB50" s="135">
        <f t="shared" si="5"/>
        <v>11.881188118811881</v>
      </c>
      <c r="CC50" s="135">
        <f t="shared" si="6"/>
        <v>18.481848184818482</v>
      </c>
      <c r="CD50" s="135">
        <f t="shared" si="7"/>
        <v>340</v>
      </c>
    </row>
    <row r="51" spans="1:82" x14ac:dyDescent="0.2">
      <c r="A51" s="135">
        <v>3</v>
      </c>
      <c r="B51" s="136">
        <v>19</v>
      </c>
      <c r="C51" s="135" t="s">
        <v>425</v>
      </c>
      <c r="D51" s="146">
        <v>211</v>
      </c>
      <c r="E51" s="139">
        <v>271</v>
      </c>
      <c r="F51" s="135">
        <v>215</v>
      </c>
      <c r="G51" s="140">
        <f>'Revised Stratig. - April ''08'!G216</f>
        <v>5131</v>
      </c>
      <c r="H51" s="135">
        <v>19</v>
      </c>
      <c r="I51" s="135">
        <v>0</v>
      </c>
      <c r="J51" s="135">
        <v>7</v>
      </c>
      <c r="K51" s="135">
        <v>13</v>
      </c>
      <c r="L51" s="135">
        <v>3</v>
      </c>
      <c r="M51" s="135">
        <v>1</v>
      </c>
      <c r="N51" s="135">
        <v>2</v>
      </c>
      <c r="O51" s="135">
        <v>45</v>
      </c>
      <c r="P51" s="135">
        <v>0</v>
      </c>
      <c r="Q51" s="135">
        <v>0</v>
      </c>
      <c r="R51" s="135">
        <v>0</v>
      </c>
      <c r="S51" s="135">
        <v>0</v>
      </c>
      <c r="T51" s="135">
        <v>0</v>
      </c>
      <c r="U51" s="135">
        <v>2</v>
      </c>
      <c r="V51" s="135">
        <v>0</v>
      </c>
      <c r="W51" s="135">
        <v>2</v>
      </c>
      <c r="X51" s="135">
        <v>0</v>
      </c>
      <c r="Y51" s="135">
        <v>0</v>
      </c>
      <c r="Z51" s="135">
        <v>0</v>
      </c>
      <c r="AA51" s="135">
        <v>1</v>
      </c>
      <c r="AB51" s="135">
        <v>0</v>
      </c>
      <c r="AC51" s="135">
        <v>4</v>
      </c>
      <c r="AD51" s="135">
        <v>0</v>
      </c>
      <c r="AE51" s="135">
        <v>4</v>
      </c>
      <c r="AF51" s="135">
        <v>27</v>
      </c>
      <c r="AG51" s="135">
        <v>116.5</v>
      </c>
      <c r="AH51" s="135">
        <v>0</v>
      </c>
      <c r="AI51" s="135">
        <v>38</v>
      </c>
      <c r="AJ51" s="135">
        <v>0</v>
      </c>
      <c r="AK51" s="135">
        <v>53</v>
      </c>
      <c r="AL51" s="135">
        <v>4</v>
      </c>
      <c r="AM51" s="135">
        <v>2</v>
      </c>
      <c r="AN51" s="135">
        <v>2</v>
      </c>
      <c r="AO51" s="135">
        <v>0</v>
      </c>
      <c r="AP51" s="135">
        <v>0</v>
      </c>
      <c r="AQ51" s="135">
        <v>0</v>
      </c>
      <c r="AR51" s="135">
        <v>1</v>
      </c>
      <c r="AS51" s="135">
        <v>0</v>
      </c>
      <c r="AT51" s="135">
        <v>0</v>
      </c>
      <c r="AU51" s="135">
        <v>0</v>
      </c>
      <c r="AV51" s="135">
        <v>0</v>
      </c>
      <c r="AW51" s="135">
        <v>0</v>
      </c>
      <c r="AX51" s="135">
        <v>0</v>
      </c>
      <c r="AY51" s="135">
        <v>0</v>
      </c>
      <c r="AZ51" s="135">
        <v>2</v>
      </c>
      <c r="BA51" s="135">
        <v>0</v>
      </c>
      <c r="BB51" s="135">
        <v>0</v>
      </c>
      <c r="BC51" s="135">
        <v>0</v>
      </c>
      <c r="BD51" s="135">
        <v>0</v>
      </c>
      <c r="BE51" s="135">
        <v>0</v>
      </c>
      <c r="BF51" s="135">
        <v>0</v>
      </c>
      <c r="BG51" s="135">
        <v>0</v>
      </c>
      <c r="BH51" s="135">
        <v>0</v>
      </c>
      <c r="BI51" s="135">
        <v>0</v>
      </c>
      <c r="BJ51" s="135">
        <v>0</v>
      </c>
      <c r="BK51" s="135">
        <v>0</v>
      </c>
      <c r="BL51" s="135">
        <v>1</v>
      </c>
      <c r="BM51" s="135">
        <v>0</v>
      </c>
      <c r="BN51" s="135">
        <v>0</v>
      </c>
      <c r="BO51" s="135">
        <v>1</v>
      </c>
      <c r="BP51" s="135">
        <v>0</v>
      </c>
      <c r="BQ51" s="135">
        <v>0</v>
      </c>
      <c r="BR51" s="135">
        <v>0</v>
      </c>
      <c r="BS51" s="135">
        <v>1</v>
      </c>
      <c r="BT51" s="135">
        <v>0</v>
      </c>
      <c r="BU51" s="135">
        <v>0</v>
      </c>
      <c r="BV51" s="135">
        <v>12</v>
      </c>
      <c r="BW51" s="135">
        <v>14</v>
      </c>
      <c r="BX51" s="135">
        <v>130</v>
      </c>
      <c r="BY51" s="135">
        <v>19</v>
      </c>
      <c r="BZ51" s="135">
        <v>153</v>
      </c>
      <c r="CA51" s="135">
        <f t="shared" si="4"/>
        <v>322.5</v>
      </c>
      <c r="CB51" s="135">
        <f t="shared" si="5"/>
        <v>13.953488372093023</v>
      </c>
      <c r="CC51" s="135">
        <f t="shared" si="6"/>
        <v>16.434108527131784</v>
      </c>
      <c r="CD51" s="135">
        <f t="shared" si="7"/>
        <v>358.5</v>
      </c>
    </row>
    <row r="52" spans="1:82" x14ac:dyDescent="0.2">
      <c r="A52" s="135">
        <v>3</v>
      </c>
      <c r="B52" s="136">
        <v>20</v>
      </c>
      <c r="C52" s="135" t="s">
        <v>425</v>
      </c>
      <c r="D52" s="146">
        <v>212</v>
      </c>
      <c r="E52" s="139">
        <v>272</v>
      </c>
      <c r="F52" s="135">
        <v>216</v>
      </c>
      <c r="G52" s="140">
        <f>'Revised Stratig. - April ''08'!G217</f>
        <v>5181</v>
      </c>
      <c r="H52" s="135">
        <v>28</v>
      </c>
      <c r="I52" s="135">
        <v>0</v>
      </c>
      <c r="J52" s="135">
        <v>2</v>
      </c>
      <c r="K52" s="135">
        <v>13</v>
      </c>
      <c r="L52" s="135">
        <v>2</v>
      </c>
      <c r="M52" s="135">
        <v>1</v>
      </c>
      <c r="N52" s="135">
        <v>2</v>
      </c>
      <c r="O52" s="135">
        <v>36</v>
      </c>
      <c r="P52" s="135">
        <v>1</v>
      </c>
      <c r="Q52" s="135">
        <v>0</v>
      </c>
      <c r="R52" s="135">
        <v>0</v>
      </c>
      <c r="S52" s="135">
        <v>0</v>
      </c>
      <c r="T52" s="135">
        <v>0</v>
      </c>
      <c r="U52" s="135">
        <v>0</v>
      </c>
      <c r="V52" s="135">
        <v>1</v>
      </c>
      <c r="W52" s="135">
        <v>3</v>
      </c>
      <c r="X52" s="135">
        <v>0</v>
      </c>
      <c r="Y52" s="135">
        <v>0</v>
      </c>
      <c r="Z52" s="135">
        <v>0</v>
      </c>
      <c r="AA52" s="135">
        <v>1</v>
      </c>
      <c r="AB52" s="135">
        <v>0</v>
      </c>
      <c r="AC52" s="135">
        <v>1</v>
      </c>
      <c r="AD52" s="135">
        <v>0</v>
      </c>
      <c r="AE52" s="135">
        <v>1</v>
      </c>
      <c r="AF52" s="135">
        <v>36</v>
      </c>
      <c r="AG52" s="135">
        <v>121</v>
      </c>
      <c r="AH52" s="135">
        <v>0</v>
      </c>
      <c r="AI52" s="135">
        <v>30</v>
      </c>
      <c r="AJ52" s="135">
        <v>1</v>
      </c>
      <c r="AK52" s="135">
        <v>75</v>
      </c>
      <c r="AL52" s="135">
        <v>5</v>
      </c>
      <c r="AM52" s="135">
        <v>2</v>
      </c>
      <c r="AN52" s="135">
        <v>4</v>
      </c>
      <c r="AO52" s="135">
        <v>0</v>
      </c>
      <c r="AP52" s="135">
        <v>0</v>
      </c>
      <c r="AQ52" s="135">
        <v>0</v>
      </c>
      <c r="AR52" s="135">
        <v>0</v>
      </c>
      <c r="AS52" s="135">
        <v>0</v>
      </c>
      <c r="AT52" s="135">
        <v>0</v>
      </c>
      <c r="AU52" s="135">
        <v>1</v>
      </c>
      <c r="AV52" s="135">
        <v>0</v>
      </c>
      <c r="AW52" s="135">
        <v>0</v>
      </c>
      <c r="AX52" s="135">
        <v>4</v>
      </c>
      <c r="AY52" s="135">
        <v>0</v>
      </c>
      <c r="AZ52" s="135">
        <v>4</v>
      </c>
      <c r="BA52" s="135">
        <v>0</v>
      </c>
      <c r="BB52" s="135">
        <v>0</v>
      </c>
      <c r="BC52" s="135">
        <v>0</v>
      </c>
      <c r="BD52" s="135">
        <v>0</v>
      </c>
      <c r="BE52" s="135">
        <v>0</v>
      </c>
      <c r="BF52" s="135">
        <v>1</v>
      </c>
      <c r="BG52" s="135">
        <v>0</v>
      </c>
      <c r="BH52" s="135">
        <v>0</v>
      </c>
      <c r="BI52" s="135">
        <v>0</v>
      </c>
      <c r="BJ52" s="135">
        <v>0</v>
      </c>
      <c r="BK52" s="135">
        <v>0</v>
      </c>
      <c r="BL52" s="135">
        <v>0</v>
      </c>
      <c r="BM52" s="135">
        <v>0</v>
      </c>
      <c r="BN52" s="135">
        <v>0</v>
      </c>
      <c r="BO52" s="135">
        <v>2</v>
      </c>
      <c r="BP52" s="135">
        <v>0</v>
      </c>
      <c r="BQ52" s="135">
        <v>0</v>
      </c>
      <c r="BR52" s="135">
        <v>0</v>
      </c>
      <c r="BS52" s="135">
        <v>4</v>
      </c>
      <c r="BT52" s="135">
        <v>0</v>
      </c>
      <c r="BU52" s="135">
        <v>0</v>
      </c>
      <c r="BV52" s="135">
        <v>9</v>
      </c>
      <c r="BW52" s="135">
        <v>2</v>
      </c>
      <c r="BX52" s="135">
        <v>97</v>
      </c>
      <c r="BY52" s="135">
        <v>17</v>
      </c>
      <c r="BZ52" s="135">
        <v>100</v>
      </c>
      <c r="CA52" s="135">
        <f t="shared" si="4"/>
        <v>332</v>
      </c>
      <c r="CB52" s="135">
        <f t="shared" si="5"/>
        <v>10.843373493975903</v>
      </c>
      <c r="CC52" s="135">
        <f t="shared" si="6"/>
        <v>22.590361445783135</v>
      </c>
      <c r="CD52" s="135">
        <f t="shared" si="7"/>
        <v>365</v>
      </c>
    </row>
    <row r="53" spans="1:82" x14ac:dyDescent="0.2">
      <c r="A53" s="135">
        <v>3</v>
      </c>
      <c r="B53" s="136">
        <v>21</v>
      </c>
      <c r="C53" s="135" t="s">
        <v>425</v>
      </c>
      <c r="D53" s="146">
        <v>213</v>
      </c>
      <c r="E53" s="139">
        <v>273</v>
      </c>
      <c r="F53" s="135">
        <v>217</v>
      </c>
      <c r="G53" s="140">
        <f>'Revised Stratig. - April ''08'!G218</f>
        <v>5232</v>
      </c>
      <c r="H53" s="135">
        <v>22</v>
      </c>
      <c r="I53" s="135">
        <v>0</v>
      </c>
      <c r="J53" s="135">
        <v>0</v>
      </c>
      <c r="K53" s="135">
        <v>11</v>
      </c>
      <c r="L53" s="135">
        <v>2</v>
      </c>
      <c r="M53" s="135">
        <v>0</v>
      </c>
      <c r="N53" s="135">
        <v>1</v>
      </c>
      <c r="O53" s="135">
        <v>46</v>
      </c>
      <c r="P53" s="135">
        <v>0</v>
      </c>
      <c r="Q53" s="135">
        <v>0</v>
      </c>
      <c r="R53" s="135">
        <v>0</v>
      </c>
      <c r="S53" s="135">
        <v>0</v>
      </c>
      <c r="T53" s="135">
        <v>0</v>
      </c>
      <c r="U53" s="135">
        <v>1</v>
      </c>
      <c r="V53" s="135">
        <v>0</v>
      </c>
      <c r="W53" s="135">
        <v>2</v>
      </c>
      <c r="X53" s="135">
        <v>0</v>
      </c>
      <c r="Y53" s="135">
        <v>0</v>
      </c>
      <c r="Z53" s="135">
        <v>0</v>
      </c>
      <c r="AA53" s="135">
        <v>1</v>
      </c>
      <c r="AB53" s="135">
        <v>0</v>
      </c>
      <c r="AC53" s="135">
        <v>2</v>
      </c>
      <c r="AD53" s="135">
        <v>0</v>
      </c>
      <c r="AE53" s="135">
        <v>4</v>
      </c>
      <c r="AF53" s="135">
        <v>24</v>
      </c>
      <c r="AG53" s="135">
        <v>96.5</v>
      </c>
      <c r="AH53" s="135">
        <v>0</v>
      </c>
      <c r="AI53" s="135">
        <v>29</v>
      </c>
      <c r="AJ53" s="135">
        <v>0</v>
      </c>
      <c r="AK53" s="135">
        <v>77</v>
      </c>
      <c r="AL53" s="135">
        <v>4</v>
      </c>
      <c r="AM53" s="135">
        <v>1</v>
      </c>
      <c r="AN53" s="135">
        <v>6</v>
      </c>
      <c r="AO53" s="135">
        <v>0</v>
      </c>
      <c r="AP53" s="135">
        <v>0</v>
      </c>
      <c r="AQ53" s="135">
        <v>2</v>
      </c>
      <c r="AR53" s="135">
        <v>0</v>
      </c>
      <c r="AS53" s="135">
        <v>0</v>
      </c>
      <c r="AT53" s="135">
        <v>0</v>
      </c>
      <c r="AU53" s="135">
        <v>3</v>
      </c>
      <c r="AV53" s="135">
        <v>0</v>
      </c>
      <c r="AW53" s="135">
        <v>0</v>
      </c>
      <c r="AX53" s="135">
        <v>1</v>
      </c>
      <c r="AY53" s="135">
        <v>0</v>
      </c>
      <c r="AZ53" s="135">
        <v>0</v>
      </c>
      <c r="BA53" s="135">
        <v>0</v>
      </c>
      <c r="BB53" s="135">
        <v>0</v>
      </c>
      <c r="BC53" s="135">
        <v>0</v>
      </c>
      <c r="BD53" s="135">
        <v>0</v>
      </c>
      <c r="BE53" s="135">
        <v>0</v>
      </c>
      <c r="BF53" s="135">
        <v>1</v>
      </c>
      <c r="BG53" s="135">
        <v>0</v>
      </c>
      <c r="BH53" s="135">
        <v>0</v>
      </c>
      <c r="BI53" s="135">
        <v>0</v>
      </c>
      <c r="BJ53" s="135">
        <v>0</v>
      </c>
      <c r="BK53" s="135">
        <v>0</v>
      </c>
      <c r="BL53" s="135">
        <v>0</v>
      </c>
      <c r="BM53" s="135">
        <v>0</v>
      </c>
      <c r="BN53" s="135">
        <v>0</v>
      </c>
      <c r="BO53" s="135">
        <v>1</v>
      </c>
      <c r="BP53" s="135">
        <v>0</v>
      </c>
      <c r="BQ53" s="135">
        <v>0</v>
      </c>
      <c r="BR53" s="135">
        <v>0</v>
      </c>
      <c r="BS53" s="135">
        <v>1</v>
      </c>
      <c r="BT53" s="135">
        <v>0</v>
      </c>
      <c r="BU53" s="135">
        <v>0</v>
      </c>
      <c r="BV53" s="135">
        <v>2</v>
      </c>
      <c r="BW53" s="135">
        <v>0</v>
      </c>
      <c r="BX53" s="135">
        <v>62</v>
      </c>
      <c r="BY53" s="135">
        <v>7</v>
      </c>
      <c r="BZ53" s="135">
        <v>97</v>
      </c>
      <c r="CA53" s="135">
        <f t="shared" si="4"/>
        <v>300.5</v>
      </c>
      <c r="CB53" s="135">
        <f t="shared" si="5"/>
        <v>15.307820299500833</v>
      </c>
      <c r="CC53" s="135">
        <f t="shared" si="6"/>
        <v>25.623960066555739</v>
      </c>
      <c r="CD53" s="135">
        <f t="shared" si="7"/>
        <v>318.5</v>
      </c>
    </row>
    <row r="54" spans="1:82" x14ac:dyDescent="0.2">
      <c r="A54" s="135">
        <v>3</v>
      </c>
      <c r="B54" s="136">
        <v>22</v>
      </c>
      <c r="C54" s="135" t="s">
        <v>425</v>
      </c>
      <c r="D54" s="146">
        <v>214</v>
      </c>
      <c r="E54" s="139">
        <v>274</v>
      </c>
      <c r="F54" s="135">
        <v>218</v>
      </c>
      <c r="G54" s="140">
        <f>'Revised Stratig. - April ''08'!G219</f>
        <v>5283</v>
      </c>
      <c r="H54" s="135">
        <v>15</v>
      </c>
      <c r="I54" s="135">
        <v>0</v>
      </c>
      <c r="J54" s="135">
        <v>9</v>
      </c>
      <c r="K54" s="135">
        <v>7</v>
      </c>
      <c r="L54" s="135">
        <v>2</v>
      </c>
      <c r="M54" s="135">
        <v>2</v>
      </c>
      <c r="N54" s="135">
        <v>1</v>
      </c>
      <c r="O54" s="135">
        <v>35</v>
      </c>
      <c r="P54" s="135">
        <v>1</v>
      </c>
      <c r="Q54" s="135">
        <v>0</v>
      </c>
      <c r="R54" s="135">
        <v>0</v>
      </c>
      <c r="S54" s="135">
        <v>0</v>
      </c>
      <c r="T54" s="135">
        <v>1</v>
      </c>
      <c r="U54" s="135">
        <v>3</v>
      </c>
      <c r="V54" s="135">
        <v>0</v>
      </c>
      <c r="W54" s="135">
        <v>2</v>
      </c>
      <c r="X54" s="135">
        <v>0</v>
      </c>
      <c r="Y54" s="135">
        <v>0</v>
      </c>
      <c r="Z54" s="135">
        <v>0</v>
      </c>
      <c r="AA54" s="135">
        <v>1</v>
      </c>
      <c r="AB54" s="135">
        <v>0</v>
      </c>
      <c r="AC54" s="135">
        <v>3</v>
      </c>
      <c r="AD54" s="135">
        <v>1</v>
      </c>
      <c r="AE54" s="135">
        <v>4</v>
      </c>
      <c r="AF54" s="135">
        <v>38</v>
      </c>
      <c r="AG54" s="135">
        <v>92</v>
      </c>
      <c r="AH54" s="135">
        <v>1</v>
      </c>
      <c r="AI54" s="135">
        <v>34</v>
      </c>
      <c r="AJ54" s="135">
        <v>0</v>
      </c>
      <c r="AK54" s="135">
        <v>58</v>
      </c>
      <c r="AL54" s="135">
        <v>2</v>
      </c>
      <c r="AM54" s="135">
        <v>2</v>
      </c>
      <c r="AN54" s="135">
        <v>0</v>
      </c>
      <c r="AO54" s="135">
        <v>0</v>
      </c>
      <c r="AP54" s="135">
        <v>0</v>
      </c>
      <c r="AQ54" s="135">
        <v>1</v>
      </c>
      <c r="AR54" s="135">
        <v>0</v>
      </c>
      <c r="AS54" s="135">
        <v>0</v>
      </c>
      <c r="AT54" s="135">
        <v>0</v>
      </c>
      <c r="AU54" s="135">
        <v>1</v>
      </c>
      <c r="AV54" s="135">
        <v>0</v>
      </c>
      <c r="AW54" s="135">
        <v>0</v>
      </c>
      <c r="AX54" s="135">
        <v>1</v>
      </c>
      <c r="AY54" s="135">
        <v>0</v>
      </c>
      <c r="AZ54" s="135">
        <v>2</v>
      </c>
      <c r="BA54" s="135">
        <v>0</v>
      </c>
      <c r="BB54" s="135">
        <v>0</v>
      </c>
      <c r="BC54" s="135">
        <v>0</v>
      </c>
      <c r="BD54" s="135">
        <v>0</v>
      </c>
      <c r="BE54" s="135">
        <v>0</v>
      </c>
      <c r="BF54" s="135">
        <v>0</v>
      </c>
      <c r="BG54" s="135">
        <v>1</v>
      </c>
      <c r="BH54" s="135">
        <v>0</v>
      </c>
      <c r="BI54" s="135">
        <v>0</v>
      </c>
      <c r="BJ54" s="135">
        <v>0</v>
      </c>
      <c r="BK54" s="135">
        <v>0</v>
      </c>
      <c r="BL54" s="135">
        <v>0</v>
      </c>
      <c r="BM54" s="135">
        <v>0</v>
      </c>
      <c r="BN54" s="135">
        <v>0</v>
      </c>
      <c r="BO54" s="135">
        <v>0</v>
      </c>
      <c r="BP54" s="135">
        <v>0</v>
      </c>
      <c r="BQ54" s="135">
        <v>0</v>
      </c>
      <c r="BR54" s="135">
        <v>0</v>
      </c>
      <c r="BS54" s="135">
        <v>1</v>
      </c>
      <c r="BT54" s="135">
        <v>0</v>
      </c>
      <c r="BU54" s="135">
        <v>0</v>
      </c>
      <c r="BV54" s="135">
        <v>9</v>
      </c>
      <c r="BW54" s="135">
        <v>3</v>
      </c>
      <c r="BX54" s="135">
        <v>64</v>
      </c>
      <c r="BY54" s="135">
        <v>16</v>
      </c>
      <c r="BZ54" s="135">
        <v>110</v>
      </c>
      <c r="CA54" s="135">
        <f t="shared" si="4"/>
        <v>297</v>
      </c>
      <c r="CB54" s="135">
        <f t="shared" si="5"/>
        <v>11.784511784511785</v>
      </c>
      <c r="CC54" s="135">
        <f t="shared" si="6"/>
        <v>19.528619528619529</v>
      </c>
      <c r="CD54" s="135">
        <f t="shared" si="7"/>
        <v>318</v>
      </c>
    </row>
    <row r="55" spans="1:82" x14ac:dyDescent="0.2">
      <c r="A55" s="135">
        <v>3</v>
      </c>
      <c r="B55" s="136">
        <v>23</v>
      </c>
      <c r="C55" s="135" t="s">
        <v>425</v>
      </c>
      <c r="D55" s="146">
        <v>215</v>
      </c>
      <c r="E55" s="139">
        <v>275</v>
      </c>
      <c r="F55" s="135">
        <v>219</v>
      </c>
      <c r="G55" s="140">
        <f>'Revised Stratig. - April ''08'!G220</f>
        <v>5333</v>
      </c>
      <c r="H55" s="135">
        <v>19</v>
      </c>
      <c r="I55" s="135">
        <v>0</v>
      </c>
      <c r="J55" s="135">
        <v>2</v>
      </c>
      <c r="K55" s="135">
        <v>18</v>
      </c>
      <c r="L55" s="135">
        <v>2</v>
      </c>
      <c r="M55" s="135">
        <v>1</v>
      </c>
      <c r="N55" s="135">
        <v>1</v>
      </c>
      <c r="O55" s="135">
        <v>39</v>
      </c>
      <c r="P55" s="135">
        <v>0</v>
      </c>
      <c r="Q55" s="135">
        <v>0</v>
      </c>
      <c r="R55" s="135">
        <v>0</v>
      </c>
      <c r="S55" s="135">
        <v>0</v>
      </c>
      <c r="T55" s="135">
        <v>0</v>
      </c>
      <c r="U55" s="135">
        <v>2</v>
      </c>
      <c r="V55" s="135">
        <v>0</v>
      </c>
      <c r="W55" s="135">
        <v>3</v>
      </c>
      <c r="X55" s="135">
        <v>0</v>
      </c>
      <c r="Y55" s="135">
        <v>0</v>
      </c>
      <c r="Z55" s="135">
        <v>0</v>
      </c>
      <c r="AA55" s="135">
        <v>0</v>
      </c>
      <c r="AB55" s="135">
        <v>0</v>
      </c>
      <c r="AC55" s="135">
        <v>0</v>
      </c>
      <c r="AD55" s="135">
        <v>2</v>
      </c>
      <c r="AE55" s="135">
        <v>2</v>
      </c>
      <c r="AF55" s="135">
        <v>20</v>
      </c>
      <c r="AG55" s="135">
        <v>105</v>
      </c>
      <c r="AH55" s="135">
        <v>0</v>
      </c>
      <c r="AI55" s="135">
        <v>29</v>
      </c>
      <c r="AJ55" s="135">
        <v>0</v>
      </c>
      <c r="AK55" s="135">
        <v>70</v>
      </c>
      <c r="AL55" s="135">
        <v>8</v>
      </c>
      <c r="AM55" s="135">
        <v>4</v>
      </c>
      <c r="AN55" s="135">
        <v>2</v>
      </c>
      <c r="AO55" s="135">
        <v>0</v>
      </c>
      <c r="AP55" s="135">
        <v>0</v>
      </c>
      <c r="AQ55" s="135">
        <v>0</v>
      </c>
      <c r="AR55" s="135">
        <v>0</v>
      </c>
      <c r="AS55" s="135">
        <v>0</v>
      </c>
      <c r="AT55" s="135">
        <v>0</v>
      </c>
      <c r="AU55" s="135">
        <v>2</v>
      </c>
      <c r="AV55" s="135">
        <v>0</v>
      </c>
      <c r="AW55" s="135">
        <v>0</v>
      </c>
      <c r="AX55" s="135">
        <v>0</v>
      </c>
      <c r="AY55" s="135">
        <v>1</v>
      </c>
      <c r="AZ55" s="135">
        <v>4</v>
      </c>
      <c r="BA55" s="135">
        <v>0</v>
      </c>
      <c r="BB55" s="135">
        <v>0</v>
      </c>
      <c r="BC55" s="135">
        <v>0</v>
      </c>
      <c r="BD55" s="135">
        <v>0</v>
      </c>
      <c r="BE55" s="135">
        <v>0</v>
      </c>
      <c r="BF55" s="135">
        <v>0</v>
      </c>
      <c r="BG55" s="135">
        <v>0</v>
      </c>
      <c r="BH55" s="135">
        <v>1</v>
      </c>
      <c r="BI55" s="135">
        <v>0</v>
      </c>
      <c r="BJ55" s="135">
        <v>0</v>
      </c>
      <c r="BK55" s="135">
        <v>0</v>
      </c>
      <c r="BL55" s="135">
        <v>0</v>
      </c>
      <c r="BM55" s="135">
        <v>0</v>
      </c>
      <c r="BN55" s="135">
        <v>0</v>
      </c>
      <c r="BO55" s="135">
        <v>1</v>
      </c>
      <c r="BP55" s="135">
        <v>0</v>
      </c>
      <c r="BQ55" s="135">
        <v>0</v>
      </c>
      <c r="BR55" s="135">
        <v>0</v>
      </c>
      <c r="BS55" s="135">
        <v>0</v>
      </c>
      <c r="BT55" s="135">
        <v>0</v>
      </c>
      <c r="BU55" s="135">
        <v>0</v>
      </c>
      <c r="BV55" s="135">
        <v>4</v>
      </c>
      <c r="BW55" s="135">
        <v>0</v>
      </c>
      <c r="BX55" s="135">
        <v>73</v>
      </c>
      <c r="BY55" s="135">
        <v>21</v>
      </c>
      <c r="BZ55" s="135">
        <v>158</v>
      </c>
      <c r="CA55" s="135">
        <f t="shared" si="4"/>
        <v>304</v>
      </c>
      <c r="CB55" s="135">
        <f t="shared" si="5"/>
        <v>12.828947368421053</v>
      </c>
      <c r="CC55" s="135">
        <f t="shared" si="6"/>
        <v>23.026315789473685</v>
      </c>
      <c r="CD55" s="135">
        <f t="shared" si="7"/>
        <v>323</v>
      </c>
    </row>
    <row r="56" spans="1:82" s="144" customFormat="1" x14ac:dyDescent="0.2">
      <c r="A56" s="144">
        <v>3</v>
      </c>
      <c r="B56" s="144">
        <v>24</v>
      </c>
      <c r="C56" s="144" t="s">
        <v>425</v>
      </c>
      <c r="D56" s="147">
        <v>216</v>
      </c>
      <c r="E56" s="139">
        <v>276</v>
      </c>
      <c r="F56" s="144">
        <v>220</v>
      </c>
      <c r="G56" s="143">
        <f>'Revised Stratig. - April ''08'!G221</f>
        <v>5350</v>
      </c>
      <c r="H56" s="144">
        <v>17</v>
      </c>
      <c r="I56" s="144">
        <v>0</v>
      </c>
      <c r="J56" s="144">
        <v>2</v>
      </c>
      <c r="K56" s="144">
        <v>18</v>
      </c>
      <c r="L56" s="144">
        <v>0</v>
      </c>
      <c r="M56" s="144">
        <v>1</v>
      </c>
      <c r="N56" s="144">
        <v>1</v>
      </c>
      <c r="O56" s="144">
        <v>36</v>
      </c>
      <c r="P56" s="144">
        <v>0</v>
      </c>
      <c r="Q56" s="144">
        <v>0</v>
      </c>
      <c r="R56" s="144">
        <v>0</v>
      </c>
      <c r="S56" s="144">
        <v>0</v>
      </c>
      <c r="T56" s="144">
        <v>2</v>
      </c>
      <c r="U56" s="144">
        <v>0</v>
      </c>
      <c r="V56" s="144">
        <v>2</v>
      </c>
      <c r="W56" s="144">
        <v>3</v>
      </c>
      <c r="X56" s="144">
        <v>0</v>
      </c>
      <c r="Y56" s="144">
        <v>0</v>
      </c>
      <c r="Z56" s="144">
        <v>0</v>
      </c>
      <c r="AA56" s="144">
        <v>2</v>
      </c>
      <c r="AB56" s="144">
        <v>0</v>
      </c>
      <c r="AC56" s="144">
        <v>1</v>
      </c>
      <c r="AD56" s="144">
        <v>1</v>
      </c>
      <c r="AE56" s="144">
        <v>3</v>
      </c>
      <c r="AF56" s="144">
        <v>33</v>
      </c>
      <c r="AG56" s="144">
        <v>113</v>
      </c>
      <c r="AH56" s="144">
        <v>0</v>
      </c>
      <c r="AI56" s="144">
        <v>25</v>
      </c>
      <c r="AJ56" s="144">
        <v>0</v>
      </c>
      <c r="AK56" s="144">
        <v>60</v>
      </c>
      <c r="AL56" s="144">
        <v>0</v>
      </c>
      <c r="AM56" s="144">
        <v>1</v>
      </c>
      <c r="AN56" s="144">
        <v>6</v>
      </c>
      <c r="AO56" s="144">
        <v>0</v>
      </c>
      <c r="AP56" s="144">
        <v>0</v>
      </c>
      <c r="AQ56" s="144">
        <v>0</v>
      </c>
      <c r="AR56" s="144">
        <v>0</v>
      </c>
      <c r="AS56" s="144">
        <v>0</v>
      </c>
      <c r="AT56" s="144">
        <v>0</v>
      </c>
      <c r="AU56" s="144">
        <v>0</v>
      </c>
      <c r="AV56" s="144">
        <v>0</v>
      </c>
      <c r="AW56" s="144">
        <v>0</v>
      </c>
      <c r="AX56" s="144">
        <v>0</v>
      </c>
      <c r="AY56" s="144">
        <v>0</v>
      </c>
      <c r="AZ56" s="144">
        <v>3</v>
      </c>
      <c r="BA56" s="144">
        <v>0</v>
      </c>
      <c r="BB56" s="144">
        <v>0</v>
      </c>
      <c r="BC56" s="144">
        <v>0</v>
      </c>
      <c r="BD56" s="144">
        <v>0</v>
      </c>
      <c r="BE56" s="144">
        <v>0</v>
      </c>
      <c r="BF56" s="144">
        <v>0</v>
      </c>
      <c r="BG56" s="144">
        <v>1</v>
      </c>
      <c r="BH56" s="144">
        <v>0</v>
      </c>
      <c r="BI56" s="144">
        <v>0</v>
      </c>
      <c r="BJ56" s="144">
        <v>0</v>
      </c>
      <c r="BK56" s="144">
        <v>0</v>
      </c>
      <c r="BL56" s="144">
        <v>0</v>
      </c>
      <c r="BM56" s="144">
        <v>1</v>
      </c>
      <c r="BN56" s="144">
        <v>0</v>
      </c>
      <c r="BO56" s="144">
        <v>1</v>
      </c>
      <c r="BP56" s="144">
        <v>0</v>
      </c>
      <c r="BQ56" s="144">
        <v>0</v>
      </c>
      <c r="BR56" s="144">
        <v>0</v>
      </c>
      <c r="BS56" s="144">
        <v>0</v>
      </c>
      <c r="BT56" s="144">
        <v>0</v>
      </c>
      <c r="BU56" s="144">
        <v>0</v>
      </c>
      <c r="BV56" s="144">
        <v>7</v>
      </c>
      <c r="BW56" s="144">
        <v>1</v>
      </c>
      <c r="BX56" s="144">
        <v>92</v>
      </c>
      <c r="BY56" s="144">
        <v>26</v>
      </c>
      <c r="BZ56" s="144">
        <v>84</v>
      </c>
      <c r="CA56" s="135">
        <f t="shared" si="4"/>
        <v>303</v>
      </c>
      <c r="CB56" s="135">
        <f t="shared" si="5"/>
        <v>11.881188118811881</v>
      </c>
      <c r="CC56" s="135">
        <f t="shared" si="6"/>
        <v>19.801980198019802</v>
      </c>
      <c r="CD56" s="135">
        <f t="shared" si="7"/>
        <v>324</v>
      </c>
    </row>
    <row r="57" spans="1:82" x14ac:dyDescent="0.2">
      <c r="A57" s="135">
        <v>3</v>
      </c>
      <c r="B57" s="136">
        <v>24</v>
      </c>
      <c r="C57" s="135" t="s">
        <v>426</v>
      </c>
      <c r="D57" s="146">
        <v>216</v>
      </c>
      <c r="E57" s="142">
        <v>276</v>
      </c>
      <c r="F57" s="135">
        <v>224</v>
      </c>
      <c r="G57" s="143">
        <f>'Revised Stratig. - April ''08'!G221</f>
        <v>5350</v>
      </c>
      <c r="H57" s="136">
        <v>0</v>
      </c>
      <c r="I57" s="135">
        <v>0</v>
      </c>
      <c r="J57" s="135">
        <v>3</v>
      </c>
      <c r="K57" s="135">
        <v>7</v>
      </c>
      <c r="L57" s="135">
        <v>2</v>
      </c>
      <c r="M57" s="135">
        <v>3</v>
      </c>
      <c r="N57" s="135">
        <v>0</v>
      </c>
      <c r="O57" s="135">
        <v>37</v>
      </c>
      <c r="P57" s="135">
        <v>2</v>
      </c>
      <c r="Q57" s="135">
        <v>0</v>
      </c>
      <c r="R57" s="135">
        <v>0</v>
      </c>
      <c r="S57" s="135">
        <v>0</v>
      </c>
      <c r="T57" s="135">
        <v>0</v>
      </c>
      <c r="U57" s="135">
        <v>1</v>
      </c>
      <c r="V57" s="135">
        <v>0</v>
      </c>
      <c r="W57" s="135">
        <v>1</v>
      </c>
      <c r="X57" s="135">
        <v>0</v>
      </c>
      <c r="Y57" s="135">
        <v>0</v>
      </c>
      <c r="Z57" s="135">
        <v>0</v>
      </c>
      <c r="AA57" s="135">
        <v>0</v>
      </c>
      <c r="AB57" s="135">
        <v>0</v>
      </c>
      <c r="AC57" s="135">
        <v>2</v>
      </c>
      <c r="AD57" s="135">
        <v>2</v>
      </c>
      <c r="AE57" s="135">
        <v>5</v>
      </c>
      <c r="AF57" s="135">
        <v>29</v>
      </c>
      <c r="AG57" s="135">
        <v>148.5</v>
      </c>
      <c r="AH57" s="135">
        <v>0</v>
      </c>
      <c r="AI57" s="135">
        <v>35</v>
      </c>
      <c r="AJ57" s="135">
        <v>0</v>
      </c>
      <c r="AK57" s="135">
        <v>48</v>
      </c>
      <c r="AL57" s="135">
        <v>4</v>
      </c>
      <c r="AM57" s="135">
        <v>2</v>
      </c>
      <c r="AN57" s="135">
        <v>1</v>
      </c>
      <c r="AO57" s="135">
        <v>0</v>
      </c>
      <c r="AP57" s="135">
        <v>0</v>
      </c>
      <c r="AQ57" s="135">
        <v>0</v>
      </c>
      <c r="AR57" s="135">
        <v>0</v>
      </c>
      <c r="AS57" s="135">
        <v>0</v>
      </c>
      <c r="AT57" s="135">
        <v>0</v>
      </c>
      <c r="AU57" s="135">
        <v>0</v>
      </c>
      <c r="AV57" s="135">
        <v>0</v>
      </c>
      <c r="AW57" s="135">
        <v>0</v>
      </c>
      <c r="AX57" s="135">
        <v>3</v>
      </c>
      <c r="AY57" s="135">
        <v>0</v>
      </c>
      <c r="AZ57" s="135">
        <v>0</v>
      </c>
      <c r="BA57" s="135">
        <v>0</v>
      </c>
      <c r="BB57" s="135">
        <v>0</v>
      </c>
      <c r="BC57" s="135">
        <v>0</v>
      </c>
      <c r="BD57" s="135">
        <v>0</v>
      </c>
      <c r="BE57" s="135">
        <v>0</v>
      </c>
      <c r="BF57" s="135">
        <v>2</v>
      </c>
      <c r="BG57" s="135">
        <v>0</v>
      </c>
      <c r="BH57" s="135">
        <v>0</v>
      </c>
      <c r="BI57" s="135">
        <v>0</v>
      </c>
      <c r="BJ57" s="135">
        <v>1</v>
      </c>
      <c r="BK57" s="135">
        <v>0</v>
      </c>
      <c r="BL57" s="135">
        <v>0</v>
      </c>
      <c r="BM57" s="135">
        <v>0</v>
      </c>
      <c r="BN57" s="135">
        <v>0</v>
      </c>
      <c r="BO57" s="135">
        <v>3</v>
      </c>
      <c r="BP57" s="135">
        <v>0</v>
      </c>
      <c r="BQ57" s="135">
        <v>0</v>
      </c>
      <c r="BR57" s="135">
        <v>0</v>
      </c>
      <c r="BS57" s="135">
        <v>2</v>
      </c>
      <c r="BT57" s="135">
        <v>0</v>
      </c>
      <c r="BU57" s="135">
        <v>0</v>
      </c>
      <c r="BV57" s="135">
        <v>4</v>
      </c>
      <c r="BW57" s="135">
        <v>3</v>
      </c>
      <c r="BX57" s="135">
        <v>128</v>
      </c>
      <c r="BY57" s="135">
        <v>21</v>
      </c>
      <c r="BZ57" s="135">
        <v>130</v>
      </c>
      <c r="CA57" s="135">
        <f t="shared" si="4"/>
        <v>329.5</v>
      </c>
      <c r="CB57" s="135">
        <f t="shared" si="5"/>
        <v>11.229135053110774</v>
      </c>
      <c r="CC57" s="135">
        <f t="shared" si="6"/>
        <v>14.56752655538695</v>
      </c>
      <c r="CD57" s="135">
        <f t="shared" si="7"/>
        <v>350.5</v>
      </c>
    </row>
    <row r="58" spans="1:82" x14ac:dyDescent="0.2">
      <c r="A58" s="135">
        <v>3</v>
      </c>
      <c r="B58" s="136">
        <v>25</v>
      </c>
      <c r="C58" s="135" t="s">
        <v>425</v>
      </c>
      <c r="D58" s="146">
        <v>217</v>
      </c>
      <c r="E58" s="139">
        <v>277</v>
      </c>
      <c r="F58" s="135">
        <v>221</v>
      </c>
      <c r="G58" s="140">
        <f>'Revised Stratig. - April ''08'!G222</f>
        <v>5368</v>
      </c>
      <c r="H58" s="135">
        <v>18</v>
      </c>
      <c r="I58" s="135">
        <v>0</v>
      </c>
      <c r="J58" s="135">
        <v>3</v>
      </c>
      <c r="K58" s="135">
        <v>6</v>
      </c>
      <c r="L58" s="135">
        <v>3</v>
      </c>
      <c r="M58" s="135">
        <v>3</v>
      </c>
      <c r="N58" s="135">
        <v>3</v>
      </c>
      <c r="O58" s="135">
        <v>27</v>
      </c>
      <c r="P58" s="135">
        <v>0</v>
      </c>
      <c r="Q58" s="135">
        <v>0</v>
      </c>
      <c r="R58" s="135">
        <v>0</v>
      </c>
      <c r="S58" s="135">
        <v>0</v>
      </c>
      <c r="T58" s="135">
        <v>1</v>
      </c>
      <c r="U58" s="135">
        <v>3</v>
      </c>
      <c r="V58" s="135">
        <v>0</v>
      </c>
      <c r="W58" s="135">
        <v>2</v>
      </c>
      <c r="X58" s="135">
        <v>0</v>
      </c>
      <c r="Y58" s="135">
        <v>0</v>
      </c>
      <c r="Z58" s="135">
        <v>1</v>
      </c>
      <c r="AA58" s="135">
        <v>1</v>
      </c>
      <c r="AB58" s="135">
        <v>0</v>
      </c>
      <c r="AC58" s="135">
        <v>3</v>
      </c>
      <c r="AD58" s="135">
        <v>0</v>
      </c>
      <c r="AE58" s="135">
        <v>2</v>
      </c>
      <c r="AF58" s="135">
        <v>26</v>
      </c>
      <c r="AG58" s="135">
        <v>134</v>
      </c>
      <c r="AH58" s="135">
        <v>0</v>
      </c>
      <c r="AI58" s="135">
        <v>24</v>
      </c>
      <c r="AJ58" s="135">
        <v>0</v>
      </c>
      <c r="AK58" s="135">
        <v>53</v>
      </c>
      <c r="AL58" s="135">
        <v>5</v>
      </c>
      <c r="AM58" s="135">
        <v>2</v>
      </c>
      <c r="AN58" s="135">
        <v>6</v>
      </c>
      <c r="AO58" s="135">
        <v>0</v>
      </c>
      <c r="AP58" s="135">
        <v>0</v>
      </c>
      <c r="AQ58" s="135">
        <v>0</v>
      </c>
      <c r="AR58" s="135">
        <v>0</v>
      </c>
      <c r="AS58" s="135">
        <v>0</v>
      </c>
      <c r="AT58" s="135">
        <v>0</v>
      </c>
      <c r="AU58" s="135">
        <v>4</v>
      </c>
      <c r="AV58" s="135">
        <v>0</v>
      </c>
      <c r="AW58" s="135">
        <v>0</v>
      </c>
      <c r="AX58" s="135">
        <v>1</v>
      </c>
      <c r="AY58" s="135">
        <v>0</v>
      </c>
      <c r="AZ58" s="135">
        <v>0</v>
      </c>
      <c r="BA58" s="135">
        <v>0</v>
      </c>
      <c r="BB58" s="135">
        <v>0</v>
      </c>
      <c r="BC58" s="135">
        <v>0</v>
      </c>
      <c r="BD58" s="135">
        <v>0</v>
      </c>
      <c r="BE58" s="135">
        <v>0</v>
      </c>
      <c r="BF58" s="135">
        <v>0</v>
      </c>
      <c r="BG58" s="135">
        <v>0</v>
      </c>
      <c r="BH58" s="135">
        <v>0</v>
      </c>
      <c r="BI58" s="135">
        <v>0</v>
      </c>
      <c r="BJ58" s="135">
        <v>0</v>
      </c>
      <c r="BK58" s="135">
        <v>0</v>
      </c>
      <c r="BL58" s="135">
        <v>0</v>
      </c>
      <c r="BM58" s="135">
        <v>0</v>
      </c>
      <c r="BN58" s="135">
        <v>0</v>
      </c>
      <c r="BO58" s="135">
        <v>2</v>
      </c>
      <c r="BP58" s="135">
        <v>0</v>
      </c>
      <c r="BQ58" s="135">
        <v>0</v>
      </c>
      <c r="BR58" s="135">
        <v>0</v>
      </c>
      <c r="BS58" s="135">
        <v>3</v>
      </c>
      <c r="BT58" s="135">
        <v>0</v>
      </c>
      <c r="BU58" s="135">
        <v>0</v>
      </c>
      <c r="BV58" s="135">
        <v>3</v>
      </c>
      <c r="BW58" s="135">
        <v>1</v>
      </c>
      <c r="BX58" s="135">
        <v>93</v>
      </c>
      <c r="BY58" s="135">
        <v>17</v>
      </c>
      <c r="BZ58" s="135">
        <v>78</v>
      </c>
      <c r="CA58" s="135">
        <f t="shared" si="4"/>
        <v>300</v>
      </c>
      <c r="CB58" s="135">
        <f t="shared" si="5"/>
        <v>9</v>
      </c>
      <c r="CC58" s="135">
        <f t="shared" si="6"/>
        <v>17.666666666666668</v>
      </c>
      <c r="CD58" s="135">
        <f t="shared" si="7"/>
        <v>322</v>
      </c>
    </row>
    <row r="59" spans="1:82" x14ac:dyDescent="0.2">
      <c r="A59" s="135">
        <v>3</v>
      </c>
      <c r="B59" s="136">
        <v>26</v>
      </c>
      <c r="C59" s="135" t="s">
        <v>425</v>
      </c>
      <c r="D59" s="146">
        <v>218</v>
      </c>
      <c r="E59" s="139">
        <v>278</v>
      </c>
      <c r="F59" s="135">
        <v>222</v>
      </c>
      <c r="G59" s="140">
        <f>'Revised Stratig. - April ''08'!G223</f>
        <v>5385</v>
      </c>
      <c r="H59" s="135">
        <v>13</v>
      </c>
      <c r="I59" s="135">
        <v>0</v>
      </c>
      <c r="J59" s="135">
        <v>1</v>
      </c>
      <c r="K59" s="135">
        <v>8</v>
      </c>
      <c r="L59" s="135">
        <v>1</v>
      </c>
      <c r="M59" s="135">
        <v>0</v>
      </c>
      <c r="N59" s="135">
        <v>0</v>
      </c>
      <c r="O59" s="135">
        <v>38</v>
      </c>
      <c r="P59" s="135">
        <v>0</v>
      </c>
      <c r="Q59" s="135">
        <v>0</v>
      </c>
      <c r="R59" s="135">
        <v>0</v>
      </c>
      <c r="S59" s="135">
        <v>0</v>
      </c>
      <c r="T59" s="135">
        <v>0</v>
      </c>
      <c r="U59" s="135">
        <v>0</v>
      </c>
      <c r="V59" s="135">
        <v>0</v>
      </c>
      <c r="W59" s="135">
        <v>0</v>
      </c>
      <c r="X59" s="135">
        <v>0</v>
      </c>
      <c r="Y59" s="135">
        <v>0</v>
      </c>
      <c r="Z59" s="135">
        <v>0</v>
      </c>
      <c r="AA59" s="135">
        <v>1</v>
      </c>
      <c r="AB59" s="135">
        <v>0</v>
      </c>
      <c r="AC59" s="135">
        <v>2</v>
      </c>
      <c r="AD59" s="135">
        <v>1</v>
      </c>
      <c r="AE59" s="135">
        <v>10</v>
      </c>
      <c r="AF59" s="135">
        <v>38</v>
      </c>
      <c r="AG59" s="135">
        <v>120.5</v>
      </c>
      <c r="AH59" s="135">
        <v>0</v>
      </c>
      <c r="AI59" s="135">
        <v>40</v>
      </c>
      <c r="AJ59" s="135">
        <v>0</v>
      </c>
      <c r="AK59" s="135">
        <v>51</v>
      </c>
      <c r="AL59" s="135">
        <v>5</v>
      </c>
      <c r="AM59" s="135">
        <v>2</v>
      </c>
      <c r="AN59" s="135">
        <v>4</v>
      </c>
      <c r="AO59" s="135">
        <v>0</v>
      </c>
      <c r="AP59" s="135">
        <v>0</v>
      </c>
      <c r="AQ59" s="135">
        <v>0</v>
      </c>
      <c r="AR59" s="135">
        <v>1</v>
      </c>
      <c r="AS59" s="135">
        <v>0</v>
      </c>
      <c r="AT59" s="135">
        <v>0</v>
      </c>
      <c r="AU59" s="135">
        <v>2</v>
      </c>
      <c r="AV59" s="135">
        <v>0</v>
      </c>
      <c r="AW59" s="135">
        <v>0</v>
      </c>
      <c r="AX59" s="135">
        <v>0</v>
      </c>
      <c r="AY59" s="135">
        <v>0</v>
      </c>
      <c r="AZ59" s="135">
        <v>1</v>
      </c>
      <c r="BA59" s="135">
        <v>0</v>
      </c>
      <c r="BB59" s="135">
        <v>0</v>
      </c>
      <c r="BC59" s="135">
        <v>0</v>
      </c>
      <c r="BD59" s="135">
        <v>0</v>
      </c>
      <c r="BE59" s="135">
        <v>0</v>
      </c>
      <c r="BF59" s="135">
        <v>1</v>
      </c>
      <c r="BG59" s="135">
        <v>0</v>
      </c>
      <c r="BH59" s="135">
        <v>0</v>
      </c>
      <c r="BI59" s="135">
        <v>0</v>
      </c>
      <c r="BJ59" s="135">
        <v>0</v>
      </c>
      <c r="BK59" s="135">
        <v>0</v>
      </c>
      <c r="BL59" s="135">
        <v>0</v>
      </c>
      <c r="BM59" s="135">
        <v>0</v>
      </c>
      <c r="BN59" s="135">
        <v>0</v>
      </c>
      <c r="BO59" s="135">
        <v>0</v>
      </c>
      <c r="BP59" s="135">
        <v>0</v>
      </c>
      <c r="BQ59" s="135">
        <v>0</v>
      </c>
      <c r="BR59" s="135">
        <v>0</v>
      </c>
      <c r="BS59" s="135">
        <v>2</v>
      </c>
      <c r="BT59" s="135">
        <v>0</v>
      </c>
      <c r="BU59" s="135">
        <v>0</v>
      </c>
      <c r="BV59" s="135">
        <v>7</v>
      </c>
      <c r="BW59" s="135">
        <v>3</v>
      </c>
      <c r="BX59" s="135">
        <v>110</v>
      </c>
      <c r="BY59" s="135">
        <v>27</v>
      </c>
      <c r="BZ59" s="135">
        <v>79</v>
      </c>
      <c r="CA59" s="135">
        <f t="shared" si="4"/>
        <v>316.5</v>
      </c>
      <c r="CB59" s="135">
        <f t="shared" si="5"/>
        <v>12.006319115323855</v>
      </c>
      <c r="CC59" s="135">
        <f t="shared" si="6"/>
        <v>16.113744075829384</v>
      </c>
      <c r="CD59" s="135">
        <f t="shared" si="7"/>
        <v>339.5</v>
      </c>
    </row>
    <row r="60" spans="1:82" x14ac:dyDescent="0.2">
      <c r="A60" s="135">
        <v>3</v>
      </c>
      <c r="B60" s="136">
        <v>27</v>
      </c>
      <c r="C60" s="135" t="s">
        <v>425</v>
      </c>
      <c r="D60" s="146">
        <v>219</v>
      </c>
      <c r="E60" s="139">
        <v>279</v>
      </c>
      <c r="F60" s="135">
        <v>223</v>
      </c>
      <c r="G60" s="140">
        <f>'Revised Stratig. - April ''08'!G224</f>
        <v>5402</v>
      </c>
      <c r="H60" s="135">
        <v>21</v>
      </c>
      <c r="I60" s="135">
        <v>0</v>
      </c>
      <c r="J60" s="135">
        <v>2</v>
      </c>
      <c r="K60" s="135">
        <v>6</v>
      </c>
      <c r="L60" s="135">
        <v>0</v>
      </c>
      <c r="M60" s="135">
        <v>3</v>
      </c>
      <c r="N60" s="135">
        <v>6</v>
      </c>
      <c r="O60" s="135">
        <v>37</v>
      </c>
      <c r="P60" s="135">
        <v>1</v>
      </c>
      <c r="Q60" s="135">
        <v>0</v>
      </c>
      <c r="R60" s="135">
        <v>0</v>
      </c>
      <c r="S60" s="135">
        <v>0</v>
      </c>
      <c r="T60" s="135">
        <v>1</v>
      </c>
      <c r="U60" s="135">
        <v>0</v>
      </c>
      <c r="V60" s="135">
        <v>0</v>
      </c>
      <c r="W60" s="135">
        <v>0</v>
      </c>
      <c r="X60" s="135">
        <v>0</v>
      </c>
      <c r="Y60" s="135">
        <v>0</v>
      </c>
      <c r="Z60" s="135">
        <v>0</v>
      </c>
      <c r="AA60" s="135">
        <v>2</v>
      </c>
      <c r="AB60" s="135">
        <v>0</v>
      </c>
      <c r="AC60" s="135">
        <v>0</v>
      </c>
      <c r="AD60" s="135">
        <v>0</v>
      </c>
      <c r="AE60" s="135">
        <v>3</v>
      </c>
      <c r="AF60" s="135">
        <v>26</v>
      </c>
      <c r="AG60" s="135">
        <v>147</v>
      </c>
      <c r="AH60" s="135">
        <v>0</v>
      </c>
      <c r="AI60" s="135">
        <v>44</v>
      </c>
      <c r="AJ60" s="135">
        <v>0</v>
      </c>
      <c r="AK60" s="135">
        <v>63</v>
      </c>
      <c r="AL60" s="135">
        <v>3</v>
      </c>
      <c r="AM60" s="135">
        <v>3</v>
      </c>
      <c r="AN60" s="135">
        <v>3</v>
      </c>
      <c r="AO60" s="135">
        <v>0</v>
      </c>
      <c r="AP60" s="135">
        <v>0</v>
      </c>
      <c r="AQ60" s="135">
        <v>1</v>
      </c>
      <c r="AR60" s="135">
        <v>0</v>
      </c>
      <c r="AS60" s="135">
        <v>0</v>
      </c>
      <c r="AT60" s="135">
        <v>0</v>
      </c>
      <c r="AU60" s="135">
        <v>0</v>
      </c>
      <c r="AV60" s="135">
        <v>0</v>
      </c>
      <c r="AW60" s="135">
        <v>0</v>
      </c>
      <c r="AX60" s="135">
        <v>1</v>
      </c>
      <c r="AY60" s="135">
        <v>0</v>
      </c>
      <c r="AZ60" s="135">
        <v>1</v>
      </c>
      <c r="BA60" s="135">
        <v>0</v>
      </c>
      <c r="BB60" s="135">
        <v>0</v>
      </c>
      <c r="BC60" s="135">
        <v>0</v>
      </c>
      <c r="BD60" s="135">
        <v>0</v>
      </c>
      <c r="BE60" s="135">
        <v>0</v>
      </c>
      <c r="BF60" s="135">
        <v>3</v>
      </c>
      <c r="BG60" s="135">
        <v>0</v>
      </c>
      <c r="BH60" s="135">
        <v>0</v>
      </c>
      <c r="BI60" s="135">
        <v>0</v>
      </c>
      <c r="BJ60" s="135">
        <v>0</v>
      </c>
      <c r="BK60" s="135">
        <v>0</v>
      </c>
      <c r="BL60" s="135">
        <v>0</v>
      </c>
      <c r="BM60" s="135">
        <v>0</v>
      </c>
      <c r="BN60" s="135">
        <v>0</v>
      </c>
      <c r="BO60" s="135">
        <v>0</v>
      </c>
      <c r="BP60" s="135">
        <v>0</v>
      </c>
      <c r="BQ60" s="135">
        <v>1</v>
      </c>
      <c r="BR60" s="135">
        <v>0</v>
      </c>
      <c r="BS60" s="135">
        <v>0</v>
      </c>
      <c r="BT60" s="135">
        <v>0</v>
      </c>
      <c r="BU60" s="135">
        <v>0</v>
      </c>
      <c r="BV60" s="135">
        <v>7</v>
      </c>
      <c r="BW60" s="135">
        <v>0</v>
      </c>
      <c r="BX60" s="135">
        <v>86</v>
      </c>
      <c r="BY60" s="135">
        <v>10</v>
      </c>
      <c r="BZ60" s="135">
        <v>54</v>
      </c>
      <c r="CA60" s="135">
        <f t="shared" si="4"/>
        <v>344</v>
      </c>
      <c r="CB60" s="135">
        <f t="shared" si="5"/>
        <v>10.755813953488373</v>
      </c>
      <c r="CC60" s="135">
        <f t="shared" si="6"/>
        <v>18.313953488372093</v>
      </c>
      <c r="CD60" s="135">
        <f t="shared" si="7"/>
        <v>364</v>
      </c>
    </row>
    <row r="61" spans="1:82" x14ac:dyDescent="0.2">
      <c r="A61" s="135">
        <v>3</v>
      </c>
      <c r="B61" s="136">
        <v>28</v>
      </c>
      <c r="C61" s="135" t="s">
        <v>425</v>
      </c>
      <c r="D61" s="146">
        <v>220</v>
      </c>
      <c r="E61" s="139">
        <v>280</v>
      </c>
      <c r="F61" s="135">
        <v>224</v>
      </c>
      <c r="G61" s="140">
        <f>'Revised Stratig. - April ''08'!G225</f>
        <v>5419</v>
      </c>
      <c r="H61" s="135">
        <v>11</v>
      </c>
      <c r="I61" s="135">
        <v>0</v>
      </c>
      <c r="J61" s="135">
        <v>2</v>
      </c>
      <c r="K61" s="135">
        <v>8</v>
      </c>
      <c r="L61" s="135">
        <v>1</v>
      </c>
      <c r="M61" s="135">
        <v>0</v>
      </c>
      <c r="N61" s="135">
        <v>0</v>
      </c>
      <c r="O61" s="135">
        <v>28</v>
      </c>
      <c r="P61" s="135">
        <v>0</v>
      </c>
      <c r="Q61" s="135">
        <v>0</v>
      </c>
      <c r="R61" s="135">
        <v>1</v>
      </c>
      <c r="S61" s="135">
        <v>0</v>
      </c>
      <c r="T61" s="135">
        <v>0</v>
      </c>
      <c r="U61" s="135">
        <v>1</v>
      </c>
      <c r="V61" s="135">
        <v>0</v>
      </c>
      <c r="W61" s="135">
        <v>1</v>
      </c>
      <c r="X61" s="135">
        <v>0</v>
      </c>
      <c r="Y61" s="135">
        <v>0</v>
      </c>
      <c r="Z61" s="135">
        <v>0</v>
      </c>
      <c r="AA61" s="135">
        <v>0</v>
      </c>
      <c r="AB61" s="135">
        <v>0</v>
      </c>
      <c r="AC61" s="135">
        <v>1</v>
      </c>
      <c r="AD61" s="135">
        <v>1</v>
      </c>
      <c r="AE61" s="135">
        <v>24</v>
      </c>
      <c r="AF61" s="135">
        <v>5</v>
      </c>
      <c r="AG61" s="135">
        <v>108</v>
      </c>
      <c r="AH61" s="135">
        <v>0</v>
      </c>
      <c r="AI61" s="135">
        <v>19</v>
      </c>
      <c r="AJ61" s="135">
        <v>0</v>
      </c>
      <c r="AK61" s="135">
        <v>49</v>
      </c>
      <c r="AL61" s="135">
        <v>2</v>
      </c>
      <c r="AM61" s="135">
        <v>0</v>
      </c>
      <c r="AN61" s="135">
        <v>1</v>
      </c>
      <c r="AO61" s="135">
        <v>0</v>
      </c>
      <c r="AP61" s="135">
        <v>0</v>
      </c>
      <c r="AQ61" s="135">
        <v>0</v>
      </c>
      <c r="AR61" s="135">
        <v>0</v>
      </c>
      <c r="AS61" s="135">
        <v>0</v>
      </c>
      <c r="AT61" s="135">
        <v>0</v>
      </c>
      <c r="AU61" s="135">
        <v>2</v>
      </c>
      <c r="AV61" s="135">
        <v>0</v>
      </c>
      <c r="AW61" s="135">
        <v>0</v>
      </c>
      <c r="AX61" s="135">
        <v>1</v>
      </c>
      <c r="AY61" s="135">
        <v>0</v>
      </c>
      <c r="AZ61" s="135">
        <v>0</v>
      </c>
      <c r="BA61" s="135">
        <v>0</v>
      </c>
      <c r="BB61" s="135">
        <v>0</v>
      </c>
      <c r="BC61" s="135">
        <v>0</v>
      </c>
      <c r="BD61" s="135">
        <v>2</v>
      </c>
      <c r="BE61" s="135">
        <v>1</v>
      </c>
      <c r="BF61" s="135">
        <v>0</v>
      </c>
      <c r="BG61" s="135">
        <v>0</v>
      </c>
      <c r="BH61" s="135">
        <v>0</v>
      </c>
      <c r="BI61" s="135">
        <v>0</v>
      </c>
      <c r="BJ61" s="135">
        <v>0</v>
      </c>
      <c r="BK61" s="135">
        <v>0</v>
      </c>
      <c r="BL61" s="135">
        <v>0</v>
      </c>
      <c r="BM61" s="135">
        <v>0</v>
      </c>
      <c r="BN61" s="135">
        <v>0</v>
      </c>
      <c r="BO61" s="135">
        <v>0</v>
      </c>
      <c r="BP61" s="135">
        <v>0</v>
      </c>
      <c r="BQ61" s="135">
        <v>0</v>
      </c>
      <c r="BR61" s="135">
        <v>0</v>
      </c>
      <c r="BS61" s="135">
        <v>0</v>
      </c>
      <c r="BT61" s="135">
        <v>0</v>
      </c>
      <c r="BU61" s="135">
        <v>0</v>
      </c>
      <c r="BV61" s="135">
        <v>0</v>
      </c>
      <c r="BW61" s="135">
        <v>0</v>
      </c>
      <c r="BX61" s="135">
        <v>45</v>
      </c>
      <c r="BY61" s="135">
        <v>27</v>
      </c>
      <c r="BZ61" s="140">
        <v>23782.08695652174</v>
      </c>
      <c r="CA61" s="135">
        <f t="shared" si="4"/>
        <v>251</v>
      </c>
      <c r="CB61" s="135">
        <f t="shared" si="5"/>
        <v>11.155378486055776</v>
      </c>
      <c r="CC61" s="135">
        <f t="shared" si="6"/>
        <v>19.52191235059761</v>
      </c>
      <c r="CD61" s="135">
        <f t="shared" si="7"/>
        <v>258</v>
      </c>
    </row>
    <row r="62" spans="1:82" x14ac:dyDescent="0.2">
      <c r="A62" s="135">
        <v>3</v>
      </c>
      <c r="B62" s="136">
        <v>29</v>
      </c>
      <c r="C62" s="135" t="s">
        <v>425</v>
      </c>
      <c r="D62" s="146">
        <v>221</v>
      </c>
      <c r="E62" s="139">
        <v>281</v>
      </c>
      <c r="F62" s="135">
        <v>225</v>
      </c>
      <c r="G62" s="140">
        <f>'Revised Stratig. - April ''08'!G226</f>
        <v>5441</v>
      </c>
      <c r="H62" s="135">
        <v>18</v>
      </c>
      <c r="I62" s="135">
        <v>0</v>
      </c>
      <c r="J62" s="135">
        <v>5</v>
      </c>
      <c r="K62" s="135">
        <v>7</v>
      </c>
      <c r="L62" s="135">
        <v>2</v>
      </c>
      <c r="M62" s="135">
        <v>2</v>
      </c>
      <c r="N62" s="135">
        <v>5</v>
      </c>
      <c r="O62" s="135">
        <v>52</v>
      </c>
      <c r="P62" s="135">
        <v>1</v>
      </c>
      <c r="Q62" s="135">
        <v>0</v>
      </c>
      <c r="R62" s="135">
        <v>0</v>
      </c>
      <c r="S62" s="135">
        <v>0</v>
      </c>
      <c r="T62" s="135">
        <v>1</v>
      </c>
      <c r="U62" s="135">
        <v>0</v>
      </c>
      <c r="V62" s="135">
        <v>0</v>
      </c>
      <c r="W62" s="135">
        <v>2</v>
      </c>
      <c r="X62" s="135">
        <v>0</v>
      </c>
      <c r="Y62" s="135">
        <v>1</v>
      </c>
      <c r="Z62" s="135">
        <v>0</v>
      </c>
      <c r="AA62" s="135">
        <v>0</v>
      </c>
      <c r="AB62" s="135">
        <v>0</v>
      </c>
      <c r="AC62" s="135">
        <v>1</v>
      </c>
      <c r="AD62" s="135">
        <v>0</v>
      </c>
      <c r="AE62" s="135">
        <v>5</v>
      </c>
      <c r="AF62" s="135">
        <v>36</v>
      </c>
      <c r="AG62" s="135">
        <v>101</v>
      </c>
      <c r="AH62" s="135">
        <v>0</v>
      </c>
      <c r="AI62" s="135">
        <v>20</v>
      </c>
      <c r="AJ62" s="135">
        <v>0</v>
      </c>
      <c r="AK62" s="135">
        <v>56</v>
      </c>
      <c r="AL62" s="135">
        <v>6</v>
      </c>
      <c r="AM62" s="135">
        <v>3</v>
      </c>
      <c r="AN62" s="135">
        <v>5</v>
      </c>
      <c r="AO62" s="135">
        <v>0</v>
      </c>
      <c r="AP62" s="135">
        <v>0</v>
      </c>
      <c r="AQ62" s="135">
        <v>0</v>
      </c>
      <c r="AR62" s="135">
        <v>0</v>
      </c>
      <c r="AS62" s="135">
        <v>0</v>
      </c>
      <c r="AT62" s="135">
        <v>0</v>
      </c>
      <c r="AU62" s="135">
        <v>1</v>
      </c>
      <c r="AV62" s="135">
        <v>0</v>
      </c>
      <c r="AW62" s="135">
        <v>0</v>
      </c>
      <c r="AX62" s="135">
        <v>1</v>
      </c>
      <c r="AY62" s="135">
        <v>0</v>
      </c>
      <c r="AZ62" s="135">
        <v>4</v>
      </c>
      <c r="BA62" s="135">
        <v>0</v>
      </c>
      <c r="BB62" s="135">
        <v>0</v>
      </c>
      <c r="BC62" s="135">
        <v>0</v>
      </c>
      <c r="BD62" s="135">
        <v>0</v>
      </c>
      <c r="BE62" s="135">
        <v>0</v>
      </c>
      <c r="BF62" s="135">
        <v>2</v>
      </c>
      <c r="BG62" s="135">
        <v>0</v>
      </c>
      <c r="BH62" s="135">
        <v>0</v>
      </c>
      <c r="BI62" s="135">
        <v>0</v>
      </c>
      <c r="BJ62" s="135">
        <v>0</v>
      </c>
      <c r="BK62" s="135">
        <v>0</v>
      </c>
      <c r="BL62" s="135">
        <v>0</v>
      </c>
      <c r="BM62" s="135">
        <v>0</v>
      </c>
      <c r="BN62" s="135">
        <v>0</v>
      </c>
      <c r="BO62" s="135">
        <v>0</v>
      </c>
      <c r="BP62" s="135">
        <v>0</v>
      </c>
      <c r="BQ62" s="135">
        <v>0</v>
      </c>
      <c r="BR62" s="135">
        <v>0</v>
      </c>
      <c r="BS62" s="135">
        <v>0</v>
      </c>
      <c r="BT62" s="135">
        <v>0</v>
      </c>
      <c r="BU62" s="135">
        <v>0</v>
      </c>
      <c r="BV62" s="135">
        <v>11</v>
      </c>
      <c r="BW62" s="135">
        <v>3</v>
      </c>
      <c r="BX62" s="135">
        <v>121</v>
      </c>
      <c r="BY62" s="135">
        <v>27</v>
      </c>
      <c r="BZ62" s="135">
        <v>110</v>
      </c>
      <c r="CA62" s="135">
        <f t="shared" si="4"/>
        <v>303</v>
      </c>
      <c r="CB62" s="135">
        <f t="shared" si="5"/>
        <v>17.161716171617162</v>
      </c>
      <c r="CC62" s="135">
        <f t="shared" si="6"/>
        <v>18.481848184818482</v>
      </c>
      <c r="CD62" s="135">
        <f t="shared" si="7"/>
        <v>333</v>
      </c>
    </row>
    <row r="63" spans="1:82" x14ac:dyDescent="0.2">
      <c r="A63" s="135">
        <v>3</v>
      </c>
      <c r="B63" s="136">
        <v>30</v>
      </c>
      <c r="C63" s="135" t="s">
        <v>425</v>
      </c>
      <c r="D63" s="146">
        <v>222</v>
      </c>
      <c r="E63" s="139">
        <v>282</v>
      </c>
      <c r="F63" s="135">
        <v>226</v>
      </c>
      <c r="G63" s="140">
        <f>'Revised Stratig. - April ''08'!G227</f>
        <v>5462</v>
      </c>
      <c r="H63" s="135">
        <v>22</v>
      </c>
      <c r="I63" s="135">
        <v>0</v>
      </c>
      <c r="J63" s="135">
        <v>2</v>
      </c>
      <c r="K63" s="135">
        <v>8</v>
      </c>
      <c r="L63" s="135">
        <v>1</v>
      </c>
      <c r="M63" s="135">
        <v>2</v>
      </c>
      <c r="N63" s="135">
        <v>0</v>
      </c>
      <c r="O63" s="135">
        <v>32</v>
      </c>
      <c r="P63" s="135">
        <v>1</v>
      </c>
      <c r="Q63" s="135">
        <v>0</v>
      </c>
      <c r="R63" s="135">
        <v>0</v>
      </c>
      <c r="S63" s="135">
        <v>0</v>
      </c>
      <c r="T63" s="135">
        <v>2</v>
      </c>
      <c r="U63" s="135">
        <v>0</v>
      </c>
      <c r="V63" s="135">
        <v>0</v>
      </c>
      <c r="W63" s="135">
        <v>1</v>
      </c>
      <c r="X63" s="135">
        <v>0</v>
      </c>
      <c r="Y63" s="135">
        <v>0</v>
      </c>
      <c r="Z63" s="135">
        <v>0</v>
      </c>
      <c r="AA63" s="135">
        <v>0</v>
      </c>
      <c r="AB63" s="135">
        <v>0</v>
      </c>
      <c r="AC63" s="135">
        <v>4</v>
      </c>
      <c r="AD63" s="135">
        <v>1</v>
      </c>
      <c r="AE63" s="135">
        <v>1</v>
      </c>
      <c r="AF63" s="135">
        <v>21</v>
      </c>
      <c r="AG63" s="135">
        <v>140</v>
      </c>
      <c r="AH63" s="135">
        <v>0</v>
      </c>
      <c r="AI63" s="135">
        <v>38</v>
      </c>
      <c r="AJ63" s="135">
        <v>1</v>
      </c>
      <c r="AK63" s="135">
        <v>47</v>
      </c>
      <c r="AL63" s="135">
        <v>5</v>
      </c>
      <c r="AM63" s="135">
        <v>4</v>
      </c>
      <c r="AN63" s="135">
        <v>3</v>
      </c>
      <c r="AO63" s="135">
        <v>0</v>
      </c>
      <c r="AP63" s="135">
        <v>0</v>
      </c>
      <c r="AQ63" s="135">
        <v>0</v>
      </c>
      <c r="AR63" s="135">
        <v>1</v>
      </c>
      <c r="AS63" s="135">
        <v>0</v>
      </c>
      <c r="AT63" s="135">
        <v>0</v>
      </c>
      <c r="AU63" s="135">
        <v>2</v>
      </c>
      <c r="AV63" s="135">
        <v>0</v>
      </c>
      <c r="AW63" s="135">
        <v>0</v>
      </c>
      <c r="AX63" s="135">
        <v>0</v>
      </c>
      <c r="AY63" s="135">
        <v>0</v>
      </c>
      <c r="AZ63" s="135">
        <v>2</v>
      </c>
      <c r="BA63" s="135">
        <v>0</v>
      </c>
      <c r="BB63" s="135">
        <v>0</v>
      </c>
      <c r="BC63" s="135">
        <v>0</v>
      </c>
      <c r="BD63" s="135">
        <v>0</v>
      </c>
      <c r="BE63" s="135">
        <v>0</v>
      </c>
      <c r="BF63" s="135">
        <v>3</v>
      </c>
      <c r="BG63" s="135">
        <v>0</v>
      </c>
      <c r="BH63" s="135">
        <v>0</v>
      </c>
      <c r="BI63" s="135">
        <v>0</v>
      </c>
      <c r="BJ63" s="135">
        <v>0</v>
      </c>
      <c r="BK63" s="135">
        <v>0</v>
      </c>
      <c r="BL63" s="135">
        <v>0</v>
      </c>
      <c r="BM63" s="135">
        <v>0</v>
      </c>
      <c r="BN63" s="135">
        <v>0</v>
      </c>
      <c r="BO63" s="135">
        <v>0</v>
      </c>
      <c r="BP63" s="135">
        <v>0</v>
      </c>
      <c r="BQ63" s="135">
        <v>0</v>
      </c>
      <c r="BR63" s="135">
        <v>0</v>
      </c>
      <c r="BS63" s="135">
        <v>1</v>
      </c>
      <c r="BT63" s="135">
        <v>0</v>
      </c>
      <c r="BU63" s="135">
        <v>0</v>
      </c>
      <c r="BV63" s="135">
        <v>6</v>
      </c>
      <c r="BW63" s="135">
        <v>2</v>
      </c>
      <c r="BX63" s="135">
        <v>125</v>
      </c>
      <c r="BY63" s="135">
        <v>19</v>
      </c>
      <c r="BZ63" s="135">
        <v>115</v>
      </c>
      <c r="CA63" s="135">
        <f t="shared" si="4"/>
        <v>307</v>
      </c>
      <c r="CB63" s="135">
        <f t="shared" si="5"/>
        <v>10.423452768729643</v>
      </c>
      <c r="CC63" s="135">
        <f t="shared" si="6"/>
        <v>15.309446254071663</v>
      </c>
      <c r="CD63" s="135">
        <f t="shared" si="7"/>
        <v>331</v>
      </c>
    </row>
    <row r="64" spans="1:82" x14ac:dyDescent="0.2">
      <c r="A64" s="135">
        <v>3</v>
      </c>
      <c r="B64" s="136">
        <v>31</v>
      </c>
      <c r="C64" s="135" t="s">
        <v>425</v>
      </c>
      <c r="D64" s="146">
        <v>223</v>
      </c>
      <c r="E64" s="139">
        <v>283</v>
      </c>
      <c r="F64" s="135">
        <v>227</v>
      </c>
      <c r="G64" s="140">
        <f>'Revised Stratig. - April ''08'!G228</f>
        <v>5484</v>
      </c>
      <c r="H64" s="135">
        <v>23</v>
      </c>
      <c r="I64" s="135">
        <v>0</v>
      </c>
      <c r="J64" s="135">
        <v>1</v>
      </c>
      <c r="K64" s="135">
        <v>9</v>
      </c>
      <c r="L64" s="135">
        <v>6</v>
      </c>
      <c r="M64" s="135">
        <v>0</v>
      </c>
      <c r="N64" s="135">
        <v>0</v>
      </c>
      <c r="O64" s="135">
        <v>39</v>
      </c>
      <c r="P64" s="135">
        <v>0</v>
      </c>
      <c r="Q64" s="135">
        <v>0</v>
      </c>
      <c r="R64" s="135">
        <v>0</v>
      </c>
      <c r="S64" s="135">
        <v>0</v>
      </c>
      <c r="T64" s="135">
        <v>1</v>
      </c>
      <c r="U64" s="135">
        <v>0</v>
      </c>
      <c r="V64" s="135">
        <v>0</v>
      </c>
      <c r="W64" s="135">
        <v>4</v>
      </c>
      <c r="X64" s="135">
        <v>0</v>
      </c>
      <c r="Y64" s="135">
        <v>0</v>
      </c>
      <c r="Z64" s="135">
        <v>0</v>
      </c>
      <c r="AA64" s="135">
        <v>2</v>
      </c>
      <c r="AB64" s="135">
        <v>0</v>
      </c>
      <c r="AC64" s="135">
        <v>1</v>
      </c>
      <c r="AD64" s="135">
        <v>0</v>
      </c>
      <c r="AE64" s="135">
        <v>2</v>
      </c>
      <c r="AF64" s="135">
        <v>35</v>
      </c>
      <c r="AG64" s="135">
        <v>184.5</v>
      </c>
      <c r="AH64" s="135">
        <v>1</v>
      </c>
      <c r="AI64" s="135">
        <v>27</v>
      </c>
      <c r="AJ64" s="135">
        <v>0</v>
      </c>
      <c r="AK64" s="135">
        <v>31</v>
      </c>
      <c r="AL64" s="135">
        <v>3</v>
      </c>
      <c r="AM64" s="135">
        <v>1</v>
      </c>
      <c r="AN64" s="135">
        <v>5</v>
      </c>
      <c r="AO64" s="135">
        <v>1</v>
      </c>
      <c r="AP64" s="135">
        <v>0</v>
      </c>
      <c r="AQ64" s="135">
        <v>0</v>
      </c>
      <c r="AR64" s="135">
        <v>3</v>
      </c>
      <c r="AS64" s="135">
        <v>0</v>
      </c>
      <c r="AT64" s="135">
        <v>0</v>
      </c>
      <c r="AU64" s="135">
        <v>4</v>
      </c>
      <c r="AV64" s="135">
        <v>0</v>
      </c>
      <c r="AW64" s="135">
        <v>0</v>
      </c>
      <c r="AX64" s="135">
        <v>1</v>
      </c>
      <c r="AY64" s="135">
        <v>0</v>
      </c>
      <c r="AZ64" s="135">
        <v>0</v>
      </c>
      <c r="BA64" s="135">
        <v>0</v>
      </c>
      <c r="BB64" s="135">
        <v>0</v>
      </c>
      <c r="BC64" s="135">
        <v>0</v>
      </c>
      <c r="BD64" s="135">
        <v>0</v>
      </c>
      <c r="BE64" s="135">
        <v>0</v>
      </c>
      <c r="BF64" s="135">
        <v>1</v>
      </c>
      <c r="BG64" s="135">
        <v>0</v>
      </c>
      <c r="BH64" s="135">
        <v>0</v>
      </c>
      <c r="BI64" s="135">
        <v>0</v>
      </c>
      <c r="BJ64" s="135">
        <v>0</v>
      </c>
      <c r="BK64" s="135">
        <v>0</v>
      </c>
      <c r="BL64" s="135">
        <v>0</v>
      </c>
      <c r="BM64" s="135">
        <v>0</v>
      </c>
      <c r="BN64" s="135">
        <v>0</v>
      </c>
      <c r="BO64" s="135">
        <v>0</v>
      </c>
      <c r="BP64" s="135">
        <v>0</v>
      </c>
      <c r="BQ64" s="135">
        <v>0</v>
      </c>
      <c r="BR64" s="135">
        <v>0</v>
      </c>
      <c r="BS64" s="135">
        <v>3</v>
      </c>
      <c r="BT64" s="135">
        <v>0</v>
      </c>
      <c r="BU64" s="135">
        <v>0</v>
      </c>
      <c r="BV64" s="135">
        <v>0</v>
      </c>
      <c r="BW64" s="135">
        <v>1</v>
      </c>
      <c r="BX64" s="135">
        <v>98</v>
      </c>
      <c r="BY64" s="135">
        <v>13</v>
      </c>
      <c r="BZ64" s="135">
        <v>144</v>
      </c>
      <c r="CA64" s="135">
        <f t="shared" si="4"/>
        <v>346.5</v>
      </c>
      <c r="CB64" s="135">
        <f t="shared" si="5"/>
        <v>11.255411255411255</v>
      </c>
      <c r="CC64" s="135">
        <f t="shared" si="6"/>
        <v>8.9466089466089471</v>
      </c>
      <c r="CD64" s="135">
        <f t="shared" si="7"/>
        <v>366.5</v>
      </c>
    </row>
    <row r="65" spans="1:82" x14ac:dyDescent="0.2">
      <c r="A65" s="135">
        <v>3</v>
      </c>
      <c r="B65" s="136">
        <v>32</v>
      </c>
      <c r="C65" s="135" t="s">
        <v>425</v>
      </c>
      <c r="D65" s="146">
        <v>224</v>
      </c>
      <c r="E65" s="139">
        <v>284</v>
      </c>
      <c r="F65" s="135">
        <v>228</v>
      </c>
      <c r="G65" s="140">
        <f>'Revised Stratig. - April ''08'!G229</f>
        <v>5505</v>
      </c>
      <c r="H65" s="135">
        <v>28</v>
      </c>
      <c r="I65" s="135">
        <v>0</v>
      </c>
      <c r="J65" s="135">
        <v>4</v>
      </c>
      <c r="K65" s="135">
        <v>9</v>
      </c>
      <c r="L65" s="135">
        <v>2</v>
      </c>
      <c r="M65" s="135">
        <v>0</v>
      </c>
      <c r="N65" s="135">
        <v>2</v>
      </c>
      <c r="O65" s="135">
        <v>30</v>
      </c>
      <c r="P65" s="135">
        <v>0</v>
      </c>
      <c r="Q65" s="135">
        <v>0</v>
      </c>
      <c r="R65" s="135">
        <v>0</v>
      </c>
      <c r="S65" s="135">
        <v>0</v>
      </c>
      <c r="T65" s="135">
        <v>3</v>
      </c>
      <c r="U65" s="135">
        <v>1</v>
      </c>
      <c r="V65" s="135">
        <v>0</v>
      </c>
      <c r="W65" s="135">
        <v>1</v>
      </c>
      <c r="X65" s="135">
        <v>0</v>
      </c>
      <c r="Y65" s="135">
        <v>0</v>
      </c>
      <c r="Z65" s="135">
        <v>0</v>
      </c>
      <c r="AA65" s="135">
        <v>2</v>
      </c>
      <c r="AB65" s="135">
        <v>0</v>
      </c>
      <c r="AC65" s="135">
        <v>5</v>
      </c>
      <c r="AD65" s="135">
        <v>1</v>
      </c>
      <c r="AE65" s="135">
        <v>5</v>
      </c>
      <c r="AF65" s="135">
        <v>28</v>
      </c>
      <c r="AG65" s="135">
        <v>130</v>
      </c>
      <c r="AH65" s="135">
        <v>0</v>
      </c>
      <c r="AI65" s="135">
        <v>29</v>
      </c>
      <c r="AJ65" s="135">
        <v>0</v>
      </c>
      <c r="AK65" s="135">
        <v>34</v>
      </c>
      <c r="AL65" s="135">
        <v>0</v>
      </c>
      <c r="AM65" s="135">
        <v>0</v>
      </c>
      <c r="AN65" s="135">
        <v>3</v>
      </c>
      <c r="AO65" s="135">
        <v>1</v>
      </c>
      <c r="AP65" s="135">
        <v>0</v>
      </c>
      <c r="AQ65" s="135">
        <v>1</v>
      </c>
      <c r="AR65" s="135">
        <v>0</v>
      </c>
      <c r="AS65" s="135">
        <v>0</v>
      </c>
      <c r="AT65" s="135">
        <v>0</v>
      </c>
      <c r="AU65" s="135">
        <v>6</v>
      </c>
      <c r="AV65" s="135">
        <v>0</v>
      </c>
      <c r="AW65" s="135">
        <v>0</v>
      </c>
      <c r="AX65" s="135">
        <v>1</v>
      </c>
      <c r="AY65" s="135">
        <v>1</v>
      </c>
      <c r="AZ65" s="135">
        <v>4</v>
      </c>
      <c r="BA65" s="135">
        <v>0</v>
      </c>
      <c r="BB65" s="135">
        <v>0</v>
      </c>
      <c r="BC65" s="135">
        <v>0</v>
      </c>
      <c r="BD65" s="135">
        <v>0</v>
      </c>
      <c r="BE65" s="135">
        <v>0</v>
      </c>
      <c r="BF65" s="135">
        <v>0</v>
      </c>
      <c r="BG65" s="135">
        <v>0</v>
      </c>
      <c r="BH65" s="135">
        <v>0</v>
      </c>
      <c r="BI65" s="135">
        <v>0</v>
      </c>
      <c r="BJ65" s="135">
        <v>0</v>
      </c>
      <c r="BK65" s="135">
        <v>0</v>
      </c>
      <c r="BL65" s="135">
        <v>0</v>
      </c>
      <c r="BM65" s="135">
        <v>0</v>
      </c>
      <c r="BN65" s="135">
        <v>0</v>
      </c>
      <c r="BO65" s="135">
        <v>5</v>
      </c>
      <c r="BP65" s="135">
        <v>0</v>
      </c>
      <c r="BQ65" s="135">
        <v>0</v>
      </c>
      <c r="BR65" s="135">
        <v>0</v>
      </c>
      <c r="BS65" s="135">
        <v>10</v>
      </c>
      <c r="BT65" s="135">
        <v>0</v>
      </c>
      <c r="BU65" s="135">
        <v>0</v>
      </c>
      <c r="BV65" s="135">
        <v>1</v>
      </c>
      <c r="BW65" s="135">
        <v>1</v>
      </c>
      <c r="BX65" s="135">
        <v>113</v>
      </c>
      <c r="BY65" s="135">
        <v>5</v>
      </c>
      <c r="BZ65" s="135">
        <v>187</v>
      </c>
      <c r="CA65" s="135">
        <f t="shared" si="4"/>
        <v>286</v>
      </c>
      <c r="CB65" s="135">
        <f t="shared" si="5"/>
        <v>10.48951048951049</v>
      </c>
      <c r="CC65" s="135">
        <f t="shared" si="6"/>
        <v>11.888111888111888</v>
      </c>
      <c r="CD65" s="135">
        <f t="shared" si="7"/>
        <v>320</v>
      </c>
    </row>
    <row r="66" spans="1:82" x14ac:dyDescent="0.2">
      <c r="A66" s="135">
        <v>3</v>
      </c>
      <c r="B66" s="136">
        <v>33</v>
      </c>
      <c r="C66" s="135" t="s">
        <v>425</v>
      </c>
      <c r="D66" s="146">
        <v>225</v>
      </c>
      <c r="E66" s="139">
        <v>285</v>
      </c>
      <c r="F66" s="135">
        <v>229</v>
      </c>
      <c r="G66" s="140">
        <f>'Revised Stratig. - April ''08'!G230</f>
        <v>5527</v>
      </c>
      <c r="H66" s="135">
        <v>14</v>
      </c>
      <c r="I66" s="135">
        <v>0</v>
      </c>
      <c r="J66" s="135">
        <v>3</v>
      </c>
      <c r="K66" s="135">
        <v>8</v>
      </c>
      <c r="L66" s="135">
        <v>4</v>
      </c>
      <c r="M66" s="135">
        <v>3</v>
      </c>
      <c r="N66" s="135">
        <v>2</v>
      </c>
      <c r="O66" s="135">
        <v>23</v>
      </c>
      <c r="P66" s="135">
        <v>0</v>
      </c>
      <c r="Q66" s="135">
        <v>0</v>
      </c>
      <c r="R66" s="135">
        <v>0</v>
      </c>
      <c r="S66" s="135">
        <v>0</v>
      </c>
      <c r="T66" s="135">
        <v>1</v>
      </c>
      <c r="U66" s="135">
        <v>0</v>
      </c>
      <c r="V66" s="135">
        <v>0</v>
      </c>
      <c r="W66" s="135">
        <v>3</v>
      </c>
      <c r="X66" s="135">
        <v>0</v>
      </c>
      <c r="Y66" s="135">
        <v>0</v>
      </c>
      <c r="Z66" s="135">
        <v>0</v>
      </c>
      <c r="AA66" s="135">
        <v>0</v>
      </c>
      <c r="AB66" s="135">
        <v>0</v>
      </c>
      <c r="AC66" s="135">
        <v>3</v>
      </c>
      <c r="AD66" s="135">
        <v>0</v>
      </c>
      <c r="AE66" s="135">
        <v>1</v>
      </c>
      <c r="AF66" s="135">
        <v>32</v>
      </c>
      <c r="AG66" s="135">
        <v>150</v>
      </c>
      <c r="AH66" s="135">
        <v>0</v>
      </c>
      <c r="AI66" s="135">
        <v>22</v>
      </c>
      <c r="AJ66" s="135">
        <v>0</v>
      </c>
      <c r="AK66" s="135">
        <v>35</v>
      </c>
      <c r="AL66" s="135">
        <v>4</v>
      </c>
      <c r="AM66" s="135">
        <v>4</v>
      </c>
      <c r="AN66" s="135">
        <v>4</v>
      </c>
      <c r="AO66" s="135">
        <v>0</v>
      </c>
      <c r="AP66" s="135">
        <v>0</v>
      </c>
      <c r="AQ66" s="135">
        <v>1</v>
      </c>
      <c r="AR66" s="135">
        <v>0</v>
      </c>
      <c r="AS66" s="135">
        <v>0</v>
      </c>
      <c r="AT66" s="135">
        <v>0</v>
      </c>
      <c r="AU66" s="135">
        <v>4</v>
      </c>
      <c r="AV66" s="135">
        <v>0</v>
      </c>
      <c r="AW66" s="135">
        <v>0</v>
      </c>
      <c r="AX66" s="135">
        <v>1</v>
      </c>
      <c r="AY66" s="135">
        <v>1</v>
      </c>
      <c r="AZ66" s="135">
        <v>4</v>
      </c>
      <c r="BA66" s="135">
        <v>0</v>
      </c>
      <c r="BB66" s="135">
        <v>0</v>
      </c>
      <c r="BC66" s="135">
        <v>0</v>
      </c>
      <c r="BD66" s="135">
        <v>0</v>
      </c>
      <c r="BE66" s="135">
        <v>0</v>
      </c>
      <c r="BF66" s="135">
        <v>3</v>
      </c>
      <c r="BG66" s="135">
        <v>1</v>
      </c>
      <c r="BH66" s="135">
        <v>0</v>
      </c>
      <c r="BI66" s="135">
        <v>0</v>
      </c>
      <c r="BJ66" s="135">
        <v>0</v>
      </c>
      <c r="BK66" s="135">
        <v>0</v>
      </c>
      <c r="BL66" s="135">
        <v>0</v>
      </c>
      <c r="BM66" s="135">
        <v>0</v>
      </c>
      <c r="BN66" s="135">
        <v>0</v>
      </c>
      <c r="BO66" s="135">
        <v>5</v>
      </c>
      <c r="BP66" s="135">
        <v>0</v>
      </c>
      <c r="BQ66" s="135">
        <v>1</v>
      </c>
      <c r="BR66" s="135">
        <v>0</v>
      </c>
      <c r="BS66" s="135">
        <v>0</v>
      </c>
      <c r="BT66" s="135">
        <v>0</v>
      </c>
      <c r="BU66" s="135">
        <v>0</v>
      </c>
      <c r="BV66" s="135">
        <v>3</v>
      </c>
      <c r="BW66" s="135">
        <v>1</v>
      </c>
      <c r="BX66" s="135">
        <v>85</v>
      </c>
      <c r="BY66" s="135">
        <v>23</v>
      </c>
      <c r="BZ66" s="135">
        <v>164</v>
      </c>
      <c r="CA66" s="135">
        <f t="shared" si="4"/>
        <v>294</v>
      </c>
      <c r="CB66" s="135">
        <f t="shared" si="5"/>
        <v>7.8231292517006805</v>
      </c>
      <c r="CC66" s="135">
        <f t="shared" si="6"/>
        <v>11.904761904761903</v>
      </c>
      <c r="CD66" s="135">
        <f t="shared" si="7"/>
        <v>327</v>
      </c>
    </row>
    <row r="67" spans="1:82" s="144" customFormat="1" x14ac:dyDescent="0.2">
      <c r="A67" s="144">
        <v>3</v>
      </c>
      <c r="B67" s="144">
        <v>34</v>
      </c>
      <c r="C67" s="144" t="s">
        <v>425</v>
      </c>
      <c r="D67" s="147">
        <v>226</v>
      </c>
      <c r="E67" s="139">
        <v>286</v>
      </c>
      <c r="F67" s="144">
        <v>230</v>
      </c>
      <c r="G67" s="143">
        <f>'Revised Stratig. - April ''08'!G231</f>
        <v>5539</v>
      </c>
      <c r="H67" s="144">
        <v>23</v>
      </c>
      <c r="I67" s="144">
        <v>0</v>
      </c>
      <c r="J67" s="144">
        <v>3</v>
      </c>
      <c r="K67" s="144">
        <v>8</v>
      </c>
      <c r="L67" s="144">
        <v>0</v>
      </c>
      <c r="M67" s="144">
        <v>1</v>
      </c>
      <c r="N67" s="144">
        <v>6</v>
      </c>
      <c r="O67" s="144">
        <v>31</v>
      </c>
      <c r="P67" s="144">
        <v>0</v>
      </c>
      <c r="Q67" s="144">
        <v>0</v>
      </c>
      <c r="R67" s="144">
        <v>0</v>
      </c>
      <c r="S67" s="144">
        <v>0</v>
      </c>
      <c r="T67" s="144">
        <v>2</v>
      </c>
      <c r="U67" s="144">
        <v>0</v>
      </c>
      <c r="V67" s="144">
        <v>0</v>
      </c>
      <c r="W67" s="144">
        <v>3</v>
      </c>
      <c r="X67" s="144">
        <v>0</v>
      </c>
      <c r="Y67" s="144">
        <v>0</v>
      </c>
      <c r="Z67" s="144">
        <v>0</v>
      </c>
      <c r="AA67" s="144">
        <v>0</v>
      </c>
      <c r="AB67" s="144">
        <v>0</v>
      </c>
      <c r="AC67" s="144">
        <v>3</v>
      </c>
      <c r="AD67" s="144">
        <v>0</v>
      </c>
      <c r="AE67" s="144">
        <v>18</v>
      </c>
      <c r="AF67" s="144">
        <v>38</v>
      </c>
      <c r="AG67" s="144">
        <v>140</v>
      </c>
      <c r="AH67" s="144">
        <v>0</v>
      </c>
      <c r="AI67" s="144">
        <v>37</v>
      </c>
      <c r="AJ67" s="144">
        <v>1</v>
      </c>
      <c r="AK67" s="144">
        <v>45</v>
      </c>
      <c r="AL67" s="144">
        <v>5</v>
      </c>
      <c r="AM67" s="144">
        <v>5</v>
      </c>
      <c r="AN67" s="144">
        <v>4</v>
      </c>
      <c r="AO67" s="144">
        <v>0</v>
      </c>
      <c r="AP67" s="144">
        <v>0</v>
      </c>
      <c r="AQ67" s="144">
        <v>1</v>
      </c>
      <c r="AR67" s="144">
        <v>0</v>
      </c>
      <c r="AS67" s="144">
        <v>0</v>
      </c>
      <c r="AT67" s="144">
        <v>0</v>
      </c>
      <c r="AU67" s="144">
        <v>3</v>
      </c>
      <c r="AV67" s="144">
        <v>0</v>
      </c>
      <c r="AW67" s="144">
        <v>0</v>
      </c>
      <c r="AX67" s="144">
        <v>0</v>
      </c>
      <c r="AY67" s="144">
        <v>0</v>
      </c>
      <c r="AZ67" s="144">
        <v>1</v>
      </c>
      <c r="BA67" s="144">
        <v>0</v>
      </c>
      <c r="BB67" s="144">
        <v>0</v>
      </c>
      <c r="BC67" s="144">
        <v>0</v>
      </c>
      <c r="BD67" s="144">
        <v>0</v>
      </c>
      <c r="BE67" s="144">
        <v>0</v>
      </c>
      <c r="BF67" s="144">
        <v>2</v>
      </c>
      <c r="BG67" s="144">
        <v>0</v>
      </c>
      <c r="BH67" s="144">
        <v>0</v>
      </c>
      <c r="BI67" s="144">
        <v>0</v>
      </c>
      <c r="BJ67" s="144">
        <v>0</v>
      </c>
      <c r="BK67" s="144">
        <v>0</v>
      </c>
      <c r="BL67" s="144">
        <v>0</v>
      </c>
      <c r="BM67" s="144">
        <v>0</v>
      </c>
      <c r="BN67" s="144">
        <v>0</v>
      </c>
      <c r="BO67" s="144">
        <v>1</v>
      </c>
      <c r="BP67" s="144">
        <v>0</v>
      </c>
      <c r="BQ67" s="144">
        <v>0</v>
      </c>
      <c r="BR67" s="144">
        <v>0</v>
      </c>
      <c r="BS67" s="144">
        <v>2</v>
      </c>
      <c r="BT67" s="144">
        <v>0</v>
      </c>
      <c r="BU67" s="144">
        <v>0</v>
      </c>
      <c r="BV67" s="144">
        <v>7</v>
      </c>
      <c r="BW67" s="144">
        <v>1</v>
      </c>
      <c r="BX67" s="144">
        <v>110</v>
      </c>
      <c r="BY67" s="144">
        <v>30</v>
      </c>
      <c r="BZ67" s="144">
        <v>92</v>
      </c>
      <c r="CA67" s="135">
        <f t="shared" si="4"/>
        <v>341</v>
      </c>
      <c r="CB67" s="135">
        <f t="shared" si="5"/>
        <v>9.0909090909090917</v>
      </c>
      <c r="CC67" s="135">
        <f t="shared" si="6"/>
        <v>13.196480938416421</v>
      </c>
      <c r="CD67" s="135">
        <f t="shared" si="7"/>
        <v>368</v>
      </c>
    </row>
    <row r="68" spans="1:82" x14ac:dyDescent="0.2">
      <c r="A68" s="135">
        <v>3</v>
      </c>
      <c r="B68" s="136">
        <v>34</v>
      </c>
      <c r="C68" s="135" t="s">
        <v>426</v>
      </c>
      <c r="D68" s="146">
        <v>226</v>
      </c>
      <c r="E68" s="142">
        <v>286</v>
      </c>
      <c r="F68" s="135">
        <v>234</v>
      </c>
      <c r="G68" s="143">
        <f>'Revised Stratig. - April ''08'!G231</f>
        <v>5539</v>
      </c>
      <c r="H68" s="135">
        <v>10</v>
      </c>
      <c r="I68" s="135">
        <v>1</v>
      </c>
      <c r="J68" s="135">
        <v>0</v>
      </c>
      <c r="K68" s="135">
        <v>5</v>
      </c>
      <c r="L68" s="135">
        <v>0</v>
      </c>
      <c r="M68" s="135">
        <v>0</v>
      </c>
      <c r="N68" s="135">
        <v>2</v>
      </c>
      <c r="O68" s="135">
        <v>22</v>
      </c>
      <c r="P68" s="135">
        <v>0</v>
      </c>
      <c r="Q68" s="135">
        <v>0</v>
      </c>
      <c r="R68" s="135">
        <v>1</v>
      </c>
      <c r="S68" s="135">
        <v>0</v>
      </c>
      <c r="T68" s="135">
        <v>0</v>
      </c>
      <c r="U68" s="135">
        <v>1</v>
      </c>
      <c r="V68" s="135">
        <v>1</v>
      </c>
      <c r="W68" s="135">
        <v>2</v>
      </c>
      <c r="X68" s="135">
        <v>0</v>
      </c>
      <c r="Y68" s="135">
        <v>0</v>
      </c>
      <c r="Z68" s="135">
        <v>0</v>
      </c>
      <c r="AA68" s="135">
        <v>0</v>
      </c>
      <c r="AB68" s="135">
        <v>0</v>
      </c>
      <c r="AC68" s="135">
        <v>0</v>
      </c>
      <c r="AD68" s="135">
        <v>6</v>
      </c>
      <c r="AE68" s="135">
        <v>82</v>
      </c>
      <c r="AF68" s="135">
        <v>3</v>
      </c>
      <c r="AG68" s="135">
        <v>86</v>
      </c>
      <c r="AH68" s="135">
        <v>0</v>
      </c>
      <c r="AI68" s="135">
        <v>9</v>
      </c>
      <c r="AJ68" s="135">
        <v>0</v>
      </c>
      <c r="AK68" s="135">
        <v>53</v>
      </c>
      <c r="AL68" s="135">
        <v>1</v>
      </c>
      <c r="AM68" s="135">
        <v>3</v>
      </c>
      <c r="AN68" s="135">
        <v>2</v>
      </c>
      <c r="AO68" s="135">
        <v>0</v>
      </c>
      <c r="AP68" s="135">
        <v>0</v>
      </c>
      <c r="AQ68" s="135">
        <v>0</v>
      </c>
      <c r="AR68" s="135">
        <v>1</v>
      </c>
      <c r="AS68" s="135">
        <v>0</v>
      </c>
      <c r="AT68" s="135">
        <v>0</v>
      </c>
      <c r="AU68" s="135">
        <v>0</v>
      </c>
      <c r="AV68" s="135">
        <v>0</v>
      </c>
      <c r="AW68" s="135">
        <v>0</v>
      </c>
      <c r="AX68" s="135">
        <v>2</v>
      </c>
      <c r="AY68" s="135">
        <v>0</v>
      </c>
      <c r="AZ68" s="135">
        <v>1</v>
      </c>
      <c r="BA68" s="135">
        <v>0</v>
      </c>
      <c r="BB68" s="135">
        <v>0</v>
      </c>
      <c r="BC68" s="135">
        <v>0</v>
      </c>
      <c r="BD68" s="135">
        <v>7</v>
      </c>
      <c r="BE68" s="135">
        <v>0</v>
      </c>
      <c r="BF68" s="135">
        <v>0</v>
      </c>
      <c r="BG68" s="135">
        <v>0</v>
      </c>
      <c r="BH68" s="135">
        <v>0</v>
      </c>
      <c r="BI68" s="135">
        <v>0</v>
      </c>
      <c r="BJ68" s="135">
        <v>0</v>
      </c>
      <c r="BK68" s="135">
        <v>0</v>
      </c>
      <c r="BL68" s="135">
        <v>0</v>
      </c>
      <c r="BM68" s="135">
        <v>0</v>
      </c>
      <c r="BN68" s="135">
        <v>0</v>
      </c>
      <c r="BO68" s="135">
        <v>0</v>
      </c>
      <c r="BP68" s="135">
        <v>0</v>
      </c>
      <c r="BQ68" s="135">
        <v>0</v>
      </c>
      <c r="BR68" s="135">
        <v>0</v>
      </c>
      <c r="BS68" s="135">
        <v>0</v>
      </c>
      <c r="BT68" s="135">
        <v>0</v>
      </c>
      <c r="BU68" s="135">
        <v>3</v>
      </c>
      <c r="BV68" s="135">
        <v>0</v>
      </c>
      <c r="BW68" s="135">
        <v>0</v>
      </c>
      <c r="BX68" s="135">
        <v>78</v>
      </c>
      <c r="BY68" s="135">
        <v>13</v>
      </c>
      <c r="BZ68" s="135">
        <v>29375.621052631581</v>
      </c>
      <c r="CA68" s="135">
        <f t="shared" si="4"/>
        <v>275</v>
      </c>
      <c r="CB68" s="135">
        <f t="shared" si="5"/>
        <v>8</v>
      </c>
      <c r="CC68" s="135">
        <f t="shared" si="6"/>
        <v>19.272727272727273</v>
      </c>
      <c r="CD68" s="135">
        <f t="shared" si="7"/>
        <v>294</v>
      </c>
    </row>
    <row r="69" spans="1:82" x14ac:dyDescent="0.2">
      <c r="A69" s="135">
        <v>3</v>
      </c>
      <c r="B69" s="136">
        <v>35</v>
      </c>
      <c r="C69" s="135" t="s">
        <v>425</v>
      </c>
      <c r="D69" s="146">
        <v>227</v>
      </c>
      <c r="E69" s="139">
        <v>287</v>
      </c>
      <c r="F69" s="135">
        <v>231</v>
      </c>
      <c r="G69" s="140">
        <f>'Revised Stratig. - April ''08'!G232</f>
        <v>5552</v>
      </c>
      <c r="H69" s="135">
        <v>19</v>
      </c>
      <c r="I69" s="135">
        <v>0</v>
      </c>
      <c r="J69" s="135">
        <v>3</v>
      </c>
      <c r="K69" s="135">
        <v>5</v>
      </c>
      <c r="L69" s="135">
        <v>0</v>
      </c>
      <c r="M69" s="135">
        <v>0</v>
      </c>
      <c r="N69" s="135">
        <v>1</v>
      </c>
      <c r="O69" s="135">
        <v>23</v>
      </c>
      <c r="P69" s="135">
        <v>1</v>
      </c>
      <c r="Q69" s="135">
        <v>0</v>
      </c>
      <c r="R69" s="135">
        <v>0</v>
      </c>
      <c r="S69" s="135">
        <v>0</v>
      </c>
      <c r="T69" s="135">
        <v>1</v>
      </c>
      <c r="U69" s="135">
        <v>0</v>
      </c>
      <c r="V69" s="135">
        <v>1</v>
      </c>
      <c r="W69" s="135">
        <v>0</v>
      </c>
      <c r="X69" s="135">
        <v>0</v>
      </c>
      <c r="Y69" s="135">
        <v>0</v>
      </c>
      <c r="Z69" s="135">
        <v>1</v>
      </c>
      <c r="AA69" s="135">
        <v>0</v>
      </c>
      <c r="AB69" s="135">
        <v>0</v>
      </c>
      <c r="AC69" s="135">
        <v>0</v>
      </c>
      <c r="AD69" s="135">
        <v>0</v>
      </c>
      <c r="AE69" s="135">
        <v>14</v>
      </c>
      <c r="AF69" s="135">
        <v>43</v>
      </c>
      <c r="AG69" s="135">
        <v>131.5</v>
      </c>
      <c r="AH69" s="135">
        <v>0</v>
      </c>
      <c r="AI69" s="135">
        <v>23</v>
      </c>
      <c r="AJ69" s="135">
        <v>0</v>
      </c>
      <c r="AK69" s="135">
        <v>60</v>
      </c>
      <c r="AL69" s="135">
        <v>3</v>
      </c>
      <c r="AM69" s="135">
        <v>3</v>
      </c>
      <c r="AN69" s="135">
        <v>2</v>
      </c>
      <c r="AO69" s="135">
        <v>0</v>
      </c>
      <c r="AP69" s="135">
        <v>0</v>
      </c>
      <c r="AQ69" s="135">
        <v>1</v>
      </c>
      <c r="AR69" s="135">
        <v>0</v>
      </c>
      <c r="AS69" s="135">
        <v>0</v>
      </c>
      <c r="AT69" s="135">
        <v>0</v>
      </c>
      <c r="AU69" s="135">
        <v>1</v>
      </c>
      <c r="AV69" s="135">
        <v>0</v>
      </c>
      <c r="AW69" s="135">
        <v>0</v>
      </c>
      <c r="AX69" s="135">
        <v>2</v>
      </c>
      <c r="AY69" s="135">
        <v>0</v>
      </c>
      <c r="AZ69" s="135">
        <v>3</v>
      </c>
      <c r="BA69" s="135">
        <v>0</v>
      </c>
      <c r="BB69" s="135">
        <v>0</v>
      </c>
      <c r="BC69" s="135">
        <v>0</v>
      </c>
      <c r="BD69" s="135">
        <v>0</v>
      </c>
      <c r="BE69" s="135">
        <v>0</v>
      </c>
      <c r="BF69" s="135">
        <v>1</v>
      </c>
      <c r="BG69" s="135">
        <v>0</v>
      </c>
      <c r="BH69" s="135">
        <v>0</v>
      </c>
      <c r="BI69" s="135">
        <v>0</v>
      </c>
      <c r="BJ69" s="135">
        <v>0</v>
      </c>
      <c r="BK69" s="135">
        <v>0</v>
      </c>
      <c r="BL69" s="135">
        <v>0</v>
      </c>
      <c r="BM69" s="135">
        <v>0</v>
      </c>
      <c r="BN69" s="135">
        <v>0</v>
      </c>
      <c r="BO69" s="135">
        <v>1</v>
      </c>
      <c r="BP69" s="135">
        <v>0</v>
      </c>
      <c r="BQ69" s="135">
        <v>0</v>
      </c>
      <c r="BR69" s="135">
        <v>0</v>
      </c>
      <c r="BS69" s="135">
        <v>1</v>
      </c>
      <c r="BT69" s="135">
        <v>0</v>
      </c>
      <c r="BU69" s="135">
        <v>0</v>
      </c>
      <c r="BV69" s="135">
        <v>4</v>
      </c>
      <c r="BW69" s="135">
        <v>2</v>
      </c>
      <c r="BX69" s="135">
        <v>126</v>
      </c>
      <c r="BY69" s="135">
        <v>31</v>
      </c>
      <c r="BZ69" s="135">
        <v>219</v>
      </c>
      <c r="CA69" s="135">
        <f t="shared" ref="CA69:CA100" si="8">SUM(I69:AL69)</f>
        <v>310.5</v>
      </c>
      <c r="CB69" s="135">
        <f t="shared" ref="CB69:CB100" si="9">(O69/CA69)*100</f>
        <v>7.4074074074074066</v>
      </c>
      <c r="CC69" s="135">
        <f t="shared" ref="CC69:CC100" si="10">(AK69/CA69)*100</f>
        <v>19.323671497584542</v>
      </c>
      <c r="CD69" s="135">
        <f t="shared" ref="CD69:CD100" si="11">SUM(I69:BW69)</f>
        <v>331.5</v>
      </c>
    </row>
    <row r="70" spans="1:82" x14ac:dyDescent="0.2">
      <c r="A70" s="135">
        <v>3</v>
      </c>
      <c r="B70" s="136">
        <v>36</v>
      </c>
      <c r="C70" s="135" t="s">
        <v>425</v>
      </c>
      <c r="D70" s="146">
        <v>228</v>
      </c>
      <c r="E70" s="139">
        <v>288</v>
      </c>
      <c r="F70" s="135">
        <v>232</v>
      </c>
      <c r="G70" s="140">
        <f>'Revised Stratig. - April ''08'!G233</f>
        <v>5564</v>
      </c>
      <c r="H70" s="135">
        <v>21</v>
      </c>
      <c r="I70" s="135">
        <v>0</v>
      </c>
      <c r="J70" s="135">
        <v>0</v>
      </c>
      <c r="K70" s="135">
        <v>3</v>
      </c>
      <c r="L70" s="135">
        <v>2</v>
      </c>
      <c r="M70" s="135">
        <v>2</v>
      </c>
      <c r="N70" s="135">
        <v>1</v>
      </c>
      <c r="O70" s="135">
        <v>18</v>
      </c>
      <c r="P70" s="135">
        <v>0</v>
      </c>
      <c r="Q70" s="135">
        <v>0</v>
      </c>
      <c r="R70" s="135">
        <v>0</v>
      </c>
      <c r="S70" s="135">
        <v>0</v>
      </c>
      <c r="T70" s="135">
        <v>0</v>
      </c>
      <c r="U70" s="135">
        <v>0</v>
      </c>
      <c r="V70" s="135">
        <v>0</v>
      </c>
      <c r="W70" s="135">
        <v>0</v>
      </c>
      <c r="X70" s="135">
        <v>0</v>
      </c>
      <c r="Y70" s="135">
        <v>0</v>
      </c>
      <c r="Z70" s="135">
        <v>0</v>
      </c>
      <c r="AA70" s="135">
        <v>0</v>
      </c>
      <c r="AB70" s="135">
        <v>0</v>
      </c>
      <c r="AC70" s="135">
        <v>1</v>
      </c>
      <c r="AD70" s="135">
        <v>0</v>
      </c>
      <c r="AE70" s="135">
        <v>7</v>
      </c>
      <c r="AF70" s="135">
        <v>22</v>
      </c>
      <c r="AG70" s="135">
        <v>164</v>
      </c>
      <c r="AH70" s="135">
        <v>0</v>
      </c>
      <c r="AI70" s="135">
        <v>22</v>
      </c>
      <c r="AJ70" s="135">
        <v>2</v>
      </c>
      <c r="AK70" s="135">
        <v>72</v>
      </c>
      <c r="AL70" s="135">
        <v>4</v>
      </c>
      <c r="AM70" s="135">
        <v>3</v>
      </c>
      <c r="AN70" s="135">
        <v>3</v>
      </c>
      <c r="AO70" s="135">
        <v>1</v>
      </c>
      <c r="AP70" s="135">
        <v>0</v>
      </c>
      <c r="AQ70" s="135">
        <v>0</v>
      </c>
      <c r="AR70" s="135">
        <v>0</v>
      </c>
      <c r="AS70" s="135">
        <v>0</v>
      </c>
      <c r="AT70" s="135">
        <v>0</v>
      </c>
      <c r="AU70" s="135">
        <v>2</v>
      </c>
      <c r="AV70" s="135">
        <v>0</v>
      </c>
      <c r="AW70" s="135">
        <v>0</v>
      </c>
      <c r="AX70" s="135">
        <v>3</v>
      </c>
      <c r="AY70" s="135">
        <v>0</v>
      </c>
      <c r="AZ70" s="135">
        <v>0</v>
      </c>
      <c r="BA70" s="135">
        <v>0</v>
      </c>
      <c r="BB70" s="135">
        <v>0</v>
      </c>
      <c r="BC70" s="135">
        <v>0</v>
      </c>
      <c r="BD70" s="135">
        <v>0</v>
      </c>
      <c r="BE70" s="135">
        <v>0</v>
      </c>
      <c r="BF70" s="135">
        <v>1</v>
      </c>
      <c r="BG70" s="135">
        <v>0</v>
      </c>
      <c r="BH70" s="135">
        <v>2</v>
      </c>
      <c r="BI70" s="135">
        <v>0</v>
      </c>
      <c r="BJ70" s="135">
        <v>0</v>
      </c>
      <c r="BK70" s="135">
        <v>0</v>
      </c>
      <c r="BL70" s="135">
        <v>1</v>
      </c>
      <c r="BM70" s="135">
        <v>0</v>
      </c>
      <c r="BN70" s="135">
        <v>0</v>
      </c>
      <c r="BO70" s="135">
        <v>0</v>
      </c>
      <c r="BP70" s="135">
        <v>0</v>
      </c>
      <c r="BQ70" s="135">
        <v>0</v>
      </c>
      <c r="BR70" s="135">
        <v>0</v>
      </c>
      <c r="BS70" s="135">
        <v>0</v>
      </c>
      <c r="BT70" s="135">
        <v>0</v>
      </c>
      <c r="BU70" s="135">
        <v>0</v>
      </c>
      <c r="BV70" s="135">
        <v>10</v>
      </c>
      <c r="BW70" s="135">
        <v>0</v>
      </c>
      <c r="BX70" s="135">
        <v>149</v>
      </c>
      <c r="BY70" s="135">
        <v>25</v>
      </c>
      <c r="BZ70" s="135">
        <v>117</v>
      </c>
      <c r="CA70" s="135">
        <f t="shared" si="8"/>
        <v>320</v>
      </c>
      <c r="CB70" s="135">
        <f t="shared" si="9"/>
        <v>5.625</v>
      </c>
      <c r="CC70" s="135">
        <f t="shared" si="10"/>
        <v>22.5</v>
      </c>
      <c r="CD70" s="135">
        <f t="shared" si="11"/>
        <v>346</v>
      </c>
    </row>
    <row r="71" spans="1:82" x14ac:dyDescent="0.2">
      <c r="A71" s="135">
        <v>3</v>
      </c>
      <c r="B71" s="136">
        <v>37</v>
      </c>
      <c r="C71" s="135" t="s">
        <v>425</v>
      </c>
      <c r="D71" s="146">
        <v>229</v>
      </c>
      <c r="E71" s="139">
        <v>289</v>
      </c>
      <c r="F71" s="135">
        <v>233</v>
      </c>
      <c r="G71" s="140">
        <f>'Revised Stratig. - April ''08'!G234</f>
        <v>5577</v>
      </c>
      <c r="H71" s="135">
        <v>19</v>
      </c>
      <c r="I71" s="135">
        <v>0</v>
      </c>
      <c r="J71" s="135">
        <v>2</v>
      </c>
      <c r="K71" s="135">
        <v>6</v>
      </c>
      <c r="L71" s="135">
        <v>0</v>
      </c>
      <c r="M71" s="135">
        <v>0</v>
      </c>
      <c r="N71" s="135">
        <v>2</v>
      </c>
      <c r="O71" s="135">
        <v>12</v>
      </c>
      <c r="P71" s="135">
        <v>0</v>
      </c>
      <c r="Q71" s="135">
        <v>0</v>
      </c>
      <c r="R71" s="135">
        <v>0</v>
      </c>
      <c r="S71" s="135">
        <v>0</v>
      </c>
      <c r="T71" s="135">
        <v>0</v>
      </c>
      <c r="U71" s="135">
        <v>0</v>
      </c>
      <c r="V71" s="135">
        <v>0</v>
      </c>
      <c r="W71" s="135">
        <v>0</v>
      </c>
      <c r="X71" s="135">
        <v>0</v>
      </c>
      <c r="Y71" s="135">
        <v>0</v>
      </c>
      <c r="Z71" s="135">
        <v>0</v>
      </c>
      <c r="AA71" s="135">
        <v>0</v>
      </c>
      <c r="AB71" s="135">
        <v>0</v>
      </c>
      <c r="AC71" s="135">
        <v>0</v>
      </c>
      <c r="AD71" s="135">
        <v>0</v>
      </c>
      <c r="AE71" s="135">
        <v>6</v>
      </c>
      <c r="AF71" s="135">
        <v>31</v>
      </c>
      <c r="AG71" s="135">
        <v>157</v>
      </c>
      <c r="AH71" s="135">
        <v>0</v>
      </c>
      <c r="AI71" s="135">
        <v>24</v>
      </c>
      <c r="AJ71" s="135">
        <v>0</v>
      </c>
      <c r="AK71" s="135">
        <v>85</v>
      </c>
      <c r="AL71" s="135">
        <v>4</v>
      </c>
      <c r="AM71" s="135">
        <v>3</v>
      </c>
      <c r="AN71" s="135">
        <v>6</v>
      </c>
      <c r="AO71" s="135">
        <v>0</v>
      </c>
      <c r="AP71" s="135">
        <v>0</v>
      </c>
      <c r="AQ71" s="135">
        <v>0</v>
      </c>
      <c r="AR71" s="135">
        <v>0</v>
      </c>
      <c r="AS71" s="135">
        <v>0</v>
      </c>
      <c r="AT71" s="135">
        <v>0</v>
      </c>
      <c r="AU71" s="135">
        <v>2</v>
      </c>
      <c r="AV71" s="135">
        <v>0</v>
      </c>
      <c r="AW71" s="135">
        <v>0</v>
      </c>
      <c r="AX71" s="135">
        <v>0</v>
      </c>
      <c r="AY71" s="135">
        <v>0</v>
      </c>
      <c r="AZ71" s="135">
        <v>1</v>
      </c>
      <c r="BA71" s="135">
        <v>0</v>
      </c>
      <c r="BB71" s="135">
        <v>0</v>
      </c>
      <c r="BC71" s="135">
        <v>0</v>
      </c>
      <c r="BD71" s="135">
        <v>0</v>
      </c>
      <c r="BE71" s="135">
        <v>0</v>
      </c>
      <c r="BF71" s="135">
        <v>0</v>
      </c>
      <c r="BG71" s="135">
        <v>0</v>
      </c>
      <c r="BH71" s="135">
        <v>0</v>
      </c>
      <c r="BI71" s="135">
        <v>0</v>
      </c>
      <c r="BJ71" s="135">
        <v>0</v>
      </c>
      <c r="BK71" s="135">
        <v>0</v>
      </c>
      <c r="BL71" s="135">
        <v>0</v>
      </c>
      <c r="BM71" s="135">
        <v>0</v>
      </c>
      <c r="BN71" s="135">
        <v>0</v>
      </c>
      <c r="BO71" s="135">
        <v>0</v>
      </c>
      <c r="BP71" s="135">
        <v>0</v>
      </c>
      <c r="BQ71" s="135">
        <v>0</v>
      </c>
      <c r="BR71" s="135">
        <v>0</v>
      </c>
      <c r="BS71" s="135">
        <v>0</v>
      </c>
      <c r="BT71" s="135">
        <v>0</v>
      </c>
      <c r="BU71" s="135">
        <v>0</v>
      </c>
      <c r="BV71" s="135">
        <v>16</v>
      </c>
      <c r="BW71" s="135">
        <v>0</v>
      </c>
      <c r="BX71" s="135">
        <v>218</v>
      </c>
      <c r="BY71" s="135">
        <v>22</v>
      </c>
      <c r="BZ71" s="135">
        <v>125</v>
      </c>
      <c r="CA71" s="135">
        <f t="shared" si="8"/>
        <v>329</v>
      </c>
      <c r="CB71" s="135">
        <f t="shared" si="9"/>
        <v>3.6474164133738598</v>
      </c>
      <c r="CC71" s="135">
        <f t="shared" si="10"/>
        <v>25.835866261398177</v>
      </c>
      <c r="CD71" s="135">
        <f t="shared" si="11"/>
        <v>357</v>
      </c>
    </row>
    <row r="72" spans="1:82" x14ac:dyDescent="0.2">
      <c r="A72" s="135">
        <v>3</v>
      </c>
      <c r="B72" s="136">
        <v>39</v>
      </c>
      <c r="C72" s="135" t="s">
        <v>425</v>
      </c>
      <c r="D72" s="146">
        <v>231</v>
      </c>
      <c r="E72" s="139">
        <v>291</v>
      </c>
      <c r="F72" s="135">
        <v>235</v>
      </c>
      <c r="G72" s="140">
        <f>'Revised Stratig. - April ''08'!G236</f>
        <v>5595</v>
      </c>
      <c r="H72" s="135">
        <v>13</v>
      </c>
      <c r="I72" s="135">
        <v>0</v>
      </c>
      <c r="J72" s="135">
        <v>2</v>
      </c>
      <c r="K72" s="135">
        <v>6</v>
      </c>
      <c r="L72" s="135">
        <v>1</v>
      </c>
      <c r="M72" s="135">
        <v>0</v>
      </c>
      <c r="N72" s="135">
        <v>2</v>
      </c>
      <c r="O72" s="135">
        <v>25</v>
      </c>
      <c r="P72" s="135">
        <v>0</v>
      </c>
      <c r="Q72" s="135">
        <v>0</v>
      </c>
      <c r="R72" s="135">
        <v>0</v>
      </c>
      <c r="S72" s="135">
        <v>0</v>
      </c>
      <c r="T72" s="135">
        <v>0</v>
      </c>
      <c r="U72" s="135">
        <v>0</v>
      </c>
      <c r="V72" s="135">
        <v>0</v>
      </c>
      <c r="W72" s="135">
        <v>0</v>
      </c>
      <c r="X72" s="135">
        <v>0</v>
      </c>
      <c r="Y72" s="135">
        <v>0</v>
      </c>
      <c r="Z72" s="135">
        <v>1</v>
      </c>
      <c r="AA72" s="135">
        <v>1</v>
      </c>
      <c r="AB72" s="135">
        <v>0</v>
      </c>
      <c r="AC72" s="135">
        <v>0</v>
      </c>
      <c r="AD72" s="135">
        <v>1</v>
      </c>
      <c r="AE72" s="135">
        <v>5</v>
      </c>
      <c r="AF72" s="135">
        <v>29</v>
      </c>
      <c r="AG72" s="135">
        <v>186.5</v>
      </c>
      <c r="AH72" s="135">
        <v>0</v>
      </c>
      <c r="AI72" s="135">
        <v>17</v>
      </c>
      <c r="AJ72" s="135">
        <v>0</v>
      </c>
      <c r="AK72" s="135">
        <v>92</v>
      </c>
      <c r="AL72" s="135">
        <v>2</v>
      </c>
      <c r="AM72" s="135">
        <v>3</v>
      </c>
      <c r="AN72" s="135">
        <v>7</v>
      </c>
      <c r="AO72" s="135">
        <v>0</v>
      </c>
      <c r="AP72" s="135">
        <v>0</v>
      </c>
      <c r="AQ72" s="135">
        <v>0</v>
      </c>
      <c r="AR72" s="135">
        <v>0</v>
      </c>
      <c r="AS72" s="135">
        <v>0</v>
      </c>
      <c r="AT72" s="135">
        <v>0</v>
      </c>
      <c r="AU72" s="135">
        <v>3</v>
      </c>
      <c r="AV72" s="135">
        <v>0</v>
      </c>
      <c r="AW72" s="135">
        <v>0</v>
      </c>
      <c r="AX72" s="135">
        <v>2</v>
      </c>
      <c r="AY72" s="135">
        <v>0</v>
      </c>
      <c r="AZ72" s="135">
        <v>1</v>
      </c>
      <c r="BA72" s="135">
        <v>0</v>
      </c>
      <c r="BB72" s="135">
        <v>0</v>
      </c>
      <c r="BC72" s="135">
        <v>0</v>
      </c>
      <c r="BD72" s="135">
        <v>0</v>
      </c>
      <c r="BE72" s="135">
        <v>0</v>
      </c>
      <c r="BF72" s="135">
        <v>1</v>
      </c>
      <c r="BG72" s="135">
        <v>0</v>
      </c>
      <c r="BH72" s="135">
        <v>1</v>
      </c>
      <c r="BI72" s="135">
        <v>0</v>
      </c>
      <c r="BJ72" s="135">
        <v>0</v>
      </c>
      <c r="BK72" s="135">
        <v>0</v>
      </c>
      <c r="BL72" s="135">
        <v>0</v>
      </c>
      <c r="BM72" s="135">
        <v>0</v>
      </c>
      <c r="BN72" s="135">
        <v>2</v>
      </c>
      <c r="BO72" s="135">
        <v>0</v>
      </c>
      <c r="BP72" s="135">
        <v>0</v>
      </c>
      <c r="BQ72" s="135">
        <v>0</v>
      </c>
      <c r="BR72" s="135">
        <v>0</v>
      </c>
      <c r="BS72" s="135">
        <v>3</v>
      </c>
      <c r="BT72" s="135">
        <v>0</v>
      </c>
      <c r="BU72" s="135">
        <v>0</v>
      </c>
      <c r="BV72" s="135">
        <v>7</v>
      </c>
      <c r="BW72" s="135">
        <v>0</v>
      </c>
      <c r="BX72" s="135">
        <v>238</v>
      </c>
      <c r="BY72" s="135">
        <v>47</v>
      </c>
      <c r="BZ72" s="135">
        <v>123</v>
      </c>
      <c r="CA72" s="135">
        <f t="shared" si="8"/>
        <v>370.5</v>
      </c>
      <c r="CB72" s="135">
        <f t="shared" si="9"/>
        <v>6.7476383265856947</v>
      </c>
      <c r="CC72" s="135">
        <f t="shared" si="10"/>
        <v>24.831309041835357</v>
      </c>
      <c r="CD72" s="135">
        <f t="shared" si="11"/>
        <v>400.5</v>
      </c>
    </row>
    <row r="73" spans="1:82" x14ac:dyDescent="0.2">
      <c r="A73" s="135">
        <v>3</v>
      </c>
      <c r="B73" s="136">
        <v>40</v>
      </c>
      <c r="C73" s="135" t="s">
        <v>425</v>
      </c>
      <c r="D73" s="146">
        <v>232</v>
      </c>
      <c r="E73" s="139">
        <v>292</v>
      </c>
      <c r="F73" s="135">
        <v>236</v>
      </c>
      <c r="G73" s="140">
        <f>'Revised Stratig. - April ''08'!G237</f>
        <v>5601</v>
      </c>
      <c r="H73" s="135">
        <v>12</v>
      </c>
      <c r="I73" s="135">
        <v>0</v>
      </c>
      <c r="J73" s="135">
        <v>0</v>
      </c>
      <c r="K73" s="135">
        <v>0</v>
      </c>
      <c r="L73" s="135">
        <v>0</v>
      </c>
      <c r="M73" s="135">
        <v>2</v>
      </c>
      <c r="N73" s="135">
        <v>1</v>
      </c>
      <c r="O73" s="135">
        <v>13</v>
      </c>
      <c r="P73" s="135">
        <v>0</v>
      </c>
      <c r="Q73" s="135">
        <v>0</v>
      </c>
      <c r="R73" s="135">
        <v>0</v>
      </c>
      <c r="S73" s="135">
        <v>0</v>
      </c>
      <c r="T73" s="135">
        <v>0</v>
      </c>
      <c r="U73" s="135">
        <v>2</v>
      </c>
      <c r="V73" s="135">
        <v>0</v>
      </c>
      <c r="W73" s="135">
        <v>2</v>
      </c>
      <c r="X73" s="135">
        <v>0</v>
      </c>
      <c r="Y73" s="135">
        <v>0</v>
      </c>
      <c r="Z73" s="135">
        <v>2</v>
      </c>
      <c r="AA73" s="135">
        <v>0</v>
      </c>
      <c r="AB73" s="135">
        <v>0</v>
      </c>
      <c r="AC73" s="135">
        <v>1</v>
      </c>
      <c r="AD73" s="135">
        <v>1</v>
      </c>
      <c r="AE73" s="135">
        <v>5</v>
      </c>
      <c r="AF73" s="135">
        <v>26</v>
      </c>
      <c r="AG73" s="135">
        <v>169.5</v>
      </c>
      <c r="AH73" s="135">
        <v>0</v>
      </c>
      <c r="AI73" s="135">
        <v>18</v>
      </c>
      <c r="AJ73" s="135">
        <v>0</v>
      </c>
      <c r="AK73" s="135">
        <v>66</v>
      </c>
      <c r="AL73" s="135">
        <v>1</v>
      </c>
      <c r="AM73" s="135">
        <v>6</v>
      </c>
      <c r="AN73" s="135">
        <v>5</v>
      </c>
      <c r="AO73" s="135">
        <v>0</v>
      </c>
      <c r="AP73" s="135">
        <v>0</v>
      </c>
      <c r="AQ73" s="135">
        <v>0</v>
      </c>
      <c r="AR73" s="135">
        <v>0</v>
      </c>
      <c r="AS73" s="135">
        <v>0</v>
      </c>
      <c r="AT73" s="135">
        <v>0</v>
      </c>
      <c r="AU73" s="135">
        <v>1</v>
      </c>
      <c r="AV73" s="135">
        <v>0</v>
      </c>
      <c r="AW73" s="135">
        <v>0</v>
      </c>
      <c r="AX73" s="135">
        <v>1</v>
      </c>
      <c r="AY73" s="135">
        <v>0</v>
      </c>
      <c r="AZ73" s="135">
        <v>3</v>
      </c>
      <c r="BA73" s="135">
        <v>0</v>
      </c>
      <c r="BB73" s="135">
        <v>0</v>
      </c>
      <c r="BC73" s="135">
        <v>0</v>
      </c>
      <c r="BD73" s="135">
        <v>0</v>
      </c>
      <c r="BE73" s="135">
        <v>0</v>
      </c>
      <c r="BF73" s="135">
        <v>1</v>
      </c>
      <c r="BG73" s="135">
        <v>0</v>
      </c>
      <c r="BH73" s="135">
        <v>0</v>
      </c>
      <c r="BI73" s="135">
        <v>0</v>
      </c>
      <c r="BJ73" s="135">
        <v>0</v>
      </c>
      <c r="BK73" s="135">
        <v>0</v>
      </c>
      <c r="BL73" s="135">
        <v>1</v>
      </c>
      <c r="BM73" s="135">
        <v>0</v>
      </c>
      <c r="BN73" s="135">
        <v>0</v>
      </c>
      <c r="BO73" s="135">
        <v>0</v>
      </c>
      <c r="BP73" s="135">
        <v>0</v>
      </c>
      <c r="BQ73" s="135">
        <v>0</v>
      </c>
      <c r="BR73" s="135">
        <v>0</v>
      </c>
      <c r="BS73" s="135">
        <v>0</v>
      </c>
      <c r="BT73" s="135">
        <v>0</v>
      </c>
      <c r="BU73" s="135">
        <v>0</v>
      </c>
      <c r="BV73" s="135">
        <v>7</v>
      </c>
      <c r="BW73" s="135">
        <v>4</v>
      </c>
      <c r="BX73" s="135">
        <v>197</v>
      </c>
      <c r="BY73" s="135">
        <v>22</v>
      </c>
      <c r="BZ73" s="135">
        <v>79</v>
      </c>
      <c r="CA73" s="135">
        <f t="shared" si="8"/>
        <v>309.5</v>
      </c>
      <c r="CB73" s="135">
        <f t="shared" si="9"/>
        <v>4.2003231017770597</v>
      </c>
      <c r="CC73" s="135">
        <f t="shared" si="10"/>
        <v>21.32471728594507</v>
      </c>
      <c r="CD73" s="135">
        <f t="shared" si="11"/>
        <v>338.5</v>
      </c>
    </row>
    <row r="74" spans="1:82" x14ac:dyDescent="0.2">
      <c r="A74" s="135">
        <v>3</v>
      </c>
      <c r="B74" s="136">
        <v>41</v>
      </c>
      <c r="C74" s="135" t="s">
        <v>425</v>
      </c>
      <c r="D74" s="146">
        <v>233</v>
      </c>
      <c r="E74" s="139">
        <v>293</v>
      </c>
      <c r="F74" s="135">
        <v>237</v>
      </c>
      <c r="G74" s="140">
        <f>'Revised Stratig. - April ''08'!G238</f>
        <v>5607</v>
      </c>
      <c r="H74" s="135">
        <v>18</v>
      </c>
      <c r="I74" s="135">
        <v>0</v>
      </c>
      <c r="J74" s="135">
        <v>3</v>
      </c>
      <c r="K74" s="135">
        <v>6</v>
      </c>
      <c r="L74" s="135">
        <v>0</v>
      </c>
      <c r="M74" s="135">
        <v>1</v>
      </c>
      <c r="N74" s="135">
        <v>1</v>
      </c>
      <c r="O74" s="135">
        <v>18</v>
      </c>
      <c r="P74" s="135">
        <v>0</v>
      </c>
      <c r="Q74" s="135">
        <v>0</v>
      </c>
      <c r="R74" s="135">
        <v>0</v>
      </c>
      <c r="S74" s="135">
        <v>0</v>
      </c>
      <c r="T74" s="135">
        <v>1</v>
      </c>
      <c r="U74" s="135">
        <v>1</v>
      </c>
      <c r="V74" s="135">
        <v>0</v>
      </c>
      <c r="W74" s="135">
        <v>2</v>
      </c>
      <c r="X74" s="135">
        <v>0</v>
      </c>
      <c r="Y74" s="135">
        <v>0</v>
      </c>
      <c r="Z74" s="135">
        <v>0</v>
      </c>
      <c r="AA74" s="135">
        <v>1</v>
      </c>
      <c r="AB74" s="135">
        <v>0</v>
      </c>
      <c r="AC74" s="135">
        <v>2</v>
      </c>
      <c r="AD74" s="135">
        <v>0</v>
      </c>
      <c r="AE74" s="135">
        <v>11</v>
      </c>
      <c r="AF74" s="135">
        <v>36</v>
      </c>
      <c r="AG74" s="135">
        <v>142.5</v>
      </c>
      <c r="AH74" s="135">
        <v>0</v>
      </c>
      <c r="AI74" s="135">
        <v>15</v>
      </c>
      <c r="AJ74" s="135">
        <v>0</v>
      </c>
      <c r="AK74" s="135">
        <v>80</v>
      </c>
      <c r="AL74" s="135">
        <v>3</v>
      </c>
      <c r="AM74" s="135">
        <v>3</v>
      </c>
      <c r="AN74" s="135">
        <v>6</v>
      </c>
      <c r="AO74" s="135">
        <v>0</v>
      </c>
      <c r="AP74" s="135">
        <v>0</v>
      </c>
      <c r="AQ74" s="135">
        <v>0</v>
      </c>
      <c r="AR74" s="135">
        <v>1</v>
      </c>
      <c r="AS74" s="135">
        <v>0</v>
      </c>
      <c r="AT74" s="135">
        <v>0</v>
      </c>
      <c r="AU74" s="135">
        <v>3</v>
      </c>
      <c r="AV74" s="135">
        <v>0</v>
      </c>
      <c r="AW74" s="135">
        <v>0</v>
      </c>
      <c r="AX74" s="135">
        <v>1</v>
      </c>
      <c r="AY74" s="135">
        <v>0</v>
      </c>
      <c r="AZ74" s="135">
        <v>0</v>
      </c>
      <c r="BA74" s="135">
        <v>0</v>
      </c>
      <c r="BB74" s="135">
        <v>0</v>
      </c>
      <c r="BC74" s="135">
        <v>0</v>
      </c>
      <c r="BD74" s="135">
        <v>0</v>
      </c>
      <c r="BE74" s="135">
        <v>0</v>
      </c>
      <c r="BF74" s="135">
        <v>1</v>
      </c>
      <c r="BG74" s="135">
        <v>0</v>
      </c>
      <c r="BH74" s="135">
        <v>1</v>
      </c>
      <c r="BI74" s="135">
        <v>0</v>
      </c>
      <c r="BJ74" s="135">
        <v>0</v>
      </c>
      <c r="BK74" s="135">
        <v>0</v>
      </c>
      <c r="BL74" s="135">
        <v>0</v>
      </c>
      <c r="BM74" s="135">
        <v>0</v>
      </c>
      <c r="BN74" s="135">
        <v>0</v>
      </c>
      <c r="BO74" s="135">
        <v>0</v>
      </c>
      <c r="BP74" s="135">
        <v>0</v>
      </c>
      <c r="BQ74" s="135">
        <v>0</v>
      </c>
      <c r="BR74" s="135">
        <v>0</v>
      </c>
      <c r="BS74" s="135">
        <v>2</v>
      </c>
      <c r="BT74" s="135">
        <v>0</v>
      </c>
      <c r="BU74" s="135">
        <v>0</v>
      </c>
      <c r="BV74" s="135">
        <v>0</v>
      </c>
      <c r="BW74" s="135">
        <v>0</v>
      </c>
      <c r="BX74" s="135">
        <v>98</v>
      </c>
      <c r="BY74" s="135">
        <v>19</v>
      </c>
      <c r="BZ74" s="135">
        <v>138</v>
      </c>
      <c r="CA74" s="135">
        <f t="shared" si="8"/>
        <v>323.5</v>
      </c>
      <c r="CB74" s="135">
        <f t="shared" si="9"/>
        <v>5.564142194744977</v>
      </c>
      <c r="CC74" s="135">
        <f t="shared" si="10"/>
        <v>24.729520865533232</v>
      </c>
      <c r="CD74" s="135">
        <f t="shared" si="11"/>
        <v>341.5</v>
      </c>
    </row>
    <row r="75" spans="1:82" x14ac:dyDescent="0.2">
      <c r="A75" s="135">
        <v>3</v>
      </c>
      <c r="B75" s="136">
        <v>42</v>
      </c>
      <c r="C75" s="135" t="s">
        <v>425</v>
      </c>
      <c r="D75" s="146">
        <v>234</v>
      </c>
      <c r="E75" s="139">
        <v>294</v>
      </c>
      <c r="F75" s="135">
        <v>238</v>
      </c>
      <c r="G75" s="140">
        <f>'Revised Stratig. - April ''08'!G239</f>
        <v>5613</v>
      </c>
      <c r="H75" s="135">
        <v>22</v>
      </c>
      <c r="I75" s="135">
        <v>0</v>
      </c>
      <c r="J75" s="135">
        <v>2</v>
      </c>
      <c r="K75" s="135">
        <v>1</v>
      </c>
      <c r="L75" s="135">
        <v>2</v>
      </c>
      <c r="M75" s="135">
        <v>0</v>
      </c>
      <c r="N75" s="135">
        <v>2</v>
      </c>
      <c r="O75" s="135">
        <v>18</v>
      </c>
      <c r="P75" s="135">
        <v>1</v>
      </c>
      <c r="Q75" s="135">
        <v>0</v>
      </c>
      <c r="R75" s="135">
        <v>0</v>
      </c>
      <c r="S75" s="135">
        <v>0</v>
      </c>
      <c r="T75" s="135">
        <v>0</v>
      </c>
      <c r="U75" s="135">
        <v>0</v>
      </c>
      <c r="V75" s="135">
        <v>1</v>
      </c>
      <c r="W75" s="135">
        <v>1</v>
      </c>
      <c r="X75" s="135">
        <v>0</v>
      </c>
      <c r="Y75" s="135">
        <v>0</v>
      </c>
      <c r="Z75" s="135">
        <v>1</v>
      </c>
      <c r="AA75" s="135">
        <v>1</v>
      </c>
      <c r="AB75" s="135">
        <v>0</v>
      </c>
      <c r="AC75" s="135">
        <v>1</v>
      </c>
      <c r="AD75" s="135">
        <v>0</v>
      </c>
      <c r="AE75" s="135">
        <v>9</v>
      </c>
      <c r="AF75" s="135">
        <v>41</v>
      </c>
      <c r="AG75" s="135">
        <v>209</v>
      </c>
      <c r="AH75" s="135">
        <v>0</v>
      </c>
      <c r="AI75" s="135">
        <v>22</v>
      </c>
      <c r="AJ75" s="135">
        <v>0</v>
      </c>
      <c r="AK75" s="135">
        <v>58</v>
      </c>
      <c r="AL75" s="135">
        <v>5</v>
      </c>
      <c r="AM75" s="135">
        <v>1</v>
      </c>
      <c r="AN75" s="135">
        <v>2</v>
      </c>
      <c r="AO75" s="135">
        <v>0</v>
      </c>
      <c r="AP75" s="135">
        <v>0</v>
      </c>
      <c r="AQ75" s="135">
        <v>0</v>
      </c>
      <c r="AR75" s="135">
        <v>0</v>
      </c>
      <c r="AS75" s="135">
        <v>0</v>
      </c>
      <c r="AT75" s="135">
        <v>0</v>
      </c>
      <c r="AU75" s="135">
        <v>2</v>
      </c>
      <c r="AV75" s="135">
        <v>0</v>
      </c>
      <c r="AW75" s="135">
        <v>0</v>
      </c>
      <c r="AX75" s="135">
        <v>1</v>
      </c>
      <c r="AY75" s="135">
        <v>0</v>
      </c>
      <c r="AZ75" s="135">
        <v>2</v>
      </c>
      <c r="BA75" s="135">
        <v>0</v>
      </c>
      <c r="BB75" s="135">
        <v>0</v>
      </c>
      <c r="BC75" s="135">
        <v>0</v>
      </c>
      <c r="BD75" s="135">
        <v>0</v>
      </c>
      <c r="BE75" s="135">
        <v>0</v>
      </c>
      <c r="BF75" s="135">
        <v>1</v>
      </c>
      <c r="BG75" s="135">
        <v>0</v>
      </c>
      <c r="BH75" s="135">
        <v>1</v>
      </c>
      <c r="BI75" s="135">
        <v>0</v>
      </c>
      <c r="BJ75" s="135">
        <v>0</v>
      </c>
      <c r="BK75" s="135">
        <v>0</v>
      </c>
      <c r="BL75" s="135">
        <v>0</v>
      </c>
      <c r="BM75" s="135">
        <v>0</v>
      </c>
      <c r="BN75" s="135">
        <v>0</v>
      </c>
      <c r="BO75" s="135">
        <v>2</v>
      </c>
      <c r="BP75" s="135">
        <v>0</v>
      </c>
      <c r="BQ75" s="135">
        <v>0</v>
      </c>
      <c r="BR75" s="135">
        <v>0</v>
      </c>
      <c r="BS75" s="135">
        <v>0</v>
      </c>
      <c r="BT75" s="135">
        <v>0</v>
      </c>
      <c r="BU75" s="135">
        <v>0</v>
      </c>
      <c r="BV75" s="135">
        <v>7</v>
      </c>
      <c r="BW75" s="135">
        <v>2</v>
      </c>
      <c r="BX75" s="135">
        <v>257</v>
      </c>
      <c r="BY75" s="135">
        <v>35</v>
      </c>
      <c r="BZ75" s="135">
        <v>95</v>
      </c>
      <c r="CA75" s="135">
        <f t="shared" si="8"/>
        <v>375</v>
      </c>
      <c r="CB75" s="135">
        <f t="shared" si="9"/>
        <v>4.8</v>
      </c>
      <c r="CC75" s="135">
        <f t="shared" si="10"/>
        <v>15.466666666666667</v>
      </c>
      <c r="CD75" s="135">
        <f t="shared" si="11"/>
        <v>396</v>
      </c>
    </row>
    <row r="76" spans="1:82" x14ac:dyDescent="0.2">
      <c r="A76" s="135">
        <v>3</v>
      </c>
      <c r="B76" s="136">
        <v>43</v>
      </c>
      <c r="C76" s="135" t="s">
        <v>425</v>
      </c>
      <c r="D76" s="146">
        <v>235</v>
      </c>
      <c r="E76" s="139">
        <v>295</v>
      </c>
      <c r="F76" s="135">
        <v>239</v>
      </c>
      <c r="G76" s="140">
        <f>'Revised Stratig. - April ''08'!G240</f>
        <v>5619</v>
      </c>
      <c r="H76" s="135">
        <v>22</v>
      </c>
      <c r="I76" s="135">
        <v>0</v>
      </c>
      <c r="J76" s="135">
        <v>0</v>
      </c>
      <c r="K76" s="135">
        <v>7</v>
      </c>
      <c r="L76" s="135">
        <v>1</v>
      </c>
      <c r="M76" s="135">
        <v>1</v>
      </c>
      <c r="N76" s="135">
        <v>3</v>
      </c>
      <c r="O76" s="135">
        <v>17</v>
      </c>
      <c r="P76" s="135">
        <v>1</v>
      </c>
      <c r="Q76" s="135">
        <v>0</v>
      </c>
      <c r="R76" s="135">
        <v>0</v>
      </c>
      <c r="S76" s="135">
        <v>0</v>
      </c>
      <c r="T76" s="135">
        <v>0</v>
      </c>
      <c r="U76" s="135">
        <v>4</v>
      </c>
      <c r="V76" s="135">
        <v>0</v>
      </c>
      <c r="W76" s="135">
        <v>2</v>
      </c>
      <c r="X76" s="135">
        <v>0</v>
      </c>
      <c r="Y76" s="135">
        <v>0</v>
      </c>
      <c r="Z76" s="135">
        <v>0</v>
      </c>
      <c r="AA76" s="135">
        <v>0</v>
      </c>
      <c r="AB76" s="135">
        <v>0</v>
      </c>
      <c r="AC76" s="135">
        <v>2</v>
      </c>
      <c r="AD76" s="135">
        <v>1</v>
      </c>
      <c r="AE76" s="135">
        <v>1</v>
      </c>
      <c r="AF76" s="135">
        <v>11</v>
      </c>
      <c r="AG76" s="135">
        <v>188.5</v>
      </c>
      <c r="AH76" s="135">
        <v>0</v>
      </c>
      <c r="AI76" s="135">
        <v>26</v>
      </c>
      <c r="AJ76" s="135">
        <v>0</v>
      </c>
      <c r="AK76" s="135">
        <v>41</v>
      </c>
      <c r="AL76" s="135">
        <v>3</v>
      </c>
      <c r="AM76" s="135">
        <v>5</v>
      </c>
      <c r="AN76" s="135">
        <v>4</v>
      </c>
      <c r="AO76" s="135">
        <v>0</v>
      </c>
      <c r="AP76" s="135">
        <v>0</v>
      </c>
      <c r="AQ76" s="135">
        <v>1</v>
      </c>
      <c r="AR76" s="135">
        <v>0</v>
      </c>
      <c r="AS76" s="135">
        <v>0</v>
      </c>
      <c r="AT76" s="135">
        <v>0</v>
      </c>
      <c r="AU76" s="135">
        <v>1</v>
      </c>
      <c r="AV76" s="135">
        <v>0</v>
      </c>
      <c r="AW76" s="135">
        <v>0</v>
      </c>
      <c r="AX76" s="135">
        <v>1</v>
      </c>
      <c r="AY76" s="135">
        <v>0</v>
      </c>
      <c r="AZ76" s="135">
        <v>1</v>
      </c>
      <c r="BA76" s="135">
        <v>0</v>
      </c>
      <c r="BB76" s="135">
        <v>0</v>
      </c>
      <c r="BC76" s="135">
        <v>0</v>
      </c>
      <c r="BD76" s="135">
        <v>0</v>
      </c>
      <c r="BE76" s="135">
        <v>0</v>
      </c>
      <c r="BF76" s="135">
        <v>1</v>
      </c>
      <c r="BG76" s="135">
        <v>0</v>
      </c>
      <c r="BH76" s="135">
        <v>1</v>
      </c>
      <c r="BI76" s="135">
        <v>0</v>
      </c>
      <c r="BJ76" s="135">
        <v>0</v>
      </c>
      <c r="BK76" s="135">
        <v>0</v>
      </c>
      <c r="BL76" s="135">
        <v>0</v>
      </c>
      <c r="BM76" s="135">
        <v>0</v>
      </c>
      <c r="BN76" s="135">
        <v>0</v>
      </c>
      <c r="BO76" s="135">
        <v>3</v>
      </c>
      <c r="BP76" s="135">
        <v>0</v>
      </c>
      <c r="BQ76" s="135">
        <v>0</v>
      </c>
      <c r="BR76" s="135">
        <v>0</v>
      </c>
      <c r="BS76" s="135">
        <v>0</v>
      </c>
      <c r="BT76" s="135">
        <v>0</v>
      </c>
      <c r="BU76" s="135">
        <v>0</v>
      </c>
      <c r="BV76" s="135">
        <v>4</v>
      </c>
      <c r="BW76" s="135">
        <v>4</v>
      </c>
      <c r="BX76" s="135">
        <v>236</v>
      </c>
      <c r="BY76" s="135">
        <v>23</v>
      </c>
      <c r="BZ76" s="135">
        <v>45</v>
      </c>
      <c r="CA76" s="135">
        <f t="shared" si="8"/>
        <v>309.5</v>
      </c>
      <c r="CB76" s="135">
        <f t="shared" si="9"/>
        <v>5.4927302100161546</v>
      </c>
      <c r="CC76" s="135">
        <f t="shared" si="10"/>
        <v>13.247172859450727</v>
      </c>
      <c r="CD76" s="135">
        <f t="shared" si="11"/>
        <v>335.5</v>
      </c>
    </row>
    <row r="77" spans="1:82" s="144" customFormat="1" x14ac:dyDescent="0.2">
      <c r="A77" s="144">
        <v>3</v>
      </c>
      <c r="B77" s="144">
        <v>44</v>
      </c>
      <c r="C77" s="144" t="s">
        <v>425</v>
      </c>
      <c r="D77" s="147">
        <v>236</v>
      </c>
      <c r="E77" s="139">
        <v>296</v>
      </c>
      <c r="F77" s="144">
        <v>240</v>
      </c>
      <c r="G77" s="143">
        <f>'Revised Stratig. - April ''08'!G241</f>
        <v>5658</v>
      </c>
      <c r="H77" s="144">
        <v>9</v>
      </c>
      <c r="I77" s="144">
        <v>0</v>
      </c>
      <c r="J77" s="144">
        <v>2</v>
      </c>
      <c r="K77" s="144">
        <v>4</v>
      </c>
      <c r="L77" s="144">
        <v>0</v>
      </c>
      <c r="M77" s="144">
        <v>2</v>
      </c>
      <c r="N77" s="144">
        <v>1</v>
      </c>
      <c r="O77" s="144">
        <v>19</v>
      </c>
      <c r="P77" s="144">
        <v>0</v>
      </c>
      <c r="Q77" s="144">
        <v>0</v>
      </c>
      <c r="R77" s="144">
        <v>0</v>
      </c>
      <c r="S77" s="144">
        <v>0</v>
      </c>
      <c r="T77" s="144">
        <v>0</v>
      </c>
      <c r="U77" s="144">
        <v>0</v>
      </c>
      <c r="V77" s="144">
        <v>0</v>
      </c>
      <c r="W77" s="144">
        <v>0</v>
      </c>
      <c r="X77" s="144">
        <v>0</v>
      </c>
      <c r="Y77" s="144">
        <v>0</v>
      </c>
      <c r="Z77" s="144">
        <v>1</v>
      </c>
      <c r="AA77" s="144">
        <v>0</v>
      </c>
      <c r="AB77" s="144">
        <v>0</v>
      </c>
      <c r="AC77" s="144">
        <v>2</v>
      </c>
      <c r="AD77" s="144">
        <v>2</v>
      </c>
      <c r="AE77" s="144">
        <v>6</v>
      </c>
      <c r="AF77" s="144">
        <v>30</v>
      </c>
      <c r="AG77" s="144">
        <v>150</v>
      </c>
      <c r="AH77" s="144">
        <v>0</v>
      </c>
      <c r="AI77" s="144">
        <v>16</v>
      </c>
      <c r="AJ77" s="144">
        <v>1</v>
      </c>
      <c r="AK77" s="144">
        <v>60</v>
      </c>
      <c r="AL77" s="144">
        <v>3</v>
      </c>
      <c r="AM77" s="144">
        <v>3</v>
      </c>
      <c r="AN77" s="144">
        <v>3</v>
      </c>
      <c r="AO77" s="144">
        <v>0</v>
      </c>
      <c r="AP77" s="144">
        <v>0</v>
      </c>
      <c r="AQ77" s="144">
        <v>1</v>
      </c>
      <c r="AR77" s="144">
        <v>1</v>
      </c>
      <c r="AS77" s="144">
        <v>0</v>
      </c>
      <c r="AT77" s="144">
        <v>0</v>
      </c>
      <c r="AU77" s="144">
        <v>2</v>
      </c>
      <c r="AV77" s="144">
        <v>0</v>
      </c>
      <c r="AW77" s="144">
        <v>0</v>
      </c>
      <c r="AX77" s="144">
        <v>2</v>
      </c>
      <c r="AY77" s="144">
        <v>0</v>
      </c>
      <c r="AZ77" s="144">
        <v>3</v>
      </c>
      <c r="BA77" s="144">
        <v>0</v>
      </c>
      <c r="BB77" s="144">
        <v>0</v>
      </c>
      <c r="BC77" s="144">
        <v>0</v>
      </c>
      <c r="BD77" s="144">
        <v>0</v>
      </c>
      <c r="BE77" s="144">
        <v>0</v>
      </c>
      <c r="BF77" s="144">
        <v>1</v>
      </c>
      <c r="BG77" s="144">
        <v>0</v>
      </c>
      <c r="BH77" s="144">
        <v>0</v>
      </c>
      <c r="BI77" s="144">
        <v>0</v>
      </c>
      <c r="BJ77" s="144">
        <v>0</v>
      </c>
      <c r="BK77" s="144">
        <v>0</v>
      </c>
      <c r="BL77" s="144">
        <v>0</v>
      </c>
      <c r="BM77" s="144">
        <v>0</v>
      </c>
      <c r="BN77" s="144">
        <v>0</v>
      </c>
      <c r="BO77" s="144">
        <v>0</v>
      </c>
      <c r="BP77" s="144">
        <v>0</v>
      </c>
      <c r="BQ77" s="144">
        <v>0</v>
      </c>
      <c r="BR77" s="144">
        <v>0</v>
      </c>
      <c r="BS77" s="144">
        <v>0</v>
      </c>
      <c r="BT77" s="144">
        <v>0</v>
      </c>
      <c r="BU77" s="144">
        <v>0</v>
      </c>
      <c r="BV77" s="144">
        <v>1</v>
      </c>
      <c r="BW77" s="144">
        <v>1</v>
      </c>
      <c r="BX77" s="144">
        <v>167</v>
      </c>
      <c r="BY77" s="144">
        <v>35</v>
      </c>
      <c r="BZ77" s="144">
        <v>33</v>
      </c>
      <c r="CA77" s="135">
        <f t="shared" si="8"/>
        <v>299</v>
      </c>
      <c r="CB77" s="135">
        <f t="shared" si="9"/>
        <v>6.3545150501672243</v>
      </c>
      <c r="CC77" s="135">
        <f t="shared" si="10"/>
        <v>20.066889632107024</v>
      </c>
      <c r="CD77" s="135">
        <f t="shared" si="11"/>
        <v>317</v>
      </c>
    </row>
    <row r="78" spans="1:82" x14ac:dyDescent="0.2">
      <c r="A78" s="135">
        <v>3</v>
      </c>
      <c r="B78" s="136">
        <v>44</v>
      </c>
      <c r="C78" s="135" t="s">
        <v>426</v>
      </c>
      <c r="D78" s="146">
        <v>236</v>
      </c>
      <c r="E78" s="142">
        <v>296</v>
      </c>
      <c r="F78" s="135">
        <v>244</v>
      </c>
      <c r="G78" s="143">
        <f>'Revised Stratig. - April ''08'!G241</f>
        <v>5658</v>
      </c>
      <c r="H78" s="135">
        <v>14</v>
      </c>
      <c r="I78" s="135">
        <v>0</v>
      </c>
      <c r="J78" s="135">
        <v>1</v>
      </c>
      <c r="K78" s="135">
        <v>1</v>
      </c>
      <c r="L78" s="135">
        <v>0</v>
      </c>
      <c r="M78" s="135">
        <v>0</v>
      </c>
      <c r="N78" s="135">
        <v>4</v>
      </c>
      <c r="O78" s="135">
        <v>12</v>
      </c>
      <c r="P78" s="135">
        <v>0</v>
      </c>
      <c r="Q78" s="135">
        <v>0</v>
      </c>
      <c r="R78" s="135">
        <v>2</v>
      </c>
      <c r="S78" s="135">
        <v>0</v>
      </c>
      <c r="T78" s="135">
        <v>0</v>
      </c>
      <c r="U78" s="135">
        <v>1</v>
      </c>
      <c r="V78" s="135">
        <v>1</v>
      </c>
      <c r="W78" s="135">
        <v>0</v>
      </c>
      <c r="X78" s="135">
        <v>0</v>
      </c>
      <c r="Y78" s="135">
        <v>0</v>
      </c>
      <c r="Z78" s="135">
        <v>0</v>
      </c>
      <c r="AA78" s="135">
        <v>1</v>
      </c>
      <c r="AB78" s="135">
        <v>0</v>
      </c>
      <c r="AC78" s="135">
        <v>2</v>
      </c>
      <c r="AD78" s="135">
        <v>0</v>
      </c>
      <c r="AE78" s="135">
        <v>27</v>
      </c>
      <c r="AF78" s="135">
        <v>2</v>
      </c>
      <c r="AG78" s="135">
        <v>131</v>
      </c>
      <c r="AH78" s="135">
        <v>0</v>
      </c>
      <c r="AI78" s="135">
        <v>24</v>
      </c>
      <c r="AJ78" s="135">
        <v>0</v>
      </c>
      <c r="AK78" s="135">
        <v>47</v>
      </c>
      <c r="AL78" s="135">
        <v>0</v>
      </c>
      <c r="AM78" s="135">
        <v>0</v>
      </c>
      <c r="AN78" s="135">
        <v>1</v>
      </c>
      <c r="AO78" s="135">
        <v>0</v>
      </c>
      <c r="AP78" s="135">
        <v>0</v>
      </c>
      <c r="AQ78" s="135">
        <v>0</v>
      </c>
      <c r="AR78" s="135">
        <v>0</v>
      </c>
      <c r="AS78" s="135">
        <v>0</v>
      </c>
      <c r="AT78" s="135">
        <v>0</v>
      </c>
      <c r="AU78" s="135">
        <v>2</v>
      </c>
      <c r="AV78" s="135">
        <v>0</v>
      </c>
      <c r="AW78" s="135">
        <v>0</v>
      </c>
      <c r="AX78" s="135">
        <v>0</v>
      </c>
      <c r="AY78" s="135">
        <v>0</v>
      </c>
      <c r="AZ78" s="135">
        <v>0</v>
      </c>
      <c r="BA78" s="135">
        <v>0</v>
      </c>
      <c r="BB78" s="135">
        <v>0</v>
      </c>
      <c r="BC78" s="135">
        <v>0</v>
      </c>
      <c r="BD78" s="135">
        <v>0</v>
      </c>
      <c r="BE78" s="135">
        <v>0</v>
      </c>
      <c r="BF78" s="135">
        <v>0</v>
      </c>
      <c r="BG78" s="135">
        <v>0</v>
      </c>
      <c r="BH78" s="135">
        <v>0</v>
      </c>
      <c r="BI78" s="135">
        <v>0</v>
      </c>
      <c r="BJ78" s="135">
        <v>0</v>
      </c>
      <c r="BK78" s="135">
        <v>0</v>
      </c>
      <c r="BL78" s="135">
        <v>0</v>
      </c>
      <c r="BM78" s="135">
        <v>0</v>
      </c>
      <c r="BN78" s="135">
        <v>0</v>
      </c>
      <c r="BO78" s="135">
        <v>0</v>
      </c>
      <c r="BP78" s="135">
        <v>0</v>
      </c>
      <c r="BQ78" s="135">
        <v>0</v>
      </c>
      <c r="BR78" s="135">
        <v>0</v>
      </c>
      <c r="BS78" s="135">
        <v>0</v>
      </c>
      <c r="BT78" s="135">
        <v>0</v>
      </c>
      <c r="BU78" s="135">
        <v>0</v>
      </c>
      <c r="BV78" s="135">
        <v>0</v>
      </c>
      <c r="BW78" s="135">
        <v>0</v>
      </c>
      <c r="BX78" s="135">
        <v>95</v>
      </c>
      <c r="BY78" s="135">
        <v>61</v>
      </c>
      <c r="BZ78" s="140">
        <v>10844.932330827069</v>
      </c>
      <c r="CA78" s="135">
        <f t="shared" si="8"/>
        <v>256</v>
      </c>
      <c r="CB78" s="135">
        <f t="shared" si="9"/>
        <v>4.6875</v>
      </c>
      <c r="CC78" s="135">
        <f t="shared" si="10"/>
        <v>18.359375</v>
      </c>
      <c r="CD78" s="135">
        <f t="shared" si="11"/>
        <v>259</v>
      </c>
    </row>
    <row r="79" spans="1:82" x14ac:dyDescent="0.2">
      <c r="A79" s="135">
        <v>3</v>
      </c>
      <c r="B79" s="136">
        <v>45</v>
      </c>
      <c r="C79" s="135" t="s">
        <v>425</v>
      </c>
      <c r="D79" s="146">
        <v>237</v>
      </c>
      <c r="E79" s="139">
        <v>297</v>
      </c>
      <c r="F79" s="135">
        <v>241</v>
      </c>
      <c r="G79" s="140">
        <f>'Revised Stratig. - April ''08'!G242</f>
        <v>5697</v>
      </c>
      <c r="H79" s="135">
        <v>24</v>
      </c>
      <c r="I79" s="135">
        <v>1</v>
      </c>
      <c r="J79" s="135">
        <v>0</v>
      </c>
      <c r="K79" s="135">
        <v>2</v>
      </c>
      <c r="L79" s="135">
        <v>2</v>
      </c>
      <c r="M79" s="135">
        <v>1</v>
      </c>
      <c r="N79" s="135">
        <v>2</v>
      </c>
      <c r="O79" s="135">
        <v>24</v>
      </c>
      <c r="P79" s="135">
        <v>0</v>
      </c>
      <c r="Q79" s="135">
        <v>0</v>
      </c>
      <c r="R79" s="135">
        <v>0</v>
      </c>
      <c r="S79" s="135">
        <v>0</v>
      </c>
      <c r="T79" s="135">
        <v>1</v>
      </c>
      <c r="U79" s="135">
        <v>0</v>
      </c>
      <c r="V79" s="135">
        <v>0</v>
      </c>
      <c r="W79" s="135">
        <v>1</v>
      </c>
      <c r="X79" s="135">
        <v>0</v>
      </c>
      <c r="Y79" s="135">
        <v>0</v>
      </c>
      <c r="Z79" s="135">
        <v>1</v>
      </c>
      <c r="AA79" s="135">
        <v>0</v>
      </c>
      <c r="AB79" s="135">
        <v>0</v>
      </c>
      <c r="AC79" s="135">
        <v>6</v>
      </c>
      <c r="AD79" s="135">
        <v>0</v>
      </c>
      <c r="AE79" s="135">
        <v>3</v>
      </c>
      <c r="AF79" s="135">
        <v>23</v>
      </c>
      <c r="AG79" s="135">
        <v>186</v>
      </c>
      <c r="AH79" s="135">
        <v>0</v>
      </c>
      <c r="AI79" s="135">
        <v>16</v>
      </c>
      <c r="AJ79" s="135">
        <v>1</v>
      </c>
      <c r="AK79" s="135">
        <v>50</v>
      </c>
      <c r="AL79" s="135">
        <v>4</v>
      </c>
      <c r="AM79" s="135">
        <v>2</v>
      </c>
      <c r="AN79" s="135">
        <v>2</v>
      </c>
      <c r="AO79" s="135">
        <v>0</v>
      </c>
      <c r="AP79" s="135">
        <v>0</v>
      </c>
      <c r="AQ79" s="135">
        <v>0</v>
      </c>
      <c r="AR79" s="135">
        <v>0</v>
      </c>
      <c r="AS79" s="135">
        <v>0</v>
      </c>
      <c r="AT79" s="135">
        <v>0</v>
      </c>
      <c r="AU79" s="135">
        <v>1</v>
      </c>
      <c r="AV79" s="135">
        <v>0</v>
      </c>
      <c r="AW79" s="135">
        <v>0</v>
      </c>
      <c r="AX79" s="135">
        <v>2</v>
      </c>
      <c r="AY79" s="135">
        <v>0</v>
      </c>
      <c r="AZ79" s="135">
        <v>0</v>
      </c>
      <c r="BA79" s="135">
        <v>0</v>
      </c>
      <c r="BB79" s="135">
        <v>0</v>
      </c>
      <c r="BC79" s="135">
        <v>0</v>
      </c>
      <c r="BD79" s="135">
        <v>0</v>
      </c>
      <c r="BE79" s="135">
        <v>0</v>
      </c>
      <c r="BF79" s="135">
        <v>1</v>
      </c>
      <c r="BG79" s="135">
        <v>0</v>
      </c>
      <c r="BH79" s="135">
        <v>2</v>
      </c>
      <c r="BI79" s="135">
        <v>0</v>
      </c>
      <c r="BJ79" s="135">
        <v>0</v>
      </c>
      <c r="BK79" s="135">
        <v>0</v>
      </c>
      <c r="BL79" s="135">
        <v>0</v>
      </c>
      <c r="BM79" s="135">
        <v>0</v>
      </c>
      <c r="BN79" s="135">
        <v>0</v>
      </c>
      <c r="BO79" s="135">
        <v>0</v>
      </c>
      <c r="BP79" s="135">
        <v>0</v>
      </c>
      <c r="BQ79" s="135">
        <v>0</v>
      </c>
      <c r="BR79" s="135">
        <v>0</v>
      </c>
      <c r="BS79" s="135">
        <v>2</v>
      </c>
      <c r="BT79" s="135">
        <v>0</v>
      </c>
      <c r="BU79" s="135">
        <v>0</v>
      </c>
      <c r="BV79" s="135">
        <v>3</v>
      </c>
      <c r="BW79" s="135">
        <v>0</v>
      </c>
      <c r="BX79" s="135">
        <v>224</v>
      </c>
      <c r="BY79" s="135">
        <v>22</v>
      </c>
      <c r="BZ79" s="135">
        <v>44</v>
      </c>
      <c r="CA79" s="135">
        <f t="shared" si="8"/>
        <v>324</v>
      </c>
      <c r="CB79" s="135">
        <f t="shared" si="9"/>
        <v>7.4074074074074066</v>
      </c>
      <c r="CC79" s="135">
        <f t="shared" si="10"/>
        <v>15.432098765432098</v>
      </c>
      <c r="CD79" s="135">
        <f t="shared" si="11"/>
        <v>339</v>
      </c>
    </row>
    <row r="80" spans="1:82" x14ac:dyDescent="0.2">
      <c r="A80" s="135">
        <v>3</v>
      </c>
      <c r="B80" s="136">
        <v>46</v>
      </c>
      <c r="C80" s="135" t="s">
        <v>425</v>
      </c>
      <c r="D80" s="146">
        <v>238</v>
      </c>
      <c r="E80" s="139">
        <v>298</v>
      </c>
      <c r="F80" s="135">
        <v>242</v>
      </c>
      <c r="G80" s="140">
        <f>'Revised Stratig. - April ''08'!G243</f>
        <v>5736</v>
      </c>
      <c r="H80" s="135">
        <v>18</v>
      </c>
      <c r="I80" s="135">
        <v>0</v>
      </c>
      <c r="J80" s="135">
        <v>2</v>
      </c>
      <c r="K80" s="135">
        <v>5</v>
      </c>
      <c r="L80" s="135">
        <v>1</v>
      </c>
      <c r="M80" s="135">
        <v>1</v>
      </c>
      <c r="N80" s="135">
        <v>3</v>
      </c>
      <c r="O80" s="135">
        <v>16</v>
      </c>
      <c r="P80" s="135">
        <v>0</v>
      </c>
      <c r="Q80" s="135">
        <v>0</v>
      </c>
      <c r="R80" s="135">
        <v>0</v>
      </c>
      <c r="S80" s="135">
        <v>0</v>
      </c>
      <c r="T80" s="135">
        <v>0</v>
      </c>
      <c r="U80" s="135">
        <v>1</v>
      </c>
      <c r="V80" s="135">
        <v>0</v>
      </c>
      <c r="W80" s="135">
        <v>0</v>
      </c>
      <c r="X80" s="135">
        <v>0</v>
      </c>
      <c r="Y80" s="135">
        <v>0</v>
      </c>
      <c r="Z80" s="135">
        <v>0</v>
      </c>
      <c r="AA80" s="135">
        <v>0</v>
      </c>
      <c r="AB80" s="135">
        <v>0</v>
      </c>
      <c r="AC80" s="135">
        <v>2</v>
      </c>
      <c r="AD80" s="135">
        <v>0</v>
      </c>
      <c r="AE80" s="135">
        <v>8</v>
      </c>
      <c r="AF80" s="135">
        <v>20</v>
      </c>
      <c r="AG80" s="135">
        <v>212</v>
      </c>
      <c r="AH80" s="135">
        <v>0</v>
      </c>
      <c r="AI80" s="135">
        <v>19</v>
      </c>
      <c r="AJ80" s="135">
        <v>0</v>
      </c>
      <c r="AK80" s="135">
        <v>62</v>
      </c>
      <c r="AL80" s="135">
        <v>3</v>
      </c>
      <c r="AM80" s="135">
        <v>2</v>
      </c>
      <c r="AN80" s="135">
        <v>2</v>
      </c>
      <c r="AO80" s="135">
        <v>0</v>
      </c>
      <c r="AP80" s="135">
        <v>0</v>
      </c>
      <c r="AQ80" s="135">
        <v>0</v>
      </c>
      <c r="AR80" s="135">
        <v>0</v>
      </c>
      <c r="AS80" s="135">
        <v>0</v>
      </c>
      <c r="AT80" s="135">
        <v>0</v>
      </c>
      <c r="AU80" s="135">
        <v>1</v>
      </c>
      <c r="AV80" s="135">
        <v>0</v>
      </c>
      <c r="AW80" s="135">
        <v>0</v>
      </c>
      <c r="AX80" s="135">
        <v>1</v>
      </c>
      <c r="AY80" s="135">
        <v>0</v>
      </c>
      <c r="AZ80" s="135">
        <v>0</v>
      </c>
      <c r="BA80" s="135">
        <v>0</v>
      </c>
      <c r="BB80" s="135">
        <v>0</v>
      </c>
      <c r="BC80" s="135">
        <v>0</v>
      </c>
      <c r="BD80" s="135">
        <v>0</v>
      </c>
      <c r="BE80" s="135">
        <v>0</v>
      </c>
      <c r="BF80" s="135">
        <v>2</v>
      </c>
      <c r="BG80" s="135">
        <v>0</v>
      </c>
      <c r="BH80" s="135">
        <v>5</v>
      </c>
      <c r="BI80" s="135">
        <v>0</v>
      </c>
      <c r="BJ80" s="135">
        <v>0</v>
      </c>
      <c r="BK80" s="135">
        <v>0</v>
      </c>
      <c r="BL80" s="135">
        <v>0</v>
      </c>
      <c r="BM80" s="135">
        <v>0</v>
      </c>
      <c r="BN80" s="135">
        <v>0</v>
      </c>
      <c r="BO80" s="135">
        <v>0</v>
      </c>
      <c r="BP80" s="135">
        <v>0</v>
      </c>
      <c r="BQ80" s="135">
        <v>0</v>
      </c>
      <c r="BR80" s="135">
        <v>0</v>
      </c>
      <c r="BS80" s="135">
        <v>0</v>
      </c>
      <c r="BT80" s="135">
        <v>0</v>
      </c>
      <c r="BU80" s="135">
        <v>0</v>
      </c>
      <c r="BV80" s="135">
        <v>6</v>
      </c>
      <c r="BW80" s="135">
        <v>0</v>
      </c>
      <c r="BX80" s="135">
        <v>273</v>
      </c>
      <c r="BY80" s="135">
        <v>47</v>
      </c>
      <c r="BZ80" s="135">
        <v>38</v>
      </c>
      <c r="CA80" s="135">
        <f t="shared" si="8"/>
        <v>355</v>
      </c>
      <c r="CB80" s="135">
        <f t="shared" si="9"/>
        <v>4.507042253521127</v>
      </c>
      <c r="CC80" s="135">
        <f t="shared" si="10"/>
        <v>17.464788732394364</v>
      </c>
      <c r="CD80" s="135">
        <f t="shared" si="11"/>
        <v>374</v>
      </c>
    </row>
    <row r="81" spans="1:82" x14ac:dyDescent="0.2">
      <c r="A81" s="135">
        <v>3</v>
      </c>
      <c r="B81" s="136">
        <v>47</v>
      </c>
      <c r="C81" s="135" t="s">
        <v>425</v>
      </c>
      <c r="D81" s="146">
        <v>239</v>
      </c>
      <c r="E81" s="139">
        <v>299</v>
      </c>
      <c r="F81" s="135">
        <v>243</v>
      </c>
      <c r="G81" s="140">
        <f>'Revised Stratig. - April ''08'!G244</f>
        <v>5775</v>
      </c>
      <c r="H81" s="135">
        <v>25</v>
      </c>
      <c r="I81" s="135">
        <v>1</v>
      </c>
      <c r="J81" s="135">
        <v>0</v>
      </c>
      <c r="K81" s="135">
        <v>6</v>
      </c>
      <c r="L81" s="135">
        <v>2</v>
      </c>
      <c r="M81" s="135">
        <v>0</v>
      </c>
      <c r="N81" s="135">
        <v>3</v>
      </c>
      <c r="O81" s="135">
        <v>12</v>
      </c>
      <c r="P81" s="135">
        <v>0</v>
      </c>
      <c r="Q81" s="135">
        <v>0</v>
      </c>
      <c r="R81" s="135">
        <v>0</v>
      </c>
      <c r="S81" s="135">
        <v>0</v>
      </c>
      <c r="T81" s="135">
        <v>0</v>
      </c>
      <c r="U81" s="135">
        <v>0</v>
      </c>
      <c r="V81" s="135">
        <v>0</v>
      </c>
      <c r="W81" s="135">
        <v>2</v>
      </c>
      <c r="X81" s="135">
        <v>0</v>
      </c>
      <c r="Y81" s="135">
        <v>0</v>
      </c>
      <c r="Z81" s="135">
        <v>0</v>
      </c>
      <c r="AA81" s="135">
        <v>0</v>
      </c>
      <c r="AB81" s="135">
        <v>0</v>
      </c>
      <c r="AC81" s="135">
        <v>1</v>
      </c>
      <c r="AD81" s="135">
        <v>2</v>
      </c>
      <c r="AE81" s="135">
        <v>7</v>
      </c>
      <c r="AF81" s="135">
        <v>33</v>
      </c>
      <c r="AG81" s="135">
        <v>182</v>
      </c>
      <c r="AH81" s="135">
        <v>0</v>
      </c>
      <c r="AI81" s="135">
        <v>23</v>
      </c>
      <c r="AJ81" s="135">
        <v>0</v>
      </c>
      <c r="AK81" s="135">
        <v>49</v>
      </c>
      <c r="AL81" s="135">
        <v>2</v>
      </c>
      <c r="AM81" s="135">
        <v>2</v>
      </c>
      <c r="AN81" s="135">
        <v>2</v>
      </c>
      <c r="AO81" s="135">
        <v>0</v>
      </c>
      <c r="AP81" s="135">
        <v>0</v>
      </c>
      <c r="AQ81" s="135">
        <v>1</v>
      </c>
      <c r="AR81" s="135">
        <v>0</v>
      </c>
      <c r="AS81" s="135">
        <v>0</v>
      </c>
      <c r="AT81" s="135">
        <v>0</v>
      </c>
      <c r="AU81" s="135">
        <v>0</v>
      </c>
      <c r="AV81" s="135">
        <v>0</v>
      </c>
      <c r="AW81" s="135">
        <v>0</v>
      </c>
      <c r="AX81" s="135">
        <v>2</v>
      </c>
      <c r="AY81" s="135">
        <v>0</v>
      </c>
      <c r="AZ81" s="135">
        <v>0</v>
      </c>
      <c r="BA81" s="135">
        <v>0</v>
      </c>
      <c r="BB81" s="135">
        <v>0</v>
      </c>
      <c r="BC81" s="135">
        <v>0</v>
      </c>
      <c r="BD81" s="135">
        <v>0</v>
      </c>
      <c r="BE81" s="135">
        <v>0</v>
      </c>
      <c r="BF81" s="135">
        <v>1</v>
      </c>
      <c r="BG81" s="135">
        <v>0</v>
      </c>
      <c r="BH81" s="135">
        <v>2</v>
      </c>
      <c r="BI81" s="135">
        <v>0</v>
      </c>
      <c r="BJ81" s="135">
        <v>0</v>
      </c>
      <c r="BK81" s="135">
        <v>0</v>
      </c>
      <c r="BL81" s="135">
        <v>0</v>
      </c>
      <c r="BM81" s="135">
        <v>0</v>
      </c>
      <c r="BN81" s="135">
        <v>0</v>
      </c>
      <c r="BO81" s="135">
        <v>0</v>
      </c>
      <c r="BP81" s="135">
        <v>0</v>
      </c>
      <c r="BQ81" s="135">
        <v>0</v>
      </c>
      <c r="BR81" s="135">
        <v>0</v>
      </c>
      <c r="BS81" s="135">
        <v>1</v>
      </c>
      <c r="BT81" s="135">
        <v>0</v>
      </c>
      <c r="BU81" s="135">
        <v>0</v>
      </c>
      <c r="BV81" s="135">
        <v>7</v>
      </c>
      <c r="BW81" s="135">
        <v>0</v>
      </c>
      <c r="BX81" s="135">
        <v>208</v>
      </c>
      <c r="BY81" s="135">
        <v>24</v>
      </c>
      <c r="BZ81" s="135">
        <v>57</v>
      </c>
      <c r="CA81" s="135">
        <f t="shared" si="8"/>
        <v>325</v>
      </c>
      <c r="CB81" s="135">
        <f t="shared" si="9"/>
        <v>3.6923076923076925</v>
      </c>
      <c r="CC81" s="135">
        <f t="shared" si="10"/>
        <v>15.076923076923077</v>
      </c>
      <c r="CD81" s="135">
        <f t="shared" si="11"/>
        <v>343</v>
      </c>
    </row>
    <row r="82" spans="1:82" x14ac:dyDescent="0.2">
      <c r="A82" s="135">
        <v>3</v>
      </c>
      <c r="B82" s="136">
        <v>49</v>
      </c>
      <c r="C82" s="135" t="s">
        <v>425</v>
      </c>
      <c r="D82" s="146">
        <v>241</v>
      </c>
      <c r="E82" s="139">
        <v>301</v>
      </c>
      <c r="F82" s="135">
        <v>245</v>
      </c>
      <c r="G82" s="140">
        <f>'Revised Stratig. - April ''08'!G246</f>
        <v>5819</v>
      </c>
      <c r="H82" s="135">
        <v>28</v>
      </c>
      <c r="I82" s="135">
        <v>0</v>
      </c>
      <c r="J82" s="135">
        <v>1</v>
      </c>
      <c r="K82" s="135">
        <v>3</v>
      </c>
      <c r="L82" s="135">
        <v>0</v>
      </c>
      <c r="M82" s="135">
        <v>0</v>
      </c>
      <c r="N82" s="135">
        <v>1</v>
      </c>
      <c r="O82" s="135">
        <v>24</v>
      </c>
      <c r="P82" s="135">
        <v>1</v>
      </c>
      <c r="Q82" s="135">
        <v>0</v>
      </c>
      <c r="R82" s="135">
        <v>0</v>
      </c>
      <c r="S82" s="135">
        <v>0</v>
      </c>
      <c r="T82" s="135">
        <v>0</v>
      </c>
      <c r="U82" s="135">
        <v>0</v>
      </c>
      <c r="V82" s="135">
        <v>0</v>
      </c>
      <c r="W82" s="135">
        <v>1</v>
      </c>
      <c r="X82" s="135">
        <v>0</v>
      </c>
      <c r="Y82" s="135">
        <v>0</v>
      </c>
      <c r="Z82" s="135">
        <v>0</v>
      </c>
      <c r="AA82" s="135">
        <v>0</v>
      </c>
      <c r="AB82" s="135">
        <v>0</v>
      </c>
      <c r="AC82" s="135">
        <v>2</v>
      </c>
      <c r="AD82" s="135">
        <v>0</v>
      </c>
      <c r="AE82" s="135">
        <v>8</v>
      </c>
      <c r="AF82" s="135">
        <v>33</v>
      </c>
      <c r="AG82" s="135">
        <v>187</v>
      </c>
      <c r="AH82" s="135">
        <v>0</v>
      </c>
      <c r="AI82" s="135">
        <v>15</v>
      </c>
      <c r="AJ82" s="135">
        <v>0</v>
      </c>
      <c r="AK82" s="135">
        <v>44</v>
      </c>
      <c r="AL82" s="135">
        <v>3</v>
      </c>
      <c r="AM82" s="135">
        <v>5</v>
      </c>
      <c r="AN82" s="135">
        <v>1</v>
      </c>
      <c r="AO82" s="135">
        <v>0</v>
      </c>
      <c r="AP82" s="135">
        <v>0</v>
      </c>
      <c r="AQ82" s="135">
        <v>0</v>
      </c>
      <c r="AR82" s="135">
        <v>0</v>
      </c>
      <c r="AS82" s="135">
        <v>0</v>
      </c>
      <c r="AT82" s="135">
        <v>1</v>
      </c>
      <c r="AU82" s="135">
        <v>2</v>
      </c>
      <c r="AV82" s="135">
        <v>0</v>
      </c>
      <c r="AW82" s="135">
        <v>0</v>
      </c>
      <c r="AX82" s="135">
        <v>2</v>
      </c>
      <c r="AY82" s="135">
        <v>0</v>
      </c>
      <c r="AZ82" s="135">
        <v>0</v>
      </c>
      <c r="BA82" s="135">
        <v>0</v>
      </c>
      <c r="BB82" s="135">
        <v>0</v>
      </c>
      <c r="BC82" s="135">
        <v>0</v>
      </c>
      <c r="BD82" s="135">
        <v>0</v>
      </c>
      <c r="BE82" s="135">
        <v>0</v>
      </c>
      <c r="BF82" s="135">
        <v>2</v>
      </c>
      <c r="BG82" s="135">
        <v>0</v>
      </c>
      <c r="BH82" s="135">
        <v>1</v>
      </c>
      <c r="BI82" s="135">
        <v>0</v>
      </c>
      <c r="BJ82" s="135">
        <v>0</v>
      </c>
      <c r="BK82" s="135">
        <v>0</v>
      </c>
      <c r="BL82" s="135">
        <v>0</v>
      </c>
      <c r="BM82" s="135">
        <v>0</v>
      </c>
      <c r="BN82" s="135">
        <v>0</v>
      </c>
      <c r="BO82" s="135">
        <v>0</v>
      </c>
      <c r="BP82" s="135">
        <v>0</v>
      </c>
      <c r="BQ82" s="135">
        <v>0</v>
      </c>
      <c r="BR82" s="135">
        <v>0</v>
      </c>
      <c r="BS82" s="135">
        <v>1</v>
      </c>
      <c r="BT82" s="135">
        <v>0</v>
      </c>
      <c r="BU82" s="135">
        <v>0</v>
      </c>
      <c r="BV82" s="135">
        <v>6</v>
      </c>
      <c r="BW82" s="135">
        <v>0</v>
      </c>
      <c r="BX82" s="135">
        <v>220</v>
      </c>
      <c r="BY82" s="135">
        <v>54</v>
      </c>
      <c r="BZ82" s="135">
        <v>81</v>
      </c>
      <c r="CA82" s="135">
        <f t="shared" si="8"/>
        <v>323</v>
      </c>
      <c r="CB82" s="135">
        <f t="shared" si="9"/>
        <v>7.4303405572755414</v>
      </c>
      <c r="CC82" s="135">
        <f t="shared" si="10"/>
        <v>13.622291021671826</v>
      </c>
      <c r="CD82" s="135">
        <f t="shared" si="11"/>
        <v>344</v>
      </c>
    </row>
    <row r="83" spans="1:82" x14ac:dyDescent="0.2">
      <c r="A83" s="135">
        <v>3</v>
      </c>
      <c r="B83" s="136">
        <v>50</v>
      </c>
      <c r="C83" s="135" t="s">
        <v>425</v>
      </c>
      <c r="D83" s="146">
        <v>242</v>
      </c>
      <c r="E83" s="139">
        <v>302</v>
      </c>
      <c r="F83" s="135">
        <v>246</v>
      </c>
      <c r="G83" s="140">
        <f>'Revised Stratig. - April ''08'!G247</f>
        <v>5825</v>
      </c>
      <c r="H83" s="135">
        <v>16</v>
      </c>
      <c r="I83" s="135">
        <v>0</v>
      </c>
      <c r="J83" s="135">
        <v>2</v>
      </c>
      <c r="K83" s="135">
        <v>5</v>
      </c>
      <c r="L83" s="135">
        <v>0</v>
      </c>
      <c r="M83" s="135">
        <v>2</v>
      </c>
      <c r="N83" s="135">
        <v>3</v>
      </c>
      <c r="O83" s="135">
        <v>20</v>
      </c>
      <c r="P83" s="135">
        <v>0</v>
      </c>
      <c r="Q83" s="135">
        <v>0</v>
      </c>
      <c r="R83" s="135">
        <v>0</v>
      </c>
      <c r="S83" s="135">
        <v>0</v>
      </c>
      <c r="T83" s="135">
        <v>1</v>
      </c>
      <c r="U83" s="135">
        <v>2</v>
      </c>
      <c r="V83" s="135">
        <v>0</v>
      </c>
      <c r="W83" s="135">
        <v>1</v>
      </c>
      <c r="X83" s="135">
        <v>0</v>
      </c>
      <c r="Y83" s="135">
        <v>0</v>
      </c>
      <c r="Z83" s="135">
        <v>0</v>
      </c>
      <c r="AA83" s="135">
        <v>0</v>
      </c>
      <c r="AB83" s="135">
        <v>0</v>
      </c>
      <c r="AC83" s="135">
        <v>4</v>
      </c>
      <c r="AD83" s="135">
        <v>0</v>
      </c>
      <c r="AE83" s="135">
        <v>3</v>
      </c>
      <c r="AF83" s="135">
        <v>19</v>
      </c>
      <c r="AG83" s="135">
        <v>216.5</v>
      </c>
      <c r="AH83" s="135">
        <v>0</v>
      </c>
      <c r="AI83" s="135">
        <v>29</v>
      </c>
      <c r="AJ83" s="135">
        <v>0</v>
      </c>
      <c r="AK83" s="135">
        <v>29</v>
      </c>
      <c r="AL83" s="135">
        <v>3</v>
      </c>
      <c r="AM83" s="135">
        <v>4</v>
      </c>
      <c r="AN83" s="135">
        <v>1</v>
      </c>
      <c r="AO83" s="135">
        <v>0</v>
      </c>
      <c r="AP83" s="135">
        <v>0</v>
      </c>
      <c r="AQ83" s="135">
        <v>1</v>
      </c>
      <c r="AR83" s="135">
        <v>0</v>
      </c>
      <c r="AS83" s="135">
        <v>0</v>
      </c>
      <c r="AT83" s="135">
        <v>0</v>
      </c>
      <c r="AU83" s="135">
        <v>0</v>
      </c>
      <c r="AV83" s="135">
        <v>0</v>
      </c>
      <c r="AW83" s="135">
        <v>0</v>
      </c>
      <c r="AX83" s="135">
        <v>0</v>
      </c>
      <c r="AY83" s="135">
        <v>0</v>
      </c>
      <c r="AZ83" s="135">
        <v>1</v>
      </c>
      <c r="BA83" s="135">
        <v>0</v>
      </c>
      <c r="BB83" s="135">
        <v>0</v>
      </c>
      <c r="BC83" s="135">
        <v>0</v>
      </c>
      <c r="BD83" s="135">
        <v>0</v>
      </c>
      <c r="BE83" s="135">
        <v>0</v>
      </c>
      <c r="BF83" s="135">
        <v>1</v>
      </c>
      <c r="BG83" s="135">
        <v>0</v>
      </c>
      <c r="BH83" s="135">
        <v>0</v>
      </c>
      <c r="BI83" s="135">
        <v>0</v>
      </c>
      <c r="BJ83" s="135">
        <v>0</v>
      </c>
      <c r="BK83" s="135">
        <v>0</v>
      </c>
      <c r="BL83" s="135">
        <v>0</v>
      </c>
      <c r="BM83" s="135">
        <v>0</v>
      </c>
      <c r="BN83" s="135">
        <v>0</v>
      </c>
      <c r="BO83" s="135">
        <v>0</v>
      </c>
      <c r="BP83" s="135">
        <v>0</v>
      </c>
      <c r="BQ83" s="135">
        <v>1</v>
      </c>
      <c r="BR83" s="135">
        <v>0</v>
      </c>
      <c r="BS83" s="135">
        <v>0</v>
      </c>
      <c r="BT83" s="135">
        <v>0</v>
      </c>
      <c r="BU83" s="135">
        <v>0</v>
      </c>
      <c r="BV83" s="135">
        <v>2</v>
      </c>
      <c r="BW83" s="135">
        <v>2</v>
      </c>
      <c r="BX83" s="135">
        <v>250</v>
      </c>
      <c r="BY83" s="135">
        <v>37</v>
      </c>
      <c r="BZ83" s="135">
        <v>52</v>
      </c>
      <c r="CA83" s="135">
        <f t="shared" si="8"/>
        <v>339.5</v>
      </c>
      <c r="CB83" s="135">
        <f t="shared" si="9"/>
        <v>5.8910162002945503</v>
      </c>
      <c r="CC83" s="135">
        <f t="shared" si="10"/>
        <v>8.5419734904270985</v>
      </c>
      <c r="CD83" s="135">
        <f t="shared" si="11"/>
        <v>352.5</v>
      </c>
    </row>
    <row r="84" spans="1:82" x14ac:dyDescent="0.2">
      <c r="A84" s="135">
        <v>3</v>
      </c>
      <c r="B84" s="136">
        <v>51</v>
      </c>
      <c r="C84" s="135" t="s">
        <v>425</v>
      </c>
      <c r="D84" s="146">
        <v>243</v>
      </c>
      <c r="E84" s="139">
        <v>303</v>
      </c>
      <c r="F84" s="135">
        <v>247</v>
      </c>
      <c r="G84" s="140">
        <f>'Revised Stratig. - April ''08'!G248</f>
        <v>5831</v>
      </c>
      <c r="H84" s="135">
        <v>25</v>
      </c>
      <c r="I84" s="135">
        <v>1</v>
      </c>
      <c r="J84" s="135">
        <v>0</v>
      </c>
      <c r="K84" s="135">
        <v>3</v>
      </c>
      <c r="L84" s="135">
        <v>3</v>
      </c>
      <c r="M84" s="135">
        <v>1</v>
      </c>
      <c r="N84" s="135">
        <v>1</v>
      </c>
      <c r="O84" s="135">
        <v>29</v>
      </c>
      <c r="P84" s="135">
        <v>0</v>
      </c>
      <c r="Q84" s="135">
        <v>0</v>
      </c>
      <c r="R84" s="135">
        <v>0</v>
      </c>
      <c r="S84" s="135">
        <v>0</v>
      </c>
      <c r="T84" s="135">
        <v>1</v>
      </c>
      <c r="U84" s="135">
        <v>1</v>
      </c>
      <c r="V84" s="135">
        <v>0</v>
      </c>
      <c r="W84" s="135">
        <v>0</v>
      </c>
      <c r="X84" s="135">
        <v>0</v>
      </c>
      <c r="Y84" s="135">
        <v>0</v>
      </c>
      <c r="Z84" s="135">
        <v>0</v>
      </c>
      <c r="AA84" s="135">
        <v>2</v>
      </c>
      <c r="AB84" s="135">
        <v>0</v>
      </c>
      <c r="AC84" s="135">
        <v>3</v>
      </c>
      <c r="AD84" s="135">
        <v>7</v>
      </c>
      <c r="AE84" s="135">
        <v>2</v>
      </c>
      <c r="AF84" s="135">
        <v>22</v>
      </c>
      <c r="AG84" s="135">
        <v>170</v>
      </c>
      <c r="AH84" s="135">
        <v>0</v>
      </c>
      <c r="AI84" s="135">
        <v>23</v>
      </c>
      <c r="AJ84" s="135">
        <v>0</v>
      </c>
      <c r="AK84" s="135">
        <v>32</v>
      </c>
      <c r="AL84" s="135">
        <v>0</v>
      </c>
      <c r="AM84" s="135">
        <v>6</v>
      </c>
      <c r="AN84" s="135">
        <v>1</v>
      </c>
      <c r="AO84" s="135">
        <v>0</v>
      </c>
      <c r="AP84" s="135">
        <v>0</v>
      </c>
      <c r="AQ84" s="135">
        <v>0</v>
      </c>
      <c r="AR84" s="135">
        <v>0</v>
      </c>
      <c r="AS84" s="135">
        <v>0</v>
      </c>
      <c r="AT84" s="135">
        <v>0</v>
      </c>
      <c r="AU84" s="135">
        <v>0</v>
      </c>
      <c r="AV84" s="135">
        <v>0</v>
      </c>
      <c r="AW84" s="135">
        <v>0</v>
      </c>
      <c r="AX84" s="135">
        <v>2</v>
      </c>
      <c r="AY84" s="135">
        <v>0</v>
      </c>
      <c r="AZ84" s="135">
        <v>3</v>
      </c>
      <c r="BA84" s="135">
        <v>0</v>
      </c>
      <c r="BB84" s="135">
        <v>0</v>
      </c>
      <c r="BC84" s="135">
        <v>0</v>
      </c>
      <c r="BD84" s="135">
        <v>0</v>
      </c>
      <c r="BE84" s="135">
        <v>0</v>
      </c>
      <c r="BF84" s="135">
        <v>1</v>
      </c>
      <c r="BG84" s="135">
        <v>0</v>
      </c>
      <c r="BH84" s="135">
        <v>0</v>
      </c>
      <c r="BI84" s="135">
        <v>0</v>
      </c>
      <c r="BJ84" s="135">
        <v>0</v>
      </c>
      <c r="BK84" s="135">
        <v>0</v>
      </c>
      <c r="BL84" s="135">
        <v>0</v>
      </c>
      <c r="BM84" s="135">
        <v>0</v>
      </c>
      <c r="BN84" s="135">
        <v>0</v>
      </c>
      <c r="BO84" s="135">
        <v>1</v>
      </c>
      <c r="BP84" s="135">
        <v>0</v>
      </c>
      <c r="BQ84" s="135">
        <v>0</v>
      </c>
      <c r="BR84" s="135">
        <v>0</v>
      </c>
      <c r="BS84" s="135">
        <v>1</v>
      </c>
      <c r="BT84" s="135">
        <v>0</v>
      </c>
      <c r="BU84" s="135">
        <v>0</v>
      </c>
      <c r="BV84" s="135">
        <v>4</v>
      </c>
      <c r="BW84" s="135">
        <v>3</v>
      </c>
      <c r="BX84" s="135">
        <v>67</v>
      </c>
      <c r="BY84" s="135">
        <v>26</v>
      </c>
      <c r="BZ84" s="135">
        <v>87</v>
      </c>
      <c r="CA84" s="135">
        <f t="shared" si="8"/>
        <v>301</v>
      </c>
      <c r="CB84" s="135">
        <f t="shared" si="9"/>
        <v>9.6345514950166127</v>
      </c>
      <c r="CC84" s="135">
        <f t="shared" si="10"/>
        <v>10.631229235880399</v>
      </c>
      <c r="CD84" s="135">
        <f t="shared" si="11"/>
        <v>323</v>
      </c>
    </row>
    <row r="85" spans="1:82" x14ac:dyDescent="0.2">
      <c r="A85" s="135">
        <v>3</v>
      </c>
      <c r="B85" s="136">
        <v>52</v>
      </c>
      <c r="C85" s="135" t="s">
        <v>425</v>
      </c>
      <c r="D85" s="146">
        <v>244</v>
      </c>
      <c r="E85" s="139">
        <v>304</v>
      </c>
      <c r="F85" s="135">
        <v>248</v>
      </c>
      <c r="G85" s="140">
        <f>'Revised Stratig. - April ''08'!G249</f>
        <v>5836</v>
      </c>
      <c r="H85" s="135">
        <v>18</v>
      </c>
      <c r="I85" s="135">
        <v>1</v>
      </c>
      <c r="J85" s="135">
        <v>5</v>
      </c>
      <c r="K85" s="135">
        <v>4</v>
      </c>
      <c r="L85" s="135">
        <v>1</v>
      </c>
      <c r="M85" s="135">
        <v>0</v>
      </c>
      <c r="N85" s="135">
        <v>4</v>
      </c>
      <c r="O85" s="135">
        <v>16</v>
      </c>
      <c r="P85" s="135">
        <v>0</v>
      </c>
      <c r="Q85" s="135">
        <v>0</v>
      </c>
      <c r="R85" s="135">
        <v>0</v>
      </c>
      <c r="S85" s="135">
        <v>0</v>
      </c>
      <c r="T85" s="135">
        <v>1</v>
      </c>
      <c r="U85" s="135">
        <v>2</v>
      </c>
      <c r="V85" s="135">
        <v>0</v>
      </c>
      <c r="W85" s="135">
        <v>1</v>
      </c>
      <c r="X85" s="135">
        <v>0</v>
      </c>
      <c r="Y85" s="135">
        <v>0</v>
      </c>
      <c r="Z85" s="135">
        <v>0</v>
      </c>
      <c r="AA85" s="135">
        <v>0</v>
      </c>
      <c r="AB85" s="135">
        <v>0</v>
      </c>
      <c r="AC85" s="135">
        <v>0</v>
      </c>
      <c r="AD85" s="135">
        <v>0</v>
      </c>
      <c r="AE85" s="135">
        <v>17</v>
      </c>
      <c r="AF85" s="135">
        <v>34</v>
      </c>
      <c r="AG85" s="135">
        <v>146</v>
      </c>
      <c r="AH85" s="135">
        <v>0</v>
      </c>
      <c r="AI85" s="135">
        <v>22</v>
      </c>
      <c r="AJ85" s="135">
        <v>1</v>
      </c>
      <c r="AK85" s="135">
        <v>38</v>
      </c>
      <c r="AL85" s="135">
        <v>4</v>
      </c>
      <c r="AM85" s="135">
        <v>4</v>
      </c>
      <c r="AN85" s="135">
        <v>2</v>
      </c>
      <c r="AO85" s="135">
        <v>0</v>
      </c>
      <c r="AP85" s="135">
        <v>0</v>
      </c>
      <c r="AQ85" s="135">
        <v>0</v>
      </c>
      <c r="AR85" s="135">
        <v>0</v>
      </c>
      <c r="AS85" s="135">
        <v>0</v>
      </c>
      <c r="AT85" s="135">
        <v>1</v>
      </c>
      <c r="AU85" s="135">
        <v>2</v>
      </c>
      <c r="AV85" s="135">
        <v>0</v>
      </c>
      <c r="AW85" s="135">
        <v>0</v>
      </c>
      <c r="AX85" s="135">
        <v>1</v>
      </c>
      <c r="AY85" s="135">
        <v>0</v>
      </c>
      <c r="AZ85" s="135">
        <v>2</v>
      </c>
      <c r="BA85" s="135">
        <v>0</v>
      </c>
      <c r="BB85" s="135">
        <v>0</v>
      </c>
      <c r="BC85" s="135">
        <v>0</v>
      </c>
      <c r="BD85" s="135">
        <v>0</v>
      </c>
      <c r="BE85" s="135">
        <v>0</v>
      </c>
      <c r="BF85" s="135">
        <v>3</v>
      </c>
      <c r="BG85" s="135">
        <v>0</v>
      </c>
      <c r="BH85" s="135">
        <v>2</v>
      </c>
      <c r="BI85" s="135">
        <v>0</v>
      </c>
      <c r="BJ85" s="135">
        <v>0</v>
      </c>
      <c r="BK85" s="135">
        <v>0</v>
      </c>
      <c r="BL85" s="135">
        <v>0</v>
      </c>
      <c r="BM85" s="135">
        <v>0</v>
      </c>
      <c r="BN85" s="135">
        <v>0</v>
      </c>
      <c r="BO85" s="135">
        <v>0</v>
      </c>
      <c r="BP85" s="135">
        <v>0</v>
      </c>
      <c r="BQ85" s="135">
        <v>0</v>
      </c>
      <c r="BR85" s="135">
        <v>0</v>
      </c>
      <c r="BS85" s="135">
        <v>1</v>
      </c>
      <c r="BT85" s="135">
        <v>0</v>
      </c>
      <c r="BU85" s="135">
        <v>0</v>
      </c>
      <c r="BV85" s="135">
        <v>3</v>
      </c>
      <c r="BW85" s="135">
        <v>6</v>
      </c>
      <c r="BX85" s="135">
        <v>179</v>
      </c>
      <c r="BY85" s="135">
        <v>33</v>
      </c>
      <c r="BZ85" s="135">
        <v>34</v>
      </c>
      <c r="CA85" s="135">
        <f t="shared" si="8"/>
        <v>297</v>
      </c>
      <c r="CB85" s="135">
        <f t="shared" si="9"/>
        <v>5.3872053872053867</v>
      </c>
      <c r="CC85" s="135">
        <f t="shared" si="10"/>
        <v>12.794612794612794</v>
      </c>
      <c r="CD85" s="135">
        <f t="shared" si="11"/>
        <v>324</v>
      </c>
    </row>
    <row r="86" spans="1:82" s="148" customFormat="1" x14ac:dyDescent="0.2">
      <c r="A86" s="148">
        <v>3</v>
      </c>
      <c r="B86" s="148">
        <v>53</v>
      </c>
      <c r="C86" s="148" t="s">
        <v>425</v>
      </c>
      <c r="D86" s="149">
        <v>245</v>
      </c>
      <c r="E86" s="150">
        <v>305</v>
      </c>
      <c r="F86" s="148">
        <v>249</v>
      </c>
      <c r="G86" s="151">
        <f>'Revised Stratig. - April ''08'!G250</f>
        <v>5842</v>
      </c>
      <c r="H86" s="148">
        <v>21</v>
      </c>
      <c r="I86" s="148">
        <v>0</v>
      </c>
      <c r="J86" s="148">
        <v>0</v>
      </c>
      <c r="K86" s="148">
        <v>3</v>
      </c>
      <c r="L86" s="148">
        <v>1</v>
      </c>
      <c r="M86" s="148">
        <v>1</v>
      </c>
      <c r="N86" s="148">
        <v>2</v>
      </c>
      <c r="O86" s="148">
        <v>15</v>
      </c>
      <c r="P86" s="148">
        <v>0</v>
      </c>
      <c r="Q86" s="148">
        <v>0</v>
      </c>
      <c r="R86" s="148">
        <v>0</v>
      </c>
      <c r="S86" s="148">
        <v>0</v>
      </c>
      <c r="T86" s="148">
        <v>1</v>
      </c>
      <c r="U86" s="148">
        <v>1</v>
      </c>
      <c r="V86" s="148">
        <v>0</v>
      </c>
      <c r="W86" s="148">
        <v>1</v>
      </c>
      <c r="X86" s="148">
        <v>0</v>
      </c>
      <c r="Y86" s="148">
        <v>0</v>
      </c>
      <c r="Z86" s="148">
        <v>0</v>
      </c>
      <c r="AA86" s="148">
        <v>1</v>
      </c>
      <c r="AB86" s="148">
        <v>0</v>
      </c>
      <c r="AC86" s="148">
        <v>3</v>
      </c>
      <c r="AD86" s="148">
        <v>2</v>
      </c>
      <c r="AE86" s="148">
        <v>10</v>
      </c>
      <c r="AF86" s="148">
        <v>23</v>
      </c>
      <c r="AG86" s="148">
        <v>207.5</v>
      </c>
      <c r="AH86" s="148">
        <v>0</v>
      </c>
      <c r="AI86" s="148">
        <v>38</v>
      </c>
      <c r="AJ86" s="148">
        <v>0</v>
      </c>
      <c r="AK86" s="148">
        <v>31</v>
      </c>
      <c r="AL86" s="148">
        <v>6</v>
      </c>
      <c r="AM86" s="148">
        <v>2</v>
      </c>
      <c r="AN86" s="148">
        <v>0</v>
      </c>
      <c r="AO86" s="148">
        <v>0</v>
      </c>
      <c r="AP86" s="148">
        <v>0</v>
      </c>
      <c r="AQ86" s="148">
        <v>0</v>
      </c>
      <c r="AR86" s="148">
        <v>0</v>
      </c>
      <c r="AS86" s="148">
        <v>0</v>
      </c>
      <c r="AT86" s="148">
        <v>0</v>
      </c>
      <c r="AU86" s="148">
        <v>2</v>
      </c>
      <c r="AV86" s="148">
        <v>0</v>
      </c>
      <c r="AW86" s="148">
        <v>0</v>
      </c>
      <c r="AX86" s="148">
        <v>2</v>
      </c>
      <c r="AY86" s="148">
        <v>0</v>
      </c>
      <c r="AZ86" s="148">
        <v>1</v>
      </c>
      <c r="BA86" s="148">
        <v>0</v>
      </c>
      <c r="BB86" s="148">
        <v>0</v>
      </c>
      <c r="BC86" s="148">
        <v>0</v>
      </c>
      <c r="BD86" s="148">
        <v>0</v>
      </c>
      <c r="BE86" s="148">
        <v>0</v>
      </c>
      <c r="BF86" s="148">
        <v>2</v>
      </c>
      <c r="BG86" s="148">
        <v>0</v>
      </c>
      <c r="BH86" s="148">
        <v>0</v>
      </c>
      <c r="BI86" s="148">
        <v>0</v>
      </c>
      <c r="BJ86" s="148">
        <v>0</v>
      </c>
      <c r="BK86" s="148">
        <v>0</v>
      </c>
      <c r="BL86" s="148">
        <v>0</v>
      </c>
      <c r="BM86" s="148">
        <v>0</v>
      </c>
      <c r="BN86" s="148">
        <v>0</v>
      </c>
      <c r="BO86" s="148">
        <v>1</v>
      </c>
      <c r="BP86" s="148">
        <v>0</v>
      </c>
      <c r="BQ86" s="148">
        <v>0</v>
      </c>
      <c r="BR86" s="148">
        <v>0</v>
      </c>
      <c r="BS86" s="148">
        <v>1</v>
      </c>
      <c r="BT86" s="148">
        <v>0</v>
      </c>
      <c r="BU86" s="148">
        <v>0</v>
      </c>
      <c r="BV86" s="148">
        <v>4</v>
      </c>
      <c r="BW86" s="148">
        <v>1</v>
      </c>
      <c r="BX86" s="148">
        <v>247</v>
      </c>
      <c r="BY86" s="148">
        <v>44</v>
      </c>
      <c r="BZ86" s="148">
        <v>57</v>
      </c>
      <c r="CA86" s="148">
        <f t="shared" si="8"/>
        <v>346.5</v>
      </c>
      <c r="CB86" s="148">
        <f t="shared" si="9"/>
        <v>4.329004329004329</v>
      </c>
      <c r="CC86" s="148">
        <f t="shared" si="10"/>
        <v>8.9466089466089471</v>
      </c>
      <c r="CD86" s="148">
        <f t="shared" si="11"/>
        <v>362.5</v>
      </c>
    </row>
    <row r="87" spans="1:82" x14ac:dyDescent="0.2">
      <c r="A87" s="135">
        <v>3</v>
      </c>
      <c r="B87" s="136">
        <v>54</v>
      </c>
      <c r="C87" s="135" t="s">
        <v>426</v>
      </c>
      <c r="D87" s="146">
        <v>246</v>
      </c>
      <c r="E87" s="139">
        <v>306</v>
      </c>
      <c r="F87" s="135">
        <v>254</v>
      </c>
      <c r="G87" s="140">
        <f>'Revised Stratig. - April ''08'!G251</f>
        <v>5861</v>
      </c>
      <c r="H87" s="135">
        <v>27</v>
      </c>
      <c r="I87" s="135">
        <v>4</v>
      </c>
      <c r="J87" s="135">
        <v>0</v>
      </c>
      <c r="K87" s="135">
        <v>1</v>
      </c>
      <c r="L87" s="135">
        <v>0</v>
      </c>
      <c r="M87" s="135">
        <v>0</v>
      </c>
      <c r="N87" s="135">
        <v>3</v>
      </c>
      <c r="O87" s="135">
        <v>18</v>
      </c>
      <c r="P87" s="135">
        <v>0</v>
      </c>
      <c r="Q87" s="135">
        <v>0</v>
      </c>
      <c r="R87" s="135">
        <v>1</v>
      </c>
      <c r="S87" s="135">
        <v>0</v>
      </c>
      <c r="T87" s="135">
        <v>0</v>
      </c>
      <c r="U87" s="135">
        <v>0</v>
      </c>
      <c r="V87" s="135">
        <v>0</v>
      </c>
      <c r="W87" s="135">
        <v>0</v>
      </c>
      <c r="X87" s="135">
        <v>0</v>
      </c>
      <c r="Y87" s="135">
        <v>0</v>
      </c>
      <c r="Z87" s="135">
        <v>0</v>
      </c>
      <c r="AA87" s="135">
        <v>0</v>
      </c>
      <c r="AB87" s="135">
        <v>0</v>
      </c>
      <c r="AC87" s="135">
        <v>0</v>
      </c>
      <c r="AD87" s="135">
        <v>5</v>
      </c>
      <c r="AE87" s="135">
        <v>62</v>
      </c>
      <c r="AF87" s="135">
        <v>7</v>
      </c>
      <c r="AG87" s="135">
        <v>177</v>
      </c>
      <c r="AH87" s="135">
        <v>0</v>
      </c>
      <c r="AI87" s="135">
        <v>18</v>
      </c>
      <c r="AJ87" s="135">
        <v>0</v>
      </c>
      <c r="AK87" s="135">
        <v>29</v>
      </c>
      <c r="AL87" s="135">
        <v>1</v>
      </c>
      <c r="AM87" s="135">
        <v>4</v>
      </c>
      <c r="AN87" s="135">
        <v>1</v>
      </c>
      <c r="AO87" s="135">
        <v>0</v>
      </c>
      <c r="AP87" s="135">
        <v>0</v>
      </c>
      <c r="AQ87" s="135">
        <v>0</v>
      </c>
      <c r="AR87" s="135">
        <v>0</v>
      </c>
      <c r="AS87" s="135">
        <v>0</v>
      </c>
      <c r="AT87" s="135">
        <v>0</v>
      </c>
      <c r="AU87" s="135">
        <v>0</v>
      </c>
      <c r="AV87" s="135">
        <v>0</v>
      </c>
      <c r="AW87" s="135">
        <v>0</v>
      </c>
      <c r="AX87" s="135">
        <v>0</v>
      </c>
      <c r="AY87" s="135">
        <v>0</v>
      </c>
      <c r="AZ87" s="135">
        <v>0</v>
      </c>
      <c r="BA87" s="135">
        <v>0</v>
      </c>
      <c r="BB87" s="135">
        <v>0</v>
      </c>
      <c r="BC87" s="135">
        <v>0</v>
      </c>
      <c r="BD87" s="135">
        <v>2</v>
      </c>
      <c r="BE87" s="135">
        <v>0</v>
      </c>
      <c r="BF87" s="135">
        <v>0</v>
      </c>
      <c r="BG87" s="135">
        <v>0</v>
      </c>
      <c r="BH87" s="135">
        <v>0</v>
      </c>
      <c r="BI87" s="135">
        <v>0</v>
      </c>
      <c r="BJ87" s="135">
        <v>0</v>
      </c>
      <c r="BK87" s="135">
        <v>0</v>
      </c>
      <c r="BL87" s="135">
        <v>0</v>
      </c>
      <c r="BM87" s="135">
        <v>0</v>
      </c>
      <c r="BN87" s="135">
        <v>0</v>
      </c>
      <c r="BO87" s="135">
        <v>0</v>
      </c>
      <c r="BP87" s="135">
        <v>0</v>
      </c>
      <c r="BQ87" s="135">
        <v>0</v>
      </c>
      <c r="BR87" s="135">
        <v>0</v>
      </c>
      <c r="BS87" s="135">
        <v>0</v>
      </c>
      <c r="BT87" s="135">
        <v>0</v>
      </c>
      <c r="BU87" s="135">
        <v>1</v>
      </c>
      <c r="BV87" s="135">
        <v>0</v>
      </c>
      <c r="BW87" s="135">
        <v>0</v>
      </c>
      <c r="BX87" s="135">
        <v>111</v>
      </c>
      <c r="BY87" s="135">
        <v>11</v>
      </c>
      <c r="BZ87" s="135">
        <v>13447.017543859649</v>
      </c>
      <c r="CA87" s="135">
        <f t="shared" si="8"/>
        <v>326</v>
      </c>
      <c r="CB87" s="135">
        <f t="shared" si="9"/>
        <v>5.5214723926380369</v>
      </c>
      <c r="CC87" s="135">
        <f t="shared" si="10"/>
        <v>8.8957055214723919</v>
      </c>
      <c r="CD87" s="135">
        <f t="shared" si="11"/>
        <v>334</v>
      </c>
    </row>
    <row r="88" spans="1:82" x14ac:dyDescent="0.2">
      <c r="A88" s="135">
        <v>3</v>
      </c>
      <c r="B88" s="136">
        <v>55</v>
      </c>
      <c r="C88" s="135" t="s">
        <v>425</v>
      </c>
      <c r="D88" s="146">
        <v>247</v>
      </c>
      <c r="E88" s="139">
        <v>307</v>
      </c>
      <c r="F88" s="135">
        <v>251</v>
      </c>
      <c r="G88" s="140">
        <f>'Revised Stratig. - April ''08'!G252</f>
        <v>5880</v>
      </c>
      <c r="H88" s="135">
        <v>23</v>
      </c>
      <c r="I88" s="135">
        <v>1</v>
      </c>
      <c r="J88" s="135">
        <v>3</v>
      </c>
      <c r="K88" s="135">
        <v>4</v>
      </c>
      <c r="L88" s="135">
        <v>0</v>
      </c>
      <c r="M88" s="135">
        <v>2</v>
      </c>
      <c r="N88" s="135">
        <v>4</v>
      </c>
      <c r="O88" s="135">
        <v>22</v>
      </c>
      <c r="P88" s="135">
        <v>0</v>
      </c>
      <c r="Q88" s="135">
        <v>0</v>
      </c>
      <c r="R88" s="135">
        <v>0</v>
      </c>
      <c r="S88" s="135">
        <v>0</v>
      </c>
      <c r="T88" s="135">
        <v>0</v>
      </c>
      <c r="U88" s="135">
        <v>2</v>
      </c>
      <c r="V88" s="135">
        <v>0</v>
      </c>
      <c r="W88" s="135">
        <v>1</v>
      </c>
      <c r="X88" s="135">
        <v>0</v>
      </c>
      <c r="Y88" s="135">
        <v>0</v>
      </c>
      <c r="Z88" s="135">
        <v>0</v>
      </c>
      <c r="AA88" s="135">
        <v>0</v>
      </c>
      <c r="AB88" s="135">
        <v>0</v>
      </c>
      <c r="AC88" s="135">
        <v>3</v>
      </c>
      <c r="AD88" s="135">
        <v>3</v>
      </c>
      <c r="AE88" s="135">
        <v>11</v>
      </c>
      <c r="AF88" s="135">
        <v>33</v>
      </c>
      <c r="AG88" s="135">
        <v>156</v>
      </c>
      <c r="AH88" s="135">
        <v>0</v>
      </c>
      <c r="AI88" s="135">
        <v>32</v>
      </c>
      <c r="AJ88" s="135">
        <v>0</v>
      </c>
      <c r="AK88" s="135">
        <v>31</v>
      </c>
      <c r="AL88" s="135">
        <v>6</v>
      </c>
      <c r="AM88" s="135">
        <v>2</v>
      </c>
      <c r="AN88" s="135">
        <v>2</v>
      </c>
      <c r="AO88" s="135">
        <v>0</v>
      </c>
      <c r="AP88" s="135">
        <v>0</v>
      </c>
      <c r="AQ88" s="135">
        <v>0</v>
      </c>
      <c r="AR88" s="135">
        <v>0</v>
      </c>
      <c r="AS88" s="135">
        <v>0</v>
      </c>
      <c r="AT88" s="135">
        <v>0</v>
      </c>
      <c r="AU88" s="135">
        <v>1</v>
      </c>
      <c r="AV88" s="135">
        <v>0</v>
      </c>
      <c r="AW88" s="135">
        <v>0</v>
      </c>
      <c r="AX88" s="135">
        <v>1</v>
      </c>
      <c r="AY88" s="135">
        <v>0</v>
      </c>
      <c r="AZ88" s="135">
        <v>2</v>
      </c>
      <c r="BA88" s="135">
        <v>0</v>
      </c>
      <c r="BB88" s="135">
        <v>0</v>
      </c>
      <c r="BC88" s="135">
        <v>0</v>
      </c>
      <c r="BD88" s="135">
        <v>0</v>
      </c>
      <c r="BE88" s="135">
        <v>0</v>
      </c>
      <c r="BF88" s="135">
        <v>0</v>
      </c>
      <c r="BG88" s="135">
        <v>0</v>
      </c>
      <c r="BH88" s="135">
        <v>0</v>
      </c>
      <c r="BI88" s="135">
        <v>0</v>
      </c>
      <c r="BJ88" s="135">
        <v>0</v>
      </c>
      <c r="BK88" s="135">
        <v>0</v>
      </c>
      <c r="BL88" s="135">
        <v>0</v>
      </c>
      <c r="BM88" s="135">
        <v>0</v>
      </c>
      <c r="BN88" s="135">
        <v>1</v>
      </c>
      <c r="BO88" s="135">
        <v>1</v>
      </c>
      <c r="BP88" s="135">
        <v>0</v>
      </c>
      <c r="BQ88" s="135">
        <v>0</v>
      </c>
      <c r="BR88" s="135">
        <v>0</v>
      </c>
      <c r="BS88" s="135">
        <v>3</v>
      </c>
      <c r="BT88" s="135">
        <v>0</v>
      </c>
      <c r="BU88" s="135">
        <v>0</v>
      </c>
      <c r="BV88" s="135">
        <v>8</v>
      </c>
      <c r="BW88" s="135">
        <v>0</v>
      </c>
      <c r="BX88" s="135">
        <v>126</v>
      </c>
      <c r="BY88" s="135">
        <v>28</v>
      </c>
      <c r="BZ88" s="135">
        <v>24</v>
      </c>
      <c r="CA88" s="135">
        <f t="shared" si="8"/>
        <v>314</v>
      </c>
      <c r="CB88" s="135">
        <f t="shared" si="9"/>
        <v>7.0063694267515926</v>
      </c>
      <c r="CC88" s="135">
        <f t="shared" si="10"/>
        <v>9.8726114649681538</v>
      </c>
      <c r="CD88" s="135">
        <f t="shared" si="11"/>
        <v>335</v>
      </c>
    </row>
    <row r="89" spans="1:82" x14ac:dyDescent="0.2">
      <c r="A89" s="135">
        <v>3</v>
      </c>
      <c r="B89" s="136">
        <v>56</v>
      </c>
      <c r="C89" s="135" t="s">
        <v>425</v>
      </c>
      <c r="D89" s="146">
        <v>248</v>
      </c>
      <c r="E89" s="139">
        <v>308</v>
      </c>
      <c r="F89" s="135">
        <v>252</v>
      </c>
      <c r="G89" s="140">
        <f>'Revised Stratig. - April ''08'!G253</f>
        <v>5899</v>
      </c>
      <c r="H89" s="135">
        <v>26</v>
      </c>
      <c r="I89" s="135">
        <v>1</v>
      </c>
      <c r="J89" s="135">
        <v>0</v>
      </c>
      <c r="K89" s="135">
        <v>7</v>
      </c>
      <c r="L89" s="135">
        <v>1</v>
      </c>
      <c r="M89" s="135">
        <v>0</v>
      </c>
      <c r="N89" s="135">
        <v>1</v>
      </c>
      <c r="O89" s="135">
        <v>16</v>
      </c>
      <c r="P89" s="135">
        <v>2</v>
      </c>
      <c r="Q89" s="135">
        <v>0</v>
      </c>
      <c r="R89" s="135">
        <v>0</v>
      </c>
      <c r="S89" s="135">
        <v>0</v>
      </c>
      <c r="T89" s="135">
        <v>1</v>
      </c>
      <c r="U89" s="135">
        <v>1</v>
      </c>
      <c r="V89" s="135">
        <v>0</v>
      </c>
      <c r="W89" s="135">
        <v>3</v>
      </c>
      <c r="X89" s="135">
        <v>0</v>
      </c>
      <c r="Y89" s="135">
        <v>0</v>
      </c>
      <c r="Z89" s="135">
        <v>0</v>
      </c>
      <c r="AA89" s="135">
        <v>1</v>
      </c>
      <c r="AB89" s="135">
        <v>0</v>
      </c>
      <c r="AC89" s="135">
        <v>2</v>
      </c>
      <c r="AD89" s="135">
        <v>2</v>
      </c>
      <c r="AE89" s="135">
        <v>7</v>
      </c>
      <c r="AF89" s="135">
        <v>55</v>
      </c>
      <c r="AG89" s="135">
        <v>166.5</v>
      </c>
      <c r="AH89" s="135">
        <v>0</v>
      </c>
      <c r="AI89" s="135">
        <v>18</v>
      </c>
      <c r="AJ89" s="135">
        <v>0</v>
      </c>
      <c r="AK89" s="135">
        <v>16</v>
      </c>
      <c r="AL89" s="135">
        <v>0</v>
      </c>
      <c r="AM89" s="135">
        <v>4</v>
      </c>
      <c r="AN89" s="135">
        <v>3</v>
      </c>
      <c r="AO89" s="135">
        <v>0</v>
      </c>
      <c r="AP89" s="135">
        <v>0</v>
      </c>
      <c r="AQ89" s="135">
        <v>4</v>
      </c>
      <c r="AR89" s="135">
        <v>2</v>
      </c>
      <c r="AS89" s="135">
        <v>0</v>
      </c>
      <c r="AT89" s="135">
        <v>0</v>
      </c>
      <c r="AU89" s="135">
        <v>4</v>
      </c>
      <c r="AV89" s="135">
        <v>0</v>
      </c>
      <c r="AW89" s="135">
        <v>0</v>
      </c>
      <c r="AX89" s="135">
        <v>2</v>
      </c>
      <c r="AY89" s="135">
        <v>0</v>
      </c>
      <c r="AZ89" s="135">
        <v>4</v>
      </c>
      <c r="BA89" s="135">
        <v>0</v>
      </c>
      <c r="BB89" s="135">
        <v>0</v>
      </c>
      <c r="BC89" s="135">
        <v>0</v>
      </c>
      <c r="BD89" s="135">
        <v>0</v>
      </c>
      <c r="BE89" s="135">
        <v>0</v>
      </c>
      <c r="BF89" s="135">
        <v>1</v>
      </c>
      <c r="BG89" s="135">
        <v>0</v>
      </c>
      <c r="BH89" s="135">
        <v>0</v>
      </c>
      <c r="BI89" s="135">
        <v>0</v>
      </c>
      <c r="BJ89" s="135">
        <v>1</v>
      </c>
      <c r="BK89" s="135">
        <v>0</v>
      </c>
      <c r="BL89" s="135">
        <v>0</v>
      </c>
      <c r="BM89" s="135">
        <v>0</v>
      </c>
      <c r="BN89" s="135">
        <v>0</v>
      </c>
      <c r="BO89" s="135">
        <v>0</v>
      </c>
      <c r="BP89" s="135">
        <v>0</v>
      </c>
      <c r="BQ89" s="135">
        <v>0</v>
      </c>
      <c r="BR89" s="135">
        <v>0</v>
      </c>
      <c r="BS89" s="135">
        <v>2</v>
      </c>
      <c r="BT89" s="135">
        <v>0</v>
      </c>
      <c r="BU89" s="135">
        <v>0</v>
      </c>
      <c r="BV89" s="135">
        <v>2</v>
      </c>
      <c r="BW89" s="135">
        <v>2</v>
      </c>
      <c r="BX89" s="135">
        <v>166</v>
      </c>
      <c r="BY89" s="135">
        <v>33</v>
      </c>
      <c r="BZ89" s="135">
        <v>42</v>
      </c>
      <c r="CA89" s="135">
        <f t="shared" si="8"/>
        <v>300.5</v>
      </c>
      <c r="CB89" s="135">
        <f t="shared" si="9"/>
        <v>5.3244592346089847</v>
      </c>
      <c r="CC89" s="135">
        <f t="shared" si="10"/>
        <v>5.3244592346089847</v>
      </c>
      <c r="CD89" s="135">
        <f t="shared" si="11"/>
        <v>331.5</v>
      </c>
    </row>
    <row r="90" spans="1:82" x14ac:dyDescent="0.2">
      <c r="A90" s="135">
        <v>3</v>
      </c>
      <c r="B90" s="136">
        <v>57</v>
      </c>
      <c r="C90" s="135" t="s">
        <v>425</v>
      </c>
      <c r="D90" s="146">
        <v>249</v>
      </c>
      <c r="E90" s="139">
        <v>309</v>
      </c>
      <c r="F90" s="135">
        <v>253</v>
      </c>
      <c r="G90" s="140">
        <f>'Revised Stratig. - April ''08'!G254</f>
        <v>5917</v>
      </c>
      <c r="H90" s="135">
        <v>16</v>
      </c>
      <c r="I90" s="135">
        <v>0</v>
      </c>
      <c r="J90" s="135">
        <v>4</v>
      </c>
      <c r="K90" s="135">
        <v>6</v>
      </c>
      <c r="L90" s="135">
        <v>0</v>
      </c>
      <c r="M90" s="135">
        <v>0</v>
      </c>
      <c r="N90" s="135">
        <v>0</v>
      </c>
      <c r="O90" s="135">
        <v>12</v>
      </c>
      <c r="P90" s="135">
        <v>0</v>
      </c>
      <c r="Q90" s="135">
        <v>0</v>
      </c>
      <c r="R90" s="135">
        <v>0</v>
      </c>
      <c r="S90" s="135">
        <v>0</v>
      </c>
      <c r="T90" s="135">
        <v>0</v>
      </c>
      <c r="U90" s="135">
        <v>1</v>
      </c>
      <c r="V90" s="135">
        <v>0</v>
      </c>
      <c r="W90" s="135">
        <v>0</v>
      </c>
      <c r="X90" s="135">
        <v>0</v>
      </c>
      <c r="Y90" s="135">
        <v>0</v>
      </c>
      <c r="Z90" s="135">
        <v>0</v>
      </c>
      <c r="AA90" s="135">
        <v>1</v>
      </c>
      <c r="AB90" s="135">
        <v>0</v>
      </c>
      <c r="AC90" s="135">
        <v>1</v>
      </c>
      <c r="AD90" s="135">
        <v>0</v>
      </c>
      <c r="AE90" s="135">
        <v>7</v>
      </c>
      <c r="AF90" s="135">
        <v>32</v>
      </c>
      <c r="AG90" s="135">
        <v>215.5</v>
      </c>
      <c r="AH90" s="135">
        <v>0</v>
      </c>
      <c r="AI90" s="135">
        <v>31</v>
      </c>
      <c r="AJ90" s="135">
        <v>0</v>
      </c>
      <c r="AK90" s="135">
        <v>14</v>
      </c>
      <c r="AL90" s="135">
        <v>2</v>
      </c>
      <c r="AM90" s="135">
        <v>5</v>
      </c>
      <c r="AN90" s="135">
        <v>4</v>
      </c>
      <c r="AO90" s="135">
        <v>0</v>
      </c>
      <c r="AP90" s="135">
        <v>0</v>
      </c>
      <c r="AQ90" s="135">
        <v>0</v>
      </c>
      <c r="AR90" s="135">
        <v>1</v>
      </c>
      <c r="AS90" s="135">
        <v>0</v>
      </c>
      <c r="AT90" s="135">
        <v>0</v>
      </c>
      <c r="AU90" s="135">
        <v>1</v>
      </c>
      <c r="AV90" s="135">
        <v>0</v>
      </c>
      <c r="AW90" s="135">
        <v>0</v>
      </c>
      <c r="AX90" s="135">
        <v>1</v>
      </c>
      <c r="AY90" s="135">
        <v>0</v>
      </c>
      <c r="AZ90" s="135">
        <v>1</v>
      </c>
      <c r="BA90" s="135">
        <v>0</v>
      </c>
      <c r="BB90" s="135">
        <v>0</v>
      </c>
      <c r="BC90" s="135">
        <v>0</v>
      </c>
      <c r="BD90" s="135">
        <v>0</v>
      </c>
      <c r="BE90" s="135">
        <v>0</v>
      </c>
      <c r="BF90" s="135">
        <v>0</v>
      </c>
      <c r="BG90" s="135">
        <v>0</v>
      </c>
      <c r="BH90" s="135">
        <v>0</v>
      </c>
      <c r="BI90" s="135">
        <v>0</v>
      </c>
      <c r="BJ90" s="135">
        <v>0</v>
      </c>
      <c r="BK90" s="135">
        <v>0</v>
      </c>
      <c r="BL90" s="135">
        <v>0</v>
      </c>
      <c r="BM90" s="135">
        <v>0</v>
      </c>
      <c r="BN90" s="135">
        <v>0</v>
      </c>
      <c r="BO90" s="135">
        <v>0</v>
      </c>
      <c r="BP90" s="135">
        <v>0</v>
      </c>
      <c r="BQ90" s="135">
        <v>0</v>
      </c>
      <c r="BR90" s="135">
        <v>0</v>
      </c>
      <c r="BS90" s="135">
        <v>1</v>
      </c>
      <c r="BT90" s="135">
        <v>0</v>
      </c>
      <c r="BU90" s="135">
        <v>0</v>
      </c>
      <c r="BV90" s="135">
        <v>1</v>
      </c>
      <c r="BW90" s="135">
        <v>3</v>
      </c>
      <c r="BX90" s="135">
        <v>222</v>
      </c>
      <c r="BY90" s="135">
        <v>23</v>
      </c>
      <c r="BZ90" s="135">
        <v>99</v>
      </c>
      <c r="CA90" s="135">
        <f t="shared" si="8"/>
        <v>326.5</v>
      </c>
      <c r="CB90" s="135">
        <f t="shared" si="9"/>
        <v>3.6753445635528332</v>
      </c>
      <c r="CC90" s="135">
        <f t="shared" si="10"/>
        <v>4.2879019908116387</v>
      </c>
      <c r="CD90" s="135">
        <f t="shared" si="11"/>
        <v>344.5</v>
      </c>
    </row>
    <row r="91" spans="1:82" x14ac:dyDescent="0.2">
      <c r="A91" s="135">
        <v>3</v>
      </c>
      <c r="B91" s="136">
        <v>59</v>
      </c>
      <c r="C91" s="135" t="s">
        <v>425</v>
      </c>
      <c r="D91" s="146">
        <v>251</v>
      </c>
      <c r="E91" s="139">
        <v>311</v>
      </c>
      <c r="F91" s="135">
        <v>255</v>
      </c>
      <c r="G91" s="140">
        <f>'Revised Stratig. - April ''08'!G256</f>
        <v>5951</v>
      </c>
      <c r="H91" s="135">
        <v>7</v>
      </c>
      <c r="I91" s="135">
        <v>0</v>
      </c>
      <c r="J91" s="135">
        <v>2</v>
      </c>
      <c r="K91" s="135">
        <v>2</v>
      </c>
      <c r="L91" s="135">
        <v>3</v>
      </c>
      <c r="M91" s="135">
        <v>0</v>
      </c>
      <c r="N91" s="135">
        <v>0</v>
      </c>
      <c r="O91" s="135">
        <v>21</v>
      </c>
      <c r="P91" s="135">
        <v>1</v>
      </c>
      <c r="Q91" s="135">
        <v>0</v>
      </c>
      <c r="R91" s="135">
        <v>0</v>
      </c>
      <c r="S91" s="135">
        <v>0</v>
      </c>
      <c r="T91" s="135">
        <v>1</v>
      </c>
      <c r="U91" s="135">
        <v>0</v>
      </c>
      <c r="V91" s="135">
        <v>1</v>
      </c>
      <c r="W91" s="135">
        <v>2</v>
      </c>
      <c r="X91" s="135">
        <v>0</v>
      </c>
      <c r="Y91" s="135">
        <v>0</v>
      </c>
      <c r="Z91" s="135">
        <v>0</v>
      </c>
      <c r="AA91" s="135">
        <v>1</v>
      </c>
      <c r="AB91" s="135">
        <v>0</v>
      </c>
      <c r="AC91" s="135">
        <v>1</v>
      </c>
      <c r="AD91" s="135">
        <v>0</v>
      </c>
      <c r="AE91" s="135">
        <v>2</v>
      </c>
      <c r="AF91" s="135">
        <v>38</v>
      </c>
      <c r="AG91" s="135">
        <v>211.5</v>
      </c>
      <c r="AH91" s="135">
        <v>0</v>
      </c>
      <c r="AI91" s="135">
        <v>19</v>
      </c>
      <c r="AJ91" s="135">
        <v>0</v>
      </c>
      <c r="AK91" s="135">
        <v>11</v>
      </c>
      <c r="AL91" s="135">
        <v>1</v>
      </c>
      <c r="AM91" s="135">
        <v>1</v>
      </c>
      <c r="AN91" s="135">
        <v>2</v>
      </c>
      <c r="AO91" s="135">
        <v>0</v>
      </c>
      <c r="AP91" s="135">
        <v>0</v>
      </c>
      <c r="AQ91" s="135">
        <v>0</v>
      </c>
      <c r="AR91" s="135">
        <v>0</v>
      </c>
      <c r="AS91" s="135">
        <v>0</v>
      </c>
      <c r="AT91" s="135">
        <v>0</v>
      </c>
      <c r="AU91" s="135">
        <v>1</v>
      </c>
      <c r="AV91" s="135">
        <v>0</v>
      </c>
      <c r="AW91" s="135">
        <v>0</v>
      </c>
      <c r="AX91" s="135">
        <v>0</v>
      </c>
      <c r="AY91" s="135">
        <v>0</v>
      </c>
      <c r="AZ91" s="135">
        <v>2</v>
      </c>
      <c r="BA91" s="135">
        <v>0</v>
      </c>
      <c r="BB91" s="135">
        <v>0</v>
      </c>
      <c r="BC91" s="135">
        <v>0</v>
      </c>
      <c r="BD91" s="135">
        <v>0</v>
      </c>
      <c r="BE91" s="135">
        <v>0</v>
      </c>
      <c r="BF91" s="135">
        <v>0</v>
      </c>
      <c r="BG91" s="135">
        <v>0</v>
      </c>
      <c r="BH91" s="135">
        <v>0</v>
      </c>
      <c r="BI91" s="135">
        <v>0</v>
      </c>
      <c r="BJ91" s="135">
        <v>0</v>
      </c>
      <c r="BK91" s="135">
        <v>0</v>
      </c>
      <c r="BL91" s="135">
        <v>0</v>
      </c>
      <c r="BM91" s="135">
        <v>0</v>
      </c>
      <c r="BN91" s="135">
        <v>0</v>
      </c>
      <c r="BO91" s="135">
        <v>0</v>
      </c>
      <c r="BP91" s="135">
        <v>0</v>
      </c>
      <c r="BQ91" s="135">
        <v>0</v>
      </c>
      <c r="BR91" s="135">
        <v>0</v>
      </c>
      <c r="BS91" s="135">
        <v>0</v>
      </c>
      <c r="BT91" s="135">
        <v>0</v>
      </c>
      <c r="BU91" s="135">
        <v>0</v>
      </c>
      <c r="BV91" s="135">
        <v>3</v>
      </c>
      <c r="BW91" s="135">
        <v>1</v>
      </c>
      <c r="BX91" s="135">
        <v>166</v>
      </c>
      <c r="BY91" s="135">
        <v>21</v>
      </c>
      <c r="BZ91" s="135">
        <v>102</v>
      </c>
      <c r="CA91" s="135">
        <f t="shared" si="8"/>
        <v>317.5</v>
      </c>
      <c r="CB91" s="135">
        <f t="shared" si="9"/>
        <v>6.6141732283464565</v>
      </c>
      <c r="CC91" s="135">
        <f t="shared" si="10"/>
        <v>3.4645669291338583</v>
      </c>
      <c r="CD91" s="135">
        <f t="shared" si="11"/>
        <v>327.5</v>
      </c>
    </row>
    <row r="92" spans="1:82" x14ac:dyDescent="0.2">
      <c r="A92" s="135">
        <v>3</v>
      </c>
      <c r="B92" s="136">
        <v>60</v>
      </c>
      <c r="C92" s="135" t="s">
        <v>425</v>
      </c>
      <c r="D92" s="146">
        <v>252</v>
      </c>
      <c r="E92" s="139">
        <v>312</v>
      </c>
      <c r="F92" s="135">
        <v>256</v>
      </c>
      <c r="G92" s="140">
        <f>'Revised Stratig. - April ''08'!G257</f>
        <v>5966</v>
      </c>
      <c r="H92" s="135">
        <v>15</v>
      </c>
      <c r="I92" s="135">
        <v>0</v>
      </c>
      <c r="J92" s="135">
        <v>2</v>
      </c>
      <c r="K92" s="135">
        <v>2</v>
      </c>
      <c r="L92" s="135">
        <v>0</v>
      </c>
      <c r="M92" s="135">
        <v>1</v>
      </c>
      <c r="N92" s="135">
        <v>2</v>
      </c>
      <c r="O92" s="135">
        <v>25</v>
      </c>
      <c r="P92" s="135">
        <v>0</v>
      </c>
      <c r="Q92" s="135">
        <v>0</v>
      </c>
      <c r="R92" s="135">
        <v>0</v>
      </c>
      <c r="S92" s="135">
        <v>0</v>
      </c>
      <c r="T92" s="135">
        <v>0</v>
      </c>
      <c r="U92" s="135">
        <v>0</v>
      </c>
      <c r="V92" s="135">
        <v>0</v>
      </c>
      <c r="W92" s="135">
        <v>1</v>
      </c>
      <c r="X92" s="135">
        <v>0</v>
      </c>
      <c r="Y92" s="135">
        <v>0</v>
      </c>
      <c r="Z92" s="135">
        <v>0</v>
      </c>
      <c r="AA92" s="135">
        <v>0</v>
      </c>
      <c r="AB92" s="135">
        <v>0</v>
      </c>
      <c r="AC92" s="135">
        <v>3</v>
      </c>
      <c r="AD92" s="135">
        <v>0</v>
      </c>
      <c r="AE92" s="135">
        <v>11</v>
      </c>
      <c r="AF92" s="135">
        <v>49</v>
      </c>
      <c r="AG92" s="135">
        <v>157.5</v>
      </c>
      <c r="AH92" s="135">
        <v>0</v>
      </c>
      <c r="AI92" s="135">
        <v>21</v>
      </c>
      <c r="AJ92" s="135">
        <v>0</v>
      </c>
      <c r="AK92" s="135">
        <v>15</v>
      </c>
      <c r="AL92" s="135">
        <v>3</v>
      </c>
      <c r="AM92" s="135">
        <v>2</v>
      </c>
      <c r="AN92" s="135">
        <v>2</v>
      </c>
      <c r="AO92" s="135">
        <v>0</v>
      </c>
      <c r="AP92" s="135">
        <v>0</v>
      </c>
      <c r="AQ92" s="135">
        <v>0</v>
      </c>
      <c r="AR92" s="135">
        <v>0</v>
      </c>
      <c r="AS92" s="135">
        <v>0</v>
      </c>
      <c r="AT92" s="135">
        <v>0</v>
      </c>
      <c r="AU92" s="135">
        <v>2</v>
      </c>
      <c r="AV92" s="135">
        <v>0</v>
      </c>
      <c r="AW92" s="135">
        <v>0</v>
      </c>
      <c r="AX92" s="135">
        <v>1</v>
      </c>
      <c r="AY92" s="135">
        <v>0</v>
      </c>
      <c r="AZ92" s="135">
        <v>3</v>
      </c>
      <c r="BA92" s="135">
        <v>0</v>
      </c>
      <c r="BB92" s="135">
        <v>0</v>
      </c>
      <c r="BC92" s="135">
        <v>0</v>
      </c>
      <c r="BD92" s="135">
        <v>0</v>
      </c>
      <c r="BE92" s="135">
        <v>0</v>
      </c>
      <c r="BF92" s="135">
        <v>2</v>
      </c>
      <c r="BG92" s="135">
        <v>0</v>
      </c>
      <c r="BH92" s="135">
        <v>0</v>
      </c>
      <c r="BI92" s="135">
        <v>0</v>
      </c>
      <c r="BJ92" s="135">
        <v>0</v>
      </c>
      <c r="BK92" s="135">
        <v>0</v>
      </c>
      <c r="BL92" s="135">
        <v>0</v>
      </c>
      <c r="BM92" s="135">
        <v>0</v>
      </c>
      <c r="BN92" s="135">
        <v>0</v>
      </c>
      <c r="BO92" s="135">
        <v>0</v>
      </c>
      <c r="BP92" s="135">
        <v>0</v>
      </c>
      <c r="BQ92" s="135">
        <v>0</v>
      </c>
      <c r="BR92" s="135">
        <v>0</v>
      </c>
      <c r="BS92" s="135">
        <v>1</v>
      </c>
      <c r="BT92" s="135">
        <v>0</v>
      </c>
      <c r="BU92" s="135">
        <v>0</v>
      </c>
      <c r="BV92" s="135">
        <v>2</v>
      </c>
      <c r="BW92" s="135">
        <v>1</v>
      </c>
      <c r="BX92" s="135">
        <v>179</v>
      </c>
      <c r="BY92" s="135">
        <v>36</v>
      </c>
      <c r="BZ92" s="135">
        <v>45</v>
      </c>
      <c r="CA92" s="135">
        <f t="shared" si="8"/>
        <v>292.5</v>
      </c>
      <c r="CB92" s="135">
        <f t="shared" si="9"/>
        <v>8.5470085470085468</v>
      </c>
      <c r="CC92" s="135">
        <f t="shared" si="10"/>
        <v>5.1282051282051277</v>
      </c>
      <c r="CD92" s="135">
        <f t="shared" si="11"/>
        <v>308.5</v>
      </c>
    </row>
    <row r="93" spans="1:82" x14ac:dyDescent="0.2">
      <c r="A93" s="135">
        <v>3</v>
      </c>
      <c r="B93" s="136">
        <v>61</v>
      </c>
      <c r="C93" s="135" t="s">
        <v>425</v>
      </c>
      <c r="D93" s="146">
        <v>253</v>
      </c>
      <c r="E93" s="139">
        <v>313</v>
      </c>
      <c r="F93" s="135">
        <v>257</v>
      </c>
      <c r="G93" s="140">
        <f>'Revised Stratig. - April ''08'!G258</f>
        <v>5981</v>
      </c>
      <c r="H93" s="135">
        <v>15</v>
      </c>
      <c r="I93" s="135">
        <v>0</v>
      </c>
      <c r="J93" s="135">
        <v>1</v>
      </c>
      <c r="K93" s="135">
        <v>6</v>
      </c>
      <c r="L93" s="135">
        <v>0</v>
      </c>
      <c r="M93" s="135">
        <v>0</v>
      </c>
      <c r="N93" s="135">
        <v>2</v>
      </c>
      <c r="O93" s="135">
        <v>14</v>
      </c>
      <c r="P93" s="135">
        <v>1</v>
      </c>
      <c r="Q93" s="135">
        <v>0</v>
      </c>
      <c r="R93" s="135">
        <v>0</v>
      </c>
      <c r="S93" s="135">
        <v>0</v>
      </c>
      <c r="T93" s="135">
        <v>0</v>
      </c>
      <c r="U93" s="135">
        <v>0</v>
      </c>
      <c r="V93" s="135">
        <v>0</v>
      </c>
      <c r="W93" s="135">
        <v>2</v>
      </c>
      <c r="X93" s="135">
        <v>0</v>
      </c>
      <c r="Y93" s="135">
        <v>0</v>
      </c>
      <c r="Z93" s="135">
        <v>0</v>
      </c>
      <c r="AA93" s="135">
        <v>0</v>
      </c>
      <c r="AB93" s="135">
        <v>0</v>
      </c>
      <c r="AC93" s="135">
        <v>1</v>
      </c>
      <c r="AD93" s="135">
        <v>0</v>
      </c>
      <c r="AE93" s="135">
        <v>14</v>
      </c>
      <c r="AF93" s="135">
        <v>38</v>
      </c>
      <c r="AG93" s="135">
        <v>217</v>
      </c>
      <c r="AH93" s="135">
        <v>0</v>
      </c>
      <c r="AI93" s="135">
        <v>27</v>
      </c>
      <c r="AJ93" s="135">
        <v>0</v>
      </c>
      <c r="AK93" s="135">
        <v>15</v>
      </c>
      <c r="AL93" s="135">
        <v>2</v>
      </c>
      <c r="AM93" s="135">
        <v>1</v>
      </c>
      <c r="AN93" s="135">
        <v>0</v>
      </c>
      <c r="AO93" s="135">
        <v>0</v>
      </c>
      <c r="AP93" s="135">
        <v>0</v>
      </c>
      <c r="AQ93" s="135">
        <v>0</v>
      </c>
      <c r="AR93" s="135">
        <v>0</v>
      </c>
      <c r="AS93" s="135">
        <v>0</v>
      </c>
      <c r="AT93" s="135">
        <v>0</v>
      </c>
      <c r="AU93" s="135">
        <v>4</v>
      </c>
      <c r="AV93" s="135">
        <v>0</v>
      </c>
      <c r="AW93" s="135">
        <v>0</v>
      </c>
      <c r="AX93" s="135">
        <v>0</v>
      </c>
      <c r="AY93" s="135">
        <v>0</v>
      </c>
      <c r="AZ93" s="135">
        <v>0</v>
      </c>
      <c r="BA93" s="135">
        <v>0</v>
      </c>
      <c r="BB93" s="135">
        <v>0</v>
      </c>
      <c r="BC93" s="135">
        <v>0</v>
      </c>
      <c r="BD93" s="135">
        <v>0</v>
      </c>
      <c r="BE93" s="135">
        <v>0</v>
      </c>
      <c r="BF93" s="135">
        <v>0</v>
      </c>
      <c r="BG93" s="135">
        <v>0</v>
      </c>
      <c r="BH93" s="135">
        <v>0</v>
      </c>
      <c r="BI93" s="135">
        <v>0</v>
      </c>
      <c r="BJ93" s="135">
        <v>0</v>
      </c>
      <c r="BK93" s="135">
        <v>0</v>
      </c>
      <c r="BL93" s="135">
        <v>1</v>
      </c>
      <c r="BM93" s="135">
        <v>0</v>
      </c>
      <c r="BN93" s="135">
        <v>0</v>
      </c>
      <c r="BO93" s="135">
        <v>0</v>
      </c>
      <c r="BP93" s="135">
        <v>0</v>
      </c>
      <c r="BQ93" s="135">
        <v>1</v>
      </c>
      <c r="BR93" s="135">
        <v>0</v>
      </c>
      <c r="BS93" s="135">
        <v>3</v>
      </c>
      <c r="BT93" s="135">
        <v>0</v>
      </c>
      <c r="BU93" s="135">
        <v>0</v>
      </c>
      <c r="BV93" s="135">
        <v>3</v>
      </c>
      <c r="BW93" s="135">
        <v>0</v>
      </c>
      <c r="BX93" s="135">
        <v>155</v>
      </c>
      <c r="BY93" s="135">
        <v>21</v>
      </c>
      <c r="BZ93" s="135">
        <v>38</v>
      </c>
      <c r="CA93" s="135">
        <f t="shared" si="8"/>
        <v>340</v>
      </c>
      <c r="CB93" s="135">
        <f t="shared" si="9"/>
        <v>4.117647058823529</v>
      </c>
      <c r="CC93" s="135">
        <f t="shared" si="10"/>
        <v>4.4117647058823533</v>
      </c>
      <c r="CD93" s="135">
        <f t="shared" si="11"/>
        <v>353</v>
      </c>
    </row>
    <row r="94" spans="1:82" x14ac:dyDescent="0.2">
      <c r="A94" s="135">
        <v>3</v>
      </c>
      <c r="B94" s="136">
        <v>62</v>
      </c>
      <c r="C94" s="135" t="s">
        <v>425</v>
      </c>
      <c r="D94" s="146">
        <v>254</v>
      </c>
      <c r="E94" s="139">
        <v>314</v>
      </c>
      <c r="F94" s="135">
        <v>258</v>
      </c>
      <c r="G94" s="140">
        <f>'Revised Stratig. - April ''08'!G259</f>
        <v>5996</v>
      </c>
      <c r="H94" s="135">
        <v>10</v>
      </c>
      <c r="I94" s="135">
        <v>0</v>
      </c>
      <c r="J94" s="135">
        <v>2</v>
      </c>
      <c r="K94" s="135">
        <v>1</v>
      </c>
      <c r="L94" s="135">
        <v>0</v>
      </c>
      <c r="M94" s="135">
        <v>0</v>
      </c>
      <c r="N94" s="135">
        <v>3</v>
      </c>
      <c r="O94" s="135">
        <v>30</v>
      </c>
      <c r="P94" s="135">
        <v>0</v>
      </c>
      <c r="Q94" s="135">
        <v>0</v>
      </c>
      <c r="R94" s="135">
        <v>0</v>
      </c>
      <c r="S94" s="135">
        <v>0</v>
      </c>
      <c r="T94" s="135">
        <v>0</v>
      </c>
      <c r="U94" s="135">
        <v>1</v>
      </c>
      <c r="V94" s="135">
        <v>0</v>
      </c>
      <c r="W94" s="135">
        <v>1</v>
      </c>
      <c r="X94" s="135">
        <v>0</v>
      </c>
      <c r="Y94" s="135">
        <v>0</v>
      </c>
      <c r="Z94" s="135">
        <v>0</v>
      </c>
      <c r="AA94" s="135">
        <v>0</v>
      </c>
      <c r="AB94" s="135">
        <v>0</v>
      </c>
      <c r="AC94" s="135">
        <v>1</v>
      </c>
      <c r="AD94" s="135">
        <v>1</v>
      </c>
      <c r="AE94" s="135">
        <v>13</v>
      </c>
      <c r="AF94" s="135">
        <v>32</v>
      </c>
      <c r="AG94" s="135">
        <v>185</v>
      </c>
      <c r="AH94" s="135">
        <v>0</v>
      </c>
      <c r="AI94" s="135">
        <v>27</v>
      </c>
      <c r="AJ94" s="135">
        <v>0</v>
      </c>
      <c r="AK94" s="135">
        <v>8</v>
      </c>
      <c r="AL94" s="135">
        <v>6</v>
      </c>
      <c r="AM94" s="135">
        <v>1</v>
      </c>
      <c r="AN94" s="135">
        <v>1</v>
      </c>
      <c r="AO94" s="135">
        <v>0</v>
      </c>
      <c r="AP94" s="135">
        <v>0</v>
      </c>
      <c r="AQ94" s="135">
        <v>0</v>
      </c>
      <c r="AR94" s="135">
        <v>0</v>
      </c>
      <c r="AS94" s="135">
        <v>0</v>
      </c>
      <c r="AT94" s="135">
        <v>0</v>
      </c>
      <c r="AU94" s="135">
        <v>0</v>
      </c>
      <c r="AV94" s="135">
        <v>0</v>
      </c>
      <c r="AW94" s="135">
        <v>0</v>
      </c>
      <c r="AX94" s="135">
        <v>1</v>
      </c>
      <c r="AY94" s="135">
        <v>0</v>
      </c>
      <c r="AZ94" s="135">
        <v>0</v>
      </c>
      <c r="BA94" s="135">
        <v>0</v>
      </c>
      <c r="BB94" s="135">
        <v>0</v>
      </c>
      <c r="BC94" s="135">
        <v>0</v>
      </c>
      <c r="BD94" s="135">
        <v>0</v>
      </c>
      <c r="BE94" s="135">
        <v>0</v>
      </c>
      <c r="BF94" s="135">
        <v>3</v>
      </c>
      <c r="BG94" s="135">
        <v>0</v>
      </c>
      <c r="BH94" s="135">
        <v>0</v>
      </c>
      <c r="BI94" s="135">
        <v>0</v>
      </c>
      <c r="BJ94" s="135">
        <v>0</v>
      </c>
      <c r="BK94" s="135">
        <v>0</v>
      </c>
      <c r="BL94" s="135">
        <v>0</v>
      </c>
      <c r="BM94" s="135">
        <v>0</v>
      </c>
      <c r="BN94" s="135">
        <v>0</v>
      </c>
      <c r="BO94" s="135">
        <v>1</v>
      </c>
      <c r="BP94" s="135">
        <v>0</v>
      </c>
      <c r="BQ94" s="135">
        <v>0</v>
      </c>
      <c r="BR94" s="135">
        <v>0</v>
      </c>
      <c r="BS94" s="135">
        <v>0</v>
      </c>
      <c r="BT94" s="135">
        <v>0</v>
      </c>
      <c r="BU94" s="135">
        <v>0</v>
      </c>
      <c r="BV94" s="135">
        <v>3</v>
      </c>
      <c r="BW94" s="135">
        <v>3</v>
      </c>
      <c r="BX94" s="135">
        <v>218</v>
      </c>
      <c r="BY94" s="135">
        <v>42</v>
      </c>
      <c r="BZ94" s="135">
        <v>40</v>
      </c>
      <c r="CA94" s="135">
        <f t="shared" si="8"/>
        <v>311</v>
      </c>
      <c r="CB94" s="135">
        <f t="shared" si="9"/>
        <v>9.6463022508038581</v>
      </c>
      <c r="CC94" s="135">
        <f t="shared" si="10"/>
        <v>2.572347266881029</v>
      </c>
      <c r="CD94" s="135">
        <f t="shared" si="11"/>
        <v>324</v>
      </c>
    </row>
    <row r="95" spans="1:82" s="148" customFormat="1" ht="13.5" customHeight="1" x14ac:dyDescent="0.2">
      <c r="A95" s="148">
        <v>3</v>
      </c>
      <c r="B95" s="148">
        <v>63</v>
      </c>
      <c r="C95" s="148" t="s">
        <v>425</v>
      </c>
      <c r="D95" s="149">
        <v>255</v>
      </c>
      <c r="E95" s="150">
        <v>315</v>
      </c>
      <c r="F95" s="148">
        <v>259</v>
      </c>
      <c r="G95" s="151">
        <f>'Revised Stratig. - April ''08'!G260</f>
        <v>6011</v>
      </c>
      <c r="H95" s="148">
        <v>15</v>
      </c>
      <c r="I95" s="148">
        <v>0</v>
      </c>
      <c r="J95" s="148">
        <v>5</v>
      </c>
      <c r="K95" s="148">
        <v>1</v>
      </c>
      <c r="L95" s="148">
        <v>1</v>
      </c>
      <c r="M95" s="148">
        <v>1</v>
      </c>
      <c r="N95" s="148">
        <v>0</v>
      </c>
      <c r="O95" s="148">
        <v>23</v>
      </c>
      <c r="P95" s="148">
        <v>2</v>
      </c>
      <c r="Q95" s="148">
        <v>0</v>
      </c>
      <c r="R95" s="148">
        <v>0</v>
      </c>
      <c r="S95" s="148">
        <v>0</v>
      </c>
      <c r="T95" s="148">
        <v>0</v>
      </c>
      <c r="U95" s="148">
        <v>0</v>
      </c>
      <c r="V95" s="148">
        <v>0</v>
      </c>
      <c r="W95" s="148">
        <v>0</v>
      </c>
      <c r="X95" s="148">
        <v>0</v>
      </c>
      <c r="Y95" s="148">
        <v>0</v>
      </c>
      <c r="Z95" s="148">
        <v>0</v>
      </c>
      <c r="AA95" s="148">
        <v>0</v>
      </c>
      <c r="AB95" s="148">
        <v>0</v>
      </c>
      <c r="AC95" s="148">
        <v>1</v>
      </c>
      <c r="AD95" s="148">
        <v>1</v>
      </c>
      <c r="AE95" s="148">
        <v>7</v>
      </c>
      <c r="AF95" s="148">
        <v>23</v>
      </c>
      <c r="AG95" s="148">
        <v>216.5</v>
      </c>
      <c r="AH95" s="148">
        <v>0</v>
      </c>
      <c r="AI95" s="148">
        <v>16</v>
      </c>
      <c r="AJ95" s="148">
        <v>0</v>
      </c>
      <c r="AK95" s="148">
        <v>8</v>
      </c>
      <c r="AL95" s="148">
        <v>1</v>
      </c>
      <c r="AM95" s="148">
        <v>0</v>
      </c>
      <c r="AN95" s="148">
        <v>1</v>
      </c>
      <c r="AO95" s="148">
        <v>0</v>
      </c>
      <c r="AP95" s="148">
        <v>0</v>
      </c>
      <c r="AQ95" s="148">
        <v>0</v>
      </c>
      <c r="AR95" s="148">
        <v>0</v>
      </c>
      <c r="AS95" s="148">
        <v>0</v>
      </c>
      <c r="AT95" s="148">
        <v>0</v>
      </c>
      <c r="AU95" s="148">
        <v>1</v>
      </c>
      <c r="AV95" s="148">
        <v>0</v>
      </c>
      <c r="AW95" s="148">
        <v>0</v>
      </c>
      <c r="AX95" s="148">
        <v>1</v>
      </c>
      <c r="AY95" s="148">
        <v>0</v>
      </c>
      <c r="AZ95" s="148">
        <v>1</v>
      </c>
      <c r="BA95" s="148">
        <v>0</v>
      </c>
      <c r="BB95" s="148">
        <v>0</v>
      </c>
      <c r="BC95" s="148">
        <v>0</v>
      </c>
      <c r="BD95" s="148">
        <v>0</v>
      </c>
      <c r="BE95" s="148">
        <v>0</v>
      </c>
      <c r="BF95" s="148">
        <v>1</v>
      </c>
      <c r="BG95" s="148">
        <v>0</v>
      </c>
      <c r="BH95" s="148">
        <v>0</v>
      </c>
      <c r="BI95" s="148">
        <v>0</v>
      </c>
      <c r="BJ95" s="148">
        <v>0</v>
      </c>
      <c r="BK95" s="148">
        <v>0</v>
      </c>
      <c r="BL95" s="148">
        <v>0</v>
      </c>
      <c r="BM95" s="148">
        <v>0</v>
      </c>
      <c r="BN95" s="148">
        <v>0</v>
      </c>
      <c r="BO95" s="148">
        <v>1</v>
      </c>
      <c r="BP95" s="148">
        <v>0</v>
      </c>
      <c r="BQ95" s="148">
        <v>0</v>
      </c>
      <c r="BR95" s="148">
        <v>0</v>
      </c>
      <c r="BS95" s="148">
        <v>5</v>
      </c>
      <c r="BT95" s="148">
        <v>0</v>
      </c>
      <c r="BU95" s="148">
        <v>0</v>
      </c>
      <c r="BV95" s="148">
        <v>2</v>
      </c>
      <c r="BW95" s="148">
        <v>1</v>
      </c>
      <c r="BX95" s="148">
        <v>215</v>
      </c>
      <c r="BY95" s="148">
        <v>26</v>
      </c>
      <c r="BZ95" s="148">
        <v>48</v>
      </c>
      <c r="CA95" s="148">
        <f t="shared" si="8"/>
        <v>306.5</v>
      </c>
      <c r="CB95" s="148">
        <f t="shared" si="9"/>
        <v>7.504078303425775</v>
      </c>
      <c r="CC95" s="148">
        <f t="shared" si="10"/>
        <v>2.6101141924959217</v>
      </c>
      <c r="CD95" s="148">
        <f t="shared" si="11"/>
        <v>320.5</v>
      </c>
    </row>
    <row r="96" spans="1:82" x14ac:dyDescent="0.2">
      <c r="A96" s="135">
        <v>3</v>
      </c>
      <c r="B96" s="136">
        <v>64</v>
      </c>
      <c r="C96" s="135" t="s">
        <v>426</v>
      </c>
      <c r="D96" s="146">
        <v>256</v>
      </c>
      <c r="E96" s="139">
        <v>316</v>
      </c>
      <c r="F96" s="135">
        <v>264</v>
      </c>
      <c r="G96" s="140">
        <f>'Revised Stratig. - April ''08'!G261</f>
        <v>6031</v>
      </c>
      <c r="H96" s="135">
        <v>17</v>
      </c>
      <c r="I96" s="135">
        <v>0</v>
      </c>
      <c r="J96" s="135">
        <v>0</v>
      </c>
      <c r="K96" s="135">
        <v>1</v>
      </c>
      <c r="L96" s="135">
        <v>0</v>
      </c>
      <c r="M96" s="135">
        <v>0</v>
      </c>
      <c r="N96" s="135">
        <v>1</v>
      </c>
      <c r="O96" s="135">
        <v>18</v>
      </c>
      <c r="P96" s="135">
        <v>0</v>
      </c>
      <c r="Q96" s="135">
        <v>0</v>
      </c>
      <c r="R96" s="135">
        <v>0</v>
      </c>
      <c r="S96" s="135">
        <v>0</v>
      </c>
      <c r="T96" s="135">
        <v>0</v>
      </c>
      <c r="U96" s="135">
        <v>0</v>
      </c>
      <c r="V96" s="135">
        <v>0</v>
      </c>
      <c r="W96" s="135">
        <v>0</v>
      </c>
      <c r="X96" s="135">
        <v>0</v>
      </c>
      <c r="Y96" s="135">
        <v>0</v>
      </c>
      <c r="Z96" s="135">
        <v>0</v>
      </c>
      <c r="AA96" s="135">
        <v>0</v>
      </c>
      <c r="AB96" s="135">
        <v>0</v>
      </c>
      <c r="AC96" s="135">
        <v>2</v>
      </c>
      <c r="AD96" s="135">
        <v>0</v>
      </c>
      <c r="AE96" s="135">
        <v>33.5</v>
      </c>
      <c r="AF96" s="135">
        <v>5</v>
      </c>
      <c r="AG96" s="135">
        <v>172</v>
      </c>
      <c r="AH96" s="135">
        <v>0</v>
      </c>
      <c r="AI96" s="135">
        <v>17</v>
      </c>
      <c r="AJ96" s="135">
        <v>0</v>
      </c>
      <c r="AK96" s="135">
        <v>2</v>
      </c>
      <c r="AL96" s="135">
        <v>0</v>
      </c>
      <c r="AM96" s="135">
        <v>0</v>
      </c>
      <c r="AN96" s="135">
        <v>1</v>
      </c>
      <c r="AO96" s="135">
        <v>0</v>
      </c>
      <c r="AP96" s="135">
        <v>0</v>
      </c>
      <c r="AQ96" s="135">
        <v>0</v>
      </c>
      <c r="AR96" s="135">
        <v>0</v>
      </c>
      <c r="AS96" s="135">
        <v>0</v>
      </c>
      <c r="AT96" s="135">
        <v>0</v>
      </c>
      <c r="AU96" s="135">
        <v>4</v>
      </c>
      <c r="AV96" s="135">
        <v>0</v>
      </c>
      <c r="AW96" s="135">
        <v>0</v>
      </c>
      <c r="AX96" s="135">
        <v>0</v>
      </c>
      <c r="AY96" s="135">
        <v>0</v>
      </c>
      <c r="AZ96" s="135">
        <v>0</v>
      </c>
      <c r="BA96" s="135">
        <v>0</v>
      </c>
      <c r="BB96" s="135">
        <v>0</v>
      </c>
      <c r="BC96" s="135">
        <v>0</v>
      </c>
      <c r="BD96" s="135">
        <v>0</v>
      </c>
      <c r="BE96" s="135">
        <v>0</v>
      </c>
      <c r="BF96" s="135">
        <v>0</v>
      </c>
      <c r="BG96" s="135">
        <v>0</v>
      </c>
      <c r="BH96" s="135">
        <v>0</v>
      </c>
      <c r="BI96" s="135">
        <v>0</v>
      </c>
      <c r="BJ96" s="135">
        <v>0</v>
      </c>
      <c r="BK96" s="135">
        <v>0</v>
      </c>
      <c r="BL96" s="135">
        <v>0</v>
      </c>
      <c r="BM96" s="135">
        <v>0</v>
      </c>
      <c r="BN96" s="135">
        <v>0</v>
      </c>
      <c r="BO96" s="135">
        <v>0</v>
      </c>
      <c r="BP96" s="135">
        <v>0</v>
      </c>
      <c r="BQ96" s="135">
        <v>0</v>
      </c>
      <c r="BR96" s="135">
        <v>0</v>
      </c>
      <c r="BS96" s="135">
        <v>0</v>
      </c>
      <c r="BT96" s="135">
        <v>1</v>
      </c>
      <c r="BU96" s="135">
        <v>0</v>
      </c>
      <c r="BV96" s="135">
        <v>0</v>
      </c>
      <c r="BW96" s="135">
        <v>0</v>
      </c>
      <c r="BX96" s="135">
        <v>124</v>
      </c>
      <c r="BY96" s="135">
        <v>80</v>
      </c>
      <c r="BZ96" s="140">
        <v>15493.552941176469</v>
      </c>
      <c r="CA96" s="135">
        <f t="shared" si="8"/>
        <v>251.5</v>
      </c>
      <c r="CB96" s="135">
        <f t="shared" si="9"/>
        <v>7.1570576540755466</v>
      </c>
      <c r="CC96" s="135">
        <f t="shared" si="10"/>
        <v>0.79522862823061624</v>
      </c>
      <c r="CD96" s="135">
        <f t="shared" si="11"/>
        <v>257.5</v>
      </c>
    </row>
    <row r="97" spans="1:82" x14ac:dyDescent="0.2">
      <c r="A97" s="135">
        <v>3</v>
      </c>
      <c r="B97" s="136">
        <v>65</v>
      </c>
      <c r="C97" s="135" t="s">
        <v>425</v>
      </c>
      <c r="D97" s="146">
        <v>257</v>
      </c>
      <c r="E97" s="139">
        <v>317</v>
      </c>
      <c r="F97" s="135">
        <v>261</v>
      </c>
      <c r="G97" s="140">
        <f>'Revised Stratig. - April ''08'!G262</f>
        <v>6051</v>
      </c>
      <c r="H97" s="135">
        <v>14</v>
      </c>
      <c r="I97" s="135">
        <v>0</v>
      </c>
      <c r="J97" s="135">
        <v>0</v>
      </c>
      <c r="K97" s="135">
        <v>3</v>
      </c>
      <c r="L97" s="135">
        <v>0</v>
      </c>
      <c r="M97" s="135">
        <v>3</v>
      </c>
      <c r="N97" s="135">
        <v>5</v>
      </c>
      <c r="O97" s="135">
        <v>35</v>
      </c>
      <c r="P97" s="135">
        <v>1</v>
      </c>
      <c r="Q97" s="135">
        <v>0</v>
      </c>
      <c r="R97" s="135">
        <v>0</v>
      </c>
      <c r="S97" s="135">
        <v>0</v>
      </c>
      <c r="T97" s="135">
        <v>0</v>
      </c>
      <c r="U97" s="135">
        <v>1</v>
      </c>
      <c r="V97" s="135">
        <v>0</v>
      </c>
      <c r="W97" s="135">
        <v>2</v>
      </c>
      <c r="X97" s="135">
        <v>0</v>
      </c>
      <c r="Y97" s="135">
        <v>0</v>
      </c>
      <c r="Z97" s="135">
        <v>1</v>
      </c>
      <c r="AA97" s="135">
        <v>0</v>
      </c>
      <c r="AB97" s="135">
        <v>0</v>
      </c>
      <c r="AC97" s="135">
        <v>1</v>
      </c>
      <c r="AD97" s="135">
        <v>0</v>
      </c>
      <c r="AE97" s="135">
        <v>9</v>
      </c>
      <c r="AF97" s="135">
        <v>52</v>
      </c>
      <c r="AG97" s="135">
        <v>179.5</v>
      </c>
      <c r="AH97" s="135">
        <v>0</v>
      </c>
      <c r="AI97" s="135">
        <v>22</v>
      </c>
      <c r="AJ97" s="135">
        <v>0</v>
      </c>
      <c r="AK97" s="135">
        <v>7</v>
      </c>
      <c r="AL97" s="135">
        <v>0</v>
      </c>
      <c r="AM97" s="135">
        <v>4</v>
      </c>
      <c r="AN97" s="135">
        <v>2</v>
      </c>
      <c r="AO97" s="135">
        <v>0</v>
      </c>
      <c r="AP97" s="135">
        <v>0</v>
      </c>
      <c r="AQ97" s="135">
        <v>0</v>
      </c>
      <c r="AR97" s="135">
        <v>0</v>
      </c>
      <c r="AS97" s="135">
        <v>0</v>
      </c>
      <c r="AT97" s="135">
        <v>0</v>
      </c>
      <c r="AU97" s="135">
        <v>1</v>
      </c>
      <c r="AV97" s="135">
        <v>0</v>
      </c>
      <c r="AW97" s="135">
        <v>1</v>
      </c>
      <c r="AX97" s="135">
        <v>0</v>
      </c>
      <c r="AY97" s="135">
        <v>0</v>
      </c>
      <c r="AZ97" s="135">
        <v>1</v>
      </c>
      <c r="BA97" s="135">
        <v>0</v>
      </c>
      <c r="BB97" s="135">
        <v>0</v>
      </c>
      <c r="BC97" s="135">
        <v>0</v>
      </c>
      <c r="BD97" s="135">
        <v>0</v>
      </c>
      <c r="BE97" s="135">
        <v>0</v>
      </c>
      <c r="BF97" s="135">
        <v>0</v>
      </c>
      <c r="BG97" s="135">
        <v>1</v>
      </c>
      <c r="BH97" s="135">
        <v>0</v>
      </c>
      <c r="BI97" s="135">
        <v>0</v>
      </c>
      <c r="BJ97" s="135">
        <v>0</v>
      </c>
      <c r="BK97" s="135">
        <v>0</v>
      </c>
      <c r="BL97" s="135">
        <v>0</v>
      </c>
      <c r="BM97" s="135">
        <v>0</v>
      </c>
      <c r="BN97" s="135">
        <v>0</v>
      </c>
      <c r="BO97" s="135">
        <v>0</v>
      </c>
      <c r="BP97" s="135">
        <v>0</v>
      </c>
      <c r="BQ97" s="135">
        <v>0</v>
      </c>
      <c r="BR97" s="135">
        <v>0</v>
      </c>
      <c r="BS97" s="135">
        <v>1</v>
      </c>
      <c r="BT97" s="135">
        <v>0</v>
      </c>
      <c r="BU97" s="135">
        <v>0</v>
      </c>
      <c r="BV97" s="135">
        <v>4</v>
      </c>
      <c r="BW97" s="135">
        <v>1</v>
      </c>
      <c r="BX97" s="135">
        <v>185</v>
      </c>
      <c r="BY97" s="135">
        <v>36</v>
      </c>
      <c r="BZ97" s="135">
        <v>59</v>
      </c>
      <c r="CA97" s="135">
        <f t="shared" si="8"/>
        <v>321.5</v>
      </c>
      <c r="CB97" s="135">
        <f t="shared" si="9"/>
        <v>10.886469673405911</v>
      </c>
      <c r="CC97" s="135">
        <f t="shared" si="10"/>
        <v>2.1772939346811819</v>
      </c>
      <c r="CD97" s="135">
        <f t="shared" si="11"/>
        <v>337.5</v>
      </c>
    </row>
    <row r="98" spans="1:82" x14ac:dyDescent="0.2">
      <c r="A98" s="135">
        <v>3</v>
      </c>
      <c r="B98" s="136">
        <v>74</v>
      </c>
      <c r="C98" s="135" t="s">
        <v>426</v>
      </c>
      <c r="D98" s="146">
        <v>266</v>
      </c>
      <c r="E98" s="139">
        <v>326</v>
      </c>
      <c r="F98" s="135">
        <v>274</v>
      </c>
      <c r="G98" s="140">
        <f>'Revised Stratig. - April ''08'!$G$271</f>
        <v>6159</v>
      </c>
      <c r="H98" s="135">
        <v>11</v>
      </c>
      <c r="I98" s="135">
        <v>0</v>
      </c>
      <c r="J98" s="135">
        <v>0</v>
      </c>
      <c r="K98" s="135">
        <v>8</v>
      </c>
      <c r="L98" s="135">
        <v>0</v>
      </c>
      <c r="M98" s="135">
        <v>0</v>
      </c>
      <c r="N98" s="135">
        <v>1</v>
      </c>
      <c r="O98" s="135">
        <v>22</v>
      </c>
      <c r="P98" s="135">
        <v>0</v>
      </c>
      <c r="Q98" s="135">
        <v>0</v>
      </c>
      <c r="R98" s="135">
        <v>0</v>
      </c>
      <c r="S98" s="135">
        <v>0</v>
      </c>
      <c r="T98" s="135">
        <v>0</v>
      </c>
      <c r="U98" s="135">
        <v>1</v>
      </c>
      <c r="V98" s="135">
        <v>0</v>
      </c>
      <c r="W98" s="135">
        <v>1</v>
      </c>
      <c r="X98" s="135">
        <v>0</v>
      </c>
      <c r="Y98" s="135">
        <v>0</v>
      </c>
      <c r="Z98" s="135">
        <v>0</v>
      </c>
      <c r="AA98" s="135">
        <v>0</v>
      </c>
      <c r="AB98" s="135">
        <v>1</v>
      </c>
      <c r="AC98" s="135">
        <v>2</v>
      </c>
      <c r="AD98" s="135">
        <v>3</v>
      </c>
      <c r="AE98" s="135">
        <v>73</v>
      </c>
      <c r="AF98" s="135">
        <v>7</v>
      </c>
      <c r="AG98" s="135">
        <v>143</v>
      </c>
      <c r="AH98" s="135">
        <v>0</v>
      </c>
      <c r="AI98" s="135">
        <v>13</v>
      </c>
      <c r="AJ98" s="135">
        <v>0</v>
      </c>
      <c r="AK98" s="135">
        <v>4</v>
      </c>
      <c r="AL98" s="135">
        <v>4</v>
      </c>
      <c r="AM98" s="135">
        <v>3</v>
      </c>
      <c r="AN98" s="135">
        <v>2</v>
      </c>
      <c r="AO98" s="135">
        <v>0</v>
      </c>
      <c r="AP98" s="135">
        <v>0</v>
      </c>
      <c r="AQ98" s="135">
        <v>0</v>
      </c>
      <c r="AR98" s="135">
        <v>5</v>
      </c>
      <c r="AS98" s="135">
        <v>0</v>
      </c>
      <c r="AT98" s="135">
        <v>0</v>
      </c>
      <c r="AU98" s="135">
        <v>0</v>
      </c>
      <c r="AV98" s="135">
        <v>0</v>
      </c>
      <c r="AW98" s="135">
        <v>0</v>
      </c>
      <c r="AX98" s="135">
        <v>0</v>
      </c>
      <c r="AY98" s="135">
        <v>0</v>
      </c>
      <c r="AZ98" s="135">
        <v>0</v>
      </c>
      <c r="BA98" s="135">
        <v>0</v>
      </c>
      <c r="BB98" s="135">
        <v>0</v>
      </c>
      <c r="BC98" s="135">
        <v>0</v>
      </c>
      <c r="BD98" s="135">
        <v>3</v>
      </c>
      <c r="BE98" s="135">
        <v>0</v>
      </c>
      <c r="BF98" s="135">
        <v>0</v>
      </c>
      <c r="BG98" s="135">
        <v>0</v>
      </c>
      <c r="BH98" s="135">
        <v>0</v>
      </c>
      <c r="BI98" s="135">
        <v>0</v>
      </c>
      <c r="BJ98" s="135">
        <v>0</v>
      </c>
      <c r="BK98" s="135">
        <v>0</v>
      </c>
      <c r="BL98" s="135">
        <v>0</v>
      </c>
      <c r="BM98" s="135">
        <v>0</v>
      </c>
      <c r="BN98" s="135">
        <v>0</v>
      </c>
      <c r="BO98" s="135">
        <v>0</v>
      </c>
      <c r="BP98" s="135">
        <v>0</v>
      </c>
      <c r="BQ98" s="135">
        <v>0</v>
      </c>
      <c r="BR98" s="135">
        <v>0</v>
      </c>
      <c r="BS98" s="135">
        <v>0</v>
      </c>
      <c r="BT98" s="135">
        <v>0</v>
      </c>
      <c r="BU98" s="135">
        <v>2</v>
      </c>
      <c r="BV98" s="135">
        <v>0</v>
      </c>
      <c r="BW98" s="135">
        <v>0</v>
      </c>
      <c r="BX98" s="135">
        <v>58</v>
      </c>
      <c r="BY98" s="135">
        <v>8</v>
      </c>
      <c r="BZ98" s="135">
        <v>12257.345454545455</v>
      </c>
      <c r="CA98" s="135">
        <f t="shared" si="8"/>
        <v>283</v>
      </c>
      <c r="CB98" s="135">
        <f t="shared" si="9"/>
        <v>7.7738515901060072</v>
      </c>
      <c r="CC98" s="135">
        <f t="shared" si="10"/>
        <v>1.4134275618374559</v>
      </c>
      <c r="CD98" s="135">
        <f t="shared" si="11"/>
        <v>298</v>
      </c>
    </row>
    <row r="99" spans="1:82" x14ac:dyDescent="0.2">
      <c r="A99" s="135">
        <v>3</v>
      </c>
      <c r="B99" s="136">
        <v>84</v>
      </c>
      <c r="C99" s="135" t="s">
        <v>426</v>
      </c>
      <c r="D99" s="146">
        <v>276</v>
      </c>
      <c r="E99" s="139">
        <v>336</v>
      </c>
      <c r="F99" s="135">
        <v>284</v>
      </c>
      <c r="G99" s="140">
        <f>'Revised Stratig. - April ''08'!$G$281</f>
        <v>6352</v>
      </c>
      <c r="H99" s="135">
        <v>10</v>
      </c>
      <c r="I99" s="135">
        <v>0</v>
      </c>
      <c r="J99" s="135">
        <v>0</v>
      </c>
      <c r="K99" s="135">
        <v>3</v>
      </c>
      <c r="L99" s="135">
        <v>0</v>
      </c>
      <c r="M99" s="135">
        <v>0</v>
      </c>
      <c r="N99" s="135">
        <v>1</v>
      </c>
      <c r="O99" s="135">
        <v>16</v>
      </c>
      <c r="P99" s="135">
        <v>0</v>
      </c>
      <c r="Q99" s="135">
        <v>0</v>
      </c>
      <c r="R99" s="135">
        <v>1</v>
      </c>
      <c r="S99" s="135">
        <v>0</v>
      </c>
      <c r="T99" s="135">
        <v>0</v>
      </c>
      <c r="U99" s="135">
        <v>0</v>
      </c>
      <c r="V99" s="135">
        <v>1</v>
      </c>
      <c r="W99" s="135">
        <v>1</v>
      </c>
      <c r="X99" s="135">
        <v>0</v>
      </c>
      <c r="Y99" s="135">
        <v>0</v>
      </c>
      <c r="Z99" s="135">
        <v>0</v>
      </c>
      <c r="AA99" s="135">
        <v>0</v>
      </c>
      <c r="AB99" s="135">
        <v>0</v>
      </c>
      <c r="AC99" s="135">
        <v>1</v>
      </c>
      <c r="AD99" s="135">
        <v>0</v>
      </c>
      <c r="AE99" s="135">
        <v>44</v>
      </c>
      <c r="AF99" s="135">
        <v>6</v>
      </c>
      <c r="AG99" s="135">
        <v>153.5</v>
      </c>
      <c r="AH99" s="135">
        <v>0</v>
      </c>
      <c r="AI99" s="135">
        <v>20</v>
      </c>
      <c r="AJ99" s="135">
        <v>0</v>
      </c>
      <c r="AK99" s="135">
        <v>1</v>
      </c>
      <c r="AL99" s="135">
        <v>3</v>
      </c>
      <c r="AM99" s="135">
        <v>0</v>
      </c>
      <c r="AN99" s="135">
        <v>2</v>
      </c>
      <c r="AO99" s="135">
        <v>0</v>
      </c>
      <c r="AP99" s="135">
        <v>0</v>
      </c>
      <c r="AQ99" s="135">
        <v>0</v>
      </c>
      <c r="AR99" s="135">
        <v>0</v>
      </c>
      <c r="AS99" s="135">
        <v>0</v>
      </c>
      <c r="AT99" s="135">
        <v>0</v>
      </c>
      <c r="AU99" s="135">
        <v>2</v>
      </c>
      <c r="AV99" s="135">
        <v>0</v>
      </c>
      <c r="AW99" s="135">
        <v>0</v>
      </c>
      <c r="AX99" s="135">
        <v>1</v>
      </c>
      <c r="AY99" s="135">
        <v>0</v>
      </c>
      <c r="AZ99" s="135">
        <v>1</v>
      </c>
      <c r="BA99" s="135">
        <v>0</v>
      </c>
      <c r="BB99" s="135">
        <v>0</v>
      </c>
      <c r="BC99" s="135">
        <v>0</v>
      </c>
      <c r="BD99" s="135">
        <v>0</v>
      </c>
      <c r="BE99" s="135">
        <v>0</v>
      </c>
      <c r="BF99" s="135">
        <v>0</v>
      </c>
      <c r="BG99" s="135">
        <v>0</v>
      </c>
      <c r="BH99" s="135">
        <v>0</v>
      </c>
      <c r="BI99" s="135">
        <v>0</v>
      </c>
      <c r="BJ99" s="135">
        <v>0</v>
      </c>
      <c r="BK99" s="135">
        <v>0</v>
      </c>
      <c r="BL99" s="135">
        <v>0</v>
      </c>
      <c r="BM99" s="135">
        <v>0</v>
      </c>
      <c r="BN99" s="135">
        <v>0</v>
      </c>
      <c r="BO99" s="135">
        <v>0</v>
      </c>
      <c r="BP99" s="135">
        <v>0</v>
      </c>
      <c r="BQ99" s="135">
        <v>0</v>
      </c>
      <c r="BR99" s="135">
        <v>0</v>
      </c>
      <c r="BS99" s="135">
        <v>0</v>
      </c>
      <c r="BT99" s="135">
        <v>0</v>
      </c>
      <c r="BU99" s="135">
        <v>2</v>
      </c>
      <c r="BV99" s="135">
        <v>0</v>
      </c>
      <c r="BW99" s="135">
        <v>0</v>
      </c>
      <c r="BX99" s="135">
        <v>71</v>
      </c>
      <c r="BY99" s="135">
        <v>48</v>
      </c>
      <c r="BZ99" s="140">
        <v>19754.28</v>
      </c>
      <c r="CA99" s="135">
        <f t="shared" si="8"/>
        <v>251.5</v>
      </c>
      <c r="CB99" s="135">
        <f t="shared" si="9"/>
        <v>6.3618290258449299</v>
      </c>
      <c r="CC99" s="135">
        <f t="shared" si="10"/>
        <v>0.39761431411530812</v>
      </c>
      <c r="CD99" s="135">
        <f t="shared" si="11"/>
        <v>259.5</v>
      </c>
    </row>
    <row r="100" spans="1:82" x14ac:dyDescent="0.2">
      <c r="A100" s="135">
        <v>3</v>
      </c>
      <c r="B100" s="136">
        <v>94</v>
      </c>
      <c r="C100" s="135" t="s">
        <v>426</v>
      </c>
      <c r="D100" s="146">
        <v>286</v>
      </c>
      <c r="E100" s="139">
        <v>346</v>
      </c>
      <c r="F100" s="135">
        <v>294</v>
      </c>
      <c r="G100" s="140">
        <f>'Revised Stratig. - April ''08'!$G$291</f>
        <v>6565</v>
      </c>
      <c r="H100" s="135">
        <v>14</v>
      </c>
      <c r="I100" s="135">
        <v>3</v>
      </c>
      <c r="J100" s="135">
        <v>0</v>
      </c>
      <c r="K100" s="135">
        <v>3</v>
      </c>
      <c r="L100" s="135">
        <v>0</v>
      </c>
      <c r="M100" s="135">
        <v>0</v>
      </c>
      <c r="N100" s="135">
        <v>3</v>
      </c>
      <c r="O100" s="135">
        <v>51</v>
      </c>
      <c r="P100" s="135">
        <v>0</v>
      </c>
      <c r="Q100" s="135">
        <v>0</v>
      </c>
      <c r="R100" s="135">
        <v>0</v>
      </c>
      <c r="S100" s="135">
        <v>0</v>
      </c>
      <c r="T100" s="135">
        <v>0</v>
      </c>
      <c r="U100" s="135">
        <v>0</v>
      </c>
      <c r="V100" s="135">
        <v>0</v>
      </c>
      <c r="W100" s="135">
        <v>0</v>
      </c>
      <c r="X100" s="135">
        <v>0</v>
      </c>
      <c r="Y100" s="135">
        <v>0</v>
      </c>
      <c r="Z100" s="135">
        <v>0</v>
      </c>
      <c r="AA100" s="135">
        <v>0</v>
      </c>
      <c r="AB100" s="135">
        <v>0</v>
      </c>
      <c r="AC100" s="135">
        <v>7</v>
      </c>
      <c r="AD100" s="135">
        <v>2</v>
      </c>
      <c r="AE100" s="135">
        <v>69</v>
      </c>
      <c r="AF100" s="135">
        <v>4</v>
      </c>
      <c r="AG100" s="135">
        <v>126</v>
      </c>
      <c r="AH100" s="135">
        <v>0</v>
      </c>
      <c r="AI100" s="135">
        <v>18</v>
      </c>
      <c r="AJ100" s="135">
        <v>0</v>
      </c>
      <c r="AK100" s="135">
        <v>0</v>
      </c>
      <c r="AL100" s="135">
        <v>0</v>
      </c>
      <c r="AM100" s="135">
        <v>3</v>
      </c>
      <c r="AN100" s="135">
        <v>1</v>
      </c>
      <c r="AO100" s="135">
        <v>0</v>
      </c>
      <c r="AP100" s="135">
        <v>0</v>
      </c>
      <c r="AQ100" s="135">
        <v>0</v>
      </c>
      <c r="AR100" s="135">
        <v>0</v>
      </c>
      <c r="AS100" s="135">
        <v>1</v>
      </c>
      <c r="AT100" s="135">
        <v>0</v>
      </c>
      <c r="AU100" s="135">
        <v>0</v>
      </c>
      <c r="AV100" s="135">
        <v>0</v>
      </c>
      <c r="AW100" s="135">
        <v>0</v>
      </c>
      <c r="AX100" s="135">
        <v>1</v>
      </c>
      <c r="AY100" s="135">
        <v>0</v>
      </c>
      <c r="AZ100" s="135">
        <v>0</v>
      </c>
      <c r="BA100" s="135">
        <v>17</v>
      </c>
      <c r="BB100" s="135">
        <v>0</v>
      </c>
      <c r="BC100" s="135">
        <v>4</v>
      </c>
      <c r="BD100" s="135">
        <v>0</v>
      </c>
      <c r="BE100" s="135">
        <v>0</v>
      </c>
      <c r="BF100" s="135">
        <v>0</v>
      </c>
      <c r="BG100" s="135">
        <v>0</v>
      </c>
      <c r="BH100" s="135">
        <v>0</v>
      </c>
      <c r="BI100" s="135">
        <v>0</v>
      </c>
      <c r="BJ100" s="135">
        <v>0</v>
      </c>
      <c r="BK100" s="135">
        <v>0</v>
      </c>
      <c r="BL100" s="135">
        <v>1</v>
      </c>
      <c r="BM100" s="135">
        <v>0</v>
      </c>
      <c r="BN100" s="135">
        <v>0</v>
      </c>
      <c r="BO100" s="135">
        <v>0</v>
      </c>
      <c r="BP100" s="135">
        <v>0</v>
      </c>
      <c r="BQ100" s="135">
        <v>0</v>
      </c>
      <c r="BR100" s="135">
        <v>0</v>
      </c>
      <c r="BS100" s="135">
        <v>0</v>
      </c>
      <c r="BT100" s="135">
        <v>0</v>
      </c>
      <c r="BU100" s="135">
        <v>0</v>
      </c>
      <c r="BV100" s="135">
        <v>0</v>
      </c>
      <c r="BW100" s="135">
        <v>0</v>
      </c>
      <c r="BX100" s="135">
        <v>28</v>
      </c>
      <c r="BY100" s="135">
        <v>7</v>
      </c>
      <c r="BZ100" s="135">
        <v>24412.885714285712</v>
      </c>
      <c r="CA100" s="135">
        <f t="shared" si="8"/>
        <v>286</v>
      </c>
      <c r="CB100" s="135">
        <f t="shared" si="9"/>
        <v>17.832167832167833</v>
      </c>
      <c r="CC100" s="135">
        <f t="shared" si="10"/>
        <v>0</v>
      </c>
      <c r="CD100" s="135">
        <f t="shared" si="11"/>
        <v>314</v>
      </c>
    </row>
    <row r="101" spans="1:82" x14ac:dyDescent="0.2">
      <c r="A101" s="135">
        <v>4</v>
      </c>
      <c r="B101" s="136">
        <v>5</v>
      </c>
      <c r="C101" s="135" t="s">
        <v>426</v>
      </c>
      <c r="D101" s="146">
        <v>296</v>
      </c>
      <c r="E101" s="139">
        <v>356</v>
      </c>
      <c r="F101" s="135">
        <v>305</v>
      </c>
      <c r="G101" s="140">
        <f>'Revised Stratig. - April ''08'!$G$301</f>
        <v>6655</v>
      </c>
      <c r="H101" s="135">
        <v>5</v>
      </c>
      <c r="I101" s="135">
        <v>0</v>
      </c>
      <c r="J101" s="135">
        <v>0</v>
      </c>
      <c r="K101" s="135">
        <v>1</v>
      </c>
      <c r="L101" s="135">
        <v>0</v>
      </c>
      <c r="M101" s="135">
        <v>0</v>
      </c>
      <c r="N101" s="135">
        <v>2</v>
      </c>
      <c r="O101" s="135">
        <v>36</v>
      </c>
      <c r="P101" s="135">
        <v>0</v>
      </c>
      <c r="Q101" s="135">
        <v>0</v>
      </c>
      <c r="R101" s="135">
        <v>0</v>
      </c>
      <c r="S101" s="135">
        <v>0</v>
      </c>
      <c r="T101" s="135">
        <v>0</v>
      </c>
      <c r="U101" s="135">
        <v>0</v>
      </c>
      <c r="V101" s="135">
        <v>0</v>
      </c>
      <c r="W101" s="135">
        <v>2</v>
      </c>
      <c r="X101" s="135">
        <v>0</v>
      </c>
      <c r="Y101" s="135">
        <v>0</v>
      </c>
      <c r="Z101" s="135">
        <v>0</v>
      </c>
      <c r="AA101" s="135">
        <v>0</v>
      </c>
      <c r="AB101" s="135">
        <v>0</v>
      </c>
      <c r="AC101" s="135">
        <v>5</v>
      </c>
      <c r="AD101" s="135">
        <v>0</v>
      </c>
      <c r="AE101" s="135">
        <v>20</v>
      </c>
      <c r="AF101" s="135">
        <v>5</v>
      </c>
      <c r="AG101" s="135">
        <v>149</v>
      </c>
      <c r="AH101" s="135">
        <v>0</v>
      </c>
      <c r="AI101" s="135">
        <v>31</v>
      </c>
      <c r="AJ101" s="135">
        <v>0</v>
      </c>
      <c r="AK101" s="135">
        <v>0</v>
      </c>
      <c r="AL101" s="135">
        <v>1</v>
      </c>
      <c r="AM101" s="135">
        <v>0</v>
      </c>
      <c r="AN101" s="135">
        <v>2</v>
      </c>
      <c r="AO101" s="135">
        <v>0</v>
      </c>
      <c r="AP101" s="135">
        <v>0</v>
      </c>
      <c r="AQ101" s="135">
        <v>0</v>
      </c>
      <c r="AR101" s="135">
        <v>2</v>
      </c>
      <c r="AS101" s="135">
        <v>0</v>
      </c>
      <c r="AT101" s="135">
        <v>0</v>
      </c>
      <c r="AU101" s="135">
        <v>4</v>
      </c>
      <c r="AV101" s="135">
        <v>0</v>
      </c>
      <c r="AW101" s="135">
        <v>0</v>
      </c>
      <c r="AX101" s="135">
        <v>0</v>
      </c>
      <c r="AY101" s="135">
        <v>0</v>
      </c>
      <c r="AZ101" s="135">
        <v>1</v>
      </c>
      <c r="BA101" s="135">
        <v>0</v>
      </c>
      <c r="BB101" s="135">
        <v>0</v>
      </c>
      <c r="BC101" s="135">
        <v>0</v>
      </c>
      <c r="BD101" s="135">
        <v>0</v>
      </c>
      <c r="BE101" s="135">
        <v>0</v>
      </c>
      <c r="BF101" s="135">
        <v>0</v>
      </c>
      <c r="BG101" s="135">
        <v>0</v>
      </c>
      <c r="BH101" s="135">
        <v>0</v>
      </c>
      <c r="BI101" s="135">
        <v>0</v>
      </c>
      <c r="BJ101" s="135">
        <v>0</v>
      </c>
      <c r="BK101" s="135">
        <v>0</v>
      </c>
      <c r="BL101" s="135">
        <v>0</v>
      </c>
      <c r="BM101" s="135">
        <v>0</v>
      </c>
      <c r="BN101" s="135">
        <v>0</v>
      </c>
      <c r="BO101" s="135">
        <v>0</v>
      </c>
      <c r="BP101" s="135">
        <v>0</v>
      </c>
      <c r="BQ101" s="135">
        <v>0</v>
      </c>
      <c r="BR101" s="135">
        <v>0</v>
      </c>
      <c r="BS101" s="135">
        <v>0</v>
      </c>
      <c r="BT101" s="135">
        <v>1</v>
      </c>
      <c r="BU101" s="135">
        <v>0</v>
      </c>
      <c r="BV101" s="135">
        <v>0</v>
      </c>
      <c r="BW101" s="135">
        <v>0</v>
      </c>
      <c r="BX101" s="135">
        <v>89</v>
      </c>
      <c r="BY101" s="135">
        <v>43</v>
      </c>
      <c r="BZ101" s="140">
        <v>15528.685714285715</v>
      </c>
      <c r="CA101" s="135">
        <f t="shared" ref="CA101:CA107" si="12">SUM(I101:AL101)</f>
        <v>252</v>
      </c>
      <c r="CB101" s="135">
        <f t="shared" ref="CB101:CB107" si="13">(O101/CA101)*100</f>
        <v>14.285714285714285</v>
      </c>
      <c r="CC101" s="135">
        <f t="shared" ref="CC101:CC115" si="14">(AK101/CA101)*100</f>
        <v>0</v>
      </c>
      <c r="CD101" s="135">
        <f t="shared" ref="CD101:CD132" si="15">SUM(I101:BW101)</f>
        <v>262</v>
      </c>
    </row>
    <row r="102" spans="1:82" x14ac:dyDescent="0.2">
      <c r="A102" s="135">
        <v>4</v>
      </c>
      <c r="B102" s="136">
        <v>15</v>
      </c>
      <c r="C102" s="135" t="s">
        <v>426</v>
      </c>
      <c r="D102" s="146">
        <v>306</v>
      </c>
      <c r="E102" s="139">
        <v>366</v>
      </c>
      <c r="F102" s="135">
        <v>315</v>
      </c>
      <c r="G102" s="140">
        <f>'Revised Stratig. - April ''08'!$G$311</f>
        <v>6923</v>
      </c>
      <c r="H102" s="135">
        <v>16</v>
      </c>
      <c r="I102" s="135">
        <v>0</v>
      </c>
      <c r="J102" s="135">
        <v>0</v>
      </c>
      <c r="K102" s="135">
        <v>0</v>
      </c>
      <c r="L102" s="135">
        <v>0</v>
      </c>
      <c r="M102" s="135">
        <v>0</v>
      </c>
      <c r="N102" s="135">
        <v>3</v>
      </c>
      <c r="O102" s="135">
        <v>35</v>
      </c>
      <c r="P102" s="135">
        <v>0</v>
      </c>
      <c r="Q102" s="135">
        <v>0</v>
      </c>
      <c r="R102" s="135">
        <v>0</v>
      </c>
      <c r="S102" s="135">
        <v>0</v>
      </c>
      <c r="T102" s="135">
        <v>0</v>
      </c>
      <c r="U102" s="135">
        <v>0</v>
      </c>
      <c r="V102" s="135">
        <v>0</v>
      </c>
      <c r="W102" s="135">
        <v>0</v>
      </c>
      <c r="X102" s="135">
        <v>0</v>
      </c>
      <c r="Y102" s="135">
        <v>0</v>
      </c>
      <c r="Z102" s="135">
        <v>0</v>
      </c>
      <c r="AA102" s="135">
        <v>0</v>
      </c>
      <c r="AB102" s="135">
        <v>0</v>
      </c>
      <c r="AC102" s="135">
        <v>2</v>
      </c>
      <c r="AD102" s="135">
        <v>0.5</v>
      </c>
      <c r="AE102" s="135">
        <v>16.5</v>
      </c>
      <c r="AF102" s="135">
        <v>5</v>
      </c>
      <c r="AG102" s="135">
        <v>176</v>
      </c>
      <c r="AH102" s="135">
        <v>0</v>
      </c>
      <c r="AI102" s="135">
        <v>13</v>
      </c>
      <c r="AJ102" s="135">
        <v>0</v>
      </c>
      <c r="AK102" s="135">
        <v>0</v>
      </c>
      <c r="AL102" s="135">
        <v>2</v>
      </c>
      <c r="AM102" s="135">
        <v>1</v>
      </c>
      <c r="AN102" s="135">
        <v>3</v>
      </c>
      <c r="AO102" s="135">
        <v>0</v>
      </c>
      <c r="AP102" s="135">
        <v>0</v>
      </c>
      <c r="AQ102" s="135">
        <v>0</v>
      </c>
      <c r="AR102" s="135">
        <v>0</v>
      </c>
      <c r="AS102" s="135">
        <v>0</v>
      </c>
      <c r="AT102" s="135">
        <v>0</v>
      </c>
      <c r="AU102" s="135">
        <v>3</v>
      </c>
      <c r="AV102" s="135">
        <v>1</v>
      </c>
      <c r="AW102" s="135">
        <v>0</v>
      </c>
      <c r="AX102" s="135">
        <v>0</v>
      </c>
      <c r="AY102" s="135">
        <v>0</v>
      </c>
      <c r="AZ102" s="135">
        <v>1</v>
      </c>
      <c r="BA102" s="135">
        <v>0</v>
      </c>
      <c r="BB102" s="135">
        <v>0</v>
      </c>
      <c r="BC102" s="135">
        <v>0</v>
      </c>
      <c r="BD102" s="135">
        <v>1</v>
      </c>
      <c r="BE102" s="135">
        <v>0</v>
      </c>
      <c r="BF102" s="135">
        <v>0</v>
      </c>
      <c r="BG102" s="135">
        <v>0</v>
      </c>
      <c r="BH102" s="135">
        <v>2</v>
      </c>
      <c r="BI102" s="135">
        <v>0</v>
      </c>
      <c r="BJ102" s="135">
        <v>0</v>
      </c>
      <c r="BK102" s="135">
        <v>0</v>
      </c>
      <c r="BL102" s="135">
        <v>1</v>
      </c>
      <c r="BM102" s="135">
        <v>0</v>
      </c>
      <c r="BN102" s="135">
        <v>0</v>
      </c>
      <c r="BO102" s="135">
        <v>0</v>
      </c>
      <c r="BP102" s="135">
        <v>0</v>
      </c>
      <c r="BQ102" s="135">
        <v>0</v>
      </c>
      <c r="BR102" s="135">
        <v>0</v>
      </c>
      <c r="BS102" s="135">
        <v>0</v>
      </c>
      <c r="BT102" s="135">
        <v>0</v>
      </c>
      <c r="BU102" s="135">
        <v>0</v>
      </c>
      <c r="BV102" s="135">
        <v>0</v>
      </c>
      <c r="BW102" s="135">
        <v>0</v>
      </c>
      <c r="BX102" s="135">
        <v>174</v>
      </c>
      <c r="BY102" s="135">
        <v>106</v>
      </c>
      <c r="BZ102" s="140">
        <v>10078.714285714286</v>
      </c>
      <c r="CA102" s="135">
        <f t="shared" si="12"/>
        <v>253</v>
      </c>
      <c r="CB102" s="135">
        <f t="shared" si="13"/>
        <v>13.83399209486166</v>
      </c>
      <c r="CC102" s="135">
        <f t="shared" si="14"/>
        <v>0</v>
      </c>
      <c r="CD102" s="135">
        <f t="shared" si="15"/>
        <v>266</v>
      </c>
    </row>
    <row r="103" spans="1:82" x14ac:dyDescent="0.2">
      <c r="A103" s="135">
        <v>4</v>
      </c>
      <c r="B103" s="136">
        <v>25</v>
      </c>
      <c r="C103" s="135" t="s">
        <v>426</v>
      </c>
      <c r="D103" s="146">
        <v>316</v>
      </c>
      <c r="E103" s="139">
        <v>376</v>
      </c>
      <c r="F103" s="135">
        <v>325</v>
      </c>
      <c r="G103" s="140">
        <f>'Revised Stratig. - April ''08'!$G$321</f>
        <v>7265</v>
      </c>
      <c r="H103" s="135">
        <v>14</v>
      </c>
      <c r="I103" s="135">
        <v>0</v>
      </c>
      <c r="J103" s="135">
        <v>0</v>
      </c>
      <c r="K103" s="135">
        <v>1</v>
      </c>
      <c r="L103" s="135">
        <v>0</v>
      </c>
      <c r="M103" s="135">
        <v>0</v>
      </c>
      <c r="N103" s="135">
        <v>3</v>
      </c>
      <c r="O103" s="135">
        <v>64</v>
      </c>
      <c r="P103" s="135">
        <v>0</v>
      </c>
      <c r="Q103" s="135">
        <v>0</v>
      </c>
      <c r="R103" s="135">
        <v>0</v>
      </c>
      <c r="S103" s="135">
        <v>0</v>
      </c>
      <c r="T103" s="135">
        <v>0</v>
      </c>
      <c r="U103" s="135">
        <v>0</v>
      </c>
      <c r="V103" s="135">
        <v>0</v>
      </c>
      <c r="W103" s="135">
        <v>0</v>
      </c>
      <c r="X103" s="135">
        <v>0</v>
      </c>
      <c r="Y103" s="135">
        <v>1</v>
      </c>
      <c r="Z103" s="135">
        <v>0</v>
      </c>
      <c r="AA103" s="135">
        <v>0</v>
      </c>
      <c r="AB103" s="135">
        <v>0</v>
      </c>
      <c r="AC103" s="135">
        <v>1</v>
      </c>
      <c r="AD103" s="135">
        <v>0</v>
      </c>
      <c r="AE103" s="135">
        <v>11</v>
      </c>
      <c r="AF103" s="135">
        <v>7</v>
      </c>
      <c r="AG103" s="135">
        <v>158.5</v>
      </c>
      <c r="AH103" s="135">
        <v>0</v>
      </c>
      <c r="AI103" s="135">
        <v>5</v>
      </c>
      <c r="AJ103" s="135">
        <v>0</v>
      </c>
      <c r="AK103" s="135">
        <v>1</v>
      </c>
      <c r="AL103" s="135">
        <v>1</v>
      </c>
      <c r="AM103" s="135">
        <v>0</v>
      </c>
      <c r="AN103" s="135">
        <v>1</v>
      </c>
      <c r="AO103" s="135">
        <v>0</v>
      </c>
      <c r="AP103" s="135">
        <v>0</v>
      </c>
      <c r="AQ103" s="135">
        <v>0</v>
      </c>
      <c r="AR103" s="135">
        <v>0</v>
      </c>
      <c r="AS103" s="135">
        <v>0</v>
      </c>
      <c r="AT103" s="135">
        <v>0</v>
      </c>
      <c r="AU103" s="135">
        <v>5</v>
      </c>
      <c r="AV103" s="135">
        <v>0</v>
      </c>
      <c r="AW103" s="135">
        <v>0</v>
      </c>
      <c r="AX103" s="135">
        <v>1</v>
      </c>
      <c r="AY103" s="135">
        <v>0</v>
      </c>
      <c r="AZ103" s="135">
        <v>0</v>
      </c>
      <c r="BA103" s="135">
        <v>0</v>
      </c>
      <c r="BB103" s="135">
        <v>0</v>
      </c>
      <c r="BC103" s="135">
        <v>0</v>
      </c>
      <c r="BD103" s="135">
        <v>2</v>
      </c>
      <c r="BE103" s="135">
        <v>0</v>
      </c>
      <c r="BF103" s="135">
        <v>0</v>
      </c>
      <c r="BG103" s="135">
        <v>0</v>
      </c>
      <c r="BH103" s="135">
        <v>0</v>
      </c>
      <c r="BI103" s="135">
        <v>0</v>
      </c>
      <c r="BJ103" s="135">
        <v>0</v>
      </c>
      <c r="BK103" s="135">
        <v>0</v>
      </c>
      <c r="BL103" s="135">
        <v>0</v>
      </c>
      <c r="BM103" s="135">
        <v>0</v>
      </c>
      <c r="BN103" s="135">
        <v>0</v>
      </c>
      <c r="BO103" s="135">
        <v>0</v>
      </c>
      <c r="BP103" s="135">
        <v>0</v>
      </c>
      <c r="BQ103" s="135">
        <v>0</v>
      </c>
      <c r="BR103" s="135">
        <v>0</v>
      </c>
      <c r="BS103" s="135">
        <v>0</v>
      </c>
      <c r="BT103" s="135">
        <v>1</v>
      </c>
      <c r="BU103" s="135">
        <v>0</v>
      </c>
      <c r="BV103" s="135">
        <v>0</v>
      </c>
      <c r="BW103" s="135">
        <v>0</v>
      </c>
      <c r="BX103" s="135">
        <v>128</v>
      </c>
      <c r="BY103" s="135">
        <v>61</v>
      </c>
      <c r="BZ103" s="140">
        <v>11402.181818181818</v>
      </c>
      <c r="CA103" s="135">
        <f t="shared" si="12"/>
        <v>253.5</v>
      </c>
      <c r="CB103" s="135">
        <f t="shared" si="13"/>
        <v>25.246548323471401</v>
      </c>
      <c r="CC103" s="135">
        <f t="shared" si="14"/>
        <v>0.39447731755424065</v>
      </c>
      <c r="CD103" s="135">
        <f t="shared" si="15"/>
        <v>263.5</v>
      </c>
    </row>
    <row r="104" spans="1:82" x14ac:dyDescent="0.2">
      <c r="A104" s="135">
        <v>4</v>
      </c>
      <c r="B104" s="136">
        <v>35</v>
      </c>
      <c r="C104" s="135" t="s">
        <v>426</v>
      </c>
      <c r="D104" s="146">
        <v>326</v>
      </c>
      <c r="E104" s="139">
        <v>386</v>
      </c>
      <c r="F104" s="135">
        <v>335</v>
      </c>
      <c r="G104" s="140">
        <f>'Revised Stratig. - April ''08'!$G$331</f>
        <v>7444</v>
      </c>
      <c r="H104" s="135">
        <v>24</v>
      </c>
      <c r="I104" s="135">
        <v>0</v>
      </c>
      <c r="J104" s="135">
        <v>0</v>
      </c>
      <c r="K104" s="135">
        <v>0</v>
      </c>
      <c r="L104" s="135">
        <v>0</v>
      </c>
      <c r="M104" s="135">
        <v>0</v>
      </c>
      <c r="N104" s="135">
        <v>3</v>
      </c>
      <c r="O104" s="135">
        <v>110</v>
      </c>
      <c r="P104" s="135">
        <v>1</v>
      </c>
      <c r="Q104" s="135">
        <v>0</v>
      </c>
      <c r="R104" s="135">
        <v>0</v>
      </c>
      <c r="S104" s="135">
        <v>0</v>
      </c>
      <c r="T104" s="135">
        <v>0</v>
      </c>
      <c r="U104" s="135">
        <v>0</v>
      </c>
      <c r="V104" s="135">
        <v>0</v>
      </c>
      <c r="W104" s="135">
        <v>0</v>
      </c>
      <c r="X104" s="135">
        <v>0</v>
      </c>
      <c r="Y104" s="135">
        <v>1</v>
      </c>
      <c r="Z104" s="135">
        <v>0</v>
      </c>
      <c r="AA104" s="135">
        <v>0</v>
      </c>
      <c r="AB104" s="135">
        <v>0</v>
      </c>
      <c r="AC104" s="135">
        <v>2</v>
      </c>
      <c r="AD104" s="135">
        <v>0</v>
      </c>
      <c r="AE104" s="135">
        <v>3</v>
      </c>
      <c r="AF104" s="135">
        <v>1</v>
      </c>
      <c r="AG104" s="135">
        <v>114</v>
      </c>
      <c r="AH104" s="135">
        <v>0</v>
      </c>
      <c r="AI104" s="135">
        <v>16</v>
      </c>
      <c r="AJ104" s="135">
        <v>1</v>
      </c>
      <c r="AK104" s="135">
        <v>0</v>
      </c>
      <c r="AL104" s="135">
        <v>1</v>
      </c>
      <c r="AM104" s="135">
        <v>1</v>
      </c>
      <c r="AN104" s="135">
        <v>0</v>
      </c>
      <c r="AO104" s="135">
        <v>0</v>
      </c>
      <c r="AP104" s="135">
        <v>0</v>
      </c>
      <c r="AQ104" s="135">
        <v>0</v>
      </c>
      <c r="AR104" s="135">
        <v>1</v>
      </c>
      <c r="AS104" s="135">
        <v>0</v>
      </c>
      <c r="AT104" s="135">
        <v>0</v>
      </c>
      <c r="AU104" s="135">
        <v>6</v>
      </c>
      <c r="AV104" s="135">
        <v>0</v>
      </c>
      <c r="AW104" s="135">
        <v>0</v>
      </c>
      <c r="AX104" s="135">
        <v>2</v>
      </c>
      <c r="AY104" s="135">
        <v>0</v>
      </c>
      <c r="AZ104" s="135">
        <v>0</v>
      </c>
      <c r="BA104" s="135">
        <v>0</v>
      </c>
      <c r="BB104" s="135">
        <v>0</v>
      </c>
      <c r="BC104" s="135">
        <v>0</v>
      </c>
      <c r="BD104" s="135">
        <v>2</v>
      </c>
      <c r="BE104" s="135">
        <v>0</v>
      </c>
      <c r="BF104" s="135">
        <v>0</v>
      </c>
      <c r="BG104" s="135">
        <v>0</v>
      </c>
      <c r="BH104" s="135">
        <v>1</v>
      </c>
      <c r="BI104" s="135">
        <v>0</v>
      </c>
      <c r="BJ104" s="135">
        <v>0</v>
      </c>
      <c r="BK104" s="135">
        <v>0</v>
      </c>
      <c r="BL104" s="135">
        <v>0</v>
      </c>
      <c r="BM104" s="135">
        <v>0</v>
      </c>
      <c r="BN104" s="135">
        <v>0</v>
      </c>
      <c r="BO104" s="135">
        <v>0</v>
      </c>
      <c r="BP104" s="135">
        <v>0</v>
      </c>
      <c r="BQ104" s="135">
        <v>0</v>
      </c>
      <c r="BR104" s="135">
        <v>0</v>
      </c>
      <c r="BS104" s="135">
        <v>0</v>
      </c>
      <c r="BT104" s="135">
        <v>0</v>
      </c>
      <c r="BU104" s="135">
        <v>2</v>
      </c>
      <c r="BV104" s="135">
        <v>0</v>
      </c>
      <c r="BW104" s="135">
        <v>0</v>
      </c>
      <c r="BX104" s="135">
        <v>62</v>
      </c>
      <c r="BY104" s="135">
        <v>30</v>
      </c>
      <c r="BZ104" s="140">
        <v>10095.681818181818</v>
      </c>
      <c r="CA104" s="135">
        <f t="shared" si="12"/>
        <v>253</v>
      </c>
      <c r="CB104" s="135">
        <f t="shared" si="13"/>
        <v>43.478260869565219</v>
      </c>
      <c r="CC104" s="135">
        <f t="shared" si="14"/>
        <v>0</v>
      </c>
      <c r="CD104" s="135">
        <f t="shared" si="15"/>
        <v>268</v>
      </c>
    </row>
    <row r="105" spans="1:82" s="144" customFormat="1" x14ac:dyDescent="0.2">
      <c r="A105" s="144">
        <v>4</v>
      </c>
      <c r="B105" s="144">
        <v>43</v>
      </c>
      <c r="C105" s="144" t="s">
        <v>434</v>
      </c>
      <c r="D105" s="152">
        <v>334</v>
      </c>
      <c r="E105" s="139">
        <v>394</v>
      </c>
      <c r="F105" s="153">
        <v>343</v>
      </c>
      <c r="G105" s="143">
        <f>'Revised Stratig. - April ''08'!$G$339</f>
        <v>7652</v>
      </c>
      <c r="H105" s="144">
        <v>20</v>
      </c>
      <c r="I105" s="144">
        <v>4.5</v>
      </c>
      <c r="J105" s="144">
        <v>0</v>
      </c>
      <c r="K105" s="144">
        <v>0</v>
      </c>
      <c r="L105" s="144">
        <v>3</v>
      </c>
      <c r="M105" s="144">
        <v>3</v>
      </c>
      <c r="O105" s="144">
        <v>43</v>
      </c>
      <c r="P105" s="144">
        <v>0</v>
      </c>
      <c r="Q105" s="144">
        <v>0</v>
      </c>
      <c r="R105" s="144">
        <v>0</v>
      </c>
      <c r="S105" s="144">
        <v>0</v>
      </c>
      <c r="T105" s="144">
        <v>2</v>
      </c>
      <c r="U105" s="144">
        <v>0</v>
      </c>
      <c r="V105" s="144">
        <v>0</v>
      </c>
      <c r="W105" s="144">
        <v>0</v>
      </c>
      <c r="X105" s="144">
        <v>0</v>
      </c>
      <c r="Y105" s="144">
        <v>0</v>
      </c>
      <c r="Z105" s="144">
        <v>0</v>
      </c>
      <c r="AA105" s="144">
        <v>0</v>
      </c>
      <c r="AB105" s="144">
        <v>0</v>
      </c>
      <c r="AC105" s="144">
        <v>2</v>
      </c>
      <c r="AD105" s="144">
        <v>11.5</v>
      </c>
      <c r="AE105" s="144">
        <v>33.5</v>
      </c>
      <c r="AF105" s="144">
        <v>8</v>
      </c>
      <c r="AG105" s="144">
        <v>189</v>
      </c>
      <c r="AH105" s="144">
        <v>0</v>
      </c>
      <c r="AI105" s="144">
        <v>10</v>
      </c>
      <c r="AJ105" s="144">
        <v>0</v>
      </c>
      <c r="AK105" s="144">
        <v>2</v>
      </c>
      <c r="AL105" s="144">
        <v>1</v>
      </c>
      <c r="AM105" s="144">
        <v>2</v>
      </c>
      <c r="AN105" s="144">
        <v>0</v>
      </c>
      <c r="AO105" s="144">
        <v>0</v>
      </c>
      <c r="AP105" s="144">
        <v>0</v>
      </c>
      <c r="AQ105" s="144">
        <v>0</v>
      </c>
      <c r="AR105" s="144">
        <v>0</v>
      </c>
      <c r="AS105" s="144">
        <v>0</v>
      </c>
      <c r="AT105" s="144">
        <v>0</v>
      </c>
      <c r="AU105" s="144">
        <v>1</v>
      </c>
      <c r="AV105" s="144">
        <v>0</v>
      </c>
      <c r="AW105" s="144">
        <v>0</v>
      </c>
      <c r="AX105" s="144">
        <v>1</v>
      </c>
      <c r="AY105" s="144">
        <v>0</v>
      </c>
      <c r="AZ105" s="144">
        <v>2</v>
      </c>
      <c r="BA105" s="144">
        <v>0</v>
      </c>
      <c r="BB105" s="144">
        <v>0</v>
      </c>
      <c r="BC105" s="144">
        <v>0</v>
      </c>
      <c r="BD105" s="144">
        <v>0</v>
      </c>
      <c r="BE105" s="144">
        <v>0</v>
      </c>
      <c r="BF105" s="144">
        <v>0</v>
      </c>
      <c r="BG105" s="144">
        <v>0</v>
      </c>
      <c r="BH105" s="144">
        <v>0</v>
      </c>
      <c r="BI105" s="144">
        <v>0</v>
      </c>
      <c r="BJ105" s="144">
        <v>0</v>
      </c>
      <c r="BK105" s="144">
        <v>0</v>
      </c>
      <c r="BL105" s="144">
        <v>0</v>
      </c>
      <c r="BM105" s="144">
        <v>0</v>
      </c>
      <c r="BN105" s="144">
        <v>0</v>
      </c>
      <c r="BO105" s="144">
        <v>0</v>
      </c>
      <c r="BP105" s="144">
        <v>0</v>
      </c>
      <c r="BQ105" s="144">
        <v>0</v>
      </c>
      <c r="BR105" s="144">
        <v>0</v>
      </c>
      <c r="BS105" s="144">
        <v>0</v>
      </c>
      <c r="BT105" s="144">
        <v>0</v>
      </c>
      <c r="BU105" s="144">
        <v>2</v>
      </c>
      <c r="BV105" s="144">
        <v>0</v>
      </c>
      <c r="BW105" s="144">
        <v>3</v>
      </c>
      <c r="BZ105" s="143"/>
      <c r="CA105" s="144">
        <f t="shared" si="12"/>
        <v>312.5</v>
      </c>
      <c r="CB105" s="144">
        <f t="shared" si="13"/>
        <v>13.76</v>
      </c>
      <c r="CC105" s="135">
        <f t="shared" si="14"/>
        <v>0.64</v>
      </c>
      <c r="CD105" s="135">
        <f t="shared" si="15"/>
        <v>323.5</v>
      </c>
    </row>
    <row r="106" spans="1:82" x14ac:dyDescent="0.2">
      <c r="A106" s="135">
        <v>4</v>
      </c>
      <c r="B106" s="136">
        <v>45</v>
      </c>
      <c r="C106" s="135" t="s">
        <v>426</v>
      </c>
      <c r="D106" s="146">
        <v>336</v>
      </c>
      <c r="E106" s="139">
        <v>396</v>
      </c>
      <c r="F106" s="154">
        <v>345</v>
      </c>
      <c r="G106" s="140">
        <f>'Revised Stratig. - April ''08'!$G$341</f>
        <v>7691</v>
      </c>
      <c r="H106" s="135">
        <v>9</v>
      </c>
      <c r="I106" s="135">
        <v>0</v>
      </c>
      <c r="J106" s="135">
        <v>0</v>
      </c>
      <c r="K106" s="135">
        <v>1</v>
      </c>
      <c r="L106" s="135">
        <v>0</v>
      </c>
      <c r="M106" s="135">
        <v>0</v>
      </c>
      <c r="N106" s="135">
        <v>1</v>
      </c>
      <c r="O106" s="135">
        <v>47</v>
      </c>
      <c r="P106" s="135">
        <v>1</v>
      </c>
      <c r="Q106" s="135">
        <v>0</v>
      </c>
      <c r="R106" s="135">
        <v>0</v>
      </c>
      <c r="S106" s="135">
        <v>0</v>
      </c>
      <c r="T106" s="135">
        <v>0</v>
      </c>
      <c r="U106" s="135">
        <v>0</v>
      </c>
      <c r="V106" s="135">
        <v>0</v>
      </c>
      <c r="W106" s="135">
        <v>1</v>
      </c>
      <c r="X106" s="135">
        <v>0</v>
      </c>
      <c r="Y106" s="135">
        <v>1</v>
      </c>
      <c r="Z106" s="135">
        <v>0</v>
      </c>
      <c r="AA106" s="135">
        <v>0</v>
      </c>
      <c r="AB106" s="135">
        <v>0</v>
      </c>
      <c r="AC106" s="135">
        <v>1</v>
      </c>
      <c r="AD106" s="135">
        <v>0</v>
      </c>
      <c r="AE106" s="135">
        <v>5</v>
      </c>
      <c r="AF106" s="135">
        <v>7</v>
      </c>
      <c r="AG106" s="135">
        <v>176</v>
      </c>
      <c r="AH106" s="135">
        <v>0</v>
      </c>
      <c r="AI106" s="135">
        <v>8</v>
      </c>
      <c r="AJ106" s="135">
        <v>0</v>
      </c>
      <c r="AK106" s="135">
        <v>0</v>
      </c>
      <c r="AL106" s="135">
        <v>2</v>
      </c>
      <c r="AM106" s="135">
        <v>0</v>
      </c>
      <c r="AN106" s="135">
        <v>1</v>
      </c>
      <c r="AO106" s="135">
        <v>0</v>
      </c>
      <c r="AP106" s="135">
        <v>0</v>
      </c>
      <c r="AQ106" s="135">
        <v>0</v>
      </c>
      <c r="AR106" s="135">
        <v>0</v>
      </c>
      <c r="AS106" s="135">
        <v>0</v>
      </c>
      <c r="AT106" s="135">
        <v>0</v>
      </c>
      <c r="AU106" s="135">
        <v>7</v>
      </c>
      <c r="AV106" s="135">
        <v>0</v>
      </c>
      <c r="AW106" s="135">
        <v>0</v>
      </c>
      <c r="AX106" s="135">
        <v>1</v>
      </c>
      <c r="AY106" s="135">
        <v>0</v>
      </c>
      <c r="AZ106" s="135">
        <v>0</v>
      </c>
      <c r="BA106" s="135">
        <v>0</v>
      </c>
      <c r="BB106" s="135">
        <v>0</v>
      </c>
      <c r="BC106" s="135">
        <v>0</v>
      </c>
      <c r="BD106" s="135">
        <v>0</v>
      </c>
      <c r="BE106" s="135">
        <v>0</v>
      </c>
      <c r="BF106" s="135">
        <v>0</v>
      </c>
      <c r="BG106" s="135">
        <v>0</v>
      </c>
      <c r="BH106" s="135">
        <v>0</v>
      </c>
      <c r="BI106" s="135">
        <v>0</v>
      </c>
      <c r="BJ106" s="135">
        <v>0</v>
      </c>
      <c r="BK106" s="135">
        <v>0</v>
      </c>
      <c r="BL106" s="135">
        <v>0</v>
      </c>
      <c r="BM106" s="135">
        <v>0</v>
      </c>
      <c r="BN106" s="135">
        <v>0</v>
      </c>
      <c r="BO106" s="135">
        <v>0</v>
      </c>
      <c r="BP106" s="135">
        <v>0</v>
      </c>
      <c r="BQ106" s="135">
        <v>0</v>
      </c>
      <c r="BR106" s="135">
        <v>0</v>
      </c>
      <c r="BS106" s="135">
        <v>0</v>
      </c>
      <c r="BT106" s="135">
        <v>0</v>
      </c>
      <c r="BU106" s="135">
        <v>1</v>
      </c>
      <c r="BV106" s="135">
        <v>0</v>
      </c>
      <c r="BW106" s="135">
        <v>0</v>
      </c>
      <c r="BX106" s="135">
        <v>186</v>
      </c>
      <c r="BY106" s="135">
        <v>46</v>
      </c>
      <c r="BZ106" s="140">
        <v>21537.454545454544</v>
      </c>
      <c r="CA106" s="135">
        <f t="shared" si="12"/>
        <v>251</v>
      </c>
      <c r="CB106" s="135">
        <f t="shared" si="13"/>
        <v>18.725099601593627</v>
      </c>
      <c r="CC106" s="135">
        <f t="shared" si="14"/>
        <v>0</v>
      </c>
      <c r="CD106" s="135">
        <f t="shared" si="15"/>
        <v>261</v>
      </c>
    </row>
    <row r="107" spans="1:82" s="159" customFormat="1" x14ac:dyDescent="0.2">
      <c r="A107" s="155">
        <v>4</v>
      </c>
      <c r="B107" s="155">
        <v>53</v>
      </c>
      <c r="C107" s="156" t="s">
        <v>434</v>
      </c>
      <c r="D107" s="155">
        <v>344</v>
      </c>
      <c r="E107" s="139">
        <v>404</v>
      </c>
      <c r="F107" s="157">
        <v>353</v>
      </c>
      <c r="G107" s="158">
        <f>'Revised Stratig. - April ''08'!$G$349</f>
        <v>7813</v>
      </c>
      <c r="H107" s="155">
        <v>35</v>
      </c>
      <c r="I107" s="155">
        <v>4</v>
      </c>
      <c r="J107" s="155">
        <v>0</v>
      </c>
      <c r="K107" s="155">
        <v>0</v>
      </c>
      <c r="L107" s="155">
        <v>0</v>
      </c>
      <c r="M107" s="155">
        <v>2</v>
      </c>
      <c r="N107" s="155"/>
      <c r="O107" s="155">
        <v>72</v>
      </c>
      <c r="P107" s="155">
        <v>0</v>
      </c>
      <c r="Q107" s="155">
        <v>0</v>
      </c>
      <c r="R107" s="155">
        <v>0</v>
      </c>
      <c r="S107" s="155">
        <v>0</v>
      </c>
      <c r="T107" s="155">
        <v>2</v>
      </c>
      <c r="U107" s="155">
        <v>0</v>
      </c>
      <c r="V107" s="155">
        <v>0</v>
      </c>
      <c r="W107" s="155">
        <v>0</v>
      </c>
      <c r="X107" s="155">
        <v>0</v>
      </c>
      <c r="Y107" s="155">
        <v>0</v>
      </c>
      <c r="Z107" s="157">
        <v>0</v>
      </c>
      <c r="AA107" s="157">
        <v>0</v>
      </c>
      <c r="AB107" s="155">
        <v>0</v>
      </c>
      <c r="AC107" s="155">
        <v>3</v>
      </c>
      <c r="AD107" s="155">
        <v>8.5</v>
      </c>
      <c r="AE107" s="155">
        <v>31</v>
      </c>
      <c r="AF107" s="155">
        <v>18.5</v>
      </c>
      <c r="AG107" s="155">
        <v>154</v>
      </c>
      <c r="AH107" s="155">
        <v>0</v>
      </c>
      <c r="AI107" s="155">
        <v>12</v>
      </c>
      <c r="AJ107" s="155">
        <v>0</v>
      </c>
      <c r="AK107" s="155">
        <v>0</v>
      </c>
      <c r="AL107" s="155">
        <v>2</v>
      </c>
      <c r="AM107" s="155">
        <v>5</v>
      </c>
      <c r="AN107" s="155">
        <v>0</v>
      </c>
      <c r="AO107" s="155">
        <v>0</v>
      </c>
      <c r="AP107" s="155">
        <v>0</v>
      </c>
      <c r="AQ107" s="155">
        <v>0</v>
      </c>
      <c r="AR107" s="159">
        <v>0</v>
      </c>
      <c r="AS107" s="155">
        <v>0</v>
      </c>
      <c r="AT107" s="155">
        <v>0</v>
      </c>
      <c r="AU107" s="159">
        <v>0</v>
      </c>
      <c r="AV107" s="159">
        <v>0</v>
      </c>
      <c r="AW107" s="159">
        <v>0</v>
      </c>
      <c r="AX107" s="159">
        <v>1</v>
      </c>
      <c r="AY107" s="159">
        <v>0</v>
      </c>
      <c r="AZ107" s="159">
        <v>1</v>
      </c>
      <c r="BA107" s="159">
        <v>0</v>
      </c>
      <c r="BB107" s="159">
        <v>0</v>
      </c>
      <c r="BC107" s="159">
        <v>0</v>
      </c>
      <c r="BD107" s="159">
        <v>0</v>
      </c>
      <c r="BE107" s="159">
        <v>0</v>
      </c>
      <c r="BF107" s="159">
        <v>0</v>
      </c>
      <c r="BG107" s="159">
        <v>0</v>
      </c>
      <c r="BH107" s="159">
        <v>0</v>
      </c>
      <c r="BI107" s="159">
        <v>0</v>
      </c>
      <c r="BJ107" s="159">
        <v>0</v>
      </c>
      <c r="BK107" s="159">
        <v>0</v>
      </c>
      <c r="BL107" s="159">
        <v>1</v>
      </c>
      <c r="BM107" s="159">
        <v>0</v>
      </c>
      <c r="BN107" s="159">
        <v>0</v>
      </c>
      <c r="BO107" s="159">
        <v>0</v>
      </c>
      <c r="BP107" s="159">
        <v>0</v>
      </c>
      <c r="BQ107" s="159">
        <v>0</v>
      </c>
      <c r="BR107" s="159">
        <v>0</v>
      </c>
      <c r="BS107" s="159">
        <v>0</v>
      </c>
      <c r="BT107" s="159">
        <v>0</v>
      </c>
      <c r="BU107" s="159">
        <v>5</v>
      </c>
      <c r="BV107" s="159">
        <v>0</v>
      </c>
      <c r="BW107" s="159">
        <v>3</v>
      </c>
      <c r="CA107" s="144">
        <f t="shared" si="12"/>
        <v>309</v>
      </c>
      <c r="CB107" s="144">
        <f t="shared" si="13"/>
        <v>23.300970873786408</v>
      </c>
      <c r="CC107" s="135">
        <f t="shared" si="14"/>
        <v>0</v>
      </c>
      <c r="CD107" s="135">
        <f t="shared" si="15"/>
        <v>325</v>
      </c>
    </row>
    <row r="108" spans="1:82" x14ac:dyDescent="0.2">
      <c r="A108" s="135">
        <v>4</v>
      </c>
      <c r="B108" s="136">
        <v>55</v>
      </c>
      <c r="C108" s="135" t="s">
        <v>426</v>
      </c>
      <c r="D108" s="146">
        <v>346</v>
      </c>
      <c r="E108" s="139">
        <v>406</v>
      </c>
      <c r="F108" s="154">
        <v>355</v>
      </c>
      <c r="G108" s="140">
        <f>'Revised Stratig. - April ''08'!$G$351</f>
        <v>7856</v>
      </c>
      <c r="H108" s="135">
        <v>10</v>
      </c>
      <c r="I108" s="135">
        <v>0</v>
      </c>
      <c r="J108" s="135">
        <v>0</v>
      </c>
      <c r="K108" s="135">
        <v>1</v>
      </c>
      <c r="L108" s="135">
        <v>0</v>
      </c>
      <c r="M108" s="135">
        <v>0</v>
      </c>
      <c r="N108" s="135">
        <v>3</v>
      </c>
      <c r="O108" s="135">
        <v>46</v>
      </c>
      <c r="P108" s="135">
        <v>0</v>
      </c>
      <c r="Q108" s="135">
        <v>0</v>
      </c>
      <c r="R108" s="135">
        <v>0</v>
      </c>
      <c r="S108" s="135">
        <v>0</v>
      </c>
      <c r="T108" s="135">
        <v>0</v>
      </c>
      <c r="U108" s="135">
        <v>0</v>
      </c>
      <c r="V108" s="135">
        <v>0</v>
      </c>
      <c r="W108" s="135">
        <v>0</v>
      </c>
      <c r="X108" s="135">
        <v>0</v>
      </c>
      <c r="Y108" s="135">
        <v>0</v>
      </c>
      <c r="Z108" s="135">
        <v>0</v>
      </c>
      <c r="AA108" s="135">
        <v>0</v>
      </c>
      <c r="AB108" s="135">
        <v>0</v>
      </c>
      <c r="AC108" s="135">
        <v>1</v>
      </c>
      <c r="AD108" s="135">
        <v>0</v>
      </c>
      <c r="AE108" s="135">
        <v>15</v>
      </c>
      <c r="AF108" s="135">
        <v>9</v>
      </c>
      <c r="AG108" s="135">
        <v>166</v>
      </c>
      <c r="AH108" s="135">
        <v>0</v>
      </c>
      <c r="AI108" s="135">
        <v>9</v>
      </c>
      <c r="AJ108" s="135">
        <v>0</v>
      </c>
      <c r="AK108" s="135">
        <v>1</v>
      </c>
      <c r="AL108" s="135">
        <v>2</v>
      </c>
      <c r="AM108" s="135">
        <v>1</v>
      </c>
      <c r="AN108" s="135">
        <v>3</v>
      </c>
      <c r="AO108" s="135">
        <v>0</v>
      </c>
      <c r="AP108" s="135">
        <v>0</v>
      </c>
      <c r="AQ108" s="135">
        <v>1</v>
      </c>
      <c r="AR108" s="135">
        <v>0</v>
      </c>
      <c r="AS108" s="135">
        <v>0</v>
      </c>
      <c r="AT108" s="135">
        <v>0</v>
      </c>
      <c r="AU108" s="135">
        <v>8</v>
      </c>
      <c r="AV108" s="135">
        <v>0</v>
      </c>
      <c r="AW108" s="135">
        <v>0</v>
      </c>
      <c r="AX108" s="135">
        <v>0</v>
      </c>
      <c r="AY108" s="135">
        <v>0</v>
      </c>
      <c r="AZ108" s="135">
        <v>0</v>
      </c>
      <c r="BA108" s="135">
        <v>0</v>
      </c>
      <c r="BB108" s="135">
        <v>0</v>
      </c>
      <c r="BC108" s="135">
        <v>0</v>
      </c>
      <c r="BD108" s="135">
        <v>0</v>
      </c>
      <c r="BE108" s="135">
        <v>0</v>
      </c>
      <c r="BF108" s="135">
        <v>0</v>
      </c>
      <c r="BG108" s="135">
        <v>0</v>
      </c>
      <c r="BH108" s="135">
        <v>0</v>
      </c>
      <c r="BI108" s="135">
        <v>0</v>
      </c>
      <c r="BJ108" s="135">
        <v>0</v>
      </c>
      <c r="BK108" s="135">
        <v>0</v>
      </c>
      <c r="BL108" s="135">
        <v>0</v>
      </c>
      <c r="BM108" s="135">
        <v>0</v>
      </c>
      <c r="BN108" s="135">
        <v>0</v>
      </c>
      <c r="BO108" s="135">
        <v>0</v>
      </c>
      <c r="BP108" s="135">
        <v>0</v>
      </c>
      <c r="BQ108" s="135">
        <v>0</v>
      </c>
      <c r="BR108" s="135">
        <v>0</v>
      </c>
      <c r="BS108" s="135">
        <v>0</v>
      </c>
      <c r="BT108" s="135">
        <v>0</v>
      </c>
      <c r="BU108" s="135">
        <v>2</v>
      </c>
      <c r="BV108" s="135">
        <v>0</v>
      </c>
      <c r="BW108" s="135">
        <v>0</v>
      </c>
      <c r="BX108" s="135">
        <v>49</v>
      </c>
      <c r="BY108" s="135">
        <v>23</v>
      </c>
      <c r="BZ108" s="140">
        <v>4342.376811594203</v>
      </c>
      <c r="CA108" s="135">
        <f>SUM(I112:AL112)</f>
        <v>251</v>
      </c>
      <c r="CB108" s="135">
        <f>(O112/CA108)*100</f>
        <v>64.940239043824704</v>
      </c>
      <c r="CC108" s="135">
        <f t="shared" si="14"/>
        <v>0.39840637450199201</v>
      </c>
      <c r="CD108" s="135">
        <f t="shared" si="15"/>
        <v>268</v>
      </c>
    </row>
    <row r="109" spans="1:82" s="144" customFormat="1" x14ac:dyDescent="0.2">
      <c r="A109" s="144">
        <v>4</v>
      </c>
      <c r="B109" s="144">
        <v>63</v>
      </c>
      <c r="C109" s="144" t="s">
        <v>434</v>
      </c>
      <c r="D109" s="152">
        <v>354</v>
      </c>
      <c r="E109" s="139">
        <v>414</v>
      </c>
      <c r="F109" s="153">
        <v>363</v>
      </c>
      <c r="G109" s="143">
        <f>'Revised Stratig. - April ''08'!$G$359</f>
        <v>8101</v>
      </c>
      <c r="H109" s="144">
        <v>31</v>
      </c>
      <c r="I109" s="144">
        <v>6</v>
      </c>
      <c r="J109" s="144">
        <v>0</v>
      </c>
      <c r="K109" s="144">
        <v>0</v>
      </c>
      <c r="L109" s="144">
        <v>1</v>
      </c>
      <c r="M109" s="144">
        <v>2</v>
      </c>
      <c r="O109" s="144">
        <v>83</v>
      </c>
      <c r="P109" s="144">
        <v>0</v>
      </c>
      <c r="Q109" s="144">
        <v>0</v>
      </c>
      <c r="R109" s="144">
        <v>0</v>
      </c>
      <c r="S109" s="144">
        <v>0</v>
      </c>
      <c r="T109" s="144">
        <v>2</v>
      </c>
      <c r="U109" s="144">
        <v>0</v>
      </c>
      <c r="V109" s="144">
        <v>0</v>
      </c>
      <c r="W109" s="144">
        <v>0</v>
      </c>
      <c r="X109" s="144">
        <v>0</v>
      </c>
      <c r="Y109" s="144">
        <v>0</v>
      </c>
      <c r="Z109" s="144">
        <v>0</v>
      </c>
      <c r="AA109" s="144">
        <v>0</v>
      </c>
      <c r="AB109" s="144">
        <v>0</v>
      </c>
      <c r="AC109" s="144">
        <v>4</v>
      </c>
      <c r="AD109" s="144">
        <v>9.5</v>
      </c>
      <c r="AE109" s="144">
        <v>13</v>
      </c>
      <c r="AF109" s="144">
        <v>15</v>
      </c>
      <c r="AG109" s="144">
        <v>145.5</v>
      </c>
      <c r="AH109" s="144">
        <v>0</v>
      </c>
      <c r="AI109" s="144">
        <v>6</v>
      </c>
      <c r="AJ109" s="144">
        <v>0</v>
      </c>
      <c r="AK109" s="144">
        <v>0</v>
      </c>
      <c r="AL109" s="144">
        <v>14</v>
      </c>
      <c r="AM109" s="144">
        <v>4</v>
      </c>
      <c r="AN109" s="144">
        <v>0</v>
      </c>
      <c r="AO109" s="144">
        <v>0</v>
      </c>
      <c r="AP109" s="144">
        <v>0</v>
      </c>
      <c r="AQ109" s="144">
        <v>0</v>
      </c>
      <c r="AR109" s="144">
        <v>1</v>
      </c>
      <c r="AS109" s="144">
        <v>0</v>
      </c>
      <c r="AT109" s="144">
        <v>0</v>
      </c>
      <c r="AU109" s="144">
        <v>0</v>
      </c>
      <c r="AV109" s="144">
        <v>0</v>
      </c>
      <c r="AW109" s="144">
        <v>0</v>
      </c>
      <c r="AX109" s="144">
        <v>4</v>
      </c>
      <c r="AY109" s="144">
        <v>0</v>
      </c>
      <c r="AZ109" s="144">
        <v>1</v>
      </c>
      <c r="BA109" s="144">
        <v>0</v>
      </c>
      <c r="BB109" s="144">
        <v>0</v>
      </c>
      <c r="BC109" s="144">
        <v>0</v>
      </c>
      <c r="BD109" s="144">
        <v>0</v>
      </c>
      <c r="BE109" s="144">
        <v>0</v>
      </c>
      <c r="BF109" s="144">
        <v>0</v>
      </c>
      <c r="BG109" s="144">
        <v>0</v>
      </c>
      <c r="BH109" s="144">
        <v>0</v>
      </c>
      <c r="BI109" s="144">
        <v>0</v>
      </c>
      <c r="BJ109" s="144">
        <v>0</v>
      </c>
      <c r="BK109" s="144">
        <v>0</v>
      </c>
      <c r="BL109" s="144">
        <v>3</v>
      </c>
      <c r="BM109" s="144">
        <v>0</v>
      </c>
      <c r="BN109" s="144">
        <v>0</v>
      </c>
      <c r="BO109" s="144">
        <v>0</v>
      </c>
      <c r="BP109" s="144">
        <v>0</v>
      </c>
      <c r="BQ109" s="144">
        <v>0</v>
      </c>
      <c r="BR109" s="144">
        <v>0</v>
      </c>
      <c r="BS109" s="144">
        <v>0</v>
      </c>
      <c r="BT109" s="144">
        <v>0</v>
      </c>
      <c r="BU109" s="144">
        <v>1</v>
      </c>
      <c r="BV109" s="144">
        <v>0</v>
      </c>
      <c r="BW109" s="144">
        <v>9</v>
      </c>
      <c r="BZ109" s="143"/>
      <c r="CA109" s="144">
        <f t="shared" ref="CA109:CA149" si="16">SUM(I109:AL109)</f>
        <v>301</v>
      </c>
      <c r="CB109" s="144">
        <f>(O109/CA109)*100</f>
        <v>27.574750830564781</v>
      </c>
      <c r="CC109" s="135">
        <f t="shared" si="14"/>
        <v>0</v>
      </c>
      <c r="CD109" s="135">
        <f t="shared" si="15"/>
        <v>324</v>
      </c>
    </row>
    <row r="110" spans="1:82" x14ac:dyDescent="0.2">
      <c r="A110" s="135">
        <v>4</v>
      </c>
      <c r="B110" s="136">
        <v>65</v>
      </c>
      <c r="C110" s="135" t="s">
        <v>426</v>
      </c>
      <c r="D110" s="146">
        <v>356</v>
      </c>
      <c r="E110" s="139">
        <v>416</v>
      </c>
      <c r="F110" s="154">
        <v>365</v>
      </c>
      <c r="G110" s="140">
        <f>'Revised Stratig. - April ''08'!$G$361</f>
        <v>8159</v>
      </c>
      <c r="H110" s="135">
        <v>27</v>
      </c>
      <c r="I110" s="135">
        <v>0</v>
      </c>
      <c r="J110" s="135">
        <v>0</v>
      </c>
      <c r="K110" s="135">
        <v>0</v>
      </c>
      <c r="L110" s="135">
        <v>0</v>
      </c>
      <c r="M110" s="135">
        <v>0</v>
      </c>
      <c r="N110" s="135">
        <v>1</v>
      </c>
      <c r="O110" s="135">
        <v>166</v>
      </c>
      <c r="P110" s="135">
        <v>2</v>
      </c>
      <c r="Q110" s="135">
        <v>0</v>
      </c>
      <c r="R110" s="135">
        <v>0</v>
      </c>
      <c r="S110" s="135">
        <v>0</v>
      </c>
      <c r="T110" s="135">
        <v>0</v>
      </c>
      <c r="U110" s="135">
        <v>0</v>
      </c>
      <c r="V110" s="135">
        <v>0</v>
      </c>
      <c r="W110" s="135">
        <v>0</v>
      </c>
      <c r="X110" s="135">
        <v>0</v>
      </c>
      <c r="Y110" s="135">
        <v>0</v>
      </c>
      <c r="Z110" s="135">
        <v>0</v>
      </c>
      <c r="AA110" s="135">
        <v>1</v>
      </c>
      <c r="AB110" s="135">
        <v>0</v>
      </c>
      <c r="AC110" s="135">
        <v>4</v>
      </c>
      <c r="AD110" s="135">
        <v>5</v>
      </c>
      <c r="AE110" s="135">
        <v>0</v>
      </c>
      <c r="AF110" s="135">
        <v>1</v>
      </c>
      <c r="AG110" s="135">
        <v>63.5</v>
      </c>
      <c r="AH110" s="135">
        <v>0</v>
      </c>
      <c r="AI110" s="135">
        <v>5</v>
      </c>
      <c r="AJ110" s="135">
        <v>0</v>
      </c>
      <c r="AK110" s="135">
        <v>0</v>
      </c>
      <c r="AL110" s="135">
        <v>6</v>
      </c>
      <c r="AM110" s="135">
        <v>0</v>
      </c>
      <c r="AN110" s="135">
        <v>3</v>
      </c>
      <c r="AO110" s="135">
        <v>0</v>
      </c>
      <c r="AP110" s="135">
        <v>0</v>
      </c>
      <c r="AQ110" s="135">
        <v>0</v>
      </c>
      <c r="AR110" s="135">
        <v>0</v>
      </c>
      <c r="AS110" s="135">
        <v>0</v>
      </c>
      <c r="AT110" s="135">
        <v>0</v>
      </c>
      <c r="AU110" s="135">
        <v>3</v>
      </c>
      <c r="AV110" s="135">
        <v>0</v>
      </c>
      <c r="AW110" s="135">
        <v>0</v>
      </c>
      <c r="AX110" s="135">
        <v>2</v>
      </c>
      <c r="AY110" s="135">
        <v>0</v>
      </c>
      <c r="AZ110" s="135">
        <v>0</v>
      </c>
      <c r="BA110" s="135">
        <v>0</v>
      </c>
      <c r="BB110" s="135">
        <v>0</v>
      </c>
      <c r="BC110" s="135">
        <v>0</v>
      </c>
      <c r="BD110" s="135">
        <v>1</v>
      </c>
      <c r="BE110" s="135">
        <v>0</v>
      </c>
      <c r="BF110" s="135">
        <v>0</v>
      </c>
      <c r="BG110" s="135">
        <v>0</v>
      </c>
      <c r="BH110" s="135">
        <v>0</v>
      </c>
      <c r="BI110" s="135">
        <v>0</v>
      </c>
      <c r="BJ110" s="135">
        <v>0</v>
      </c>
      <c r="BK110" s="135">
        <v>0</v>
      </c>
      <c r="BL110" s="135">
        <v>0</v>
      </c>
      <c r="BM110" s="135">
        <v>0</v>
      </c>
      <c r="BN110" s="135">
        <v>0</v>
      </c>
      <c r="BO110" s="135">
        <v>0</v>
      </c>
      <c r="BP110" s="135">
        <v>0</v>
      </c>
      <c r="BQ110" s="135">
        <v>0</v>
      </c>
      <c r="BR110" s="135">
        <v>0</v>
      </c>
      <c r="BS110" s="135">
        <v>0</v>
      </c>
      <c r="BT110" s="135">
        <v>0</v>
      </c>
      <c r="BU110" s="135">
        <v>2</v>
      </c>
      <c r="BV110" s="135">
        <v>0</v>
      </c>
      <c r="BW110" s="135">
        <v>0</v>
      </c>
      <c r="BX110" s="135">
        <v>56</v>
      </c>
      <c r="BY110" s="135">
        <v>29</v>
      </c>
      <c r="BZ110" s="140">
        <v>12411.75</v>
      </c>
      <c r="CA110" s="144">
        <f t="shared" si="16"/>
        <v>254.5</v>
      </c>
      <c r="CB110" s="135">
        <f>(O114/CA110)*100</f>
        <v>51.8664047151277</v>
      </c>
      <c r="CC110" s="135">
        <f t="shared" si="14"/>
        <v>0</v>
      </c>
      <c r="CD110" s="135">
        <f t="shared" si="15"/>
        <v>265.5</v>
      </c>
    </row>
    <row r="111" spans="1:82" s="144" customFormat="1" x14ac:dyDescent="0.2">
      <c r="A111" s="144">
        <v>4</v>
      </c>
      <c r="B111" s="144">
        <v>73</v>
      </c>
      <c r="C111" s="144" t="s">
        <v>434</v>
      </c>
      <c r="D111" s="152">
        <v>364</v>
      </c>
      <c r="E111" s="139">
        <v>424</v>
      </c>
      <c r="F111" s="153">
        <v>373</v>
      </c>
      <c r="G111" s="143">
        <f>'Revised Stratig. - April ''08'!$G$369</f>
        <v>8273</v>
      </c>
      <c r="H111" s="144">
        <v>30</v>
      </c>
      <c r="I111" s="144">
        <v>9</v>
      </c>
      <c r="J111" s="144">
        <v>0</v>
      </c>
      <c r="K111" s="144">
        <v>0</v>
      </c>
      <c r="L111" s="144">
        <v>2</v>
      </c>
      <c r="M111" s="144">
        <v>4</v>
      </c>
      <c r="O111" s="144">
        <v>51</v>
      </c>
      <c r="P111" s="144">
        <v>0</v>
      </c>
      <c r="Q111" s="144">
        <v>0</v>
      </c>
      <c r="R111" s="144">
        <v>0</v>
      </c>
      <c r="S111" s="144">
        <v>0</v>
      </c>
      <c r="T111" s="144">
        <v>0</v>
      </c>
      <c r="U111" s="144">
        <v>0</v>
      </c>
      <c r="V111" s="144">
        <v>0</v>
      </c>
      <c r="W111" s="144">
        <v>0</v>
      </c>
      <c r="X111" s="144">
        <v>2</v>
      </c>
      <c r="Y111" s="144">
        <v>0</v>
      </c>
      <c r="Z111" s="144">
        <v>1</v>
      </c>
      <c r="AA111" s="144">
        <v>0</v>
      </c>
      <c r="AB111" s="144">
        <v>0</v>
      </c>
      <c r="AC111" s="144">
        <v>5</v>
      </c>
      <c r="AD111" s="144">
        <v>5</v>
      </c>
      <c r="AE111" s="144">
        <v>31</v>
      </c>
      <c r="AF111" s="144">
        <v>11</v>
      </c>
      <c r="AG111" s="144">
        <v>175.5</v>
      </c>
      <c r="AH111" s="144">
        <v>0</v>
      </c>
      <c r="AI111" s="144">
        <v>16</v>
      </c>
      <c r="AJ111" s="144">
        <v>0</v>
      </c>
      <c r="AK111" s="144">
        <v>0</v>
      </c>
      <c r="AL111" s="144">
        <v>1</v>
      </c>
      <c r="AM111" s="144">
        <v>10</v>
      </c>
      <c r="AN111" s="144">
        <v>0</v>
      </c>
      <c r="AO111" s="144">
        <v>0</v>
      </c>
      <c r="AP111" s="144">
        <v>0</v>
      </c>
      <c r="AQ111" s="144">
        <v>0</v>
      </c>
      <c r="AR111" s="144">
        <v>0</v>
      </c>
      <c r="AS111" s="144">
        <v>0</v>
      </c>
      <c r="AT111" s="144">
        <v>0</v>
      </c>
      <c r="AU111" s="144">
        <v>0</v>
      </c>
      <c r="AV111" s="144">
        <v>0</v>
      </c>
      <c r="AW111" s="144">
        <v>0</v>
      </c>
      <c r="AX111" s="144">
        <v>1</v>
      </c>
      <c r="AY111" s="144">
        <v>0</v>
      </c>
      <c r="AZ111" s="144">
        <v>3</v>
      </c>
      <c r="BA111" s="144">
        <v>0</v>
      </c>
      <c r="BB111" s="144">
        <v>0</v>
      </c>
      <c r="BC111" s="144">
        <v>0</v>
      </c>
      <c r="BD111" s="144">
        <v>0</v>
      </c>
      <c r="BE111" s="144">
        <v>0</v>
      </c>
      <c r="BF111" s="144">
        <v>0</v>
      </c>
      <c r="BG111" s="144">
        <v>0</v>
      </c>
      <c r="BH111" s="144">
        <v>0</v>
      </c>
      <c r="BI111" s="144">
        <v>0</v>
      </c>
      <c r="BJ111" s="144">
        <v>0</v>
      </c>
      <c r="BK111" s="144">
        <v>0</v>
      </c>
      <c r="BL111" s="144">
        <v>1</v>
      </c>
      <c r="BM111" s="144">
        <v>0</v>
      </c>
      <c r="BN111" s="144">
        <v>0</v>
      </c>
      <c r="BO111" s="144">
        <v>0</v>
      </c>
      <c r="BP111" s="144">
        <v>0</v>
      </c>
      <c r="BQ111" s="144">
        <v>0</v>
      </c>
      <c r="BR111" s="144">
        <v>0</v>
      </c>
      <c r="BS111" s="144">
        <v>0</v>
      </c>
      <c r="BT111" s="144">
        <v>0</v>
      </c>
      <c r="BU111" s="144">
        <v>0</v>
      </c>
      <c r="BV111" s="144">
        <v>0</v>
      </c>
      <c r="BW111" s="144">
        <v>3</v>
      </c>
      <c r="BZ111" s="143"/>
      <c r="CA111" s="144">
        <f t="shared" si="16"/>
        <v>313.5</v>
      </c>
      <c r="CB111" s="144">
        <f>(O111/CA111)*100</f>
        <v>16.267942583732058</v>
      </c>
      <c r="CC111" s="135">
        <f t="shared" si="14"/>
        <v>0</v>
      </c>
      <c r="CD111" s="135">
        <f t="shared" si="15"/>
        <v>331.5</v>
      </c>
    </row>
    <row r="112" spans="1:82" x14ac:dyDescent="0.2">
      <c r="A112" s="135">
        <v>4</v>
      </c>
      <c r="B112" s="136">
        <v>75</v>
      </c>
      <c r="C112" s="135" t="s">
        <v>426</v>
      </c>
      <c r="D112" s="146">
        <v>366</v>
      </c>
      <c r="E112" s="139">
        <v>426</v>
      </c>
      <c r="F112" s="154">
        <v>375</v>
      </c>
      <c r="G112" s="140">
        <f>'Revised Stratig. - April ''08'!$G$371</f>
        <v>8289</v>
      </c>
      <c r="H112" s="135">
        <v>27</v>
      </c>
      <c r="I112" s="135">
        <v>0</v>
      </c>
      <c r="J112" s="135">
        <v>0</v>
      </c>
      <c r="K112" s="135">
        <v>0</v>
      </c>
      <c r="L112" s="135">
        <v>0</v>
      </c>
      <c r="M112" s="135">
        <v>0</v>
      </c>
      <c r="N112" s="135">
        <v>1</v>
      </c>
      <c r="O112" s="135">
        <v>163</v>
      </c>
      <c r="P112" s="135">
        <v>0</v>
      </c>
      <c r="Q112" s="135">
        <v>0</v>
      </c>
      <c r="R112" s="135">
        <v>0</v>
      </c>
      <c r="S112" s="135">
        <v>1</v>
      </c>
      <c r="T112" s="135">
        <v>0</v>
      </c>
      <c r="U112" s="135">
        <v>0</v>
      </c>
      <c r="V112" s="135">
        <v>0</v>
      </c>
      <c r="W112" s="135">
        <v>0</v>
      </c>
      <c r="X112" s="135">
        <v>0</v>
      </c>
      <c r="Y112" s="135">
        <v>0</v>
      </c>
      <c r="Z112" s="135">
        <v>0</v>
      </c>
      <c r="AA112" s="135">
        <v>0</v>
      </c>
      <c r="AB112" s="135">
        <v>0</v>
      </c>
      <c r="AC112" s="135">
        <v>2</v>
      </c>
      <c r="AD112" s="135">
        <v>1</v>
      </c>
      <c r="AE112" s="135">
        <v>0</v>
      </c>
      <c r="AF112" s="135">
        <v>5</v>
      </c>
      <c r="AG112" s="135">
        <v>68</v>
      </c>
      <c r="AH112" s="135">
        <v>0</v>
      </c>
      <c r="AI112" s="135">
        <v>6</v>
      </c>
      <c r="AJ112" s="135">
        <v>0</v>
      </c>
      <c r="AK112" s="135">
        <v>0</v>
      </c>
      <c r="AL112" s="135">
        <v>4</v>
      </c>
      <c r="AM112" s="135">
        <v>0</v>
      </c>
      <c r="AN112" s="135">
        <v>0</v>
      </c>
      <c r="AO112" s="135">
        <v>0</v>
      </c>
      <c r="AP112" s="135">
        <v>0</v>
      </c>
      <c r="AQ112" s="135">
        <v>0</v>
      </c>
      <c r="AR112" s="135">
        <v>0</v>
      </c>
      <c r="AS112" s="135">
        <v>0</v>
      </c>
      <c r="AT112" s="135">
        <v>0</v>
      </c>
      <c r="AU112" s="135">
        <v>3</v>
      </c>
      <c r="AV112" s="135">
        <v>0</v>
      </c>
      <c r="AW112" s="135">
        <v>0</v>
      </c>
      <c r="AX112" s="135">
        <v>0</v>
      </c>
      <c r="AY112" s="135">
        <v>0</v>
      </c>
      <c r="AZ112" s="135">
        <v>0</v>
      </c>
      <c r="BA112" s="135">
        <v>0</v>
      </c>
      <c r="BB112" s="135">
        <v>0</v>
      </c>
      <c r="BC112" s="135">
        <v>0</v>
      </c>
      <c r="BD112" s="135">
        <v>0</v>
      </c>
      <c r="BE112" s="135">
        <v>0</v>
      </c>
      <c r="BF112" s="135">
        <v>0</v>
      </c>
      <c r="BG112" s="135">
        <v>0</v>
      </c>
      <c r="BH112" s="135">
        <v>0</v>
      </c>
      <c r="BI112" s="135">
        <v>0</v>
      </c>
      <c r="BJ112" s="135">
        <v>0</v>
      </c>
      <c r="BK112" s="135">
        <v>0</v>
      </c>
      <c r="BL112" s="135">
        <v>0</v>
      </c>
      <c r="BM112" s="135">
        <v>0</v>
      </c>
      <c r="BN112" s="135">
        <v>0</v>
      </c>
      <c r="BO112" s="135">
        <v>0</v>
      </c>
      <c r="BP112" s="135">
        <v>0</v>
      </c>
      <c r="BQ112" s="135">
        <v>0</v>
      </c>
      <c r="BR112" s="135">
        <v>0</v>
      </c>
      <c r="BS112" s="135">
        <v>0</v>
      </c>
      <c r="BT112" s="135">
        <v>0</v>
      </c>
      <c r="BU112" s="135">
        <v>0</v>
      </c>
      <c r="BV112" s="135">
        <v>0</v>
      </c>
      <c r="BW112" s="135">
        <v>0</v>
      </c>
      <c r="BX112" s="135">
        <v>44</v>
      </c>
      <c r="BY112" s="135">
        <v>16</v>
      </c>
      <c r="BZ112" s="140">
        <v>8580.7979539641947</v>
      </c>
      <c r="CA112" s="144">
        <f t="shared" si="16"/>
        <v>251</v>
      </c>
      <c r="CB112" s="135">
        <f>(O116/CA112)*100</f>
        <v>65.73705179282868</v>
      </c>
      <c r="CC112" s="135">
        <f t="shared" si="14"/>
        <v>0</v>
      </c>
      <c r="CD112" s="135">
        <f t="shared" si="15"/>
        <v>254</v>
      </c>
    </row>
    <row r="113" spans="1:82" s="144" customFormat="1" x14ac:dyDescent="0.2">
      <c r="A113" s="144">
        <v>4</v>
      </c>
      <c r="B113" s="144">
        <v>83</v>
      </c>
      <c r="C113" s="144" t="s">
        <v>434</v>
      </c>
      <c r="D113" s="152">
        <v>374</v>
      </c>
      <c r="E113" s="139">
        <v>434</v>
      </c>
      <c r="F113" s="153">
        <v>383</v>
      </c>
      <c r="G113" s="143">
        <f>'Revised Stratig. - April ''08'!$G$379</f>
        <v>8426</v>
      </c>
      <c r="H113" s="144">
        <v>43</v>
      </c>
      <c r="I113" s="144">
        <v>10.5</v>
      </c>
      <c r="J113" s="144">
        <v>0</v>
      </c>
      <c r="K113" s="144">
        <v>0</v>
      </c>
      <c r="L113" s="144">
        <v>0</v>
      </c>
      <c r="M113" s="144">
        <v>3</v>
      </c>
      <c r="O113" s="144">
        <v>124</v>
      </c>
      <c r="P113" s="144">
        <v>0</v>
      </c>
      <c r="Q113" s="144">
        <v>0</v>
      </c>
      <c r="R113" s="144">
        <v>0</v>
      </c>
      <c r="S113" s="144">
        <v>0</v>
      </c>
      <c r="T113" s="144">
        <v>3</v>
      </c>
      <c r="U113" s="144">
        <v>0</v>
      </c>
      <c r="V113" s="144">
        <v>0</v>
      </c>
      <c r="W113" s="144">
        <v>0</v>
      </c>
      <c r="X113" s="144">
        <v>0</v>
      </c>
      <c r="Y113" s="144">
        <v>0</v>
      </c>
      <c r="Z113" s="144">
        <v>0</v>
      </c>
      <c r="AA113" s="144">
        <v>0</v>
      </c>
      <c r="AB113" s="144">
        <v>0</v>
      </c>
      <c r="AC113" s="144">
        <v>2</v>
      </c>
      <c r="AD113" s="144">
        <v>8.5</v>
      </c>
      <c r="AE113" s="144">
        <v>16</v>
      </c>
      <c r="AF113" s="144">
        <v>17</v>
      </c>
      <c r="AG113" s="144">
        <v>143</v>
      </c>
      <c r="AH113" s="144">
        <v>0</v>
      </c>
      <c r="AI113" s="144">
        <v>19</v>
      </c>
      <c r="AJ113" s="144">
        <v>0</v>
      </c>
      <c r="AK113" s="144">
        <v>1</v>
      </c>
      <c r="AL113" s="144">
        <v>3</v>
      </c>
      <c r="AM113" s="144">
        <v>7</v>
      </c>
      <c r="AN113" s="144">
        <v>0</v>
      </c>
      <c r="AO113" s="144">
        <v>0</v>
      </c>
      <c r="AP113" s="144">
        <v>0</v>
      </c>
      <c r="AQ113" s="144">
        <v>0</v>
      </c>
      <c r="AR113" s="144">
        <v>1</v>
      </c>
      <c r="AS113" s="144">
        <v>0</v>
      </c>
      <c r="AT113" s="144">
        <v>0</v>
      </c>
      <c r="AU113" s="144">
        <v>0</v>
      </c>
      <c r="AV113" s="144">
        <v>0</v>
      </c>
      <c r="AW113" s="144">
        <v>0</v>
      </c>
      <c r="AX113" s="144">
        <v>0</v>
      </c>
      <c r="AY113" s="144">
        <v>0</v>
      </c>
      <c r="AZ113" s="144">
        <v>2</v>
      </c>
      <c r="BA113" s="144">
        <v>0</v>
      </c>
      <c r="BB113" s="144">
        <v>0</v>
      </c>
      <c r="BC113" s="144">
        <v>0</v>
      </c>
      <c r="BD113" s="144">
        <v>0</v>
      </c>
      <c r="BE113" s="144">
        <v>0</v>
      </c>
      <c r="BF113" s="144">
        <v>0</v>
      </c>
      <c r="BG113" s="144">
        <v>0</v>
      </c>
      <c r="BH113" s="144">
        <v>1</v>
      </c>
      <c r="BI113" s="144">
        <v>0</v>
      </c>
      <c r="BJ113" s="144">
        <v>0</v>
      </c>
      <c r="BK113" s="144">
        <v>0</v>
      </c>
      <c r="BL113" s="144">
        <v>2</v>
      </c>
      <c r="BM113" s="144">
        <v>0</v>
      </c>
      <c r="BN113" s="144">
        <v>0</v>
      </c>
      <c r="BO113" s="144">
        <v>0</v>
      </c>
      <c r="BP113" s="144">
        <v>0</v>
      </c>
      <c r="BQ113" s="144">
        <v>0</v>
      </c>
      <c r="BR113" s="144">
        <v>0</v>
      </c>
      <c r="BS113" s="144">
        <v>0</v>
      </c>
      <c r="BT113" s="144">
        <v>0</v>
      </c>
      <c r="BU113" s="144">
        <v>1</v>
      </c>
      <c r="BV113" s="144">
        <v>0</v>
      </c>
      <c r="BW113" s="144">
        <v>10</v>
      </c>
      <c r="BX113" s="144">
        <v>0</v>
      </c>
      <c r="BY113" s="144">
        <v>0</v>
      </c>
      <c r="BZ113" s="143"/>
      <c r="CA113" s="144">
        <f t="shared" si="16"/>
        <v>350</v>
      </c>
      <c r="CB113" s="144">
        <f>(O113/CA113)*100</f>
        <v>35.428571428571423</v>
      </c>
      <c r="CC113" s="135">
        <f t="shared" si="14"/>
        <v>0.2857142857142857</v>
      </c>
      <c r="CD113" s="135">
        <f t="shared" si="15"/>
        <v>374</v>
      </c>
    </row>
    <row r="114" spans="1:82" x14ac:dyDescent="0.2">
      <c r="A114" s="135">
        <v>4</v>
      </c>
      <c r="B114" s="136">
        <v>85</v>
      </c>
      <c r="C114" s="135" t="s">
        <v>426</v>
      </c>
      <c r="D114" s="146">
        <v>376</v>
      </c>
      <c r="E114" s="139">
        <v>436</v>
      </c>
      <c r="F114" s="154">
        <v>385</v>
      </c>
      <c r="G114" s="140">
        <f>'Revised Stratig. - April ''08'!$G$381</f>
        <v>8461</v>
      </c>
      <c r="H114" s="135">
        <v>12</v>
      </c>
      <c r="I114" s="135">
        <v>0</v>
      </c>
      <c r="J114" s="135">
        <v>0</v>
      </c>
      <c r="K114" s="135">
        <v>1</v>
      </c>
      <c r="L114" s="135">
        <v>0</v>
      </c>
      <c r="M114" s="135">
        <v>0</v>
      </c>
      <c r="N114" s="135">
        <v>2</v>
      </c>
      <c r="O114" s="135">
        <v>132</v>
      </c>
      <c r="P114" s="135">
        <v>0</v>
      </c>
      <c r="Q114" s="135">
        <v>0</v>
      </c>
      <c r="R114" s="135">
        <v>0</v>
      </c>
      <c r="S114" s="135">
        <v>0</v>
      </c>
      <c r="T114" s="135">
        <v>0</v>
      </c>
      <c r="U114" s="135">
        <v>0</v>
      </c>
      <c r="V114" s="135">
        <v>0</v>
      </c>
      <c r="W114" s="135">
        <v>0</v>
      </c>
      <c r="X114" s="135">
        <v>0</v>
      </c>
      <c r="Y114" s="135">
        <v>0</v>
      </c>
      <c r="Z114" s="135">
        <v>0</v>
      </c>
      <c r="AA114" s="135">
        <v>1</v>
      </c>
      <c r="AB114" s="135">
        <v>0</v>
      </c>
      <c r="AC114" s="135">
        <v>0</v>
      </c>
      <c r="AD114" s="135">
        <v>0</v>
      </c>
      <c r="AE114" s="135">
        <v>12</v>
      </c>
      <c r="AF114" s="135">
        <v>14</v>
      </c>
      <c r="AG114" s="135">
        <v>82.5</v>
      </c>
      <c r="AH114" s="135">
        <v>0</v>
      </c>
      <c r="AI114" s="135">
        <v>6</v>
      </c>
      <c r="AJ114" s="135">
        <v>0</v>
      </c>
      <c r="AK114" s="135">
        <v>0</v>
      </c>
      <c r="AL114" s="135">
        <v>2</v>
      </c>
      <c r="AM114" s="135">
        <v>1</v>
      </c>
      <c r="AN114" s="135">
        <v>2</v>
      </c>
      <c r="AO114" s="135">
        <v>0</v>
      </c>
      <c r="AP114" s="135">
        <v>0</v>
      </c>
      <c r="AQ114" s="135">
        <v>0</v>
      </c>
      <c r="AR114" s="135">
        <v>0</v>
      </c>
      <c r="AS114" s="135">
        <v>0</v>
      </c>
      <c r="AT114" s="135">
        <v>0</v>
      </c>
      <c r="BZ114" s="140"/>
      <c r="CA114" s="144">
        <f t="shared" si="16"/>
        <v>252.5</v>
      </c>
      <c r="CB114" s="144">
        <f>(O114/CA114)*100</f>
        <v>52.277227722772281</v>
      </c>
      <c r="CC114" s="135">
        <f t="shared" si="14"/>
        <v>0</v>
      </c>
      <c r="CD114" s="135">
        <f t="shared" si="15"/>
        <v>255.5</v>
      </c>
    </row>
    <row r="115" spans="1:82" s="144" customFormat="1" x14ac:dyDescent="0.2">
      <c r="A115" s="144">
        <v>4</v>
      </c>
      <c r="B115" s="144">
        <v>93</v>
      </c>
      <c r="C115" s="144" t="s">
        <v>434</v>
      </c>
      <c r="D115" s="152">
        <v>384</v>
      </c>
      <c r="E115" s="139">
        <v>444</v>
      </c>
      <c r="F115" s="153">
        <v>393</v>
      </c>
      <c r="G115" s="143">
        <f>'Revised Stratig. - April ''08'!$G$389</f>
        <v>8510</v>
      </c>
      <c r="H115" s="144">
        <v>28</v>
      </c>
      <c r="I115" s="144">
        <v>6.5</v>
      </c>
      <c r="J115" s="144">
        <v>0</v>
      </c>
      <c r="K115" s="144">
        <v>0</v>
      </c>
      <c r="L115" s="144">
        <v>0</v>
      </c>
      <c r="M115" s="144">
        <v>0</v>
      </c>
      <c r="O115" s="144">
        <v>101</v>
      </c>
      <c r="P115" s="144">
        <v>0</v>
      </c>
      <c r="Q115" s="144">
        <v>0</v>
      </c>
      <c r="R115" s="144">
        <v>0</v>
      </c>
      <c r="S115" s="144">
        <v>0</v>
      </c>
      <c r="T115" s="144">
        <v>0</v>
      </c>
      <c r="U115" s="144">
        <v>0</v>
      </c>
      <c r="V115" s="144">
        <v>0</v>
      </c>
      <c r="W115" s="144">
        <v>0</v>
      </c>
      <c r="X115" s="144">
        <v>0</v>
      </c>
      <c r="Y115" s="144">
        <v>0</v>
      </c>
      <c r="Z115" s="144">
        <v>0</v>
      </c>
      <c r="AA115" s="144">
        <v>0</v>
      </c>
      <c r="AB115" s="144">
        <v>0</v>
      </c>
      <c r="AC115" s="144">
        <v>0</v>
      </c>
      <c r="AD115" s="144">
        <v>6.5</v>
      </c>
      <c r="AE115" s="144">
        <v>14</v>
      </c>
      <c r="AF115" s="144">
        <v>34</v>
      </c>
      <c r="AG115" s="144">
        <v>120</v>
      </c>
      <c r="AH115" s="144">
        <v>0</v>
      </c>
      <c r="AI115" s="144">
        <v>19</v>
      </c>
      <c r="AJ115" s="144">
        <v>0</v>
      </c>
      <c r="AK115" s="144">
        <v>0</v>
      </c>
      <c r="AL115" s="144">
        <v>1</v>
      </c>
      <c r="AM115" s="144">
        <v>7</v>
      </c>
      <c r="AN115" s="144">
        <v>0</v>
      </c>
      <c r="AO115" s="144">
        <v>0</v>
      </c>
      <c r="AP115" s="144">
        <v>0</v>
      </c>
      <c r="AQ115" s="144">
        <v>0</v>
      </c>
      <c r="AR115" s="144">
        <v>0</v>
      </c>
      <c r="AS115" s="144">
        <v>0</v>
      </c>
      <c r="AT115" s="144">
        <v>0</v>
      </c>
      <c r="AU115" s="144">
        <v>0</v>
      </c>
      <c r="AV115" s="144">
        <v>0</v>
      </c>
      <c r="AW115" s="144">
        <v>0</v>
      </c>
      <c r="AX115" s="144">
        <v>1</v>
      </c>
      <c r="AY115" s="144">
        <v>0</v>
      </c>
      <c r="AZ115" s="144">
        <v>2</v>
      </c>
      <c r="BA115" s="144">
        <v>0</v>
      </c>
      <c r="BB115" s="144">
        <v>0</v>
      </c>
      <c r="BC115" s="144">
        <v>0</v>
      </c>
      <c r="BD115" s="144">
        <v>0</v>
      </c>
      <c r="BE115" s="144">
        <v>0</v>
      </c>
      <c r="BF115" s="144">
        <v>0</v>
      </c>
      <c r="BG115" s="144">
        <v>0</v>
      </c>
      <c r="BH115" s="144">
        <v>1</v>
      </c>
      <c r="BI115" s="144">
        <v>0</v>
      </c>
      <c r="BJ115" s="144">
        <v>0</v>
      </c>
      <c r="BK115" s="144">
        <v>0</v>
      </c>
      <c r="BL115" s="144">
        <v>0</v>
      </c>
      <c r="BM115" s="144">
        <v>0</v>
      </c>
      <c r="BN115" s="144">
        <v>0</v>
      </c>
      <c r="BO115" s="144">
        <v>0</v>
      </c>
      <c r="BP115" s="144">
        <v>0</v>
      </c>
      <c r="BQ115" s="144">
        <v>0</v>
      </c>
      <c r="BR115" s="144">
        <v>0</v>
      </c>
      <c r="BS115" s="144">
        <v>0</v>
      </c>
      <c r="BT115" s="144">
        <v>0</v>
      </c>
      <c r="BU115" s="144">
        <v>0</v>
      </c>
      <c r="BV115" s="144">
        <v>0</v>
      </c>
      <c r="BW115" s="144">
        <v>0</v>
      </c>
      <c r="BX115" s="144">
        <v>0</v>
      </c>
      <c r="BY115" s="144">
        <v>0</v>
      </c>
      <c r="BZ115" s="143"/>
      <c r="CA115" s="144">
        <f t="shared" si="16"/>
        <v>302</v>
      </c>
      <c r="CB115" s="144">
        <f>(O115/CA115)*100</f>
        <v>33.443708609271525</v>
      </c>
      <c r="CC115" s="135">
        <f t="shared" si="14"/>
        <v>0</v>
      </c>
      <c r="CD115" s="135">
        <f t="shared" si="15"/>
        <v>313</v>
      </c>
    </row>
    <row r="116" spans="1:82" x14ac:dyDescent="0.2">
      <c r="A116" s="135">
        <v>4</v>
      </c>
      <c r="B116" s="136">
        <v>94</v>
      </c>
      <c r="C116" s="135" t="s">
        <v>426</v>
      </c>
      <c r="D116" s="146">
        <v>385</v>
      </c>
      <c r="E116" s="139">
        <v>445</v>
      </c>
      <c r="F116" s="135">
        <v>395</v>
      </c>
      <c r="G116" s="140">
        <f>'Revised Stratig. - April ''08'!$G$390</f>
        <v>8516</v>
      </c>
      <c r="H116" s="135">
        <v>34</v>
      </c>
      <c r="I116" s="135">
        <v>1</v>
      </c>
      <c r="J116" s="135">
        <v>0</v>
      </c>
      <c r="K116" s="135">
        <v>0</v>
      </c>
      <c r="L116" s="135">
        <v>1</v>
      </c>
      <c r="M116" s="135">
        <v>0</v>
      </c>
      <c r="N116" s="135">
        <v>0</v>
      </c>
      <c r="O116" s="135">
        <v>165</v>
      </c>
      <c r="P116" s="135">
        <v>1</v>
      </c>
      <c r="Q116" s="135">
        <v>0</v>
      </c>
      <c r="R116" s="135">
        <v>0</v>
      </c>
      <c r="S116" s="135">
        <v>0</v>
      </c>
      <c r="T116" s="135">
        <v>0</v>
      </c>
      <c r="U116" s="135">
        <v>0</v>
      </c>
      <c r="V116" s="135">
        <v>0</v>
      </c>
      <c r="W116" s="135">
        <v>0</v>
      </c>
      <c r="X116" s="135">
        <v>0</v>
      </c>
      <c r="Y116" s="135">
        <v>0</v>
      </c>
      <c r="Z116" s="135">
        <v>0</v>
      </c>
      <c r="AA116" s="135">
        <v>0</v>
      </c>
      <c r="AB116" s="135">
        <v>0</v>
      </c>
      <c r="AC116" s="135">
        <v>1</v>
      </c>
      <c r="AD116" s="135">
        <v>2</v>
      </c>
      <c r="AE116" s="135">
        <v>0</v>
      </c>
      <c r="AF116" s="135">
        <v>3</v>
      </c>
      <c r="AG116" s="135">
        <v>65</v>
      </c>
      <c r="AH116" s="135">
        <v>0</v>
      </c>
      <c r="AI116" s="135">
        <v>7</v>
      </c>
      <c r="AJ116" s="135">
        <v>0</v>
      </c>
      <c r="AK116" s="135">
        <v>0</v>
      </c>
      <c r="AL116" s="135">
        <v>4</v>
      </c>
      <c r="AM116" s="135">
        <v>0</v>
      </c>
      <c r="AN116" s="135">
        <v>0</v>
      </c>
      <c r="AO116" s="135">
        <v>0</v>
      </c>
      <c r="AP116" s="135">
        <v>0</v>
      </c>
      <c r="AQ116" s="135">
        <v>0</v>
      </c>
      <c r="AR116" s="135">
        <v>0</v>
      </c>
      <c r="AS116" s="135">
        <v>0</v>
      </c>
      <c r="AT116" s="135">
        <v>0</v>
      </c>
      <c r="BZ116" s="140"/>
      <c r="CA116" s="144">
        <f t="shared" si="16"/>
        <v>250</v>
      </c>
      <c r="CB116" s="144">
        <f>(O116/CA116)*100</f>
        <v>66</v>
      </c>
      <c r="CD116" s="135">
        <f t="shared" si="15"/>
        <v>250</v>
      </c>
    </row>
    <row r="117" spans="1:82" x14ac:dyDescent="0.2">
      <c r="E117" s="160"/>
      <c r="G117" s="140"/>
      <c r="L117" s="135">
        <v>0</v>
      </c>
      <c r="BZ117" s="140"/>
      <c r="CA117" s="144">
        <f t="shared" si="16"/>
        <v>0</v>
      </c>
      <c r="CD117" s="135">
        <f t="shared" si="15"/>
        <v>0</v>
      </c>
    </row>
    <row r="118" spans="1:82" x14ac:dyDescent="0.2">
      <c r="E118" s="160"/>
      <c r="G118" s="140"/>
      <c r="L118" s="135">
        <v>0</v>
      </c>
      <c r="CA118" s="144">
        <f t="shared" si="16"/>
        <v>0</v>
      </c>
      <c r="CD118" s="135">
        <f t="shared" si="15"/>
        <v>0</v>
      </c>
    </row>
    <row r="119" spans="1:82" x14ac:dyDescent="0.2">
      <c r="E119" s="160"/>
      <c r="F119" s="137" t="s">
        <v>2</v>
      </c>
      <c r="L119" s="135">
        <v>0</v>
      </c>
      <c r="CA119" s="144">
        <f t="shared" si="16"/>
        <v>0</v>
      </c>
      <c r="CD119" s="135">
        <f t="shared" si="15"/>
        <v>0</v>
      </c>
    </row>
    <row r="120" spans="1:82" x14ac:dyDescent="0.2">
      <c r="E120" s="160">
        <v>4</v>
      </c>
      <c r="F120" s="161">
        <v>4</v>
      </c>
      <c r="G120" s="161">
        <f>'Revised Stratig. - April ''08'!$S$51</f>
        <v>-3.4828841812687101</v>
      </c>
      <c r="H120" s="135">
        <v>33</v>
      </c>
      <c r="I120" s="135">
        <v>0</v>
      </c>
      <c r="J120" s="135">
        <v>6</v>
      </c>
      <c r="K120" s="135">
        <v>20</v>
      </c>
      <c r="L120" s="135">
        <v>1</v>
      </c>
      <c r="M120" s="135">
        <v>0</v>
      </c>
      <c r="N120" s="135">
        <v>6</v>
      </c>
      <c r="O120" s="135">
        <v>57</v>
      </c>
      <c r="P120" s="135">
        <v>0</v>
      </c>
      <c r="Q120" s="135">
        <v>0</v>
      </c>
      <c r="R120" s="135">
        <v>0</v>
      </c>
      <c r="S120" s="135">
        <v>0</v>
      </c>
      <c r="T120" s="135">
        <v>0</v>
      </c>
      <c r="U120" s="135">
        <v>47</v>
      </c>
      <c r="V120" s="135">
        <v>1</v>
      </c>
      <c r="W120" s="135">
        <v>1</v>
      </c>
      <c r="X120" s="135">
        <v>0</v>
      </c>
      <c r="Y120" s="135">
        <v>0</v>
      </c>
      <c r="Z120" s="135">
        <v>0</v>
      </c>
      <c r="AA120" s="135">
        <v>0</v>
      </c>
      <c r="AB120" s="135">
        <v>0</v>
      </c>
      <c r="AC120" s="135">
        <v>1</v>
      </c>
      <c r="AD120" s="135">
        <v>0</v>
      </c>
      <c r="AE120" s="135">
        <v>9.5</v>
      </c>
      <c r="AF120" s="135">
        <v>3</v>
      </c>
      <c r="AG120" s="135">
        <v>61.5</v>
      </c>
      <c r="AH120" s="135">
        <v>0</v>
      </c>
      <c r="AI120" s="135">
        <v>11</v>
      </c>
      <c r="AJ120" s="135">
        <v>0</v>
      </c>
      <c r="AK120" s="135">
        <v>29</v>
      </c>
      <c r="AL120" s="135">
        <v>2</v>
      </c>
      <c r="AM120" s="135">
        <v>7</v>
      </c>
      <c r="AN120" s="135">
        <v>2</v>
      </c>
      <c r="AO120" s="135">
        <v>0</v>
      </c>
      <c r="AP120" s="135">
        <v>0</v>
      </c>
      <c r="AQ120" s="135">
        <v>0</v>
      </c>
      <c r="AR120" s="135">
        <v>0</v>
      </c>
      <c r="AS120" s="135">
        <v>0</v>
      </c>
      <c r="AT120" s="135">
        <v>0</v>
      </c>
      <c r="AU120" s="135">
        <v>4</v>
      </c>
      <c r="AV120" s="135">
        <v>0</v>
      </c>
      <c r="AW120" s="135">
        <v>0</v>
      </c>
      <c r="AX120" s="135">
        <v>7</v>
      </c>
      <c r="AY120" s="135">
        <v>0</v>
      </c>
      <c r="AZ120" s="135">
        <v>0</v>
      </c>
      <c r="BA120" s="135">
        <v>0</v>
      </c>
      <c r="BB120" s="135">
        <v>0</v>
      </c>
      <c r="BC120" s="135">
        <v>0</v>
      </c>
      <c r="BD120" s="135">
        <v>4</v>
      </c>
      <c r="BE120" s="135">
        <v>0</v>
      </c>
      <c r="BF120" s="135">
        <v>0</v>
      </c>
      <c r="BG120" s="135">
        <v>0</v>
      </c>
      <c r="BH120" s="135">
        <v>0</v>
      </c>
      <c r="BI120" s="135">
        <v>0</v>
      </c>
      <c r="BJ120" s="135">
        <v>0</v>
      </c>
      <c r="BK120" s="135">
        <v>1</v>
      </c>
      <c r="BL120" s="135">
        <v>1</v>
      </c>
      <c r="BM120" s="135">
        <v>0</v>
      </c>
      <c r="BN120" s="135">
        <v>0</v>
      </c>
      <c r="BO120" s="135">
        <v>0</v>
      </c>
      <c r="BP120" s="135">
        <v>0</v>
      </c>
      <c r="BQ120" s="135">
        <v>0</v>
      </c>
      <c r="BR120" s="135">
        <v>0</v>
      </c>
      <c r="BS120" s="135">
        <v>0</v>
      </c>
      <c r="BT120" s="135">
        <v>0</v>
      </c>
      <c r="BU120" s="135">
        <v>0</v>
      </c>
      <c r="BV120" s="135">
        <v>0</v>
      </c>
      <c r="BW120" s="135">
        <v>0</v>
      </c>
      <c r="BX120" s="135">
        <v>55</v>
      </c>
      <c r="BY120" s="135">
        <v>16</v>
      </c>
      <c r="BZ120" s="161">
        <v>11022.109090909091</v>
      </c>
      <c r="CA120" s="144">
        <f t="shared" si="16"/>
        <v>256</v>
      </c>
      <c r="CD120" s="135">
        <f t="shared" si="15"/>
        <v>282</v>
      </c>
    </row>
    <row r="121" spans="1:82" x14ac:dyDescent="0.2">
      <c r="E121" s="160">
        <v>14</v>
      </c>
      <c r="F121" s="135">
        <v>14</v>
      </c>
      <c r="G121" s="161">
        <f>'Revised Stratig. - April ''08'!$S$61</f>
        <v>121.120219344407</v>
      </c>
      <c r="H121" s="135">
        <v>30</v>
      </c>
      <c r="I121" s="135">
        <v>1</v>
      </c>
      <c r="J121" s="135">
        <v>3</v>
      </c>
      <c r="K121" s="135">
        <v>30</v>
      </c>
      <c r="L121" s="135">
        <v>0</v>
      </c>
      <c r="M121" s="135">
        <v>0</v>
      </c>
      <c r="N121" s="135">
        <v>9</v>
      </c>
      <c r="O121" s="135">
        <v>71</v>
      </c>
      <c r="P121" s="135">
        <v>0</v>
      </c>
      <c r="Q121" s="135">
        <v>0</v>
      </c>
      <c r="R121" s="135">
        <v>0</v>
      </c>
      <c r="S121" s="135">
        <v>0</v>
      </c>
      <c r="T121" s="135">
        <v>0</v>
      </c>
      <c r="U121" s="135">
        <v>56</v>
      </c>
      <c r="V121" s="135">
        <v>0</v>
      </c>
      <c r="W121" s="135">
        <v>0</v>
      </c>
      <c r="X121" s="135">
        <v>0</v>
      </c>
      <c r="Y121" s="135">
        <v>1</v>
      </c>
      <c r="Z121" s="135">
        <v>0</v>
      </c>
      <c r="AA121" s="135">
        <v>0</v>
      </c>
      <c r="AB121" s="135">
        <v>0</v>
      </c>
      <c r="AC121" s="135">
        <v>4</v>
      </c>
      <c r="AD121" s="135">
        <v>0</v>
      </c>
      <c r="AE121" s="135">
        <v>7</v>
      </c>
      <c r="AF121" s="135">
        <v>1</v>
      </c>
      <c r="AG121" s="135">
        <v>40.5</v>
      </c>
      <c r="AH121" s="135">
        <v>0</v>
      </c>
      <c r="AI121" s="135">
        <v>11</v>
      </c>
      <c r="AJ121" s="135">
        <v>0</v>
      </c>
      <c r="AK121" s="135">
        <v>21</v>
      </c>
      <c r="AL121" s="135">
        <v>4</v>
      </c>
      <c r="AM121" s="135">
        <v>18</v>
      </c>
      <c r="AN121" s="135">
        <v>2</v>
      </c>
      <c r="AO121" s="135">
        <v>1</v>
      </c>
      <c r="AP121" s="135">
        <v>0</v>
      </c>
      <c r="AQ121" s="135">
        <v>0</v>
      </c>
      <c r="AR121" s="135">
        <v>0</v>
      </c>
      <c r="AS121" s="135">
        <v>0</v>
      </c>
      <c r="AT121" s="135">
        <v>0</v>
      </c>
      <c r="AU121" s="135">
        <v>3</v>
      </c>
      <c r="AV121" s="135">
        <v>0</v>
      </c>
      <c r="AW121" s="135">
        <v>0</v>
      </c>
      <c r="AX121" s="135">
        <v>0</v>
      </c>
      <c r="AY121" s="135">
        <v>0</v>
      </c>
      <c r="AZ121" s="135">
        <v>1</v>
      </c>
      <c r="BA121" s="135">
        <v>0</v>
      </c>
      <c r="BB121" s="135">
        <v>0</v>
      </c>
      <c r="BC121" s="135">
        <v>0</v>
      </c>
      <c r="BD121" s="135">
        <v>9</v>
      </c>
      <c r="BE121" s="135">
        <v>0</v>
      </c>
      <c r="BF121" s="135">
        <v>0</v>
      </c>
      <c r="BG121" s="135">
        <v>1</v>
      </c>
      <c r="BH121" s="135">
        <v>0</v>
      </c>
      <c r="BI121" s="135">
        <v>0</v>
      </c>
      <c r="BJ121" s="135">
        <v>0</v>
      </c>
      <c r="BK121" s="135">
        <v>0</v>
      </c>
      <c r="BL121" s="135">
        <v>2</v>
      </c>
      <c r="BM121" s="135">
        <v>0</v>
      </c>
      <c r="BN121" s="135">
        <v>0</v>
      </c>
      <c r="BO121" s="135">
        <v>1</v>
      </c>
      <c r="BP121" s="135">
        <v>0</v>
      </c>
      <c r="BQ121" s="135">
        <v>0</v>
      </c>
      <c r="BR121" s="135">
        <v>0</v>
      </c>
      <c r="BS121" s="135">
        <v>0</v>
      </c>
      <c r="BT121" s="135">
        <v>2</v>
      </c>
      <c r="BU121" s="135">
        <v>1</v>
      </c>
      <c r="BV121" s="135">
        <v>0</v>
      </c>
      <c r="BW121" s="135">
        <v>0</v>
      </c>
      <c r="BX121" s="135">
        <v>24</v>
      </c>
      <c r="BY121" s="135">
        <v>15</v>
      </c>
      <c r="BZ121" s="161">
        <v>28801.066666666666</v>
      </c>
      <c r="CA121" s="144">
        <f t="shared" si="16"/>
        <v>259.5</v>
      </c>
      <c r="CD121" s="135">
        <f t="shared" si="15"/>
        <v>300.5</v>
      </c>
    </row>
    <row r="122" spans="1:82" x14ac:dyDescent="0.2">
      <c r="E122" s="160">
        <v>24</v>
      </c>
      <c r="F122" s="135">
        <v>24</v>
      </c>
      <c r="G122" s="135">
        <f>'Revised Stratig. - April ''08'!$S$71</f>
        <v>243.049199544495</v>
      </c>
      <c r="H122" s="135">
        <v>16</v>
      </c>
      <c r="I122" s="135">
        <v>0</v>
      </c>
      <c r="J122" s="135">
        <v>1</v>
      </c>
      <c r="K122" s="135">
        <v>17</v>
      </c>
      <c r="L122" s="135">
        <v>0</v>
      </c>
      <c r="M122" s="135">
        <v>0</v>
      </c>
      <c r="N122" s="135">
        <v>5</v>
      </c>
      <c r="O122" s="135">
        <v>64</v>
      </c>
      <c r="P122" s="135">
        <v>0</v>
      </c>
      <c r="Q122" s="135">
        <v>0</v>
      </c>
      <c r="R122" s="135">
        <v>0</v>
      </c>
      <c r="S122" s="135">
        <v>0</v>
      </c>
      <c r="T122" s="135">
        <v>1</v>
      </c>
      <c r="U122" s="135">
        <v>47</v>
      </c>
      <c r="V122" s="135">
        <v>4</v>
      </c>
      <c r="W122" s="135">
        <v>2</v>
      </c>
      <c r="X122" s="135">
        <v>0</v>
      </c>
      <c r="Y122" s="135">
        <v>0</v>
      </c>
      <c r="Z122" s="135">
        <v>0</v>
      </c>
      <c r="AA122" s="135">
        <v>0</v>
      </c>
      <c r="AB122" s="135">
        <v>0</v>
      </c>
      <c r="AC122" s="135">
        <v>4</v>
      </c>
      <c r="AD122" s="135">
        <v>0</v>
      </c>
      <c r="AE122" s="135">
        <v>18.5</v>
      </c>
      <c r="AF122" s="135">
        <v>2</v>
      </c>
      <c r="AG122" s="135">
        <v>54</v>
      </c>
      <c r="AH122" s="135">
        <v>0</v>
      </c>
      <c r="AI122" s="135">
        <v>6</v>
      </c>
      <c r="AJ122" s="135">
        <v>0</v>
      </c>
      <c r="AK122" s="135">
        <v>27</v>
      </c>
      <c r="AL122" s="135">
        <v>3</v>
      </c>
      <c r="AM122" s="135">
        <v>5</v>
      </c>
      <c r="AN122" s="135">
        <v>1</v>
      </c>
      <c r="AO122" s="135">
        <v>0</v>
      </c>
      <c r="AP122" s="135">
        <v>0</v>
      </c>
      <c r="AQ122" s="135">
        <v>1</v>
      </c>
      <c r="AR122" s="135">
        <v>0</v>
      </c>
      <c r="AS122" s="135">
        <v>0</v>
      </c>
      <c r="AT122" s="135">
        <v>0</v>
      </c>
      <c r="AU122" s="135">
        <v>1</v>
      </c>
      <c r="AV122" s="135">
        <v>0</v>
      </c>
      <c r="AW122" s="135">
        <v>0</v>
      </c>
      <c r="AX122" s="135">
        <v>3</v>
      </c>
      <c r="AY122" s="135">
        <v>0</v>
      </c>
      <c r="AZ122" s="135">
        <v>0</v>
      </c>
      <c r="BA122" s="135">
        <v>0</v>
      </c>
      <c r="BB122" s="135">
        <v>1</v>
      </c>
      <c r="BC122" s="135">
        <v>0</v>
      </c>
      <c r="BD122" s="135">
        <v>9</v>
      </c>
      <c r="BE122" s="135">
        <v>0</v>
      </c>
      <c r="BF122" s="135">
        <v>0</v>
      </c>
      <c r="BG122" s="135">
        <v>0</v>
      </c>
      <c r="BH122" s="135">
        <v>0</v>
      </c>
      <c r="BI122" s="135">
        <v>0</v>
      </c>
      <c r="BJ122" s="135">
        <v>0</v>
      </c>
      <c r="BK122" s="135">
        <v>0</v>
      </c>
      <c r="BL122" s="135">
        <v>0</v>
      </c>
      <c r="BM122" s="135">
        <v>0</v>
      </c>
      <c r="BN122" s="135">
        <v>0</v>
      </c>
      <c r="BO122" s="135">
        <v>3</v>
      </c>
      <c r="BP122" s="135">
        <v>0</v>
      </c>
      <c r="BQ122" s="135">
        <v>1</v>
      </c>
      <c r="BR122" s="135">
        <v>1</v>
      </c>
      <c r="BS122" s="135">
        <v>0</v>
      </c>
      <c r="BT122" s="135">
        <v>0</v>
      </c>
      <c r="BU122" s="135">
        <v>0</v>
      </c>
      <c r="BV122" s="135">
        <v>0</v>
      </c>
      <c r="BW122" s="135">
        <v>0</v>
      </c>
      <c r="BX122" s="135">
        <v>39</v>
      </c>
      <c r="BY122" s="135">
        <v>33</v>
      </c>
      <c r="BZ122" s="135">
        <v>43550</v>
      </c>
      <c r="CA122" s="144">
        <f t="shared" si="16"/>
        <v>255.5</v>
      </c>
      <c r="CD122" s="135">
        <f t="shared" si="15"/>
        <v>281.5</v>
      </c>
    </row>
    <row r="123" spans="1:82" x14ac:dyDescent="0.2">
      <c r="E123" s="142">
        <v>34</v>
      </c>
      <c r="F123" s="161">
        <v>34</v>
      </c>
      <c r="G123" s="140">
        <f>'Revised Stratig. - April ''08'!$S$81</f>
        <v>365.62521505042201</v>
      </c>
      <c r="H123" s="135">
        <v>21</v>
      </c>
      <c r="I123" s="135">
        <v>1</v>
      </c>
      <c r="J123" s="135">
        <v>5</v>
      </c>
      <c r="K123" s="135">
        <v>8</v>
      </c>
      <c r="L123" s="135">
        <v>0</v>
      </c>
      <c r="M123" s="135">
        <v>0</v>
      </c>
      <c r="N123" s="135">
        <v>2</v>
      </c>
      <c r="O123" s="135">
        <v>61</v>
      </c>
      <c r="P123" s="135">
        <v>0</v>
      </c>
      <c r="Q123" s="135">
        <v>0</v>
      </c>
      <c r="R123" s="135">
        <v>0</v>
      </c>
      <c r="S123" s="135">
        <v>0</v>
      </c>
      <c r="T123" s="135">
        <v>2</v>
      </c>
      <c r="U123" s="135">
        <v>49</v>
      </c>
      <c r="V123" s="135">
        <v>0</v>
      </c>
      <c r="W123" s="135">
        <v>0</v>
      </c>
      <c r="X123" s="135">
        <v>0</v>
      </c>
      <c r="Y123" s="135">
        <v>0</v>
      </c>
      <c r="Z123" s="135">
        <v>0</v>
      </c>
      <c r="AA123" s="135">
        <v>2</v>
      </c>
      <c r="AB123" s="135">
        <v>0</v>
      </c>
      <c r="AC123" s="135">
        <v>1</v>
      </c>
      <c r="AD123" s="135">
        <v>0</v>
      </c>
      <c r="AE123" s="135">
        <v>32</v>
      </c>
      <c r="AF123" s="135">
        <v>24</v>
      </c>
      <c r="AG123" s="135">
        <v>35</v>
      </c>
      <c r="AH123" s="135">
        <v>0</v>
      </c>
      <c r="AI123" s="135">
        <v>4</v>
      </c>
      <c r="AJ123" s="135">
        <v>0</v>
      </c>
      <c r="AK123" s="135">
        <v>21</v>
      </c>
      <c r="AL123" s="135">
        <v>3</v>
      </c>
      <c r="AM123" s="135">
        <v>3</v>
      </c>
      <c r="AN123" s="135">
        <v>0</v>
      </c>
      <c r="AO123" s="135">
        <v>0</v>
      </c>
      <c r="AP123" s="135">
        <v>0</v>
      </c>
      <c r="AQ123" s="135">
        <v>0</v>
      </c>
      <c r="AR123" s="135">
        <v>0</v>
      </c>
      <c r="AS123" s="135">
        <v>0</v>
      </c>
      <c r="AT123" s="135">
        <v>0</v>
      </c>
      <c r="AU123" s="135">
        <v>0</v>
      </c>
      <c r="AV123" s="135">
        <v>1</v>
      </c>
      <c r="AW123" s="135">
        <v>0</v>
      </c>
      <c r="AX123" s="135">
        <v>0</v>
      </c>
      <c r="AY123" s="135">
        <v>0</v>
      </c>
      <c r="AZ123" s="135">
        <v>2</v>
      </c>
      <c r="BA123" s="135">
        <v>0</v>
      </c>
      <c r="BB123" s="135">
        <v>0</v>
      </c>
      <c r="BC123" s="135">
        <v>0</v>
      </c>
      <c r="BD123" s="135">
        <v>4</v>
      </c>
      <c r="BE123" s="135">
        <v>0</v>
      </c>
      <c r="BF123" s="135">
        <v>0</v>
      </c>
      <c r="BG123" s="135">
        <v>7</v>
      </c>
      <c r="BH123" s="135">
        <v>0</v>
      </c>
      <c r="BI123" s="135">
        <v>0</v>
      </c>
      <c r="BJ123" s="135">
        <v>0</v>
      </c>
      <c r="BK123" s="135">
        <v>0</v>
      </c>
      <c r="BL123" s="135">
        <v>1</v>
      </c>
      <c r="BM123" s="135">
        <v>0</v>
      </c>
      <c r="BN123" s="135">
        <v>0</v>
      </c>
      <c r="BO123" s="135">
        <v>0</v>
      </c>
      <c r="BP123" s="135">
        <v>0</v>
      </c>
      <c r="BQ123" s="135">
        <v>0</v>
      </c>
      <c r="BR123" s="135">
        <v>0</v>
      </c>
      <c r="BS123" s="135">
        <v>0</v>
      </c>
      <c r="BT123" s="135">
        <v>0</v>
      </c>
      <c r="BU123" s="135">
        <v>2</v>
      </c>
      <c r="BV123" s="135">
        <v>0</v>
      </c>
      <c r="BW123" s="135">
        <v>0</v>
      </c>
      <c r="BX123" s="135">
        <v>47</v>
      </c>
      <c r="BY123" s="135">
        <v>4</v>
      </c>
      <c r="BZ123" s="140">
        <v>23591.657142857141</v>
      </c>
      <c r="CA123" s="144">
        <f t="shared" si="16"/>
        <v>250</v>
      </c>
      <c r="CD123" s="135">
        <f t="shared" si="15"/>
        <v>270</v>
      </c>
    </row>
    <row r="124" spans="1:82" x14ac:dyDescent="0.2">
      <c r="E124" s="142">
        <v>44</v>
      </c>
      <c r="F124" s="161">
        <v>44</v>
      </c>
      <c r="G124" s="140">
        <f>'Revised Stratig. - April ''08'!$S$91</f>
        <v>486.79087291022</v>
      </c>
      <c r="H124" s="135">
        <v>23</v>
      </c>
      <c r="I124" s="135">
        <v>0</v>
      </c>
      <c r="J124" s="135">
        <v>2</v>
      </c>
      <c r="K124" s="135">
        <v>13</v>
      </c>
      <c r="L124" s="135">
        <v>0</v>
      </c>
      <c r="M124" s="135">
        <v>0</v>
      </c>
      <c r="N124" s="135">
        <v>3</v>
      </c>
      <c r="O124" s="135">
        <v>59</v>
      </c>
      <c r="P124" s="135">
        <v>0</v>
      </c>
      <c r="Q124" s="135">
        <v>0</v>
      </c>
      <c r="R124" s="135">
        <v>0</v>
      </c>
      <c r="S124" s="135">
        <v>0</v>
      </c>
      <c r="T124" s="135">
        <v>0</v>
      </c>
      <c r="U124" s="135">
        <v>44</v>
      </c>
      <c r="V124" s="135">
        <v>0</v>
      </c>
      <c r="W124" s="135">
        <v>2</v>
      </c>
      <c r="X124" s="135">
        <v>0</v>
      </c>
      <c r="Y124" s="135">
        <v>0</v>
      </c>
      <c r="Z124" s="135">
        <v>0</v>
      </c>
      <c r="AA124" s="135">
        <v>0</v>
      </c>
      <c r="AB124" s="135">
        <v>0</v>
      </c>
      <c r="AC124" s="135">
        <v>1</v>
      </c>
      <c r="AD124" s="135">
        <v>0</v>
      </c>
      <c r="AE124" s="135">
        <v>11</v>
      </c>
      <c r="AF124" s="135">
        <v>2</v>
      </c>
      <c r="AG124" s="135">
        <v>76</v>
      </c>
      <c r="AH124" s="135">
        <v>1</v>
      </c>
      <c r="AI124" s="135">
        <v>17</v>
      </c>
      <c r="AJ124" s="135">
        <v>0</v>
      </c>
      <c r="AK124" s="135">
        <v>21</v>
      </c>
      <c r="AL124" s="135">
        <v>1</v>
      </c>
      <c r="AM124" s="135">
        <v>2</v>
      </c>
      <c r="AN124" s="135">
        <v>3</v>
      </c>
      <c r="AO124" s="135">
        <v>0</v>
      </c>
      <c r="AP124" s="135">
        <v>0</v>
      </c>
      <c r="AQ124" s="135">
        <v>0</v>
      </c>
      <c r="AR124" s="135">
        <v>0</v>
      </c>
      <c r="AS124" s="135">
        <v>0</v>
      </c>
      <c r="AT124" s="135">
        <v>1</v>
      </c>
      <c r="AU124" s="135">
        <v>1</v>
      </c>
      <c r="AV124" s="135">
        <v>0</v>
      </c>
      <c r="AW124" s="135">
        <v>0</v>
      </c>
      <c r="AX124" s="135">
        <v>1</v>
      </c>
      <c r="AY124" s="135">
        <v>0</v>
      </c>
      <c r="AZ124" s="135">
        <v>0</v>
      </c>
      <c r="BA124" s="135">
        <v>0</v>
      </c>
      <c r="BB124" s="135">
        <v>0</v>
      </c>
      <c r="BC124" s="135">
        <v>0</v>
      </c>
      <c r="BD124" s="135">
        <v>11</v>
      </c>
      <c r="BE124" s="135">
        <v>0</v>
      </c>
      <c r="BF124" s="135">
        <v>0</v>
      </c>
      <c r="BG124" s="135">
        <v>0</v>
      </c>
      <c r="BH124" s="135">
        <v>0</v>
      </c>
      <c r="BI124" s="135">
        <v>0</v>
      </c>
      <c r="BJ124" s="135">
        <v>0</v>
      </c>
      <c r="BK124" s="135">
        <v>0</v>
      </c>
      <c r="BL124" s="135">
        <v>0</v>
      </c>
      <c r="BM124" s="135">
        <v>0</v>
      </c>
      <c r="BN124" s="135">
        <v>0</v>
      </c>
      <c r="BO124" s="135">
        <v>1</v>
      </c>
      <c r="BP124" s="135">
        <v>0</v>
      </c>
      <c r="BQ124" s="135">
        <v>0</v>
      </c>
      <c r="BR124" s="135">
        <v>0</v>
      </c>
      <c r="BS124" s="135">
        <v>0</v>
      </c>
      <c r="BT124" s="135">
        <v>0</v>
      </c>
      <c r="BU124" s="135">
        <v>3</v>
      </c>
      <c r="BV124" s="135">
        <v>0</v>
      </c>
      <c r="BW124" s="135">
        <v>0</v>
      </c>
      <c r="BX124" s="135">
        <v>33</v>
      </c>
      <c r="BY124" s="135">
        <v>24</v>
      </c>
      <c r="BZ124" s="140">
        <v>13633.04347826087</v>
      </c>
      <c r="CA124" s="144">
        <f t="shared" si="16"/>
        <v>253</v>
      </c>
      <c r="CD124" s="135">
        <f t="shared" si="15"/>
        <v>276</v>
      </c>
    </row>
    <row r="125" spans="1:82" x14ac:dyDescent="0.2">
      <c r="E125" s="142">
        <v>54</v>
      </c>
      <c r="F125" s="161">
        <v>54</v>
      </c>
      <c r="G125" s="140">
        <f>'Revised Stratig. - April ''08'!$S$101</f>
        <v>611.03110282505099</v>
      </c>
      <c r="H125" s="135">
        <v>9</v>
      </c>
      <c r="I125" s="135">
        <v>0</v>
      </c>
      <c r="J125" s="135">
        <v>5</v>
      </c>
      <c r="K125" s="135">
        <v>11</v>
      </c>
      <c r="L125" s="135">
        <v>0</v>
      </c>
      <c r="M125" s="135">
        <v>0</v>
      </c>
      <c r="N125" s="135">
        <v>8</v>
      </c>
      <c r="O125" s="135">
        <v>65</v>
      </c>
      <c r="P125" s="135">
        <v>0</v>
      </c>
      <c r="Q125" s="135">
        <v>0</v>
      </c>
      <c r="R125" s="135">
        <v>0</v>
      </c>
      <c r="S125" s="135">
        <v>0</v>
      </c>
      <c r="T125" s="135">
        <v>1</v>
      </c>
      <c r="U125" s="135">
        <v>32</v>
      </c>
      <c r="V125" s="135">
        <v>0</v>
      </c>
      <c r="W125" s="135">
        <v>0</v>
      </c>
      <c r="X125" s="135">
        <v>0</v>
      </c>
      <c r="Y125" s="135">
        <v>0</v>
      </c>
      <c r="Z125" s="135">
        <v>0</v>
      </c>
      <c r="AA125" s="135">
        <v>1</v>
      </c>
      <c r="AB125" s="135">
        <v>0</v>
      </c>
      <c r="AC125" s="135">
        <v>4</v>
      </c>
      <c r="AD125" s="135">
        <v>0</v>
      </c>
      <c r="AE125" s="135">
        <v>18.5</v>
      </c>
      <c r="AF125" s="135">
        <v>3</v>
      </c>
      <c r="AG125" s="135">
        <v>55</v>
      </c>
      <c r="AH125" s="135">
        <v>0</v>
      </c>
      <c r="AI125" s="135">
        <v>20</v>
      </c>
      <c r="AJ125" s="135">
        <v>0</v>
      </c>
      <c r="AK125" s="135">
        <v>33</v>
      </c>
      <c r="AL125" s="135">
        <v>2</v>
      </c>
      <c r="AM125" s="135">
        <v>3</v>
      </c>
      <c r="AN125" s="135">
        <v>1</v>
      </c>
      <c r="AO125" s="135">
        <v>0</v>
      </c>
      <c r="AP125" s="135">
        <v>0</v>
      </c>
      <c r="AQ125" s="135">
        <v>0</v>
      </c>
      <c r="AR125" s="135">
        <v>1</v>
      </c>
      <c r="AS125" s="135">
        <v>0</v>
      </c>
      <c r="AT125" s="135">
        <v>0</v>
      </c>
      <c r="AU125" s="135">
        <v>0</v>
      </c>
      <c r="AV125" s="135">
        <v>0</v>
      </c>
      <c r="AW125" s="135">
        <v>0</v>
      </c>
      <c r="AX125" s="135">
        <v>0</v>
      </c>
      <c r="AY125" s="135">
        <v>0</v>
      </c>
      <c r="AZ125" s="135">
        <v>0</v>
      </c>
      <c r="BA125" s="135">
        <v>0</v>
      </c>
      <c r="BB125" s="135">
        <v>0</v>
      </c>
      <c r="BC125" s="135">
        <v>0</v>
      </c>
      <c r="BD125" s="135">
        <v>2</v>
      </c>
      <c r="BE125" s="135">
        <v>0</v>
      </c>
      <c r="BF125" s="135">
        <v>0</v>
      </c>
      <c r="BG125" s="135">
        <v>1</v>
      </c>
      <c r="BH125" s="135">
        <v>1</v>
      </c>
      <c r="BI125" s="135">
        <v>0</v>
      </c>
      <c r="BJ125" s="135">
        <v>0</v>
      </c>
      <c r="BK125" s="135">
        <v>1</v>
      </c>
      <c r="BL125" s="135">
        <v>1</v>
      </c>
      <c r="BM125" s="135">
        <v>0</v>
      </c>
      <c r="BN125" s="135">
        <v>0</v>
      </c>
      <c r="BO125" s="135">
        <v>0</v>
      </c>
      <c r="BP125" s="135">
        <v>0</v>
      </c>
      <c r="BQ125" s="135">
        <v>0</v>
      </c>
      <c r="BR125" s="135">
        <v>0</v>
      </c>
      <c r="BS125" s="135">
        <v>0</v>
      </c>
      <c r="BT125" s="135">
        <v>0</v>
      </c>
      <c r="BU125" s="135">
        <v>0</v>
      </c>
      <c r="BV125" s="135">
        <v>0</v>
      </c>
      <c r="BW125" s="135">
        <v>0</v>
      </c>
      <c r="BX125" s="135">
        <v>22</v>
      </c>
      <c r="BY125" s="135">
        <v>20</v>
      </c>
      <c r="BZ125" s="140">
        <v>59615.111111111109</v>
      </c>
      <c r="CA125" s="144">
        <f t="shared" si="16"/>
        <v>258.5</v>
      </c>
      <c r="CD125" s="135">
        <f t="shared" si="15"/>
        <v>269.5</v>
      </c>
    </row>
    <row r="126" spans="1:82" x14ac:dyDescent="0.2">
      <c r="E126" s="160"/>
      <c r="F126" s="161"/>
      <c r="G126" s="140"/>
      <c r="L126" s="135">
        <v>0</v>
      </c>
      <c r="BZ126" s="140"/>
      <c r="CA126" s="144">
        <f t="shared" si="16"/>
        <v>0</v>
      </c>
      <c r="CD126" s="135">
        <f t="shared" si="15"/>
        <v>0</v>
      </c>
    </row>
    <row r="127" spans="1:82" x14ac:dyDescent="0.2">
      <c r="E127" s="160"/>
      <c r="F127" s="162" t="s">
        <v>3</v>
      </c>
      <c r="G127" s="140"/>
      <c r="L127" s="135">
        <v>0</v>
      </c>
      <c r="BZ127" s="140"/>
      <c r="CA127" s="144">
        <f t="shared" si="16"/>
        <v>0</v>
      </c>
      <c r="CD127" s="135">
        <f t="shared" si="15"/>
        <v>0</v>
      </c>
    </row>
    <row r="128" spans="1:82" x14ac:dyDescent="0.2">
      <c r="E128" s="160"/>
      <c r="F128" s="161">
        <v>4</v>
      </c>
      <c r="G128" s="140">
        <v>1814.1243999999999</v>
      </c>
      <c r="H128" s="135">
        <v>25</v>
      </c>
      <c r="I128" s="135">
        <v>1</v>
      </c>
      <c r="J128" s="135">
        <v>3</v>
      </c>
      <c r="K128" s="135">
        <v>8</v>
      </c>
      <c r="L128" s="135">
        <v>0</v>
      </c>
      <c r="M128" s="135">
        <v>0</v>
      </c>
      <c r="N128" s="135">
        <v>4</v>
      </c>
      <c r="O128" s="135">
        <v>97</v>
      </c>
      <c r="P128" s="135">
        <v>0</v>
      </c>
      <c r="Q128" s="135">
        <v>0</v>
      </c>
      <c r="R128" s="135">
        <v>0</v>
      </c>
      <c r="S128" s="135">
        <v>0</v>
      </c>
      <c r="T128" s="135">
        <v>1</v>
      </c>
      <c r="U128" s="135">
        <v>11</v>
      </c>
      <c r="V128" s="135">
        <v>0</v>
      </c>
      <c r="W128" s="135">
        <v>0</v>
      </c>
      <c r="X128" s="135">
        <v>0</v>
      </c>
      <c r="Y128" s="135">
        <v>0</v>
      </c>
      <c r="Z128" s="135">
        <v>0</v>
      </c>
      <c r="AA128" s="135">
        <v>0</v>
      </c>
      <c r="AB128" s="135">
        <v>0</v>
      </c>
      <c r="AC128" s="135">
        <v>1</v>
      </c>
      <c r="AD128" s="135">
        <v>0</v>
      </c>
      <c r="AE128" s="135">
        <v>11</v>
      </c>
      <c r="AF128" s="135">
        <v>6</v>
      </c>
      <c r="AG128" s="135">
        <v>63</v>
      </c>
      <c r="AH128" s="135">
        <v>0</v>
      </c>
      <c r="AI128" s="135">
        <v>4</v>
      </c>
      <c r="AJ128" s="135">
        <v>0</v>
      </c>
      <c r="AK128" s="135">
        <v>42</v>
      </c>
      <c r="AL128" s="135">
        <v>2</v>
      </c>
      <c r="AM128" s="135">
        <v>1</v>
      </c>
      <c r="AN128" s="135">
        <v>0</v>
      </c>
      <c r="AO128" s="135">
        <v>0</v>
      </c>
      <c r="AP128" s="135">
        <v>0</v>
      </c>
      <c r="AQ128" s="135">
        <v>0</v>
      </c>
      <c r="AR128" s="135">
        <v>0</v>
      </c>
      <c r="AS128" s="135">
        <v>0</v>
      </c>
      <c r="AT128" s="135">
        <v>0</v>
      </c>
      <c r="AU128" s="135">
        <v>0</v>
      </c>
      <c r="AV128" s="135">
        <v>0</v>
      </c>
      <c r="AW128" s="135">
        <v>0</v>
      </c>
      <c r="AX128" s="135">
        <v>0</v>
      </c>
      <c r="AY128" s="135">
        <v>0</v>
      </c>
      <c r="AZ128" s="135">
        <v>1</v>
      </c>
      <c r="BA128" s="135">
        <v>0</v>
      </c>
      <c r="BB128" s="135">
        <v>0</v>
      </c>
      <c r="BC128" s="135">
        <v>0</v>
      </c>
      <c r="BD128" s="135">
        <v>4</v>
      </c>
      <c r="BE128" s="135">
        <v>0</v>
      </c>
      <c r="BF128" s="135">
        <v>0</v>
      </c>
      <c r="BG128" s="135">
        <v>1</v>
      </c>
      <c r="BH128" s="135">
        <v>0</v>
      </c>
      <c r="BI128" s="135">
        <v>0</v>
      </c>
      <c r="BJ128" s="135">
        <v>0</v>
      </c>
      <c r="BK128" s="135">
        <v>0</v>
      </c>
      <c r="BL128" s="135">
        <v>0</v>
      </c>
      <c r="BM128" s="135">
        <v>0</v>
      </c>
      <c r="BN128" s="135">
        <v>0</v>
      </c>
      <c r="BO128" s="135">
        <v>0</v>
      </c>
      <c r="BP128" s="135">
        <v>0</v>
      </c>
      <c r="BQ128" s="135">
        <v>0</v>
      </c>
      <c r="BR128" s="135">
        <v>0</v>
      </c>
      <c r="BS128" s="135">
        <v>0</v>
      </c>
      <c r="BT128" s="135">
        <v>0</v>
      </c>
      <c r="BU128" s="135">
        <v>3</v>
      </c>
      <c r="BV128" s="135">
        <v>0</v>
      </c>
      <c r="BW128" s="135">
        <v>0</v>
      </c>
      <c r="BX128" s="135">
        <v>39</v>
      </c>
      <c r="BY128" s="135">
        <v>2</v>
      </c>
      <c r="BZ128" s="135">
        <v>22994.400000000001</v>
      </c>
      <c r="CA128" s="144">
        <f t="shared" si="16"/>
        <v>254</v>
      </c>
      <c r="CD128" s="135">
        <f t="shared" si="15"/>
        <v>264</v>
      </c>
    </row>
    <row r="129" spans="5:82" x14ac:dyDescent="0.2">
      <c r="E129" s="160"/>
      <c r="F129" s="161">
        <v>14</v>
      </c>
      <c r="G129" s="140">
        <v>1859.9353999999998</v>
      </c>
      <c r="H129" s="135">
        <v>12</v>
      </c>
      <c r="I129" s="135">
        <v>0</v>
      </c>
      <c r="J129" s="135">
        <v>3</v>
      </c>
      <c r="K129" s="135">
        <v>19</v>
      </c>
      <c r="L129" s="135">
        <v>0</v>
      </c>
      <c r="M129" s="135">
        <v>0</v>
      </c>
      <c r="N129" s="135">
        <v>5</v>
      </c>
      <c r="O129" s="135">
        <v>105</v>
      </c>
      <c r="P129" s="135">
        <v>1</v>
      </c>
      <c r="Q129" s="135">
        <v>0</v>
      </c>
      <c r="R129" s="135">
        <v>0</v>
      </c>
      <c r="S129" s="135">
        <v>0</v>
      </c>
      <c r="T129" s="135">
        <v>0</v>
      </c>
      <c r="U129" s="135">
        <v>8</v>
      </c>
      <c r="V129" s="135">
        <v>3</v>
      </c>
      <c r="W129" s="135">
        <v>1</v>
      </c>
      <c r="X129" s="135">
        <v>0</v>
      </c>
      <c r="Y129" s="135">
        <v>0</v>
      </c>
      <c r="Z129" s="135">
        <v>0</v>
      </c>
      <c r="AA129" s="135">
        <v>1</v>
      </c>
      <c r="AB129" s="135">
        <v>0</v>
      </c>
      <c r="AC129" s="135">
        <v>4</v>
      </c>
      <c r="AD129" s="135">
        <v>0</v>
      </c>
      <c r="AE129" s="135">
        <v>16</v>
      </c>
      <c r="AF129" s="135">
        <v>2</v>
      </c>
      <c r="AG129" s="135">
        <v>55.5</v>
      </c>
      <c r="AH129" s="135">
        <v>1</v>
      </c>
      <c r="AI129" s="135">
        <v>11</v>
      </c>
      <c r="AJ129" s="135">
        <v>0</v>
      </c>
      <c r="AK129" s="135">
        <v>18</v>
      </c>
      <c r="AL129" s="135">
        <v>2</v>
      </c>
      <c r="AM129" s="135">
        <v>0</v>
      </c>
      <c r="AN129" s="135">
        <v>0</v>
      </c>
      <c r="AO129" s="135">
        <v>0</v>
      </c>
      <c r="AP129" s="135">
        <v>0</v>
      </c>
      <c r="AQ129" s="135">
        <v>0</v>
      </c>
      <c r="AR129" s="135">
        <v>0</v>
      </c>
      <c r="AS129" s="135">
        <v>0</v>
      </c>
      <c r="AT129" s="135">
        <v>0</v>
      </c>
      <c r="AU129" s="135">
        <v>1</v>
      </c>
      <c r="AV129" s="135">
        <v>0</v>
      </c>
      <c r="AW129" s="135">
        <v>0</v>
      </c>
      <c r="AX129" s="135">
        <v>0</v>
      </c>
      <c r="AY129" s="135">
        <v>0</v>
      </c>
      <c r="AZ129" s="135">
        <v>0</v>
      </c>
      <c r="BA129" s="135">
        <v>0</v>
      </c>
      <c r="BB129" s="135">
        <v>0</v>
      </c>
      <c r="BC129" s="135">
        <v>0</v>
      </c>
      <c r="BD129" s="135">
        <v>0</v>
      </c>
      <c r="BE129" s="135">
        <v>0</v>
      </c>
      <c r="BF129" s="135">
        <v>1</v>
      </c>
      <c r="BG129" s="135">
        <v>0</v>
      </c>
      <c r="BH129" s="135">
        <v>0</v>
      </c>
      <c r="BI129" s="135">
        <v>0</v>
      </c>
      <c r="BJ129" s="135">
        <v>0</v>
      </c>
      <c r="BK129" s="135">
        <v>0</v>
      </c>
      <c r="BL129" s="135">
        <v>2</v>
      </c>
      <c r="BM129" s="135">
        <v>0</v>
      </c>
      <c r="BN129" s="135">
        <v>0</v>
      </c>
      <c r="BO129" s="135">
        <v>0</v>
      </c>
      <c r="BP129" s="135">
        <v>0</v>
      </c>
      <c r="BQ129" s="135">
        <v>1</v>
      </c>
      <c r="BR129" s="135">
        <v>0</v>
      </c>
      <c r="BS129" s="135">
        <v>0</v>
      </c>
      <c r="BT129" s="135">
        <v>0</v>
      </c>
      <c r="BU129" s="135">
        <v>0</v>
      </c>
      <c r="BV129" s="135">
        <v>0</v>
      </c>
      <c r="BW129" s="135">
        <v>0</v>
      </c>
      <c r="BX129" s="135">
        <v>28</v>
      </c>
      <c r="BY129" s="135">
        <v>25</v>
      </c>
      <c r="BZ129" s="135">
        <v>17902.400000000001</v>
      </c>
      <c r="CA129" s="144">
        <f t="shared" si="16"/>
        <v>255.5</v>
      </c>
      <c r="CD129" s="135">
        <f t="shared" si="15"/>
        <v>260.5</v>
      </c>
    </row>
    <row r="130" spans="5:82" x14ac:dyDescent="0.2">
      <c r="E130" s="160"/>
      <c r="F130" s="135">
        <v>24</v>
      </c>
      <c r="G130" s="140">
        <v>1905.7464</v>
      </c>
      <c r="H130" s="135">
        <v>14</v>
      </c>
      <c r="I130" s="135">
        <v>0</v>
      </c>
      <c r="J130" s="135">
        <v>3</v>
      </c>
      <c r="K130" s="135">
        <v>4</v>
      </c>
      <c r="L130" s="135">
        <v>2</v>
      </c>
      <c r="M130" s="135">
        <v>0</v>
      </c>
      <c r="N130" s="135">
        <v>5</v>
      </c>
      <c r="O130" s="135">
        <v>117</v>
      </c>
      <c r="P130" s="135">
        <v>0</v>
      </c>
      <c r="Q130" s="135">
        <v>2</v>
      </c>
      <c r="R130" s="135">
        <v>0</v>
      </c>
      <c r="S130" s="135">
        <v>0</v>
      </c>
      <c r="T130" s="135">
        <v>0</v>
      </c>
      <c r="U130" s="135">
        <v>4</v>
      </c>
      <c r="V130" s="135">
        <v>0</v>
      </c>
      <c r="W130" s="135">
        <v>1</v>
      </c>
      <c r="X130" s="135">
        <v>0</v>
      </c>
      <c r="Y130" s="135">
        <v>0</v>
      </c>
      <c r="Z130" s="135">
        <v>0</v>
      </c>
      <c r="AA130" s="135">
        <v>0</v>
      </c>
      <c r="AB130" s="135">
        <v>0</v>
      </c>
      <c r="AC130" s="135">
        <v>4</v>
      </c>
      <c r="AD130" s="135">
        <v>0</v>
      </c>
      <c r="AE130" s="135">
        <v>15</v>
      </c>
      <c r="AF130" s="135">
        <v>6</v>
      </c>
      <c r="AG130" s="135">
        <v>68.5</v>
      </c>
      <c r="AH130" s="135">
        <v>0</v>
      </c>
      <c r="AI130" s="135">
        <v>9</v>
      </c>
      <c r="AJ130" s="135">
        <v>0</v>
      </c>
      <c r="AK130" s="135">
        <v>6</v>
      </c>
      <c r="AL130" s="135">
        <v>8</v>
      </c>
      <c r="AM130" s="135">
        <v>0</v>
      </c>
      <c r="AN130" s="135">
        <v>2</v>
      </c>
      <c r="AO130" s="135">
        <v>0</v>
      </c>
      <c r="AP130" s="135">
        <v>0</v>
      </c>
      <c r="AQ130" s="135">
        <v>0</v>
      </c>
      <c r="AR130" s="135">
        <v>0</v>
      </c>
      <c r="AS130" s="135">
        <v>0</v>
      </c>
      <c r="AT130" s="135">
        <v>0</v>
      </c>
      <c r="AU130" s="135">
        <v>0</v>
      </c>
      <c r="AV130" s="135">
        <v>0</v>
      </c>
      <c r="AW130" s="135">
        <v>0</v>
      </c>
      <c r="AX130" s="135">
        <v>1</v>
      </c>
      <c r="AY130" s="135">
        <v>0</v>
      </c>
      <c r="AZ130" s="135">
        <v>1</v>
      </c>
      <c r="BA130" s="135">
        <v>1</v>
      </c>
      <c r="BB130" s="135">
        <v>0</v>
      </c>
      <c r="BC130" s="135">
        <v>0</v>
      </c>
      <c r="BD130" s="135">
        <v>0</v>
      </c>
      <c r="BE130" s="135">
        <v>0</v>
      </c>
      <c r="BF130" s="135">
        <v>0</v>
      </c>
      <c r="BG130" s="135">
        <v>2</v>
      </c>
      <c r="BH130" s="135">
        <v>1</v>
      </c>
      <c r="BI130" s="135">
        <v>0</v>
      </c>
      <c r="BJ130" s="135">
        <v>0</v>
      </c>
      <c r="BK130" s="135">
        <v>0</v>
      </c>
      <c r="BL130" s="135">
        <v>0</v>
      </c>
      <c r="BM130" s="135">
        <v>0</v>
      </c>
      <c r="BN130" s="135">
        <v>0</v>
      </c>
      <c r="BO130" s="135">
        <v>1</v>
      </c>
      <c r="BP130" s="135">
        <v>0</v>
      </c>
      <c r="BQ130" s="135">
        <v>0</v>
      </c>
      <c r="BR130" s="135">
        <v>0</v>
      </c>
      <c r="BS130" s="135">
        <v>0</v>
      </c>
      <c r="BT130" s="135">
        <v>0</v>
      </c>
      <c r="BU130" s="135">
        <v>1</v>
      </c>
      <c r="BV130" s="135">
        <v>0</v>
      </c>
      <c r="BW130" s="135">
        <v>0</v>
      </c>
      <c r="BX130" s="135">
        <v>36</v>
      </c>
      <c r="BY130" s="135">
        <v>16</v>
      </c>
      <c r="BZ130" s="135">
        <v>16343.127272727272</v>
      </c>
      <c r="CA130" s="144">
        <f t="shared" si="16"/>
        <v>254.5</v>
      </c>
      <c r="CD130" s="135">
        <f t="shared" si="15"/>
        <v>264.5</v>
      </c>
    </row>
    <row r="131" spans="5:82" x14ac:dyDescent="0.2">
      <c r="E131" s="160"/>
      <c r="F131" s="135">
        <v>34</v>
      </c>
      <c r="G131" s="140">
        <v>1951.5573999999999</v>
      </c>
      <c r="H131" s="135">
        <v>15</v>
      </c>
      <c r="I131" s="135">
        <v>0</v>
      </c>
      <c r="J131" s="135">
        <v>5</v>
      </c>
      <c r="K131" s="135">
        <v>15</v>
      </c>
      <c r="L131" s="135">
        <v>0</v>
      </c>
      <c r="M131" s="135">
        <v>0</v>
      </c>
      <c r="N131" s="135">
        <v>6</v>
      </c>
      <c r="O131" s="135">
        <v>102</v>
      </c>
      <c r="P131" s="135">
        <v>1</v>
      </c>
      <c r="Q131" s="135">
        <v>1</v>
      </c>
      <c r="R131" s="135">
        <v>0</v>
      </c>
      <c r="S131" s="135">
        <v>0</v>
      </c>
      <c r="T131" s="135">
        <v>0</v>
      </c>
      <c r="U131" s="135">
        <v>0</v>
      </c>
      <c r="V131" s="135">
        <v>0</v>
      </c>
      <c r="W131" s="135">
        <v>0</v>
      </c>
      <c r="X131" s="135">
        <v>0</v>
      </c>
      <c r="Y131" s="135">
        <v>0</v>
      </c>
      <c r="Z131" s="135">
        <v>0</v>
      </c>
      <c r="AA131" s="135">
        <v>1</v>
      </c>
      <c r="AB131" s="135">
        <v>0</v>
      </c>
      <c r="AC131" s="135">
        <v>4</v>
      </c>
      <c r="AD131" s="135">
        <v>0</v>
      </c>
      <c r="AE131" s="135">
        <v>13.5</v>
      </c>
      <c r="AF131" s="135">
        <v>3</v>
      </c>
      <c r="AG131" s="135">
        <v>63</v>
      </c>
      <c r="AH131" s="135">
        <v>0</v>
      </c>
      <c r="AI131" s="135">
        <v>13</v>
      </c>
      <c r="AJ131" s="135">
        <v>0</v>
      </c>
      <c r="AK131" s="135">
        <v>26</v>
      </c>
      <c r="AL131" s="135">
        <v>3</v>
      </c>
      <c r="AM131" s="135">
        <v>0</v>
      </c>
      <c r="AN131" s="135">
        <v>0</v>
      </c>
      <c r="AO131" s="135">
        <v>0</v>
      </c>
      <c r="AP131" s="135">
        <v>0</v>
      </c>
      <c r="AQ131" s="135">
        <v>0</v>
      </c>
      <c r="AR131" s="135">
        <v>1</v>
      </c>
      <c r="AS131" s="135">
        <v>0</v>
      </c>
      <c r="AT131" s="135">
        <v>0</v>
      </c>
      <c r="AU131" s="135">
        <v>0</v>
      </c>
      <c r="AV131" s="135">
        <v>0</v>
      </c>
      <c r="AW131" s="135">
        <v>0</v>
      </c>
      <c r="AX131" s="135">
        <v>1</v>
      </c>
      <c r="AY131" s="135">
        <v>0</v>
      </c>
      <c r="AZ131" s="135">
        <v>0</v>
      </c>
      <c r="BA131" s="135">
        <v>0</v>
      </c>
      <c r="BB131" s="135">
        <v>0</v>
      </c>
      <c r="BC131" s="135">
        <v>0</v>
      </c>
      <c r="BD131" s="135">
        <v>1</v>
      </c>
      <c r="BE131" s="135">
        <v>0</v>
      </c>
      <c r="BF131" s="135">
        <v>0</v>
      </c>
      <c r="BG131" s="135">
        <v>4</v>
      </c>
      <c r="BH131" s="135">
        <v>0</v>
      </c>
      <c r="BI131" s="135">
        <v>0</v>
      </c>
      <c r="BJ131" s="135">
        <v>0</v>
      </c>
      <c r="BK131" s="135">
        <v>0</v>
      </c>
      <c r="BL131" s="135">
        <v>0</v>
      </c>
      <c r="BM131" s="135">
        <v>0</v>
      </c>
      <c r="BN131" s="135">
        <v>0</v>
      </c>
      <c r="BO131" s="135">
        <v>0</v>
      </c>
      <c r="BP131" s="135">
        <v>0</v>
      </c>
      <c r="BQ131" s="135">
        <v>0</v>
      </c>
      <c r="BR131" s="135">
        <v>0</v>
      </c>
      <c r="BS131" s="135">
        <v>0</v>
      </c>
      <c r="BT131" s="135">
        <v>0</v>
      </c>
      <c r="BU131" s="135">
        <v>2</v>
      </c>
      <c r="BV131" s="135">
        <v>0</v>
      </c>
      <c r="BW131" s="135">
        <v>0</v>
      </c>
      <c r="BX131" s="135">
        <v>32</v>
      </c>
      <c r="BY131" s="135">
        <v>25</v>
      </c>
      <c r="BZ131" s="135">
        <v>41658.685714285712</v>
      </c>
      <c r="CA131" s="144">
        <f t="shared" si="16"/>
        <v>256.5</v>
      </c>
      <c r="CD131" s="135">
        <f t="shared" si="15"/>
        <v>265.5</v>
      </c>
    </row>
    <row r="132" spans="5:82" x14ac:dyDescent="0.2">
      <c r="E132" s="160"/>
      <c r="F132" s="135">
        <v>44</v>
      </c>
      <c r="G132" s="140">
        <v>1997.3683999999998</v>
      </c>
      <c r="H132" s="135">
        <v>13</v>
      </c>
      <c r="I132" s="135">
        <v>0</v>
      </c>
      <c r="J132" s="135">
        <v>2</v>
      </c>
      <c r="K132" s="135">
        <v>5</v>
      </c>
      <c r="L132" s="135">
        <v>2</v>
      </c>
      <c r="M132" s="135">
        <v>0</v>
      </c>
      <c r="N132" s="135">
        <v>7</v>
      </c>
      <c r="O132" s="135">
        <v>101</v>
      </c>
      <c r="P132" s="135">
        <v>2</v>
      </c>
      <c r="Q132" s="135">
        <v>0</v>
      </c>
      <c r="R132" s="135">
        <v>0</v>
      </c>
      <c r="S132" s="135">
        <v>0</v>
      </c>
      <c r="T132" s="135">
        <v>0</v>
      </c>
      <c r="U132" s="135">
        <v>2</v>
      </c>
      <c r="V132" s="135">
        <v>0</v>
      </c>
      <c r="W132" s="135">
        <v>1</v>
      </c>
      <c r="X132" s="135">
        <v>0</v>
      </c>
      <c r="Y132" s="135">
        <v>0</v>
      </c>
      <c r="Z132" s="135">
        <v>0</v>
      </c>
      <c r="AA132" s="135">
        <v>0</v>
      </c>
      <c r="AB132" s="135">
        <v>0</v>
      </c>
      <c r="AC132" s="135">
        <v>4</v>
      </c>
      <c r="AD132" s="135">
        <v>0</v>
      </c>
      <c r="AE132" s="135">
        <v>17.5</v>
      </c>
      <c r="AF132" s="135">
        <v>8</v>
      </c>
      <c r="AG132" s="135">
        <v>70.5</v>
      </c>
      <c r="AH132" s="135">
        <v>0</v>
      </c>
      <c r="AI132" s="135">
        <v>7</v>
      </c>
      <c r="AJ132" s="135">
        <v>0</v>
      </c>
      <c r="AK132" s="135">
        <v>26</v>
      </c>
      <c r="AL132" s="135">
        <v>2</v>
      </c>
      <c r="AM132" s="135">
        <v>0</v>
      </c>
      <c r="AN132" s="135">
        <v>4</v>
      </c>
      <c r="AO132" s="135">
        <v>0</v>
      </c>
      <c r="AP132" s="135">
        <v>0</v>
      </c>
      <c r="AQ132" s="135">
        <v>0</v>
      </c>
      <c r="AR132" s="135">
        <v>2</v>
      </c>
      <c r="AS132" s="135">
        <v>0</v>
      </c>
      <c r="AT132" s="135">
        <v>0</v>
      </c>
      <c r="AU132" s="135">
        <v>4</v>
      </c>
      <c r="AV132" s="135">
        <v>1</v>
      </c>
      <c r="AW132" s="135">
        <v>0</v>
      </c>
      <c r="AX132" s="135">
        <v>1</v>
      </c>
      <c r="AY132" s="135">
        <v>0</v>
      </c>
      <c r="AZ132" s="135">
        <v>4</v>
      </c>
      <c r="BA132" s="135">
        <v>0</v>
      </c>
      <c r="BB132" s="135">
        <v>0</v>
      </c>
      <c r="BC132" s="135">
        <v>0</v>
      </c>
      <c r="BD132" s="135">
        <v>3</v>
      </c>
      <c r="BE132" s="135">
        <v>0</v>
      </c>
      <c r="BF132" s="135">
        <v>1</v>
      </c>
      <c r="BG132" s="135">
        <v>3</v>
      </c>
      <c r="BH132" s="135">
        <v>0</v>
      </c>
      <c r="BI132" s="135">
        <v>0</v>
      </c>
      <c r="BJ132" s="135">
        <v>0</v>
      </c>
      <c r="BK132" s="135">
        <v>0</v>
      </c>
      <c r="BL132" s="135">
        <v>0</v>
      </c>
      <c r="BM132" s="135">
        <v>0</v>
      </c>
      <c r="BN132" s="135">
        <v>0</v>
      </c>
      <c r="BO132" s="135">
        <v>1</v>
      </c>
      <c r="BP132" s="135">
        <v>0</v>
      </c>
      <c r="BQ132" s="135">
        <v>0</v>
      </c>
      <c r="BR132" s="135">
        <v>0</v>
      </c>
      <c r="BS132" s="135">
        <v>0</v>
      </c>
      <c r="BT132" s="135">
        <v>0</v>
      </c>
      <c r="BU132" s="135">
        <v>1</v>
      </c>
      <c r="BV132" s="135">
        <v>0</v>
      </c>
      <c r="BW132" s="135">
        <v>0</v>
      </c>
      <c r="BX132" s="135">
        <v>40</v>
      </c>
      <c r="BY132" s="135">
        <v>23</v>
      </c>
      <c r="BZ132" s="135">
        <v>23316</v>
      </c>
      <c r="CA132" s="144">
        <f t="shared" si="16"/>
        <v>257</v>
      </c>
      <c r="CD132" s="135">
        <f t="shared" si="15"/>
        <v>282</v>
      </c>
    </row>
    <row r="133" spans="5:82" x14ac:dyDescent="0.2">
      <c r="E133" s="160"/>
      <c r="F133" s="135">
        <v>54</v>
      </c>
      <c r="G133" s="140">
        <v>2043.1794</v>
      </c>
      <c r="H133" s="135">
        <v>15</v>
      </c>
      <c r="I133" s="135">
        <v>0</v>
      </c>
      <c r="J133" s="135">
        <v>1</v>
      </c>
      <c r="K133" s="135">
        <v>2</v>
      </c>
      <c r="L133" s="135">
        <v>3</v>
      </c>
      <c r="M133" s="135">
        <v>0</v>
      </c>
      <c r="N133" s="135">
        <v>6</v>
      </c>
      <c r="O133" s="135">
        <v>107</v>
      </c>
      <c r="P133" s="135">
        <v>1</v>
      </c>
      <c r="Q133" s="135">
        <v>0</v>
      </c>
      <c r="R133" s="135">
        <v>0</v>
      </c>
      <c r="S133" s="135">
        <v>0</v>
      </c>
      <c r="T133" s="135">
        <v>0</v>
      </c>
      <c r="U133" s="135">
        <v>2</v>
      </c>
      <c r="V133" s="135">
        <v>1</v>
      </c>
      <c r="W133" s="135">
        <v>2</v>
      </c>
      <c r="X133" s="135">
        <v>0</v>
      </c>
      <c r="Y133" s="135">
        <v>0</v>
      </c>
      <c r="Z133" s="135">
        <v>0</v>
      </c>
      <c r="AA133" s="135">
        <v>0</v>
      </c>
      <c r="AB133" s="135">
        <v>0</v>
      </c>
      <c r="AC133" s="135">
        <v>2</v>
      </c>
      <c r="AD133" s="135">
        <v>0</v>
      </c>
      <c r="AE133" s="135">
        <v>14</v>
      </c>
      <c r="AF133" s="135">
        <v>7</v>
      </c>
      <c r="AG133" s="135">
        <v>75</v>
      </c>
      <c r="AH133" s="135">
        <v>0</v>
      </c>
      <c r="AI133" s="135">
        <v>10</v>
      </c>
      <c r="AJ133" s="135">
        <v>0</v>
      </c>
      <c r="AK133" s="135">
        <v>22</v>
      </c>
      <c r="AL133" s="135">
        <v>1</v>
      </c>
      <c r="AM133" s="135">
        <v>0</v>
      </c>
      <c r="AN133" s="135">
        <v>0</v>
      </c>
      <c r="AO133" s="135">
        <v>0</v>
      </c>
      <c r="AP133" s="135">
        <v>0</v>
      </c>
      <c r="AQ133" s="135">
        <v>3</v>
      </c>
      <c r="AR133" s="135">
        <v>0</v>
      </c>
      <c r="AS133" s="135">
        <v>0</v>
      </c>
      <c r="AT133" s="135">
        <v>0</v>
      </c>
      <c r="AU133" s="135">
        <v>0</v>
      </c>
      <c r="AV133" s="135">
        <v>0</v>
      </c>
      <c r="AW133" s="135">
        <v>0</v>
      </c>
      <c r="AX133" s="135">
        <v>0</v>
      </c>
      <c r="AY133" s="135">
        <v>0</v>
      </c>
      <c r="AZ133" s="135">
        <v>0</v>
      </c>
      <c r="BA133" s="135">
        <v>0</v>
      </c>
      <c r="BB133" s="135">
        <v>0</v>
      </c>
      <c r="BC133" s="135">
        <v>0</v>
      </c>
      <c r="BD133" s="135">
        <v>8</v>
      </c>
      <c r="BE133" s="135">
        <v>0</v>
      </c>
      <c r="BF133" s="135">
        <v>1</v>
      </c>
      <c r="BG133" s="135">
        <v>2</v>
      </c>
      <c r="BH133" s="135">
        <v>1</v>
      </c>
      <c r="BI133" s="135">
        <v>0</v>
      </c>
      <c r="BJ133" s="135">
        <v>0</v>
      </c>
      <c r="BK133" s="135">
        <v>0</v>
      </c>
      <c r="BL133" s="135">
        <v>1</v>
      </c>
      <c r="BM133" s="135">
        <v>0</v>
      </c>
      <c r="BN133" s="135">
        <v>0</v>
      </c>
      <c r="BO133" s="135">
        <v>2</v>
      </c>
      <c r="BP133" s="135">
        <v>0</v>
      </c>
      <c r="BQ133" s="135">
        <v>0</v>
      </c>
      <c r="BR133" s="135">
        <v>0</v>
      </c>
      <c r="BS133" s="135">
        <v>0</v>
      </c>
      <c r="BT133" s="135">
        <v>0</v>
      </c>
      <c r="BU133" s="135">
        <v>0</v>
      </c>
      <c r="BV133" s="135">
        <v>0</v>
      </c>
      <c r="BW133" s="135">
        <v>0</v>
      </c>
      <c r="BX133" s="135">
        <v>40</v>
      </c>
      <c r="BY133" s="135">
        <v>4</v>
      </c>
      <c r="BZ133" s="135">
        <v>17583.952941176471</v>
      </c>
      <c r="CA133" s="144">
        <f t="shared" si="16"/>
        <v>256</v>
      </c>
      <c r="CD133" s="135">
        <f t="shared" ref="CD133:CD149" si="17">SUM(I133:BW133)</f>
        <v>274</v>
      </c>
    </row>
    <row r="134" spans="5:82" x14ac:dyDescent="0.2">
      <c r="E134" s="160"/>
      <c r="F134" s="161"/>
      <c r="G134" s="140"/>
      <c r="L134" s="135">
        <v>0</v>
      </c>
      <c r="CA134" s="144">
        <f t="shared" si="16"/>
        <v>0</v>
      </c>
      <c r="CD134" s="135">
        <f t="shared" si="17"/>
        <v>0</v>
      </c>
    </row>
    <row r="135" spans="5:82" x14ac:dyDescent="0.2">
      <c r="E135" s="160"/>
      <c r="F135" s="162" t="s">
        <v>4</v>
      </c>
      <c r="G135" s="140"/>
      <c r="L135" s="135">
        <v>0</v>
      </c>
      <c r="CA135" s="144">
        <f t="shared" si="16"/>
        <v>0</v>
      </c>
      <c r="CD135" s="135">
        <f t="shared" si="17"/>
        <v>0</v>
      </c>
    </row>
    <row r="136" spans="5:82" x14ac:dyDescent="0.2">
      <c r="E136" s="139">
        <v>63</v>
      </c>
      <c r="F136" s="161">
        <v>615</v>
      </c>
      <c r="G136" s="135">
        <f>'Revised Stratig. - April ''08'!$X$62</f>
        <v>587.56585212478797</v>
      </c>
      <c r="H136" s="135">
        <v>40</v>
      </c>
      <c r="I136" s="135">
        <v>0</v>
      </c>
      <c r="J136" s="135">
        <v>2</v>
      </c>
      <c r="K136" s="135">
        <v>15</v>
      </c>
      <c r="L136" s="135">
        <v>0</v>
      </c>
      <c r="M136" s="135">
        <v>0</v>
      </c>
      <c r="N136" s="135">
        <v>1</v>
      </c>
      <c r="O136" s="135">
        <v>65</v>
      </c>
      <c r="P136" s="135">
        <v>0</v>
      </c>
      <c r="Q136" s="135">
        <v>0</v>
      </c>
      <c r="R136" s="135">
        <v>0</v>
      </c>
      <c r="S136" s="135">
        <v>0</v>
      </c>
      <c r="T136" s="135">
        <v>0</v>
      </c>
      <c r="U136" s="135">
        <v>56</v>
      </c>
      <c r="V136" s="135">
        <v>0</v>
      </c>
      <c r="W136" s="135">
        <v>2</v>
      </c>
      <c r="X136" s="135">
        <v>0</v>
      </c>
      <c r="Y136" s="135">
        <v>1</v>
      </c>
      <c r="Z136" s="135">
        <v>0</v>
      </c>
      <c r="AA136" s="135">
        <v>0</v>
      </c>
      <c r="AB136" s="135">
        <v>0</v>
      </c>
      <c r="AC136" s="135">
        <v>0</v>
      </c>
      <c r="AD136" s="135">
        <v>1</v>
      </c>
      <c r="AE136" s="135">
        <v>10</v>
      </c>
      <c r="AF136" s="135">
        <v>1</v>
      </c>
      <c r="AG136" s="135">
        <v>49.5</v>
      </c>
      <c r="AH136" s="135">
        <v>0</v>
      </c>
      <c r="AI136" s="135">
        <v>5</v>
      </c>
      <c r="AJ136" s="135">
        <v>0</v>
      </c>
      <c r="AK136" s="135">
        <v>42</v>
      </c>
      <c r="AL136" s="135">
        <v>1</v>
      </c>
      <c r="AM136" s="135">
        <v>0</v>
      </c>
      <c r="AN136" s="135">
        <v>1</v>
      </c>
      <c r="AO136" s="135">
        <v>0</v>
      </c>
      <c r="AP136" s="135">
        <v>0</v>
      </c>
      <c r="AQ136" s="135">
        <v>0</v>
      </c>
      <c r="AR136" s="135">
        <v>0</v>
      </c>
      <c r="AS136" s="135">
        <v>0</v>
      </c>
      <c r="AT136" s="135">
        <v>0</v>
      </c>
      <c r="AU136" s="135">
        <v>1</v>
      </c>
      <c r="AV136" s="135">
        <v>0</v>
      </c>
      <c r="AW136" s="135">
        <v>0</v>
      </c>
      <c r="AX136" s="135">
        <v>0</v>
      </c>
      <c r="AY136" s="135">
        <v>0</v>
      </c>
      <c r="AZ136" s="135">
        <v>0</v>
      </c>
      <c r="BA136" s="135">
        <v>0</v>
      </c>
      <c r="BB136" s="135">
        <v>0</v>
      </c>
      <c r="BC136" s="135">
        <v>0</v>
      </c>
      <c r="BD136" s="135">
        <v>0</v>
      </c>
      <c r="BE136" s="135">
        <v>0</v>
      </c>
      <c r="BF136" s="135">
        <v>0</v>
      </c>
      <c r="BG136" s="135">
        <v>0</v>
      </c>
      <c r="BH136" s="135">
        <v>0</v>
      </c>
      <c r="BI136" s="135">
        <v>0</v>
      </c>
      <c r="BJ136" s="135">
        <v>0</v>
      </c>
      <c r="BK136" s="135">
        <v>1</v>
      </c>
      <c r="BL136" s="135">
        <v>0</v>
      </c>
      <c r="BM136" s="135">
        <v>0</v>
      </c>
      <c r="BN136" s="135">
        <v>0</v>
      </c>
      <c r="BO136" s="135">
        <v>0</v>
      </c>
      <c r="BP136" s="135">
        <v>0</v>
      </c>
      <c r="BQ136" s="135">
        <v>0</v>
      </c>
      <c r="BR136" s="135">
        <v>0</v>
      </c>
      <c r="BS136" s="135">
        <v>0</v>
      </c>
      <c r="BT136" s="135">
        <v>1</v>
      </c>
      <c r="BU136" s="135">
        <v>0</v>
      </c>
      <c r="BV136" s="135">
        <v>0</v>
      </c>
      <c r="BW136" s="135">
        <v>0</v>
      </c>
      <c r="BX136" s="135">
        <v>23</v>
      </c>
      <c r="BY136" s="135">
        <v>22</v>
      </c>
      <c r="BZ136" s="135">
        <v>24065.092682926832</v>
      </c>
      <c r="CA136" s="144">
        <f t="shared" si="16"/>
        <v>251.5</v>
      </c>
      <c r="CD136" s="135">
        <f t="shared" si="17"/>
        <v>255.5</v>
      </c>
    </row>
    <row r="137" spans="5:82" x14ac:dyDescent="0.2">
      <c r="E137" s="139">
        <v>73</v>
      </c>
      <c r="F137" s="161">
        <v>625</v>
      </c>
      <c r="G137" s="135">
        <f>'Revised Stratig. - April ''08'!$X$72</f>
        <v>735.86521550634905</v>
      </c>
      <c r="H137" s="135">
        <v>39</v>
      </c>
      <c r="I137" s="135">
        <v>0</v>
      </c>
      <c r="J137" s="135">
        <v>0</v>
      </c>
      <c r="K137" s="135">
        <v>18</v>
      </c>
      <c r="L137" s="135">
        <v>1</v>
      </c>
      <c r="M137" s="135">
        <v>0</v>
      </c>
      <c r="N137" s="135">
        <v>3</v>
      </c>
      <c r="O137" s="135">
        <v>68</v>
      </c>
      <c r="P137" s="135">
        <v>1</v>
      </c>
      <c r="Q137" s="135">
        <v>0</v>
      </c>
      <c r="R137" s="135">
        <v>0</v>
      </c>
      <c r="S137" s="135">
        <v>0</v>
      </c>
      <c r="T137" s="135">
        <v>0</v>
      </c>
      <c r="U137" s="135">
        <v>50</v>
      </c>
      <c r="V137" s="135">
        <v>0</v>
      </c>
      <c r="W137" s="135">
        <v>0</v>
      </c>
      <c r="X137" s="135">
        <v>0</v>
      </c>
      <c r="Y137" s="135">
        <v>0</v>
      </c>
      <c r="Z137" s="135">
        <v>0</v>
      </c>
      <c r="AA137" s="135">
        <v>0</v>
      </c>
      <c r="AB137" s="135">
        <v>0</v>
      </c>
      <c r="AC137" s="135">
        <v>1</v>
      </c>
      <c r="AD137" s="135">
        <v>0</v>
      </c>
      <c r="AE137" s="135">
        <v>15</v>
      </c>
      <c r="AF137" s="135">
        <v>2</v>
      </c>
      <c r="AG137" s="135">
        <v>59</v>
      </c>
      <c r="AH137" s="135">
        <v>0</v>
      </c>
      <c r="AI137" s="135">
        <v>12</v>
      </c>
      <c r="AJ137" s="135">
        <v>0</v>
      </c>
      <c r="AK137" s="135">
        <v>19</v>
      </c>
      <c r="AL137" s="135">
        <v>3</v>
      </c>
      <c r="AM137" s="135">
        <v>0</v>
      </c>
      <c r="AN137" s="135">
        <v>4</v>
      </c>
      <c r="AO137" s="135">
        <v>0</v>
      </c>
      <c r="AP137" s="135">
        <v>0</v>
      </c>
      <c r="AQ137" s="135">
        <v>0</v>
      </c>
      <c r="AR137" s="135">
        <v>0</v>
      </c>
      <c r="AS137" s="135">
        <v>0</v>
      </c>
      <c r="AT137" s="135">
        <v>0</v>
      </c>
      <c r="AU137" s="135">
        <v>4</v>
      </c>
      <c r="AV137" s="135">
        <v>0</v>
      </c>
      <c r="AW137" s="135">
        <v>0</v>
      </c>
      <c r="AX137" s="135">
        <v>1</v>
      </c>
      <c r="AY137" s="135">
        <v>0</v>
      </c>
      <c r="AZ137" s="135">
        <v>0</v>
      </c>
      <c r="BA137" s="135">
        <v>0</v>
      </c>
      <c r="BB137" s="135">
        <v>0</v>
      </c>
      <c r="BC137" s="135">
        <v>0</v>
      </c>
      <c r="BD137" s="135">
        <v>0</v>
      </c>
      <c r="BE137" s="135">
        <v>0</v>
      </c>
      <c r="BF137" s="135">
        <v>0</v>
      </c>
      <c r="BG137" s="135">
        <v>0</v>
      </c>
      <c r="BH137" s="135">
        <v>0</v>
      </c>
      <c r="BI137" s="135">
        <v>0</v>
      </c>
      <c r="BJ137" s="135">
        <v>0</v>
      </c>
      <c r="BK137" s="135">
        <v>0</v>
      </c>
      <c r="BL137" s="135">
        <v>1</v>
      </c>
      <c r="BM137" s="135">
        <v>0</v>
      </c>
      <c r="BN137" s="135">
        <v>0</v>
      </c>
      <c r="BO137" s="135">
        <v>0</v>
      </c>
      <c r="BP137" s="135">
        <v>0</v>
      </c>
      <c r="BQ137" s="135">
        <v>0</v>
      </c>
      <c r="BR137" s="135">
        <v>0</v>
      </c>
      <c r="BS137" s="135">
        <v>0</v>
      </c>
      <c r="BT137" s="135">
        <v>0</v>
      </c>
      <c r="BU137" s="135">
        <v>1</v>
      </c>
      <c r="BV137" s="135">
        <v>0</v>
      </c>
      <c r="BW137" s="135">
        <v>0</v>
      </c>
      <c r="BX137" s="135">
        <v>42</v>
      </c>
      <c r="BY137" s="135">
        <v>24</v>
      </c>
      <c r="BZ137" s="135">
        <v>19371.04</v>
      </c>
      <c r="CA137" s="144">
        <f t="shared" si="16"/>
        <v>252</v>
      </c>
      <c r="CD137" s="135">
        <f t="shared" si="17"/>
        <v>263</v>
      </c>
    </row>
    <row r="138" spans="5:82" x14ac:dyDescent="0.2">
      <c r="E138" s="139">
        <v>83</v>
      </c>
      <c r="F138" s="161">
        <v>635</v>
      </c>
      <c r="G138" s="135">
        <f>'Revised Stratig. - April ''08'!$X$82</f>
        <v>886.718820331031</v>
      </c>
      <c r="H138" s="135">
        <v>39</v>
      </c>
      <c r="I138" s="135">
        <v>0</v>
      </c>
      <c r="J138" s="135">
        <v>2</v>
      </c>
      <c r="K138" s="135">
        <v>12</v>
      </c>
      <c r="L138" s="135">
        <v>0</v>
      </c>
      <c r="M138" s="135">
        <v>0</v>
      </c>
      <c r="N138" s="135">
        <v>1</v>
      </c>
      <c r="O138" s="135">
        <v>63</v>
      </c>
      <c r="P138" s="135">
        <v>0</v>
      </c>
      <c r="Q138" s="135">
        <v>0</v>
      </c>
      <c r="R138" s="135">
        <v>0</v>
      </c>
      <c r="S138" s="135">
        <v>0</v>
      </c>
      <c r="T138" s="135">
        <v>0</v>
      </c>
      <c r="U138" s="135">
        <v>56</v>
      </c>
      <c r="V138" s="135">
        <v>0</v>
      </c>
      <c r="W138" s="135">
        <v>1</v>
      </c>
      <c r="X138" s="135">
        <v>0</v>
      </c>
      <c r="Y138" s="135">
        <v>1</v>
      </c>
      <c r="Z138" s="135">
        <v>0</v>
      </c>
      <c r="AA138" s="135">
        <v>0</v>
      </c>
      <c r="AB138" s="135">
        <v>0</v>
      </c>
      <c r="AC138" s="135">
        <v>0</v>
      </c>
      <c r="AD138" s="135">
        <v>0</v>
      </c>
      <c r="AE138" s="135">
        <v>13</v>
      </c>
      <c r="AF138" s="135">
        <v>4</v>
      </c>
      <c r="AG138" s="135">
        <v>47.5</v>
      </c>
      <c r="AH138" s="135">
        <v>0</v>
      </c>
      <c r="AI138" s="135">
        <v>9</v>
      </c>
      <c r="AJ138" s="135">
        <v>0</v>
      </c>
      <c r="AK138" s="135">
        <v>39</v>
      </c>
      <c r="AL138" s="135">
        <v>3</v>
      </c>
      <c r="AM138" s="135">
        <v>0</v>
      </c>
      <c r="AN138" s="135">
        <v>3</v>
      </c>
      <c r="AO138" s="135">
        <v>0</v>
      </c>
      <c r="AP138" s="135">
        <v>0</v>
      </c>
      <c r="AQ138" s="135">
        <v>0</v>
      </c>
      <c r="AR138" s="135">
        <v>0</v>
      </c>
      <c r="AS138" s="135">
        <v>0</v>
      </c>
      <c r="AT138" s="135">
        <v>0</v>
      </c>
      <c r="AU138" s="135">
        <v>1</v>
      </c>
      <c r="AV138" s="135">
        <v>0</v>
      </c>
      <c r="AW138" s="135">
        <v>0</v>
      </c>
      <c r="AX138" s="135">
        <v>0</v>
      </c>
      <c r="AY138" s="135">
        <v>0</v>
      </c>
      <c r="AZ138" s="135">
        <v>0</v>
      </c>
      <c r="BA138" s="135">
        <v>0</v>
      </c>
      <c r="BB138" s="135">
        <v>1</v>
      </c>
      <c r="BC138" s="135">
        <v>0</v>
      </c>
      <c r="BD138" s="135">
        <v>0</v>
      </c>
      <c r="BE138" s="135">
        <v>0</v>
      </c>
      <c r="BF138" s="135">
        <v>1</v>
      </c>
      <c r="BG138" s="135">
        <v>0</v>
      </c>
      <c r="BH138" s="135">
        <v>0</v>
      </c>
      <c r="BI138" s="135">
        <v>0</v>
      </c>
      <c r="BJ138" s="135">
        <v>0</v>
      </c>
      <c r="BK138" s="135">
        <v>0</v>
      </c>
      <c r="BL138" s="135">
        <v>0</v>
      </c>
      <c r="BM138" s="135">
        <v>0</v>
      </c>
      <c r="BN138" s="135">
        <v>0</v>
      </c>
      <c r="BO138" s="135">
        <v>0</v>
      </c>
      <c r="BP138" s="135">
        <v>0</v>
      </c>
      <c r="BQ138" s="135">
        <v>1</v>
      </c>
      <c r="BR138" s="135">
        <v>0</v>
      </c>
      <c r="BS138" s="135">
        <v>0</v>
      </c>
      <c r="BT138" s="135">
        <v>0</v>
      </c>
      <c r="BU138" s="135">
        <v>1</v>
      </c>
      <c r="BV138" s="135">
        <v>0</v>
      </c>
      <c r="BW138" s="135">
        <v>0</v>
      </c>
      <c r="BX138" s="135">
        <v>30</v>
      </c>
      <c r="BY138" s="135">
        <v>19</v>
      </c>
      <c r="BZ138" s="135">
        <v>29956.178571428572</v>
      </c>
      <c r="CA138" s="144">
        <f t="shared" si="16"/>
        <v>251.5</v>
      </c>
      <c r="CD138" s="135">
        <f t="shared" si="17"/>
        <v>259.5</v>
      </c>
    </row>
    <row r="139" spans="5:82" x14ac:dyDescent="0.2">
      <c r="E139" s="139">
        <v>93</v>
      </c>
      <c r="F139" s="161">
        <v>645</v>
      </c>
      <c r="G139" s="135">
        <f>'Revised Stratig. - April ''08'!$X$92</f>
        <v>1039.1607677125701</v>
      </c>
      <c r="H139" s="135">
        <v>10</v>
      </c>
      <c r="I139" s="135">
        <v>0</v>
      </c>
      <c r="J139" s="135">
        <v>5</v>
      </c>
      <c r="K139" s="135">
        <v>16</v>
      </c>
      <c r="L139" s="135">
        <v>0</v>
      </c>
      <c r="M139" s="135">
        <v>0</v>
      </c>
      <c r="N139" s="135">
        <v>4</v>
      </c>
      <c r="O139" s="135">
        <v>63</v>
      </c>
      <c r="P139" s="135">
        <v>0</v>
      </c>
      <c r="Q139" s="135">
        <v>0</v>
      </c>
      <c r="R139" s="135">
        <v>0</v>
      </c>
      <c r="S139" s="135">
        <v>0</v>
      </c>
      <c r="T139" s="135">
        <v>0</v>
      </c>
      <c r="U139" s="135">
        <v>51</v>
      </c>
      <c r="V139" s="135">
        <v>0</v>
      </c>
      <c r="W139" s="135">
        <v>1</v>
      </c>
      <c r="X139" s="135">
        <v>0</v>
      </c>
      <c r="Y139" s="135">
        <v>0</v>
      </c>
      <c r="Z139" s="135">
        <v>0</v>
      </c>
      <c r="AA139" s="135">
        <v>0</v>
      </c>
      <c r="AB139" s="135">
        <v>0</v>
      </c>
      <c r="AC139" s="135">
        <v>0</v>
      </c>
      <c r="AD139" s="135">
        <v>1</v>
      </c>
      <c r="AE139" s="135">
        <v>4</v>
      </c>
      <c r="AF139" s="135">
        <v>1</v>
      </c>
      <c r="AG139" s="135">
        <v>58</v>
      </c>
      <c r="AH139" s="135">
        <v>0</v>
      </c>
      <c r="AI139" s="135">
        <v>15</v>
      </c>
      <c r="AJ139" s="135">
        <v>0</v>
      </c>
      <c r="AK139" s="135">
        <v>32</v>
      </c>
      <c r="AL139" s="135">
        <v>3</v>
      </c>
      <c r="AM139" s="135">
        <v>0</v>
      </c>
      <c r="AN139" s="135">
        <v>0</v>
      </c>
      <c r="AO139" s="135">
        <v>0</v>
      </c>
      <c r="AP139" s="135">
        <v>0</v>
      </c>
      <c r="AQ139" s="135">
        <v>0</v>
      </c>
      <c r="AR139" s="135">
        <v>1</v>
      </c>
      <c r="AS139" s="135">
        <v>0</v>
      </c>
      <c r="AT139" s="135">
        <v>0</v>
      </c>
      <c r="AU139" s="135">
        <v>0</v>
      </c>
      <c r="AV139" s="135">
        <v>0</v>
      </c>
      <c r="AW139" s="135">
        <v>0</v>
      </c>
      <c r="AX139" s="135">
        <v>1</v>
      </c>
      <c r="AY139" s="135">
        <v>0</v>
      </c>
      <c r="AZ139" s="135">
        <v>0</v>
      </c>
      <c r="BA139" s="135">
        <v>0</v>
      </c>
      <c r="BB139" s="135">
        <v>0</v>
      </c>
      <c r="BC139" s="135">
        <v>0</v>
      </c>
      <c r="BD139" s="135">
        <v>0</v>
      </c>
      <c r="BE139" s="135">
        <v>1</v>
      </c>
      <c r="BF139" s="135">
        <v>0</v>
      </c>
      <c r="BG139" s="135">
        <v>0</v>
      </c>
      <c r="BH139" s="135">
        <v>0</v>
      </c>
      <c r="BI139" s="135">
        <v>0</v>
      </c>
      <c r="BJ139" s="135">
        <v>0</v>
      </c>
      <c r="BK139" s="135">
        <v>0</v>
      </c>
      <c r="BL139" s="135">
        <v>0</v>
      </c>
      <c r="BM139" s="135">
        <v>0</v>
      </c>
      <c r="BN139" s="135">
        <v>0</v>
      </c>
      <c r="BO139" s="135">
        <v>0</v>
      </c>
      <c r="BP139" s="135">
        <v>0</v>
      </c>
      <c r="BQ139" s="135">
        <v>0</v>
      </c>
      <c r="BR139" s="135">
        <v>0</v>
      </c>
      <c r="BS139" s="135">
        <v>0</v>
      </c>
      <c r="BT139" s="135">
        <v>0</v>
      </c>
      <c r="BU139" s="135">
        <v>0</v>
      </c>
      <c r="BV139" s="135">
        <v>0</v>
      </c>
      <c r="BW139" s="135">
        <v>0</v>
      </c>
      <c r="BX139" s="135">
        <v>30</v>
      </c>
      <c r="BY139" s="135">
        <v>18</v>
      </c>
      <c r="BZ139" s="135">
        <v>33595.714285714283</v>
      </c>
      <c r="CA139" s="144">
        <f t="shared" si="16"/>
        <v>254</v>
      </c>
      <c r="CD139" s="135">
        <f t="shared" si="17"/>
        <v>257</v>
      </c>
    </row>
    <row r="140" spans="5:82" x14ac:dyDescent="0.2">
      <c r="E140" s="139">
        <v>103</v>
      </c>
      <c r="F140" s="161">
        <v>655</v>
      </c>
      <c r="G140" s="135">
        <f>'Revised Stratig. - April ''08'!$X$102</f>
        <v>1188.8273664140099</v>
      </c>
      <c r="H140" s="135">
        <v>39</v>
      </c>
      <c r="I140" s="135">
        <v>0</v>
      </c>
      <c r="J140" s="135">
        <v>2</v>
      </c>
      <c r="K140" s="135">
        <v>8</v>
      </c>
      <c r="L140" s="135">
        <v>0</v>
      </c>
      <c r="M140" s="135">
        <v>0</v>
      </c>
      <c r="N140" s="135">
        <v>2</v>
      </c>
      <c r="O140" s="135">
        <v>58</v>
      </c>
      <c r="P140" s="135">
        <v>0</v>
      </c>
      <c r="Q140" s="135">
        <v>0</v>
      </c>
      <c r="R140" s="135">
        <v>0</v>
      </c>
      <c r="S140" s="135">
        <v>0</v>
      </c>
      <c r="T140" s="135">
        <v>0</v>
      </c>
      <c r="U140" s="135">
        <v>34</v>
      </c>
      <c r="V140" s="135">
        <v>0</v>
      </c>
      <c r="W140" s="135">
        <v>1</v>
      </c>
      <c r="X140" s="135">
        <v>0</v>
      </c>
      <c r="Y140" s="135">
        <v>1</v>
      </c>
      <c r="Z140" s="135">
        <v>0</v>
      </c>
      <c r="AA140" s="135">
        <v>0</v>
      </c>
      <c r="AB140" s="135">
        <v>0</v>
      </c>
      <c r="AC140" s="135">
        <v>0</v>
      </c>
      <c r="AD140" s="135">
        <v>5</v>
      </c>
      <c r="AE140" s="135">
        <v>11</v>
      </c>
      <c r="AF140" s="135">
        <v>2</v>
      </c>
      <c r="AG140" s="135">
        <v>57</v>
      </c>
      <c r="AH140" s="135">
        <v>0</v>
      </c>
      <c r="AI140" s="135">
        <v>13</v>
      </c>
      <c r="AJ140" s="135">
        <v>0</v>
      </c>
      <c r="AK140" s="135">
        <v>53</v>
      </c>
      <c r="AL140" s="135">
        <v>6</v>
      </c>
      <c r="AM140" s="135">
        <v>0</v>
      </c>
      <c r="AN140" s="135">
        <v>2</v>
      </c>
      <c r="AO140" s="135">
        <v>0</v>
      </c>
      <c r="AP140" s="135">
        <v>0</v>
      </c>
      <c r="AQ140" s="135">
        <v>0</v>
      </c>
      <c r="AR140" s="135">
        <v>0</v>
      </c>
      <c r="AS140" s="135">
        <v>0</v>
      </c>
      <c r="AT140" s="135">
        <v>0</v>
      </c>
      <c r="AU140" s="135">
        <v>1</v>
      </c>
      <c r="AV140" s="135">
        <v>0</v>
      </c>
      <c r="AW140" s="135">
        <v>1</v>
      </c>
      <c r="AX140" s="135">
        <v>0</v>
      </c>
      <c r="AY140" s="135">
        <v>0</v>
      </c>
      <c r="AZ140" s="135">
        <v>1</v>
      </c>
      <c r="BA140" s="135">
        <v>0</v>
      </c>
      <c r="BB140" s="135">
        <v>0</v>
      </c>
      <c r="BC140" s="135">
        <v>0</v>
      </c>
      <c r="BD140" s="135">
        <v>5</v>
      </c>
      <c r="BE140" s="135">
        <v>1</v>
      </c>
      <c r="BF140" s="135">
        <v>0</v>
      </c>
      <c r="BG140" s="135">
        <v>0</v>
      </c>
      <c r="BH140" s="135">
        <v>0</v>
      </c>
      <c r="BI140" s="135">
        <v>0</v>
      </c>
      <c r="BJ140" s="135">
        <v>0</v>
      </c>
      <c r="BK140" s="135">
        <v>0</v>
      </c>
      <c r="BL140" s="135">
        <v>0</v>
      </c>
      <c r="BM140" s="135">
        <v>0</v>
      </c>
      <c r="BN140" s="135">
        <v>0</v>
      </c>
      <c r="BO140" s="135">
        <v>0</v>
      </c>
      <c r="BP140" s="135">
        <v>0</v>
      </c>
      <c r="BQ140" s="135">
        <v>1</v>
      </c>
      <c r="BR140" s="135">
        <v>0</v>
      </c>
      <c r="BS140" s="135">
        <v>0</v>
      </c>
      <c r="BT140" s="135">
        <v>0</v>
      </c>
      <c r="BU140" s="135">
        <v>1</v>
      </c>
      <c r="BV140" s="135">
        <v>0</v>
      </c>
      <c r="BW140" s="135">
        <v>0</v>
      </c>
      <c r="BX140" s="135">
        <v>51</v>
      </c>
      <c r="BY140" s="135">
        <v>25</v>
      </c>
      <c r="BZ140" s="135">
        <v>0</v>
      </c>
      <c r="CA140" s="144">
        <f t="shared" si="16"/>
        <v>253</v>
      </c>
      <c r="CD140" s="135">
        <f t="shared" si="17"/>
        <v>266</v>
      </c>
    </row>
    <row r="141" spans="5:82" x14ac:dyDescent="0.2">
      <c r="E141" s="139">
        <v>113</v>
      </c>
      <c r="F141" s="161">
        <v>665</v>
      </c>
      <c r="G141" s="135">
        <f>'Revised Stratig. - April ''08'!$X$112</f>
        <v>1340.0047078789701</v>
      </c>
      <c r="H141" s="135">
        <v>34</v>
      </c>
      <c r="I141" s="135">
        <v>0</v>
      </c>
      <c r="J141" s="135">
        <v>0</v>
      </c>
      <c r="K141" s="135">
        <v>12</v>
      </c>
      <c r="L141" s="135">
        <v>0</v>
      </c>
      <c r="M141" s="135">
        <v>0</v>
      </c>
      <c r="N141" s="135">
        <v>0</v>
      </c>
      <c r="O141" s="135">
        <v>90</v>
      </c>
      <c r="P141" s="135">
        <v>0</v>
      </c>
      <c r="Q141" s="135">
        <v>0</v>
      </c>
      <c r="R141" s="135">
        <v>1</v>
      </c>
      <c r="S141" s="135">
        <v>0</v>
      </c>
      <c r="T141" s="135">
        <v>0</v>
      </c>
      <c r="U141" s="135">
        <v>28</v>
      </c>
      <c r="V141" s="135">
        <v>0</v>
      </c>
      <c r="W141" s="135">
        <v>0</v>
      </c>
      <c r="X141" s="135">
        <v>0</v>
      </c>
      <c r="Y141" s="135">
        <v>0</v>
      </c>
      <c r="Z141" s="135">
        <v>0</v>
      </c>
      <c r="AA141" s="135">
        <v>0</v>
      </c>
      <c r="AB141" s="135">
        <v>0</v>
      </c>
      <c r="AC141" s="135">
        <v>0</v>
      </c>
      <c r="AD141" s="135">
        <v>3.5</v>
      </c>
      <c r="AE141" s="135">
        <v>14</v>
      </c>
      <c r="AF141" s="135">
        <v>1</v>
      </c>
      <c r="AG141" s="135">
        <v>52</v>
      </c>
      <c r="AH141" s="135">
        <v>0</v>
      </c>
      <c r="AI141" s="135">
        <v>6</v>
      </c>
      <c r="AJ141" s="135">
        <v>1</v>
      </c>
      <c r="AK141" s="135">
        <v>38</v>
      </c>
      <c r="AL141" s="135">
        <v>5</v>
      </c>
      <c r="AM141" s="135">
        <v>0</v>
      </c>
      <c r="AN141" s="135">
        <v>1</v>
      </c>
      <c r="AO141" s="135">
        <v>0</v>
      </c>
      <c r="AP141" s="135">
        <v>0</v>
      </c>
      <c r="AQ141" s="135">
        <v>0</v>
      </c>
      <c r="AR141" s="135">
        <v>0</v>
      </c>
      <c r="AS141" s="135">
        <v>0</v>
      </c>
      <c r="AT141" s="135">
        <v>0</v>
      </c>
      <c r="AU141" s="135">
        <v>1</v>
      </c>
      <c r="AV141" s="135">
        <v>0</v>
      </c>
      <c r="AW141" s="135">
        <v>0</v>
      </c>
      <c r="AX141" s="135">
        <v>0</v>
      </c>
      <c r="AY141" s="135">
        <v>0</v>
      </c>
      <c r="AZ141" s="135">
        <v>0</v>
      </c>
      <c r="BA141" s="135">
        <v>0</v>
      </c>
      <c r="BB141" s="135">
        <v>0</v>
      </c>
      <c r="BC141" s="135">
        <v>0</v>
      </c>
      <c r="BD141" s="135">
        <v>0</v>
      </c>
      <c r="BE141" s="135">
        <v>0</v>
      </c>
      <c r="BF141" s="135">
        <v>0</v>
      </c>
      <c r="BG141" s="135">
        <v>0</v>
      </c>
      <c r="BH141" s="135">
        <v>0</v>
      </c>
      <c r="BI141" s="135">
        <v>0</v>
      </c>
      <c r="BJ141" s="135">
        <v>0</v>
      </c>
      <c r="BK141" s="135">
        <v>0</v>
      </c>
      <c r="BL141" s="135">
        <v>0</v>
      </c>
      <c r="BM141" s="135">
        <v>0</v>
      </c>
      <c r="BN141" s="135">
        <v>0</v>
      </c>
      <c r="BO141" s="135">
        <v>0</v>
      </c>
      <c r="BP141" s="135">
        <v>0</v>
      </c>
      <c r="BQ141" s="135">
        <v>0</v>
      </c>
      <c r="BR141" s="135">
        <v>0</v>
      </c>
      <c r="BS141" s="135">
        <v>0</v>
      </c>
      <c r="BT141" s="135">
        <v>0</v>
      </c>
      <c r="BU141" s="135">
        <v>1</v>
      </c>
      <c r="BV141" s="135">
        <v>0</v>
      </c>
      <c r="BW141" s="135">
        <v>0</v>
      </c>
      <c r="BX141" s="135">
        <v>32</v>
      </c>
      <c r="BY141" s="135">
        <v>28</v>
      </c>
      <c r="BZ141" s="135">
        <v>0</v>
      </c>
      <c r="CA141" s="144">
        <f t="shared" si="16"/>
        <v>251.5</v>
      </c>
      <c r="CD141" s="135">
        <f t="shared" si="17"/>
        <v>254.5</v>
      </c>
    </row>
    <row r="142" spans="5:82" x14ac:dyDescent="0.2">
      <c r="E142" s="139">
        <v>123</v>
      </c>
      <c r="F142" s="161">
        <v>675</v>
      </c>
      <c r="G142" s="135">
        <f>'Revised Stratig. - April ''08'!$X$122</f>
        <v>1490.88569154896</v>
      </c>
      <c r="H142" s="135">
        <v>41</v>
      </c>
      <c r="I142" s="135">
        <v>0</v>
      </c>
      <c r="J142" s="135">
        <v>3</v>
      </c>
      <c r="K142" s="135">
        <v>8</v>
      </c>
      <c r="L142" s="135">
        <v>0</v>
      </c>
      <c r="M142" s="135">
        <v>0</v>
      </c>
      <c r="N142" s="135">
        <v>2</v>
      </c>
      <c r="O142" s="135">
        <v>116</v>
      </c>
      <c r="P142" s="135">
        <v>0</v>
      </c>
      <c r="Q142" s="135">
        <v>0</v>
      </c>
      <c r="R142" s="135">
        <v>0</v>
      </c>
      <c r="S142" s="135">
        <v>2</v>
      </c>
      <c r="T142" s="135">
        <v>0</v>
      </c>
      <c r="U142" s="135">
        <v>12</v>
      </c>
      <c r="V142" s="135">
        <v>0</v>
      </c>
      <c r="W142" s="135">
        <v>1</v>
      </c>
      <c r="X142" s="135">
        <v>0</v>
      </c>
      <c r="Y142" s="135">
        <v>0</v>
      </c>
      <c r="Z142" s="135">
        <v>0</v>
      </c>
      <c r="AA142" s="135">
        <v>0</v>
      </c>
      <c r="AB142" s="135">
        <v>0</v>
      </c>
      <c r="AC142" s="135">
        <v>2</v>
      </c>
      <c r="AD142" s="135">
        <v>1</v>
      </c>
      <c r="AE142" s="135">
        <v>10</v>
      </c>
      <c r="AF142" s="135">
        <v>4</v>
      </c>
      <c r="AG142" s="135">
        <v>43</v>
      </c>
      <c r="AH142" s="135">
        <v>0</v>
      </c>
      <c r="AI142" s="135">
        <v>10</v>
      </c>
      <c r="AJ142" s="135">
        <v>0</v>
      </c>
      <c r="AK142" s="135">
        <v>33</v>
      </c>
      <c r="AL142" s="135">
        <v>5</v>
      </c>
      <c r="AM142" s="135">
        <v>0</v>
      </c>
      <c r="AN142" s="135">
        <v>3</v>
      </c>
      <c r="AO142" s="135">
        <v>0</v>
      </c>
      <c r="AP142" s="135">
        <v>0</v>
      </c>
      <c r="AQ142" s="135">
        <v>0</v>
      </c>
      <c r="AR142" s="135">
        <v>2</v>
      </c>
      <c r="AS142" s="135">
        <v>0</v>
      </c>
      <c r="AT142" s="135">
        <v>0</v>
      </c>
      <c r="AU142" s="135">
        <v>0</v>
      </c>
      <c r="AV142" s="135">
        <v>1</v>
      </c>
      <c r="AW142" s="135">
        <v>0</v>
      </c>
      <c r="AX142" s="135">
        <v>0</v>
      </c>
      <c r="AY142" s="135">
        <v>0</v>
      </c>
      <c r="AZ142" s="135">
        <v>1</v>
      </c>
      <c r="BA142" s="135">
        <v>0</v>
      </c>
      <c r="BB142" s="135">
        <v>0</v>
      </c>
      <c r="BC142" s="135">
        <v>0</v>
      </c>
      <c r="BD142" s="135">
        <v>3</v>
      </c>
      <c r="BE142" s="135">
        <v>0</v>
      </c>
      <c r="BF142" s="135">
        <v>0</v>
      </c>
      <c r="BG142" s="135">
        <v>0</v>
      </c>
      <c r="BH142" s="135">
        <v>0</v>
      </c>
      <c r="BI142" s="135">
        <v>0</v>
      </c>
      <c r="BJ142" s="135">
        <v>0</v>
      </c>
      <c r="BK142" s="135">
        <v>0</v>
      </c>
      <c r="BL142" s="135">
        <v>0</v>
      </c>
      <c r="BM142" s="135">
        <v>0</v>
      </c>
      <c r="BN142" s="135">
        <v>0</v>
      </c>
      <c r="BO142" s="135">
        <v>0</v>
      </c>
      <c r="BP142" s="135">
        <v>0</v>
      </c>
      <c r="BQ142" s="135">
        <v>0</v>
      </c>
      <c r="BR142" s="135">
        <v>0</v>
      </c>
      <c r="BS142" s="135">
        <v>0</v>
      </c>
      <c r="BT142" s="135">
        <v>0</v>
      </c>
      <c r="BU142" s="135">
        <v>0</v>
      </c>
      <c r="BV142" s="135">
        <v>0</v>
      </c>
      <c r="BW142" s="135">
        <v>0</v>
      </c>
      <c r="BX142" s="135">
        <v>29</v>
      </c>
      <c r="BY142" s="135">
        <v>17</v>
      </c>
      <c r="BZ142" s="135">
        <v>16872.514285714286</v>
      </c>
      <c r="CA142" s="144">
        <f t="shared" si="16"/>
        <v>252</v>
      </c>
      <c r="CD142" s="135">
        <f t="shared" si="17"/>
        <v>262</v>
      </c>
    </row>
    <row r="143" spans="5:82" x14ac:dyDescent="0.2">
      <c r="E143" s="139">
        <v>133</v>
      </c>
      <c r="F143" s="161">
        <v>685</v>
      </c>
      <c r="G143" s="135">
        <f>'Revised Stratig. - April ''08'!$X$132</f>
        <v>1639.8956830581801</v>
      </c>
      <c r="H143" s="135">
        <v>30</v>
      </c>
      <c r="I143" s="135">
        <v>0</v>
      </c>
      <c r="J143" s="135">
        <v>0</v>
      </c>
      <c r="K143" s="135">
        <v>12</v>
      </c>
      <c r="L143" s="135">
        <v>0</v>
      </c>
      <c r="M143" s="135">
        <v>0</v>
      </c>
      <c r="N143" s="135">
        <v>1</v>
      </c>
      <c r="O143" s="135">
        <v>102</v>
      </c>
      <c r="P143" s="135">
        <v>0</v>
      </c>
      <c r="Q143" s="135">
        <v>0</v>
      </c>
      <c r="R143" s="135">
        <v>0</v>
      </c>
      <c r="S143" s="135">
        <v>0</v>
      </c>
      <c r="T143" s="135">
        <v>0</v>
      </c>
      <c r="U143" s="135">
        <v>14</v>
      </c>
      <c r="V143" s="135">
        <v>0</v>
      </c>
      <c r="W143" s="135">
        <v>0</v>
      </c>
      <c r="X143" s="135">
        <v>0</v>
      </c>
      <c r="Y143" s="135">
        <v>0</v>
      </c>
      <c r="Z143" s="135">
        <v>0</v>
      </c>
      <c r="AA143" s="135">
        <v>0</v>
      </c>
      <c r="AB143" s="135">
        <v>0</v>
      </c>
      <c r="AC143" s="135">
        <v>0</v>
      </c>
      <c r="AD143" s="135">
        <v>0</v>
      </c>
      <c r="AE143" s="135">
        <v>14</v>
      </c>
      <c r="AF143" s="135">
        <v>4</v>
      </c>
      <c r="AG143" s="135">
        <v>50.5</v>
      </c>
      <c r="AH143" s="135">
        <v>0</v>
      </c>
      <c r="AI143" s="135">
        <v>8</v>
      </c>
      <c r="AJ143" s="135">
        <v>0</v>
      </c>
      <c r="AK143" s="135">
        <v>46</v>
      </c>
      <c r="AL143" s="135">
        <v>0</v>
      </c>
      <c r="AM143" s="135">
        <v>0</v>
      </c>
      <c r="AN143" s="135">
        <v>3</v>
      </c>
      <c r="AO143" s="135">
        <v>0</v>
      </c>
      <c r="AP143" s="135">
        <v>0</v>
      </c>
      <c r="AQ143" s="135">
        <v>0</v>
      </c>
      <c r="AR143" s="135">
        <v>0</v>
      </c>
      <c r="AS143" s="135">
        <v>0</v>
      </c>
      <c r="AT143" s="135">
        <v>0</v>
      </c>
      <c r="AU143" s="135">
        <v>2</v>
      </c>
      <c r="AV143" s="135">
        <v>0</v>
      </c>
      <c r="AW143" s="135">
        <v>0</v>
      </c>
      <c r="AX143" s="135">
        <v>0</v>
      </c>
      <c r="AY143" s="135">
        <v>0</v>
      </c>
      <c r="AZ143" s="135">
        <v>0</v>
      </c>
      <c r="BA143" s="135">
        <v>0</v>
      </c>
      <c r="BB143" s="135">
        <v>0</v>
      </c>
      <c r="BC143" s="135">
        <v>0</v>
      </c>
      <c r="BD143" s="135">
        <v>1</v>
      </c>
      <c r="BE143" s="135">
        <v>0</v>
      </c>
      <c r="BF143" s="135">
        <v>0</v>
      </c>
      <c r="BG143" s="135">
        <v>0</v>
      </c>
      <c r="BH143" s="135">
        <v>0</v>
      </c>
      <c r="BI143" s="135">
        <v>0</v>
      </c>
      <c r="BJ143" s="135">
        <v>0</v>
      </c>
      <c r="BK143" s="135">
        <v>0</v>
      </c>
      <c r="BL143" s="135">
        <v>0</v>
      </c>
      <c r="BM143" s="135">
        <v>0</v>
      </c>
      <c r="BN143" s="135">
        <v>0</v>
      </c>
      <c r="BO143" s="135">
        <v>0</v>
      </c>
      <c r="BP143" s="135">
        <v>0</v>
      </c>
      <c r="BQ143" s="135">
        <v>0</v>
      </c>
      <c r="BR143" s="135">
        <v>0</v>
      </c>
      <c r="BS143" s="135">
        <v>0</v>
      </c>
      <c r="BT143" s="135">
        <v>0</v>
      </c>
      <c r="BU143" s="135">
        <v>0</v>
      </c>
      <c r="BV143" s="135">
        <v>0</v>
      </c>
      <c r="BW143" s="135">
        <v>0</v>
      </c>
      <c r="BX143" s="135">
        <v>27</v>
      </c>
      <c r="BY143" s="135">
        <v>16</v>
      </c>
      <c r="BZ143" s="135">
        <v>22845.085714285717</v>
      </c>
      <c r="CA143" s="144">
        <f t="shared" si="16"/>
        <v>251.5</v>
      </c>
      <c r="CD143" s="135">
        <f t="shared" si="17"/>
        <v>257.5</v>
      </c>
    </row>
    <row r="144" spans="5:82" x14ac:dyDescent="0.2">
      <c r="E144" s="139">
        <v>143</v>
      </c>
      <c r="F144" s="161">
        <v>695</v>
      </c>
      <c r="G144" s="135">
        <f>'Revised Stratig. - April ''08'!$X$142</f>
        <v>1788.5544908570801</v>
      </c>
      <c r="H144" s="135">
        <v>16</v>
      </c>
      <c r="I144" s="135">
        <v>0</v>
      </c>
      <c r="J144" s="135">
        <v>1</v>
      </c>
      <c r="K144" s="135">
        <v>14</v>
      </c>
      <c r="L144" s="135">
        <v>0</v>
      </c>
      <c r="M144" s="135">
        <v>0</v>
      </c>
      <c r="N144" s="135">
        <v>2</v>
      </c>
      <c r="O144" s="135">
        <v>93</v>
      </c>
      <c r="P144" s="135">
        <v>1</v>
      </c>
      <c r="Q144" s="135">
        <v>0</v>
      </c>
      <c r="R144" s="135">
        <v>0</v>
      </c>
      <c r="S144" s="135">
        <v>0</v>
      </c>
      <c r="T144" s="135">
        <v>1</v>
      </c>
      <c r="U144" s="135">
        <v>9</v>
      </c>
      <c r="V144" s="135">
        <v>0</v>
      </c>
      <c r="W144" s="135">
        <v>0</v>
      </c>
      <c r="X144" s="135">
        <v>0</v>
      </c>
      <c r="Y144" s="135">
        <v>0</v>
      </c>
      <c r="Z144" s="135">
        <v>0</v>
      </c>
      <c r="AA144" s="135">
        <v>1</v>
      </c>
      <c r="AB144" s="135">
        <v>0</v>
      </c>
      <c r="AC144" s="135">
        <v>0</v>
      </c>
      <c r="AD144" s="135">
        <v>2.5</v>
      </c>
      <c r="AE144" s="135">
        <v>24</v>
      </c>
      <c r="AF144" s="135">
        <v>2</v>
      </c>
      <c r="AG144" s="135">
        <v>56.5</v>
      </c>
      <c r="AH144" s="135">
        <v>0</v>
      </c>
      <c r="AI144" s="135">
        <v>10</v>
      </c>
      <c r="AJ144" s="135">
        <v>0</v>
      </c>
      <c r="AK144" s="135">
        <v>32</v>
      </c>
      <c r="AL144" s="135">
        <v>3</v>
      </c>
      <c r="AM144" s="135">
        <v>0</v>
      </c>
      <c r="AN144" s="135">
        <v>0</v>
      </c>
      <c r="AO144" s="135">
        <v>0</v>
      </c>
      <c r="AP144" s="135">
        <v>0</v>
      </c>
      <c r="AQ144" s="135">
        <v>0</v>
      </c>
      <c r="AR144" s="135">
        <v>0</v>
      </c>
      <c r="AS144" s="135">
        <v>0</v>
      </c>
      <c r="AT144" s="135">
        <v>0</v>
      </c>
      <c r="AU144" s="135">
        <v>0</v>
      </c>
      <c r="AV144" s="135">
        <v>0</v>
      </c>
      <c r="AW144" s="135">
        <v>0</v>
      </c>
      <c r="AX144" s="135">
        <v>1</v>
      </c>
      <c r="AY144" s="135">
        <v>0</v>
      </c>
      <c r="AZ144" s="135">
        <v>0</v>
      </c>
      <c r="BA144" s="135">
        <v>0</v>
      </c>
      <c r="BB144" s="135">
        <v>0</v>
      </c>
      <c r="BC144" s="135">
        <v>0</v>
      </c>
      <c r="BD144" s="135">
        <v>0</v>
      </c>
      <c r="BE144" s="135">
        <v>0</v>
      </c>
      <c r="BF144" s="135">
        <v>0</v>
      </c>
      <c r="BG144" s="135">
        <v>0</v>
      </c>
      <c r="BH144" s="135">
        <v>0</v>
      </c>
      <c r="BI144" s="135">
        <v>0</v>
      </c>
      <c r="BJ144" s="135">
        <v>0</v>
      </c>
      <c r="BK144" s="135">
        <v>0</v>
      </c>
      <c r="BL144" s="135">
        <v>0</v>
      </c>
      <c r="BM144" s="135">
        <v>0</v>
      </c>
      <c r="BN144" s="135">
        <v>0</v>
      </c>
      <c r="BO144" s="135">
        <v>0</v>
      </c>
      <c r="BP144" s="135">
        <v>0</v>
      </c>
      <c r="BQ144" s="135">
        <v>0</v>
      </c>
      <c r="BR144" s="135">
        <v>0</v>
      </c>
      <c r="BS144" s="135">
        <v>0</v>
      </c>
      <c r="BT144" s="135">
        <v>0</v>
      </c>
      <c r="BU144" s="135">
        <v>1</v>
      </c>
      <c r="BV144" s="135">
        <v>0</v>
      </c>
      <c r="BW144" s="135">
        <v>0</v>
      </c>
      <c r="BX144" s="135">
        <v>21</v>
      </c>
      <c r="BY144" s="135">
        <v>18</v>
      </c>
      <c r="BZ144" s="135">
        <v>0</v>
      </c>
      <c r="CA144" s="144">
        <f t="shared" si="16"/>
        <v>252</v>
      </c>
      <c r="CD144" s="135">
        <f t="shared" si="17"/>
        <v>254</v>
      </c>
    </row>
    <row r="145" spans="5:82" x14ac:dyDescent="0.2">
      <c r="E145" s="139">
        <v>153</v>
      </c>
      <c r="F145" s="161">
        <v>705</v>
      </c>
      <c r="G145" s="135">
        <f>'Revised Stratig. - April ''08'!$X$152</f>
        <v>2005.21845532725</v>
      </c>
      <c r="H145" s="135">
        <v>14</v>
      </c>
      <c r="I145" s="135">
        <v>0</v>
      </c>
      <c r="J145" s="135">
        <v>0</v>
      </c>
      <c r="K145" s="135">
        <v>9</v>
      </c>
      <c r="L145" s="135">
        <v>1</v>
      </c>
      <c r="M145" s="135">
        <v>0</v>
      </c>
      <c r="N145" s="135">
        <v>3</v>
      </c>
      <c r="O145" s="135">
        <v>121</v>
      </c>
      <c r="P145" s="135">
        <v>0</v>
      </c>
      <c r="Q145" s="135">
        <v>0</v>
      </c>
      <c r="R145" s="135">
        <v>0</v>
      </c>
      <c r="S145" s="135">
        <v>0</v>
      </c>
      <c r="T145" s="135">
        <v>1</v>
      </c>
      <c r="U145" s="135">
        <v>1</v>
      </c>
      <c r="V145" s="135">
        <v>1</v>
      </c>
      <c r="W145" s="135">
        <v>0</v>
      </c>
      <c r="X145" s="135">
        <v>0</v>
      </c>
      <c r="Y145" s="135">
        <v>0</v>
      </c>
      <c r="Z145" s="135">
        <v>0</v>
      </c>
      <c r="AA145" s="135">
        <v>2</v>
      </c>
      <c r="AB145" s="135">
        <v>0</v>
      </c>
      <c r="AC145" s="135">
        <v>0</v>
      </c>
      <c r="AD145" s="135">
        <v>1</v>
      </c>
      <c r="AE145" s="135">
        <v>17.5</v>
      </c>
      <c r="AF145" s="135">
        <v>0</v>
      </c>
      <c r="AG145" s="135">
        <v>62.5</v>
      </c>
      <c r="AH145" s="135">
        <v>0</v>
      </c>
      <c r="AI145" s="135">
        <v>10</v>
      </c>
      <c r="AJ145" s="135">
        <v>1</v>
      </c>
      <c r="AK145" s="135">
        <v>21</v>
      </c>
      <c r="AL145" s="135">
        <v>1</v>
      </c>
      <c r="AM145" s="135">
        <v>0</v>
      </c>
      <c r="AN145" s="135">
        <v>0</v>
      </c>
      <c r="AO145" s="135">
        <v>0</v>
      </c>
      <c r="AP145" s="135">
        <v>0</v>
      </c>
      <c r="AQ145" s="135">
        <v>0</v>
      </c>
      <c r="AR145" s="135">
        <v>0</v>
      </c>
      <c r="AS145" s="135">
        <v>0</v>
      </c>
      <c r="AT145" s="135">
        <v>0</v>
      </c>
      <c r="AU145" s="135">
        <v>1</v>
      </c>
      <c r="AV145" s="135">
        <v>0</v>
      </c>
      <c r="AW145" s="135">
        <v>0</v>
      </c>
      <c r="AX145" s="135">
        <v>0</v>
      </c>
      <c r="AY145" s="135">
        <v>0</v>
      </c>
      <c r="AZ145" s="135">
        <v>0</v>
      </c>
      <c r="BA145" s="135">
        <v>0</v>
      </c>
      <c r="BB145" s="135">
        <v>0</v>
      </c>
      <c r="BC145" s="135">
        <v>0</v>
      </c>
      <c r="BD145" s="135">
        <v>1</v>
      </c>
      <c r="BE145" s="135">
        <v>0</v>
      </c>
      <c r="BF145" s="135">
        <v>0</v>
      </c>
      <c r="BG145" s="135">
        <v>0</v>
      </c>
      <c r="BH145" s="135">
        <v>0</v>
      </c>
      <c r="BI145" s="135">
        <v>0</v>
      </c>
      <c r="BJ145" s="135">
        <v>0</v>
      </c>
      <c r="BK145" s="135">
        <v>0</v>
      </c>
      <c r="BL145" s="135">
        <v>0</v>
      </c>
      <c r="BM145" s="135">
        <v>0</v>
      </c>
      <c r="BN145" s="135">
        <v>0</v>
      </c>
      <c r="BO145" s="135">
        <v>0</v>
      </c>
      <c r="BP145" s="135">
        <v>0</v>
      </c>
      <c r="BQ145" s="135">
        <v>0</v>
      </c>
      <c r="BR145" s="135">
        <v>0</v>
      </c>
      <c r="BS145" s="135">
        <v>0</v>
      </c>
      <c r="BT145" s="135">
        <v>1</v>
      </c>
      <c r="BU145" s="135">
        <v>2</v>
      </c>
      <c r="BV145" s="135">
        <v>0</v>
      </c>
      <c r="BW145" s="135">
        <v>0</v>
      </c>
      <c r="BX145" s="135">
        <v>26</v>
      </c>
      <c r="BY145" s="135">
        <v>15</v>
      </c>
      <c r="BZ145" s="135">
        <v>0</v>
      </c>
      <c r="CA145" s="144">
        <f t="shared" si="16"/>
        <v>253</v>
      </c>
      <c r="CD145" s="135">
        <f t="shared" si="17"/>
        <v>258</v>
      </c>
    </row>
    <row r="146" spans="5:82" x14ac:dyDescent="0.2">
      <c r="E146" s="160"/>
      <c r="F146" s="161"/>
      <c r="CA146" s="144">
        <f t="shared" si="16"/>
        <v>0</v>
      </c>
      <c r="CD146" s="135">
        <f t="shared" si="17"/>
        <v>0</v>
      </c>
    </row>
    <row r="147" spans="5:82" x14ac:dyDescent="0.2">
      <c r="E147" s="160"/>
      <c r="F147" s="162" t="s">
        <v>5</v>
      </c>
      <c r="CA147" s="144">
        <f t="shared" si="16"/>
        <v>0</v>
      </c>
      <c r="CD147" s="135">
        <f t="shared" si="17"/>
        <v>0</v>
      </c>
    </row>
    <row r="148" spans="5:82" x14ac:dyDescent="0.2">
      <c r="E148" s="139">
        <v>173</v>
      </c>
      <c r="F148" s="161">
        <v>95</v>
      </c>
      <c r="G148" s="135">
        <f>'Revised Stratig. - April ''08'!$AC$144</f>
        <v>2178.49198407838</v>
      </c>
      <c r="H148" s="135">
        <v>28</v>
      </c>
      <c r="I148" s="135">
        <v>2</v>
      </c>
      <c r="J148" s="135">
        <v>1</v>
      </c>
      <c r="K148" s="135">
        <v>5</v>
      </c>
      <c r="L148" s="135">
        <v>1</v>
      </c>
      <c r="M148" s="135">
        <v>0</v>
      </c>
      <c r="N148" s="135">
        <v>5</v>
      </c>
      <c r="O148" s="135">
        <v>95</v>
      </c>
      <c r="P148" s="135">
        <v>2</v>
      </c>
      <c r="Q148" s="135">
        <v>0</v>
      </c>
      <c r="R148" s="135">
        <v>0</v>
      </c>
      <c r="S148" s="135">
        <v>1</v>
      </c>
      <c r="T148" s="135">
        <v>3</v>
      </c>
      <c r="U148" s="135">
        <v>0</v>
      </c>
      <c r="V148" s="135">
        <v>2</v>
      </c>
      <c r="W148" s="135">
        <v>0</v>
      </c>
      <c r="X148" s="135">
        <v>0</v>
      </c>
      <c r="Y148" s="135">
        <v>0</v>
      </c>
      <c r="Z148" s="135">
        <v>0</v>
      </c>
      <c r="AA148" s="135">
        <v>2</v>
      </c>
      <c r="AB148" s="135">
        <v>0</v>
      </c>
      <c r="AC148" s="135">
        <v>1</v>
      </c>
      <c r="AD148" s="135">
        <v>1</v>
      </c>
      <c r="AE148" s="135">
        <v>17</v>
      </c>
      <c r="AF148" s="135">
        <v>2</v>
      </c>
      <c r="AG148" s="135">
        <v>67</v>
      </c>
      <c r="AH148" s="135">
        <v>0</v>
      </c>
      <c r="AI148" s="135">
        <v>15</v>
      </c>
      <c r="AJ148" s="135">
        <v>0</v>
      </c>
      <c r="AK148" s="135">
        <v>31</v>
      </c>
      <c r="AL148" s="135">
        <v>2</v>
      </c>
      <c r="AM148" s="135">
        <v>0</v>
      </c>
      <c r="AN148" s="135">
        <v>2</v>
      </c>
      <c r="AO148" s="135">
        <v>0</v>
      </c>
      <c r="AP148" s="135">
        <v>0</v>
      </c>
      <c r="AQ148" s="135">
        <v>0</v>
      </c>
      <c r="AR148" s="135">
        <v>0</v>
      </c>
      <c r="AS148" s="135">
        <v>0</v>
      </c>
      <c r="AT148" s="135">
        <v>0</v>
      </c>
      <c r="AU148" s="135">
        <v>1</v>
      </c>
      <c r="AV148" s="135">
        <v>0</v>
      </c>
      <c r="AW148" s="135">
        <v>0</v>
      </c>
      <c r="AX148" s="135">
        <v>0</v>
      </c>
      <c r="AY148" s="135">
        <v>0</v>
      </c>
      <c r="AZ148" s="135">
        <v>0</v>
      </c>
      <c r="BA148" s="135">
        <v>0</v>
      </c>
      <c r="BB148" s="135">
        <v>0</v>
      </c>
      <c r="BC148" s="135">
        <v>0</v>
      </c>
      <c r="BD148" s="135">
        <v>0</v>
      </c>
      <c r="BE148" s="135">
        <v>0</v>
      </c>
      <c r="BF148" s="135">
        <v>0</v>
      </c>
      <c r="BG148" s="135">
        <v>0</v>
      </c>
      <c r="BH148" s="135">
        <v>0</v>
      </c>
      <c r="BI148" s="135">
        <v>0</v>
      </c>
      <c r="BJ148" s="135">
        <v>0</v>
      </c>
      <c r="BK148" s="135">
        <v>0</v>
      </c>
      <c r="BL148" s="135">
        <v>1</v>
      </c>
      <c r="BM148" s="135">
        <v>0</v>
      </c>
      <c r="BN148" s="135">
        <v>0</v>
      </c>
      <c r="BO148" s="135">
        <v>0</v>
      </c>
      <c r="BP148" s="135">
        <v>0</v>
      </c>
      <c r="BQ148" s="135">
        <v>0</v>
      </c>
      <c r="BR148" s="135">
        <v>0</v>
      </c>
      <c r="BS148" s="135">
        <v>0</v>
      </c>
      <c r="BT148" s="135">
        <v>1</v>
      </c>
      <c r="BU148" s="135">
        <v>0</v>
      </c>
      <c r="BV148" s="135">
        <v>0</v>
      </c>
      <c r="BW148" s="135">
        <v>0</v>
      </c>
      <c r="BX148" s="135">
        <v>26</v>
      </c>
      <c r="BY148" s="135">
        <v>16</v>
      </c>
      <c r="BZ148" s="135">
        <v>0</v>
      </c>
      <c r="CA148" s="144">
        <f t="shared" si="16"/>
        <v>255</v>
      </c>
      <c r="CD148" s="135">
        <f t="shared" si="17"/>
        <v>260</v>
      </c>
    </row>
    <row r="149" spans="5:82" x14ac:dyDescent="0.2">
      <c r="E149" s="139">
        <v>179.5</v>
      </c>
      <c r="F149" s="161">
        <v>105</v>
      </c>
      <c r="G149" s="135">
        <f>'Revised Stratig. - April ''08'!$AC$150</f>
        <v>2274.9679666874999</v>
      </c>
      <c r="H149" s="135">
        <v>30</v>
      </c>
      <c r="I149" s="135">
        <v>0</v>
      </c>
      <c r="J149" s="135">
        <v>0</v>
      </c>
      <c r="K149" s="135">
        <v>11</v>
      </c>
      <c r="L149" s="135">
        <v>0</v>
      </c>
      <c r="M149" s="135">
        <v>0</v>
      </c>
      <c r="N149" s="135">
        <v>2</v>
      </c>
      <c r="O149" s="135">
        <v>115</v>
      </c>
      <c r="P149" s="135">
        <v>1</v>
      </c>
      <c r="Q149" s="135">
        <v>0</v>
      </c>
      <c r="R149" s="135">
        <v>0</v>
      </c>
      <c r="S149" s="135">
        <v>0</v>
      </c>
      <c r="T149" s="135">
        <v>0</v>
      </c>
      <c r="U149" s="135">
        <v>1</v>
      </c>
      <c r="V149" s="135">
        <v>0</v>
      </c>
      <c r="W149" s="135">
        <v>0</v>
      </c>
      <c r="X149" s="135">
        <v>0</v>
      </c>
      <c r="Y149" s="135">
        <v>0</v>
      </c>
      <c r="Z149" s="135">
        <v>0</v>
      </c>
      <c r="AA149" s="135">
        <v>0</v>
      </c>
      <c r="AB149" s="135">
        <v>0</v>
      </c>
      <c r="AC149" s="135">
        <v>2</v>
      </c>
      <c r="AD149" s="135">
        <v>0</v>
      </c>
      <c r="AE149" s="135">
        <v>25.5</v>
      </c>
      <c r="AF149" s="135">
        <v>0</v>
      </c>
      <c r="AG149" s="135">
        <v>58.5</v>
      </c>
      <c r="AH149" s="135">
        <v>0</v>
      </c>
      <c r="AI149" s="135">
        <v>9</v>
      </c>
      <c r="AJ149" s="135">
        <v>0</v>
      </c>
      <c r="AK149" s="135">
        <v>24</v>
      </c>
      <c r="AL149" s="135">
        <v>3</v>
      </c>
      <c r="AM149" s="135">
        <v>0</v>
      </c>
      <c r="AN149" s="135">
        <v>2</v>
      </c>
      <c r="AO149" s="135">
        <v>0</v>
      </c>
      <c r="AP149" s="135">
        <v>0</v>
      </c>
      <c r="AQ149" s="135">
        <v>0</v>
      </c>
      <c r="AR149" s="135">
        <v>0</v>
      </c>
      <c r="AS149" s="135">
        <v>0</v>
      </c>
      <c r="AT149" s="135">
        <v>0</v>
      </c>
      <c r="AU149" s="135">
        <v>4</v>
      </c>
      <c r="AV149" s="135">
        <v>0</v>
      </c>
      <c r="AW149" s="135">
        <v>0</v>
      </c>
      <c r="AX149" s="135">
        <v>1</v>
      </c>
      <c r="AY149" s="135">
        <v>0</v>
      </c>
      <c r="AZ149" s="135">
        <v>2</v>
      </c>
      <c r="BA149" s="135">
        <v>0</v>
      </c>
      <c r="BB149" s="135">
        <v>0</v>
      </c>
      <c r="BC149" s="135">
        <v>0</v>
      </c>
      <c r="BD149" s="135">
        <v>1</v>
      </c>
      <c r="BE149" s="135">
        <v>0</v>
      </c>
      <c r="BF149" s="135">
        <v>1</v>
      </c>
      <c r="BG149" s="135">
        <v>0</v>
      </c>
      <c r="BH149" s="135">
        <v>0</v>
      </c>
      <c r="BI149" s="135">
        <v>0</v>
      </c>
      <c r="BJ149" s="135">
        <v>0</v>
      </c>
      <c r="BK149" s="135">
        <v>0</v>
      </c>
      <c r="BL149" s="135">
        <v>0</v>
      </c>
      <c r="BM149" s="135">
        <v>0</v>
      </c>
      <c r="BN149" s="135">
        <v>0</v>
      </c>
      <c r="BO149" s="135">
        <v>2</v>
      </c>
      <c r="BP149" s="135">
        <v>0</v>
      </c>
      <c r="BQ149" s="135">
        <v>0</v>
      </c>
      <c r="BR149" s="135">
        <v>0</v>
      </c>
      <c r="BS149" s="135">
        <v>0</v>
      </c>
      <c r="BT149" s="135">
        <v>0</v>
      </c>
      <c r="BU149" s="135">
        <v>2</v>
      </c>
      <c r="BV149" s="135">
        <v>0</v>
      </c>
      <c r="BW149" s="135">
        <v>0</v>
      </c>
      <c r="BX149" s="135">
        <v>31</v>
      </c>
      <c r="BY149" s="135">
        <v>20</v>
      </c>
      <c r="BZ149" s="135">
        <v>0</v>
      </c>
      <c r="CA149" s="144">
        <f t="shared" si="16"/>
        <v>252</v>
      </c>
      <c r="CD149" s="135">
        <f t="shared" si="17"/>
        <v>267</v>
      </c>
    </row>
    <row r="151" spans="5:82" x14ac:dyDescent="0.2">
      <c r="G151" s="140"/>
    </row>
    <row r="152" spans="5:82" x14ac:dyDescent="0.2">
      <c r="G152" s="140"/>
    </row>
    <row r="153" spans="5:82" x14ac:dyDescent="0.2">
      <c r="G153" s="140"/>
    </row>
    <row r="154" spans="5:82" x14ac:dyDescent="0.2">
      <c r="G154" s="140"/>
    </row>
    <row r="155" spans="5:82" x14ac:dyDescent="0.2">
      <c r="G155" s="140"/>
    </row>
    <row r="156" spans="5:82" x14ac:dyDescent="0.2">
      <c r="G156" s="140"/>
    </row>
    <row r="157" spans="5:82" x14ac:dyDescent="0.2">
      <c r="G157" s="140"/>
    </row>
    <row r="158" spans="5:82" x14ac:dyDescent="0.2">
      <c r="G158" s="140"/>
    </row>
    <row r="159" spans="5:82" x14ac:dyDescent="0.2">
      <c r="G159" s="140"/>
    </row>
    <row r="160" spans="5:82" x14ac:dyDescent="0.2">
      <c r="G160" s="140"/>
    </row>
    <row r="161" spans="1:82" x14ac:dyDescent="0.2">
      <c r="G161" s="140"/>
    </row>
    <row r="162" spans="1:82" x14ac:dyDescent="0.2">
      <c r="G162" s="140"/>
    </row>
    <row r="163" spans="1:82" x14ac:dyDescent="0.2">
      <c r="G163" s="140"/>
    </row>
    <row r="164" spans="1:82" x14ac:dyDescent="0.2">
      <c r="G164" s="140"/>
    </row>
    <row r="165" spans="1:82" x14ac:dyDescent="0.2">
      <c r="G165" s="140"/>
    </row>
    <row r="166" spans="1:82" x14ac:dyDescent="0.2">
      <c r="G166" s="140"/>
    </row>
    <row r="167" spans="1:82" x14ac:dyDescent="0.2">
      <c r="G167" s="140"/>
    </row>
    <row r="168" spans="1:82" x14ac:dyDescent="0.2">
      <c r="G168" s="140"/>
    </row>
    <row r="169" spans="1:82" x14ac:dyDescent="0.2">
      <c r="A169" s="135" t="s">
        <v>0</v>
      </c>
      <c r="B169" s="136" t="s">
        <v>314</v>
      </c>
      <c r="C169" s="135" t="s">
        <v>427</v>
      </c>
      <c r="D169" s="135" t="s">
        <v>206</v>
      </c>
      <c r="E169" s="163" t="s">
        <v>464</v>
      </c>
      <c r="F169" s="135" t="s">
        <v>321</v>
      </c>
      <c r="G169" s="135" t="s">
        <v>117</v>
      </c>
      <c r="H169" s="135" t="s">
        <v>419</v>
      </c>
      <c r="I169" s="135" t="s">
        <v>6</v>
      </c>
      <c r="J169" s="135" t="s">
        <v>123</v>
      </c>
      <c r="K169" s="135" t="s">
        <v>8</v>
      </c>
      <c r="L169" s="135" t="s">
        <v>416</v>
      </c>
      <c r="M169" s="135" t="s">
        <v>386</v>
      </c>
      <c r="N169" s="135" t="s">
        <v>136</v>
      </c>
      <c r="O169" s="135" t="s">
        <v>119</v>
      </c>
      <c r="P169" s="135" t="s">
        <v>124</v>
      </c>
      <c r="Q169" s="135" t="s">
        <v>125</v>
      </c>
      <c r="R169" s="135" t="s">
        <v>138</v>
      </c>
      <c r="S169" s="135" t="s">
        <v>132</v>
      </c>
      <c r="T169" s="135" t="s">
        <v>134</v>
      </c>
      <c r="U169" s="135" t="s">
        <v>118</v>
      </c>
      <c r="V169" s="135" t="s">
        <v>126</v>
      </c>
      <c r="W169" s="135" t="s">
        <v>127</v>
      </c>
      <c r="X169" s="135" t="s">
        <v>128</v>
      </c>
      <c r="Y169" s="135" t="s">
        <v>130</v>
      </c>
      <c r="Z169" s="135" t="s">
        <v>131</v>
      </c>
      <c r="AA169" s="135" t="s">
        <v>19</v>
      </c>
      <c r="AB169" s="135" t="s">
        <v>129</v>
      </c>
      <c r="AC169" s="135" t="s">
        <v>122</v>
      </c>
      <c r="AD169" s="135" t="s">
        <v>18</v>
      </c>
      <c r="AE169" s="135" t="s">
        <v>418</v>
      </c>
      <c r="AF169" s="135" t="s">
        <v>417</v>
      </c>
      <c r="AG169" s="135" t="s">
        <v>135</v>
      </c>
      <c r="AH169" s="135" t="s">
        <v>14</v>
      </c>
      <c r="AI169" s="135" t="s">
        <v>13</v>
      </c>
      <c r="AJ169" s="135" t="s">
        <v>121</v>
      </c>
      <c r="AK169" s="135" t="s">
        <v>120</v>
      </c>
      <c r="AL169" s="135" t="s">
        <v>133</v>
      </c>
      <c r="AM169" s="135" t="s">
        <v>148</v>
      </c>
      <c r="AN169" s="135" t="s">
        <v>137</v>
      </c>
      <c r="AO169" s="135" t="s">
        <v>139</v>
      </c>
      <c r="AP169" s="135" t="s">
        <v>140</v>
      </c>
      <c r="AQ169" s="135" t="s">
        <v>141</v>
      </c>
      <c r="AR169" s="135" t="s">
        <v>142</v>
      </c>
      <c r="AS169" s="135" t="s">
        <v>143</v>
      </c>
      <c r="AT169" s="135" t="s">
        <v>147</v>
      </c>
      <c r="AU169" s="135" t="s">
        <v>41</v>
      </c>
      <c r="AV169" s="135" t="s">
        <v>149</v>
      </c>
      <c r="AW169" s="135" t="s">
        <v>150</v>
      </c>
      <c r="AX169" s="135" t="s">
        <v>385</v>
      </c>
      <c r="AY169" s="135" t="s">
        <v>152</v>
      </c>
      <c r="AZ169" s="135" t="s">
        <v>151</v>
      </c>
      <c r="BA169" s="135" t="s">
        <v>146</v>
      </c>
      <c r="BB169" s="135" t="s">
        <v>144</v>
      </c>
      <c r="BC169" s="135" t="s">
        <v>145</v>
      </c>
      <c r="BD169" s="135" t="s">
        <v>167</v>
      </c>
      <c r="BE169" s="135" t="s">
        <v>159</v>
      </c>
      <c r="BF169" s="135" t="s">
        <v>153</v>
      </c>
      <c r="BG169" s="135" t="s">
        <v>154</v>
      </c>
      <c r="BH169" s="135" t="s">
        <v>61</v>
      </c>
      <c r="BI169" s="135" t="s">
        <v>156</v>
      </c>
      <c r="BJ169" s="135" t="s">
        <v>390</v>
      </c>
      <c r="BK169" s="135" t="s">
        <v>157</v>
      </c>
      <c r="BL169" s="135" t="s">
        <v>158</v>
      </c>
      <c r="BM169" s="135" t="s">
        <v>388</v>
      </c>
      <c r="BN169" s="135" t="s">
        <v>391</v>
      </c>
      <c r="BO169" s="135" t="s">
        <v>155</v>
      </c>
      <c r="BP169" s="135" t="s">
        <v>160</v>
      </c>
      <c r="BQ169" s="135" t="s">
        <v>161</v>
      </c>
      <c r="BR169" s="135" t="s">
        <v>164</v>
      </c>
      <c r="BS169" s="135" t="s">
        <v>387</v>
      </c>
      <c r="BT169" s="135" t="s">
        <v>162</v>
      </c>
      <c r="BU169" s="135" t="s">
        <v>163</v>
      </c>
      <c r="BV169" s="135" t="s">
        <v>389</v>
      </c>
      <c r="BW169" s="135" t="s">
        <v>420</v>
      </c>
      <c r="BX169" s="135" t="s">
        <v>165</v>
      </c>
      <c r="BY169" s="135" t="s">
        <v>166</v>
      </c>
      <c r="BZ169" s="135" t="s">
        <v>168</v>
      </c>
      <c r="CA169" s="135" t="s">
        <v>432</v>
      </c>
      <c r="CB169" s="135" t="s">
        <v>433</v>
      </c>
      <c r="CC169" s="135" t="s">
        <v>437</v>
      </c>
      <c r="CD169" s="135" t="s">
        <v>463</v>
      </c>
    </row>
    <row r="170" spans="1:82" x14ac:dyDescent="0.2">
      <c r="A170" s="137" t="s">
        <v>1</v>
      </c>
    </row>
    <row r="171" spans="1:82" x14ac:dyDescent="0.2">
      <c r="A171" s="135">
        <v>1</v>
      </c>
      <c r="B171" s="136">
        <v>4</v>
      </c>
      <c r="C171" s="135" t="s">
        <v>424</v>
      </c>
      <c r="D171" s="138">
        <v>4</v>
      </c>
      <c r="E171" s="164">
        <v>64</v>
      </c>
      <c r="F171" s="135">
        <v>4</v>
      </c>
      <c r="G171" s="140">
        <f>'Revised Stratig. - April ''08'!$G$9</f>
        <v>2205</v>
      </c>
      <c r="I171" s="135">
        <f t="shared" ref="I171:AL171" si="18">(I5/$CA5)*100</f>
        <v>1.0169491525423728</v>
      </c>
      <c r="J171" s="135">
        <f t="shared" si="18"/>
        <v>0</v>
      </c>
      <c r="K171" s="135">
        <f t="shared" si="18"/>
        <v>4.406779661016949</v>
      </c>
      <c r="L171" s="135">
        <f t="shared" si="18"/>
        <v>0</v>
      </c>
      <c r="M171" s="135">
        <f t="shared" si="18"/>
        <v>0</v>
      </c>
      <c r="N171" s="135">
        <f t="shared" si="18"/>
        <v>1.6949152542372881</v>
      </c>
      <c r="O171" s="135">
        <f t="shared" si="18"/>
        <v>29.830508474576273</v>
      </c>
      <c r="P171" s="135">
        <f t="shared" si="18"/>
        <v>0</v>
      </c>
      <c r="Q171" s="135">
        <f t="shared" si="18"/>
        <v>0</v>
      </c>
      <c r="R171" s="135">
        <f t="shared" si="18"/>
        <v>0.33898305084745761</v>
      </c>
      <c r="S171" s="135">
        <f t="shared" si="18"/>
        <v>0</v>
      </c>
      <c r="T171" s="135">
        <f t="shared" si="18"/>
        <v>0</v>
      </c>
      <c r="U171" s="135">
        <f t="shared" si="18"/>
        <v>0</v>
      </c>
      <c r="V171" s="135">
        <f t="shared" si="18"/>
        <v>0.33898305084745761</v>
      </c>
      <c r="W171" s="135">
        <f t="shared" si="18"/>
        <v>0</v>
      </c>
      <c r="X171" s="135">
        <f t="shared" si="18"/>
        <v>0</v>
      </c>
      <c r="Y171" s="135">
        <f t="shared" si="18"/>
        <v>0</v>
      </c>
      <c r="Z171" s="135">
        <f t="shared" si="18"/>
        <v>0</v>
      </c>
      <c r="AA171" s="135">
        <f t="shared" si="18"/>
        <v>0</v>
      </c>
      <c r="AB171" s="135">
        <f t="shared" si="18"/>
        <v>0</v>
      </c>
      <c r="AC171" s="135">
        <f t="shared" si="18"/>
        <v>0</v>
      </c>
      <c r="AD171" s="135">
        <f t="shared" si="18"/>
        <v>1.3559322033898304</v>
      </c>
      <c r="AE171" s="135">
        <f t="shared" si="18"/>
        <v>23.050847457627118</v>
      </c>
      <c r="AF171" s="135">
        <f t="shared" si="18"/>
        <v>1.0169491525423728</v>
      </c>
      <c r="AG171" s="135">
        <f t="shared" si="18"/>
        <v>22.372881355932204</v>
      </c>
      <c r="AH171" s="135">
        <f t="shared" si="18"/>
        <v>0</v>
      </c>
      <c r="AI171" s="135">
        <f t="shared" si="18"/>
        <v>3.3898305084745761</v>
      </c>
      <c r="AJ171" s="135">
        <f t="shared" si="18"/>
        <v>0</v>
      </c>
      <c r="AK171" s="135">
        <f t="shared" si="18"/>
        <v>10.508474576271185</v>
      </c>
      <c r="AL171" s="135">
        <f t="shared" si="18"/>
        <v>0.67796610169491522</v>
      </c>
      <c r="AM171" s="135">
        <f t="shared" ref="AM171:BW171" si="19">(AM5/$CD5)*100</f>
        <v>0.66006600660066006</v>
      </c>
      <c r="AN171" s="135">
        <f t="shared" si="19"/>
        <v>0.99009900990099009</v>
      </c>
      <c r="AO171" s="135">
        <f t="shared" si="19"/>
        <v>0</v>
      </c>
      <c r="AP171" s="135">
        <f t="shared" si="19"/>
        <v>0</v>
      </c>
      <c r="AQ171" s="135">
        <f t="shared" si="19"/>
        <v>0</v>
      </c>
      <c r="AR171" s="135">
        <f t="shared" si="19"/>
        <v>0</v>
      </c>
      <c r="AS171" s="135">
        <f t="shared" si="19"/>
        <v>0</v>
      </c>
      <c r="AT171" s="135">
        <f t="shared" si="19"/>
        <v>0</v>
      </c>
      <c r="AU171" s="135">
        <f t="shared" si="19"/>
        <v>0</v>
      </c>
      <c r="AV171" s="135">
        <f t="shared" si="19"/>
        <v>0</v>
      </c>
      <c r="AW171" s="135">
        <f t="shared" si="19"/>
        <v>0</v>
      </c>
      <c r="AX171" s="135">
        <f t="shared" si="19"/>
        <v>0</v>
      </c>
      <c r="AY171" s="135">
        <f t="shared" si="19"/>
        <v>0</v>
      </c>
      <c r="AZ171" s="135">
        <f t="shared" si="19"/>
        <v>0</v>
      </c>
      <c r="BA171" s="135">
        <f t="shared" si="19"/>
        <v>0</v>
      </c>
      <c r="BB171" s="135">
        <f t="shared" si="19"/>
        <v>0</v>
      </c>
      <c r="BC171" s="135">
        <f t="shared" si="19"/>
        <v>0</v>
      </c>
      <c r="BD171" s="135">
        <f t="shared" si="19"/>
        <v>0.33003300330033003</v>
      </c>
      <c r="BE171" s="135">
        <f t="shared" si="19"/>
        <v>0</v>
      </c>
      <c r="BF171" s="135">
        <f t="shared" si="19"/>
        <v>0</v>
      </c>
      <c r="BG171" s="135">
        <f t="shared" si="19"/>
        <v>0</v>
      </c>
      <c r="BH171" s="135">
        <f t="shared" si="19"/>
        <v>0</v>
      </c>
      <c r="BI171" s="135">
        <f t="shared" si="19"/>
        <v>0.33003300330033003</v>
      </c>
      <c r="BJ171" s="135">
        <f t="shared" si="19"/>
        <v>0</v>
      </c>
      <c r="BK171" s="135">
        <f t="shared" si="19"/>
        <v>0</v>
      </c>
      <c r="BL171" s="135">
        <f t="shared" si="19"/>
        <v>0</v>
      </c>
      <c r="BM171" s="135">
        <f t="shared" si="19"/>
        <v>0</v>
      </c>
      <c r="BN171" s="135">
        <f t="shared" si="19"/>
        <v>0</v>
      </c>
      <c r="BO171" s="135">
        <f t="shared" si="19"/>
        <v>0</v>
      </c>
      <c r="BP171" s="135">
        <f t="shared" si="19"/>
        <v>0</v>
      </c>
      <c r="BQ171" s="135">
        <f t="shared" si="19"/>
        <v>0</v>
      </c>
      <c r="BR171" s="135">
        <f t="shared" si="19"/>
        <v>0</v>
      </c>
      <c r="BS171" s="135">
        <f t="shared" si="19"/>
        <v>0</v>
      </c>
      <c r="BT171" s="135">
        <f t="shared" si="19"/>
        <v>0</v>
      </c>
      <c r="BU171" s="135">
        <f t="shared" si="19"/>
        <v>0.33003300330033003</v>
      </c>
      <c r="BV171" s="135">
        <f t="shared" si="19"/>
        <v>0</v>
      </c>
      <c r="BW171" s="135">
        <f t="shared" si="19"/>
        <v>0</v>
      </c>
      <c r="CA171" s="135">
        <f t="shared" ref="CA171:CA192" si="20">(CA5/$CA5)*100</f>
        <v>100</v>
      </c>
      <c r="CD171" s="135">
        <f t="shared" ref="CD171:CD192" si="21">(CD5/$CD5)*100</f>
        <v>100</v>
      </c>
    </row>
    <row r="172" spans="1:82" x14ac:dyDescent="0.2">
      <c r="A172" s="135">
        <v>1</v>
      </c>
      <c r="B172" s="136">
        <v>14</v>
      </c>
      <c r="C172" s="135" t="s">
        <v>424</v>
      </c>
      <c r="D172" s="141">
        <v>14</v>
      </c>
      <c r="E172" s="164">
        <v>74</v>
      </c>
      <c r="F172" s="135">
        <v>14</v>
      </c>
      <c r="G172" s="140">
        <f>'Revised Stratig. - April ''08'!$G$19</f>
        <v>2385</v>
      </c>
      <c r="I172" s="135">
        <f t="shared" ref="I172:AL172" si="22">(I6/$CA6)*100</f>
        <v>0.34843205574912894</v>
      </c>
      <c r="J172" s="135">
        <f t="shared" si="22"/>
        <v>0</v>
      </c>
      <c r="K172" s="135">
        <f t="shared" si="22"/>
        <v>4.8780487804878048</v>
      </c>
      <c r="L172" s="135">
        <f t="shared" si="22"/>
        <v>0</v>
      </c>
      <c r="M172" s="135">
        <f t="shared" si="22"/>
        <v>0</v>
      </c>
      <c r="N172" s="135">
        <f t="shared" si="22"/>
        <v>0.69686411149825789</v>
      </c>
      <c r="O172" s="135">
        <f t="shared" si="22"/>
        <v>29.616724738675959</v>
      </c>
      <c r="P172" s="135">
        <f t="shared" si="22"/>
        <v>0.34843205574912894</v>
      </c>
      <c r="Q172" s="135">
        <f t="shared" si="22"/>
        <v>0</v>
      </c>
      <c r="R172" s="135">
        <f t="shared" si="22"/>
        <v>0.34843205574912894</v>
      </c>
      <c r="S172" s="135">
        <f t="shared" si="22"/>
        <v>0</v>
      </c>
      <c r="T172" s="135">
        <f t="shared" si="22"/>
        <v>0</v>
      </c>
      <c r="U172" s="135">
        <f t="shared" si="22"/>
        <v>0</v>
      </c>
      <c r="V172" s="135">
        <f t="shared" si="22"/>
        <v>0.34843205574912894</v>
      </c>
      <c r="W172" s="135">
        <f t="shared" si="22"/>
        <v>0.34843205574912894</v>
      </c>
      <c r="X172" s="135">
        <f t="shared" si="22"/>
        <v>0</v>
      </c>
      <c r="Y172" s="135">
        <f t="shared" si="22"/>
        <v>0</v>
      </c>
      <c r="Z172" s="135">
        <f t="shared" si="22"/>
        <v>0</v>
      </c>
      <c r="AA172" s="135">
        <f t="shared" si="22"/>
        <v>0</v>
      </c>
      <c r="AB172" s="135">
        <f t="shared" si="22"/>
        <v>0.34843205574912894</v>
      </c>
      <c r="AC172" s="135">
        <f t="shared" si="22"/>
        <v>0.69686411149825789</v>
      </c>
      <c r="AD172" s="135">
        <f t="shared" si="22"/>
        <v>1.3937282229965158</v>
      </c>
      <c r="AE172" s="135">
        <f t="shared" si="22"/>
        <v>13.588850174216027</v>
      </c>
      <c r="AF172" s="135">
        <f t="shared" si="22"/>
        <v>1.7421602787456445</v>
      </c>
      <c r="AG172" s="135">
        <f t="shared" si="22"/>
        <v>31.358885017421599</v>
      </c>
      <c r="AH172" s="135">
        <f t="shared" si="22"/>
        <v>0</v>
      </c>
      <c r="AI172" s="135">
        <f t="shared" si="22"/>
        <v>2.0905923344947737</v>
      </c>
      <c r="AJ172" s="135">
        <f t="shared" si="22"/>
        <v>0</v>
      </c>
      <c r="AK172" s="135">
        <f t="shared" si="22"/>
        <v>11.149825783972126</v>
      </c>
      <c r="AL172" s="135">
        <f t="shared" si="22"/>
        <v>0.69686411149825789</v>
      </c>
      <c r="AM172" s="135">
        <f t="shared" ref="AM172:BW172" si="23">(AM6/$CD6)*100</f>
        <v>1.0169491525423728</v>
      </c>
      <c r="AN172" s="135">
        <f t="shared" si="23"/>
        <v>1.0169491525423728</v>
      </c>
      <c r="AO172" s="135">
        <f t="shared" si="23"/>
        <v>0</v>
      </c>
      <c r="AP172" s="135">
        <f t="shared" si="23"/>
        <v>0</v>
      </c>
      <c r="AQ172" s="135">
        <f t="shared" si="23"/>
        <v>0</v>
      </c>
      <c r="AR172" s="135">
        <f t="shared" si="23"/>
        <v>0</v>
      </c>
      <c r="AS172" s="135">
        <f t="shared" si="23"/>
        <v>0</v>
      </c>
      <c r="AT172" s="135">
        <f t="shared" si="23"/>
        <v>0</v>
      </c>
      <c r="AU172" s="135">
        <f t="shared" si="23"/>
        <v>0</v>
      </c>
      <c r="AV172" s="135">
        <f t="shared" si="23"/>
        <v>0</v>
      </c>
      <c r="AW172" s="135">
        <f t="shared" si="23"/>
        <v>0</v>
      </c>
      <c r="AX172" s="135">
        <f t="shared" si="23"/>
        <v>0</v>
      </c>
      <c r="AY172" s="135">
        <f t="shared" si="23"/>
        <v>0</v>
      </c>
      <c r="AZ172" s="135">
        <f t="shared" si="23"/>
        <v>0</v>
      </c>
      <c r="BA172" s="135">
        <f t="shared" si="23"/>
        <v>0</v>
      </c>
      <c r="BB172" s="135">
        <f t="shared" si="23"/>
        <v>0</v>
      </c>
      <c r="BC172" s="135">
        <f t="shared" si="23"/>
        <v>0</v>
      </c>
      <c r="BD172" s="135">
        <f t="shared" si="23"/>
        <v>0.33898305084745761</v>
      </c>
      <c r="BE172" s="135">
        <f t="shared" si="23"/>
        <v>0</v>
      </c>
      <c r="BF172" s="135">
        <f t="shared" si="23"/>
        <v>0</v>
      </c>
      <c r="BG172" s="135">
        <f t="shared" si="23"/>
        <v>0</v>
      </c>
      <c r="BH172" s="135">
        <f t="shared" si="23"/>
        <v>0</v>
      </c>
      <c r="BI172" s="135">
        <f t="shared" si="23"/>
        <v>0</v>
      </c>
      <c r="BJ172" s="135">
        <f t="shared" si="23"/>
        <v>0</v>
      </c>
      <c r="BK172" s="135">
        <f t="shared" si="23"/>
        <v>0</v>
      </c>
      <c r="BL172" s="135">
        <f t="shared" si="23"/>
        <v>0</v>
      </c>
      <c r="BM172" s="135">
        <f t="shared" si="23"/>
        <v>0</v>
      </c>
      <c r="BN172" s="135">
        <f t="shared" si="23"/>
        <v>0</v>
      </c>
      <c r="BO172" s="135">
        <f t="shared" si="23"/>
        <v>0</v>
      </c>
      <c r="BP172" s="135">
        <f t="shared" si="23"/>
        <v>0.33898305084745761</v>
      </c>
      <c r="BQ172" s="135">
        <f t="shared" si="23"/>
        <v>0</v>
      </c>
      <c r="BR172" s="135">
        <f t="shared" si="23"/>
        <v>0</v>
      </c>
      <c r="BS172" s="135">
        <f t="shared" si="23"/>
        <v>0</v>
      </c>
      <c r="BT172" s="135">
        <f t="shared" si="23"/>
        <v>0</v>
      </c>
      <c r="BU172" s="135">
        <f t="shared" si="23"/>
        <v>0</v>
      </c>
      <c r="BV172" s="135">
        <f t="shared" si="23"/>
        <v>0</v>
      </c>
      <c r="BW172" s="135">
        <f t="shared" si="23"/>
        <v>0</v>
      </c>
      <c r="CA172" s="135">
        <f t="shared" si="20"/>
        <v>100</v>
      </c>
      <c r="CD172" s="135">
        <f t="shared" si="21"/>
        <v>100</v>
      </c>
    </row>
    <row r="173" spans="1:82" x14ac:dyDescent="0.2">
      <c r="A173" s="135">
        <v>1</v>
      </c>
      <c r="B173" s="136">
        <v>24</v>
      </c>
      <c r="C173" s="135" t="s">
        <v>424</v>
      </c>
      <c r="D173" s="141">
        <v>24</v>
      </c>
      <c r="E173" s="164">
        <v>84</v>
      </c>
      <c r="F173" s="135">
        <v>24</v>
      </c>
      <c r="G173" s="140">
        <f>'Revised Stratig. - April ''08'!$G$29</f>
        <v>2565</v>
      </c>
      <c r="I173" s="135">
        <f t="shared" ref="I173:AL173" si="24">(I7/$CA7)*100</f>
        <v>1.0204081632653061</v>
      </c>
      <c r="J173" s="135">
        <f t="shared" si="24"/>
        <v>0.3401360544217687</v>
      </c>
      <c r="K173" s="135">
        <f t="shared" si="24"/>
        <v>4.4217687074829932</v>
      </c>
      <c r="L173" s="135">
        <f t="shared" si="24"/>
        <v>0.68027210884353739</v>
      </c>
      <c r="M173" s="135">
        <f t="shared" si="24"/>
        <v>0</v>
      </c>
      <c r="N173" s="135">
        <f t="shared" si="24"/>
        <v>3.0612244897959182</v>
      </c>
      <c r="O173" s="135">
        <f t="shared" si="24"/>
        <v>31.632653061224492</v>
      </c>
      <c r="P173" s="135">
        <f t="shared" si="24"/>
        <v>0</v>
      </c>
      <c r="Q173" s="135">
        <f t="shared" si="24"/>
        <v>0</v>
      </c>
      <c r="R173" s="135">
        <f t="shared" si="24"/>
        <v>0</v>
      </c>
      <c r="S173" s="135">
        <f t="shared" si="24"/>
        <v>0</v>
      </c>
      <c r="T173" s="135">
        <f t="shared" si="24"/>
        <v>0</v>
      </c>
      <c r="U173" s="135">
        <f t="shared" si="24"/>
        <v>0.3401360544217687</v>
      </c>
      <c r="V173" s="135">
        <f t="shared" si="24"/>
        <v>0</v>
      </c>
      <c r="W173" s="135">
        <f t="shared" si="24"/>
        <v>0</v>
      </c>
      <c r="X173" s="135">
        <f t="shared" si="24"/>
        <v>0</v>
      </c>
      <c r="Y173" s="135">
        <f t="shared" si="24"/>
        <v>0</v>
      </c>
      <c r="Z173" s="135">
        <f t="shared" si="24"/>
        <v>0</v>
      </c>
      <c r="AA173" s="135">
        <f t="shared" si="24"/>
        <v>0</v>
      </c>
      <c r="AB173" s="135">
        <f t="shared" si="24"/>
        <v>0</v>
      </c>
      <c r="AC173" s="135">
        <f t="shared" si="24"/>
        <v>0.3401360544217687</v>
      </c>
      <c r="AD173" s="135">
        <f t="shared" si="24"/>
        <v>2.3809523809523809</v>
      </c>
      <c r="AE173" s="135">
        <f t="shared" si="24"/>
        <v>13.605442176870749</v>
      </c>
      <c r="AF173" s="135">
        <f t="shared" si="24"/>
        <v>0.3401360544217687</v>
      </c>
      <c r="AG173" s="135">
        <f t="shared" si="24"/>
        <v>25.510204081632654</v>
      </c>
      <c r="AH173" s="135">
        <f t="shared" si="24"/>
        <v>0</v>
      </c>
      <c r="AI173" s="135">
        <f t="shared" si="24"/>
        <v>3.4013605442176873</v>
      </c>
      <c r="AJ173" s="135">
        <f t="shared" si="24"/>
        <v>0</v>
      </c>
      <c r="AK173" s="135">
        <f t="shared" si="24"/>
        <v>11.904761904761903</v>
      </c>
      <c r="AL173" s="135">
        <f t="shared" si="24"/>
        <v>1.0204081632653061</v>
      </c>
      <c r="AM173" s="135">
        <f t="shared" ref="AM173:BW173" si="25">(AM7/$CD7)*100</f>
        <v>0.98360655737704927</v>
      </c>
      <c r="AN173" s="135">
        <f t="shared" si="25"/>
        <v>0</v>
      </c>
      <c r="AO173" s="135">
        <f t="shared" si="25"/>
        <v>0</v>
      </c>
      <c r="AP173" s="135">
        <f t="shared" si="25"/>
        <v>0</v>
      </c>
      <c r="AQ173" s="135">
        <f t="shared" si="25"/>
        <v>0</v>
      </c>
      <c r="AR173" s="135">
        <f t="shared" si="25"/>
        <v>0</v>
      </c>
      <c r="AS173" s="135">
        <f t="shared" si="25"/>
        <v>0</v>
      </c>
      <c r="AT173" s="135">
        <f t="shared" si="25"/>
        <v>0</v>
      </c>
      <c r="AU173" s="135">
        <f t="shared" si="25"/>
        <v>0</v>
      </c>
      <c r="AV173" s="135">
        <f t="shared" si="25"/>
        <v>0</v>
      </c>
      <c r="AW173" s="135">
        <f t="shared" si="25"/>
        <v>0</v>
      </c>
      <c r="AX173" s="135">
        <f t="shared" si="25"/>
        <v>0</v>
      </c>
      <c r="AY173" s="135">
        <f t="shared" si="25"/>
        <v>0</v>
      </c>
      <c r="AZ173" s="135">
        <f t="shared" si="25"/>
        <v>0.65573770491803274</v>
      </c>
      <c r="BA173" s="135">
        <f t="shared" si="25"/>
        <v>0</v>
      </c>
      <c r="BB173" s="135">
        <f t="shared" si="25"/>
        <v>0</v>
      </c>
      <c r="BC173" s="135">
        <f t="shared" si="25"/>
        <v>0</v>
      </c>
      <c r="BD173" s="135">
        <f t="shared" si="25"/>
        <v>1.3114754098360655</v>
      </c>
      <c r="BE173" s="135">
        <f t="shared" si="25"/>
        <v>0</v>
      </c>
      <c r="BF173" s="135">
        <f t="shared" si="25"/>
        <v>0</v>
      </c>
      <c r="BG173" s="135">
        <f t="shared" si="25"/>
        <v>0</v>
      </c>
      <c r="BH173" s="135">
        <f t="shared" si="25"/>
        <v>0</v>
      </c>
      <c r="BI173" s="135">
        <f t="shared" si="25"/>
        <v>0</v>
      </c>
      <c r="BJ173" s="135">
        <f t="shared" si="25"/>
        <v>0</v>
      </c>
      <c r="BK173" s="135">
        <f t="shared" si="25"/>
        <v>0</v>
      </c>
      <c r="BL173" s="135">
        <f t="shared" si="25"/>
        <v>0</v>
      </c>
      <c r="BM173" s="135">
        <f t="shared" si="25"/>
        <v>0</v>
      </c>
      <c r="BN173" s="135">
        <f t="shared" si="25"/>
        <v>0</v>
      </c>
      <c r="BO173" s="135">
        <f t="shared" si="25"/>
        <v>0</v>
      </c>
      <c r="BP173" s="135">
        <f t="shared" si="25"/>
        <v>0</v>
      </c>
      <c r="BQ173" s="135">
        <f t="shared" si="25"/>
        <v>0</v>
      </c>
      <c r="BR173" s="135">
        <f t="shared" si="25"/>
        <v>0</v>
      </c>
      <c r="BS173" s="135">
        <f t="shared" si="25"/>
        <v>0</v>
      </c>
      <c r="BT173" s="135">
        <f t="shared" si="25"/>
        <v>0</v>
      </c>
      <c r="BU173" s="135">
        <f t="shared" si="25"/>
        <v>0.65573770491803274</v>
      </c>
      <c r="BV173" s="135">
        <f t="shared" si="25"/>
        <v>0</v>
      </c>
      <c r="BW173" s="135">
        <f t="shared" si="25"/>
        <v>0</v>
      </c>
      <c r="CA173" s="135">
        <f t="shared" si="20"/>
        <v>100</v>
      </c>
      <c r="CD173" s="135">
        <f t="shared" si="21"/>
        <v>100</v>
      </c>
    </row>
    <row r="174" spans="1:82" x14ac:dyDescent="0.2">
      <c r="A174" s="135">
        <v>1</v>
      </c>
      <c r="B174" s="136">
        <v>34</v>
      </c>
      <c r="C174" s="135" t="s">
        <v>424</v>
      </c>
      <c r="D174" s="141">
        <v>34</v>
      </c>
      <c r="E174" s="164">
        <v>94</v>
      </c>
      <c r="F174" s="135">
        <v>34</v>
      </c>
      <c r="G174" s="140">
        <f>'Revised Stratig. - April ''08'!$G$39</f>
        <v>2746</v>
      </c>
      <c r="I174" s="135">
        <f t="shared" ref="I174:AL174" si="26">(I8/$CA8)*100</f>
        <v>1.3289036544850499</v>
      </c>
      <c r="J174" s="135">
        <f t="shared" si="26"/>
        <v>0</v>
      </c>
      <c r="K174" s="135">
        <f t="shared" si="26"/>
        <v>2.6578073089700998</v>
      </c>
      <c r="L174" s="135">
        <f t="shared" si="26"/>
        <v>0.33222591362126247</v>
      </c>
      <c r="M174" s="135">
        <f t="shared" si="26"/>
        <v>0</v>
      </c>
      <c r="N174" s="135">
        <f t="shared" si="26"/>
        <v>0.33222591362126247</v>
      </c>
      <c r="O174" s="135">
        <f t="shared" si="26"/>
        <v>25.91362126245847</v>
      </c>
      <c r="P174" s="135">
        <f t="shared" si="26"/>
        <v>0</v>
      </c>
      <c r="Q174" s="135">
        <f t="shared" si="26"/>
        <v>0</v>
      </c>
      <c r="R174" s="135">
        <f t="shared" si="26"/>
        <v>0</v>
      </c>
      <c r="S174" s="135">
        <f t="shared" si="26"/>
        <v>0</v>
      </c>
      <c r="T174" s="135">
        <f t="shared" si="26"/>
        <v>0</v>
      </c>
      <c r="U174" s="135">
        <f t="shared" si="26"/>
        <v>0.66445182724252494</v>
      </c>
      <c r="V174" s="135">
        <f t="shared" si="26"/>
        <v>0</v>
      </c>
      <c r="W174" s="135">
        <f t="shared" si="26"/>
        <v>0.33222591362126247</v>
      </c>
      <c r="X174" s="135">
        <f t="shared" si="26"/>
        <v>0</v>
      </c>
      <c r="Y174" s="135">
        <f t="shared" si="26"/>
        <v>0</v>
      </c>
      <c r="Z174" s="135">
        <f t="shared" si="26"/>
        <v>0</v>
      </c>
      <c r="AA174" s="135">
        <f t="shared" si="26"/>
        <v>0</v>
      </c>
      <c r="AB174" s="135">
        <f t="shared" si="26"/>
        <v>0</v>
      </c>
      <c r="AC174" s="135">
        <f t="shared" si="26"/>
        <v>0.99667774086378735</v>
      </c>
      <c r="AD174" s="135">
        <f t="shared" si="26"/>
        <v>0.99667774086378735</v>
      </c>
      <c r="AE174" s="135">
        <f t="shared" si="26"/>
        <v>20.26578073089701</v>
      </c>
      <c r="AF174" s="135">
        <f t="shared" si="26"/>
        <v>0.99667774086378735</v>
      </c>
      <c r="AG174" s="135">
        <f t="shared" si="26"/>
        <v>30.232558139534881</v>
      </c>
      <c r="AH174" s="135">
        <f t="shared" si="26"/>
        <v>0</v>
      </c>
      <c r="AI174" s="135">
        <f t="shared" si="26"/>
        <v>3.322259136212625</v>
      </c>
      <c r="AJ174" s="135">
        <f t="shared" si="26"/>
        <v>0.33222591362126247</v>
      </c>
      <c r="AK174" s="135">
        <f t="shared" si="26"/>
        <v>9.6345514950166127</v>
      </c>
      <c r="AL174" s="135">
        <f t="shared" si="26"/>
        <v>1.6611295681063125</v>
      </c>
      <c r="AM174" s="135">
        <f t="shared" ref="AM174:BW174" si="27">(AM8/$CD8)*100</f>
        <v>0.63291139240506333</v>
      </c>
      <c r="AN174" s="135">
        <f t="shared" si="27"/>
        <v>1.2658227848101267</v>
      </c>
      <c r="AO174" s="135">
        <f t="shared" si="27"/>
        <v>0</v>
      </c>
      <c r="AP174" s="135">
        <f t="shared" si="27"/>
        <v>0</v>
      </c>
      <c r="AQ174" s="135">
        <f t="shared" si="27"/>
        <v>0</v>
      </c>
      <c r="AR174" s="135">
        <f t="shared" si="27"/>
        <v>0</v>
      </c>
      <c r="AS174" s="135">
        <f t="shared" si="27"/>
        <v>0</v>
      </c>
      <c r="AT174" s="135">
        <f t="shared" si="27"/>
        <v>0</v>
      </c>
      <c r="AU174" s="135">
        <f t="shared" si="27"/>
        <v>0</v>
      </c>
      <c r="AV174" s="135">
        <f t="shared" si="27"/>
        <v>0</v>
      </c>
      <c r="AW174" s="135">
        <f t="shared" si="27"/>
        <v>0</v>
      </c>
      <c r="AX174" s="135">
        <f t="shared" si="27"/>
        <v>0.31645569620253167</v>
      </c>
      <c r="AY174" s="135">
        <f t="shared" si="27"/>
        <v>0</v>
      </c>
      <c r="AZ174" s="135">
        <f t="shared" si="27"/>
        <v>0.31645569620253167</v>
      </c>
      <c r="BA174" s="135">
        <f t="shared" si="27"/>
        <v>0</v>
      </c>
      <c r="BB174" s="135">
        <f t="shared" si="27"/>
        <v>0</v>
      </c>
      <c r="BC174" s="135">
        <f t="shared" si="27"/>
        <v>0</v>
      </c>
      <c r="BD174" s="135">
        <f t="shared" si="27"/>
        <v>1.89873417721519</v>
      </c>
      <c r="BE174" s="135">
        <f t="shared" si="27"/>
        <v>0</v>
      </c>
      <c r="BF174" s="135">
        <f t="shared" si="27"/>
        <v>0</v>
      </c>
      <c r="BG174" s="135">
        <f t="shared" si="27"/>
        <v>0</v>
      </c>
      <c r="BH174" s="135">
        <f t="shared" si="27"/>
        <v>0</v>
      </c>
      <c r="BI174" s="135">
        <f t="shared" si="27"/>
        <v>0</v>
      </c>
      <c r="BJ174" s="135">
        <f t="shared" si="27"/>
        <v>0</v>
      </c>
      <c r="BK174" s="135">
        <f t="shared" si="27"/>
        <v>0</v>
      </c>
      <c r="BL174" s="135">
        <f t="shared" si="27"/>
        <v>0</v>
      </c>
      <c r="BM174" s="135">
        <f t="shared" si="27"/>
        <v>0</v>
      </c>
      <c r="BN174" s="135">
        <f t="shared" si="27"/>
        <v>0</v>
      </c>
      <c r="BO174" s="135">
        <f t="shared" si="27"/>
        <v>0</v>
      </c>
      <c r="BP174" s="135">
        <f t="shared" si="27"/>
        <v>0</v>
      </c>
      <c r="BQ174" s="135">
        <f t="shared" si="27"/>
        <v>0</v>
      </c>
      <c r="BR174" s="135">
        <f t="shared" si="27"/>
        <v>0</v>
      </c>
      <c r="BS174" s="135">
        <f t="shared" si="27"/>
        <v>0</v>
      </c>
      <c r="BT174" s="135">
        <f t="shared" si="27"/>
        <v>0</v>
      </c>
      <c r="BU174" s="135">
        <f t="shared" si="27"/>
        <v>0.31645569620253167</v>
      </c>
      <c r="BV174" s="135">
        <f t="shared" si="27"/>
        <v>0</v>
      </c>
      <c r="BW174" s="135">
        <f t="shared" si="27"/>
        <v>0</v>
      </c>
      <c r="CA174" s="135">
        <f t="shared" si="20"/>
        <v>100</v>
      </c>
      <c r="CD174" s="135">
        <f t="shared" si="21"/>
        <v>100</v>
      </c>
    </row>
    <row r="175" spans="1:82" x14ac:dyDescent="0.2">
      <c r="A175" s="135">
        <v>1</v>
      </c>
      <c r="B175" s="136">
        <v>44</v>
      </c>
      <c r="C175" s="135" t="s">
        <v>424</v>
      </c>
      <c r="D175" s="141">
        <v>44</v>
      </c>
      <c r="E175" s="164">
        <v>104</v>
      </c>
      <c r="F175" s="135">
        <v>44</v>
      </c>
      <c r="G175" s="140">
        <f>'Revised Stratig. - April ''08'!$G$49</f>
        <v>2818</v>
      </c>
      <c r="I175" s="135">
        <f t="shared" ref="I175:AL175" si="28">(I9/$CA9)*100</f>
        <v>0.35842293906810035</v>
      </c>
      <c r="J175" s="135">
        <f t="shared" si="28"/>
        <v>0</v>
      </c>
      <c r="K175" s="135">
        <f t="shared" si="28"/>
        <v>6.8100358422939076</v>
      </c>
      <c r="L175" s="135">
        <f t="shared" si="28"/>
        <v>0.35842293906810035</v>
      </c>
      <c r="M175" s="135">
        <f t="shared" si="28"/>
        <v>0</v>
      </c>
      <c r="N175" s="135">
        <f t="shared" si="28"/>
        <v>1.7921146953405016</v>
      </c>
      <c r="O175" s="135">
        <f t="shared" si="28"/>
        <v>34.050179211469533</v>
      </c>
      <c r="P175" s="135">
        <f t="shared" si="28"/>
        <v>0</v>
      </c>
      <c r="Q175" s="135">
        <f t="shared" si="28"/>
        <v>0</v>
      </c>
      <c r="R175" s="135">
        <f t="shared" si="28"/>
        <v>0.35842293906810035</v>
      </c>
      <c r="S175" s="135">
        <f t="shared" si="28"/>
        <v>0</v>
      </c>
      <c r="T175" s="135">
        <f t="shared" si="28"/>
        <v>0</v>
      </c>
      <c r="U175" s="135">
        <f t="shared" si="28"/>
        <v>0.71684587813620071</v>
      </c>
      <c r="V175" s="135">
        <f t="shared" si="28"/>
        <v>0.35842293906810035</v>
      </c>
      <c r="W175" s="135">
        <f t="shared" si="28"/>
        <v>0.35842293906810035</v>
      </c>
      <c r="X175" s="135">
        <f t="shared" si="28"/>
        <v>0</v>
      </c>
      <c r="Y175" s="135">
        <f t="shared" si="28"/>
        <v>0</v>
      </c>
      <c r="Z175" s="135">
        <f t="shared" si="28"/>
        <v>0</v>
      </c>
      <c r="AA175" s="135">
        <f t="shared" si="28"/>
        <v>0</v>
      </c>
      <c r="AB175" s="135">
        <f t="shared" si="28"/>
        <v>0</v>
      </c>
      <c r="AC175" s="135">
        <f t="shared" si="28"/>
        <v>0.35842293906810035</v>
      </c>
      <c r="AD175" s="135">
        <f t="shared" si="28"/>
        <v>0.71684587813620071</v>
      </c>
      <c r="AE175" s="135">
        <f t="shared" si="28"/>
        <v>19.713261648745519</v>
      </c>
      <c r="AF175" s="135">
        <f t="shared" si="28"/>
        <v>1.0752688172043012</v>
      </c>
      <c r="AG175" s="135">
        <f t="shared" si="28"/>
        <v>21.146953405017921</v>
      </c>
      <c r="AH175" s="135">
        <f t="shared" si="28"/>
        <v>0</v>
      </c>
      <c r="AI175" s="135">
        <f t="shared" si="28"/>
        <v>4.3010752688172049</v>
      </c>
      <c r="AJ175" s="135">
        <f t="shared" si="28"/>
        <v>0</v>
      </c>
      <c r="AK175" s="135">
        <f t="shared" si="28"/>
        <v>6.4516129032258061</v>
      </c>
      <c r="AL175" s="135">
        <f t="shared" si="28"/>
        <v>1.0752688172043012</v>
      </c>
      <c r="AM175" s="135">
        <f t="shared" ref="AM175:BW175" si="29">(AM9/$CD9)*100</f>
        <v>1.048951048951049</v>
      </c>
      <c r="AN175" s="135">
        <f t="shared" si="29"/>
        <v>0.69930069930069927</v>
      </c>
      <c r="AO175" s="135">
        <f t="shared" si="29"/>
        <v>0</v>
      </c>
      <c r="AP175" s="135">
        <f t="shared" si="29"/>
        <v>0</v>
      </c>
      <c r="AQ175" s="135">
        <f t="shared" si="29"/>
        <v>0</v>
      </c>
      <c r="AR175" s="135">
        <f t="shared" si="29"/>
        <v>0</v>
      </c>
      <c r="AS175" s="135">
        <f t="shared" si="29"/>
        <v>0</v>
      </c>
      <c r="AT175" s="135">
        <f t="shared" si="29"/>
        <v>0</v>
      </c>
      <c r="AU175" s="135">
        <f t="shared" si="29"/>
        <v>0</v>
      </c>
      <c r="AV175" s="135">
        <f t="shared" si="29"/>
        <v>0</v>
      </c>
      <c r="AW175" s="135">
        <f t="shared" si="29"/>
        <v>0</v>
      </c>
      <c r="AX175" s="135">
        <f t="shared" si="29"/>
        <v>0</v>
      </c>
      <c r="AY175" s="135">
        <f t="shared" si="29"/>
        <v>0</v>
      </c>
      <c r="AZ175" s="135">
        <f t="shared" si="29"/>
        <v>0</v>
      </c>
      <c r="BA175" s="135">
        <f t="shared" si="29"/>
        <v>0</v>
      </c>
      <c r="BB175" s="135">
        <f t="shared" si="29"/>
        <v>0</v>
      </c>
      <c r="BC175" s="135">
        <f t="shared" si="29"/>
        <v>0</v>
      </c>
      <c r="BD175" s="135">
        <f t="shared" si="29"/>
        <v>0.34965034965034963</v>
      </c>
      <c r="BE175" s="135">
        <f t="shared" si="29"/>
        <v>0</v>
      </c>
      <c r="BF175" s="135">
        <f t="shared" si="29"/>
        <v>0</v>
      </c>
      <c r="BG175" s="135">
        <f t="shared" si="29"/>
        <v>0</v>
      </c>
      <c r="BH175" s="135">
        <f t="shared" si="29"/>
        <v>0</v>
      </c>
      <c r="BI175" s="135">
        <f t="shared" si="29"/>
        <v>0</v>
      </c>
      <c r="BJ175" s="135">
        <f t="shared" si="29"/>
        <v>0</v>
      </c>
      <c r="BK175" s="135">
        <f t="shared" si="29"/>
        <v>0</v>
      </c>
      <c r="BL175" s="135">
        <f t="shared" si="29"/>
        <v>0</v>
      </c>
      <c r="BM175" s="135">
        <f t="shared" si="29"/>
        <v>0</v>
      </c>
      <c r="BN175" s="135">
        <f t="shared" si="29"/>
        <v>0</v>
      </c>
      <c r="BO175" s="135">
        <f t="shared" si="29"/>
        <v>0</v>
      </c>
      <c r="BP175" s="135">
        <f t="shared" si="29"/>
        <v>0</v>
      </c>
      <c r="BQ175" s="135">
        <f t="shared" si="29"/>
        <v>0</v>
      </c>
      <c r="BR175" s="135">
        <f t="shared" si="29"/>
        <v>0</v>
      </c>
      <c r="BS175" s="135">
        <f t="shared" si="29"/>
        <v>0</v>
      </c>
      <c r="BT175" s="135">
        <f t="shared" si="29"/>
        <v>0</v>
      </c>
      <c r="BU175" s="135">
        <f t="shared" si="29"/>
        <v>0.34965034965034963</v>
      </c>
      <c r="BV175" s="135">
        <f t="shared" si="29"/>
        <v>0</v>
      </c>
      <c r="BW175" s="135">
        <f t="shared" si="29"/>
        <v>0</v>
      </c>
      <c r="CA175" s="135">
        <f t="shared" si="20"/>
        <v>100</v>
      </c>
      <c r="CD175" s="135">
        <f t="shared" si="21"/>
        <v>100</v>
      </c>
    </row>
    <row r="176" spans="1:82" x14ac:dyDescent="0.2">
      <c r="A176" s="135">
        <v>1</v>
      </c>
      <c r="B176" s="136">
        <v>54</v>
      </c>
      <c r="C176" s="135" t="s">
        <v>424</v>
      </c>
      <c r="D176" s="141">
        <v>54</v>
      </c>
      <c r="E176" s="164">
        <v>114</v>
      </c>
      <c r="F176" s="135">
        <v>54</v>
      </c>
      <c r="G176" s="140">
        <f>'Revised Stratig. - April ''08'!$G$59</f>
        <v>2915</v>
      </c>
      <c r="I176" s="135">
        <f t="shared" ref="I176:AL176" si="30">(I10/$CA10)*100</f>
        <v>0.3058103975535168</v>
      </c>
      <c r="J176" s="135">
        <f t="shared" si="30"/>
        <v>0</v>
      </c>
      <c r="K176" s="135">
        <f t="shared" si="30"/>
        <v>3.3639143730886847</v>
      </c>
      <c r="L176" s="135">
        <f t="shared" si="30"/>
        <v>0</v>
      </c>
      <c r="M176" s="135">
        <f t="shared" si="30"/>
        <v>0</v>
      </c>
      <c r="N176" s="135">
        <f t="shared" si="30"/>
        <v>0.6116207951070336</v>
      </c>
      <c r="O176" s="135">
        <f t="shared" si="30"/>
        <v>28.134556574923547</v>
      </c>
      <c r="P176" s="135">
        <f t="shared" si="30"/>
        <v>0</v>
      </c>
      <c r="Q176" s="135">
        <f t="shared" si="30"/>
        <v>0</v>
      </c>
      <c r="R176" s="135">
        <f t="shared" si="30"/>
        <v>0</v>
      </c>
      <c r="S176" s="135">
        <f t="shared" si="30"/>
        <v>0</v>
      </c>
      <c r="T176" s="135">
        <f t="shared" si="30"/>
        <v>0</v>
      </c>
      <c r="U176" s="135">
        <f t="shared" si="30"/>
        <v>0</v>
      </c>
      <c r="V176" s="135">
        <f t="shared" si="30"/>
        <v>0</v>
      </c>
      <c r="W176" s="135">
        <f t="shared" si="30"/>
        <v>0</v>
      </c>
      <c r="X176" s="135">
        <f t="shared" si="30"/>
        <v>0</v>
      </c>
      <c r="Y176" s="135">
        <f t="shared" si="30"/>
        <v>0</v>
      </c>
      <c r="Z176" s="135">
        <f t="shared" si="30"/>
        <v>0</v>
      </c>
      <c r="AA176" s="135">
        <f t="shared" si="30"/>
        <v>0</v>
      </c>
      <c r="AB176" s="135">
        <f t="shared" si="30"/>
        <v>0.3058103975535168</v>
      </c>
      <c r="AC176" s="135">
        <f t="shared" si="30"/>
        <v>0.3058103975535168</v>
      </c>
      <c r="AD176" s="135">
        <f t="shared" si="30"/>
        <v>0.91743119266055051</v>
      </c>
      <c r="AE176" s="135">
        <f t="shared" si="30"/>
        <v>21.100917431192663</v>
      </c>
      <c r="AF176" s="135">
        <f t="shared" si="30"/>
        <v>2.1406727828746175</v>
      </c>
      <c r="AG176" s="135">
        <f t="shared" si="30"/>
        <v>35.779816513761467</v>
      </c>
      <c r="AH176" s="135">
        <f t="shared" si="30"/>
        <v>0</v>
      </c>
      <c r="AI176" s="135">
        <f t="shared" si="30"/>
        <v>3.0581039755351682</v>
      </c>
      <c r="AJ176" s="135">
        <f t="shared" si="30"/>
        <v>0</v>
      </c>
      <c r="AK176" s="135">
        <f t="shared" si="30"/>
        <v>3.9755351681957185</v>
      </c>
      <c r="AL176" s="135">
        <f t="shared" si="30"/>
        <v>0</v>
      </c>
      <c r="AM176" s="135">
        <f t="shared" ref="AM176:BW176" si="31">(AM10/$CD10)*100</f>
        <v>0</v>
      </c>
      <c r="AN176" s="135">
        <f t="shared" si="31"/>
        <v>0.87976539589442826</v>
      </c>
      <c r="AO176" s="135">
        <f t="shared" si="31"/>
        <v>0</v>
      </c>
      <c r="AP176" s="135">
        <f t="shared" si="31"/>
        <v>0.2932551319648094</v>
      </c>
      <c r="AQ176" s="135">
        <f t="shared" si="31"/>
        <v>0</v>
      </c>
      <c r="AR176" s="135">
        <f t="shared" si="31"/>
        <v>0</v>
      </c>
      <c r="AS176" s="135">
        <f t="shared" si="31"/>
        <v>0</v>
      </c>
      <c r="AT176" s="135">
        <f t="shared" si="31"/>
        <v>0</v>
      </c>
      <c r="AU176" s="135">
        <f t="shared" si="31"/>
        <v>0</v>
      </c>
      <c r="AV176" s="135">
        <f t="shared" si="31"/>
        <v>0</v>
      </c>
      <c r="AW176" s="135">
        <f t="shared" si="31"/>
        <v>0</v>
      </c>
      <c r="AX176" s="135">
        <f t="shared" si="31"/>
        <v>0.5865102639296188</v>
      </c>
      <c r="AY176" s="135">
        <f t="shared" si="31"/>
        <v>0</v>
      </c>
      <c r="AZ176" s="135">
        <f t="shared" si="31"/>
        <v>0</v>
      </c>
      <c r="BA176" s="135">
        <f t="shared" si="31"/>
        <v>0</v>
      </c>
      <c r="BB176" s="135">
        <f t="shared" si="31"/>
        <v>0</v>
      </c>
      <c r="BC176" s="135">
        <f t="shared" si="31"/>
        <v>0</v>
      </c>
      <c r="BD176" s="135">
        <f t="shared" si="31"/>
        <v>1.1730205278592376</v>
      </c>
      <c r="BE176" s="135">
        <f t="shared" si="31"/>
        <v>0</v>
      </c>
      <c r="BF176" s="135">
        <f t="shared" si="31"/>
        <v>0</v>
      </c>
      <c r="BG176" s="135">
        <f t="shared" si="31"/>
        <v>0</v>
      </c>
      <c r="BH176" s="135">
        <f t="shared" si="31"/>
        <v>0</v>
      </c>
      <c r="BI176" s="135">
        <f t="shared" si="31"/>
        <v>0</v>
      </c>
      <c r="BJ176" s="135">
        <f t="shared" si="31"/>
        <v>0</v>
      </c>
      <c r="BK176" s="135">
        <f t="shared" si="31"/>
        <v>0</v>
      </c>
      <c r="BL176" s="135">
        <f t="shared" si="31"/>
        <v>0</v>
      </c>
      <c r="BM176" s="135">
        <f t="shared" si="31"/>
        <v>0</v>
      </c>
      <c r="BN176" s="135">
        <f t="shared" si="31"/>
        <v>0</v>
      </c>
      <c r="BO176" s="135">
        <f t="shared" si="31"/>
        <v>0</v>
      </c>
      <c r="BP176" s="135">
        <f t="shared" si="31"/>
        <v>0</v>
      </c>
      <c r="BQ176" s="135">
        <f t="shared" si="31"/>
        <v>0.2932551319648094</v>
      </c>
      <c r="BR176" s="135">
        <f t="shared" si="31"/>
        <v>0</v>
      </c>
      <c r="BS176" s="135">
        <f t="shared" si="31"/>
        <v>0</v>
      </c>
      <c r="BT176" s="135">
        <f t="shared" si="31"/>
        <v>0</v>
      </c>
      <c r="BU176" s="135">
        <f t="shared" si="31"/>
        <v>0.87976539589442826</v>
      </c>
      <c r="BV176" s="135">
        <f t="shared" si="31"/>
        <v>0</v>
      </c>
      <c r="BW176" s="135">
        <f t="shared" si="31"/>
        <v>0</v>
      </c>
      <c r="CA176" s="135">
        <f t="shared" si="20"/>
        <v>100</v>
      </c>
      <c r="CD176" s="135">
        <f t="shared" si="21"/>
        <v>100</v>
      </c>
    </row>
    <row r="177" spans="1:82" x14ac:dyDescent="0.2">
      <c r="A177" s="135">
        <v>1</v>
      </c>
      <c r="B177" s="136">
        <v>64</v>
      </c>
      <c r="C177" s="135" t="s">
        <v>424</v>
      </c>
      <c r="D177" s="141">
        <v>64</v>
      </c>
      <c r="E177" s="164">
        <v>124</v>
      </c>
      <c r="F177" s="135">
        <v>64</v>
      </c>
      <c r="G177" s="140">
        <f>'Revised Stratig. - April ''08'!$G$69</f>
        <v>3106</v>
      </c>
      <c r="I177" s="135">
        <f t="shared" ref="I177:AL177" si="32">(I11/$CA11)*100</f>
        <v>0.39525691699604742</v>
      </c>
      <c r="J177" s="135">
        <f t="shared" si="32"/>
        <v>0</v>
      </c>
      <c r="K177" s="135">
        <f t="shared" si="32"/>
        <v>1.5810276679841897</v>
      </c>
      <c r="L177" s="135">
        <f t="shared" si="32"/>
        <v>0.79051383399209485</v>
      </c>
      <c r="M177" s="135">
        <f t="shared" si="32"/>
        <v>0</v>
      </c>
      <c r="N177" s="135">
        <f t="shared" si="32"/>
        <v>0.79051383399209485</v>
      </c>
      <c r="O177" s="135">
        <f t="shared" si="32"/>
        <v>30.039525691699602</v>
      </c>
      <c r="P177" s="135">
        <f t="shared" si="32"/>
        <v>0</v>
      </c>
      <c r="Q177" s="135">
        <f t="shared" si="32"/>
        <v>0</v>
      </c>
      <c r="R177" s="135">
        <f t="shared" si="32"/>
        <v>0</v>
      </c>
      <c r="S177" s="135">
        <f t="shared" si="32"/>
        <v>0</v>
      </c>
      <c r="T177" s="135">
        <f t="shared" si="32"/>
        <v>0</v>
      </c>
      <c r="U177" s="135">
        <f t="shared" si="32"/>
        <v>0</v>
      </c>
      <c r="V177" s="135">
        <f t="shared" si="32"/>
        <v>0</v>
      </c>
      <c r="W177" s="135">
        <f t="shared" si="32"/>
        <v>0.79051383399209485</v>
      </c>
      <c r="X177" s="135">
        <f t="shared" si="32"/>
        <v>0</v>
      </c>
      <c r="Y177" s="135">
        <f t="shared" si="32"/>
        <v>0</v>
      </c>
      <c r="Z177" s="135">
        <f t="shared" si="32"/>
        <v>0</v>
      </c>
      <c r="AA177" s="135">
        <f t="shared" si="32"/>
        <v>0</v>
      </c>
      <c r="AB177" s="135">
        <f t="shared" si="32"/>
        <v>0</v>
      </c>
      <c r="AC177" s="135">
        <f t="shared" si="32"/>
        <v>1.1857707509881421</v>
      </c>
      <c r="AD177" s="135">
        <f t="shared" si="32"/>
        <v>3.1620553359683794</v>
      </c>
      <c r="AE177" s="135">
        <f t="shared" si="32"/>
        <v>18.57707509881423</v>
      </c>
      <c r="AF177" s="135">
        <f t="shared" si="32"/>
        <v>1.5810276679841897</v>
      </c>
      <c r="AG177" s="135">
        <f t="shared" si="32"/>
        <v>31.620553359683797</v>
      </c>
      <c r="AH177" s="135">
        <f t="shared" si="32"/>
        <v>0</v>
      </c>
      <c r="AI177" s="135">
        <f t="shared" si="32"/>
        <v>5.1383399209486171</v>
      </c>
      <c r="AJ177" s="135">
        <f t="shared" si="32"/>
        <v>0.39525691699604742</v>
      </c>
      <c r="AK177" s="135">
        <f t="shared" si="32"/>
        <v>3.1620553359683794</v>
      </c>
      <c r="AL177" s="135">
        <f t="shared" si="32"/>
        <v>0.79051383399209485</v>
      </c>
      <c r="AM177" s="135">
        <f t="shared" ref="AM177:BW177" si="33">(AM11/$CD11)*100</f>
        <v>0.37735849056603776</v>
      </c>
      <c r="AN177" s="135">
        <f t="shared" si="33"/>
        <v>0.75471698113207553</v>
      </c>
      <c r="AO177" s="135">
        <f t="shared" si="33"/>
        <v>0</v>
      </c>
      <c r="AP177" s="135">
        <f t="shared" si="33"/>
        <v>0</v>
      </c>
      <c r="AQ177" s="135">
        <f t="shared" si="33"/>
        <v>0</v>
      </c>
      <c r="AR177" s="135">
        <f t="shared" si="33"/>
        <v>0.37735849056603776</v>
      </c>
      <c r="AS177" s="135">
        <f t="shared" si="33"/>
        <v>0.37735849056603776</v>
      </c>
      <c r="AT177" s="135">
        <f t="shared" si="33"/>
        <v>0</v>
      </c>
      <c r="AU177" s="135">
        <f t="shared" si="33"/>
        <v>0</v>
      </c>
      <c r="AV177" s="135">
        <f t="shared" si="33"/>
        <v>0</v>
      </c>
      <c r="AW177" s="135">
        <f t="shared" si="33"/>
        <v>0</v>
      </c>
      <c r="AX177" s="135">
        <f t="shared" si="33"/>
        <v>0</v>
      </c>
      <c r="AY177" s="135">
        <f t="shared" si="33"/>
        <v>0</v>
      </c>
      <c r="AZ177" s="135">
        <f t="shared" si="33"/>
        <v>0.37735849056603776</v>
      </c>
      <c r="BA177" s="135">
        <f t="shared" si="33"/>
        <v>0</v>
      </c>
      <c r="BB177" s="135">
        <f t="shared" si="33"/>
        <v>0</v>
      </c>
      <c r="BC177" s="135">
        <f t="shared" si="33"/>
        <v>0</v>
      </c>
      <c r="BD177" s="135">
        <f t="shared" si="33"/>
        <v>0.75471698113207553</v>
      </c>
      <c r="BE177" s="135">
        <f t="shared" si="33"/>
        <v>0</v>
      </c>
      <c r="BF177" s="135">
        <f t="shared" si="33"/>
        <v>0</v>
      </c>
      <c r="BG177" s="135">
        <f t="shared" si="33"/>
        <v>0</v>
      </c>
      <c r="BH177" s="135">
        <f t="shared" si="33"/>
        <v>0</v>
      </c>
      <c r="BI177" s="135">
        <f t="shared" si="33"/>
        <v>0</v>
      </c>
      <c r="BJ177" s="135">
        <f t="shared" si="33"/>
        <v>0</v>
      </c>
      <c r="BK177" s="135">
        <f t="shared" si="33"/>
        <v>0</v>
      </c>
      <c r="BL177" s="135">
        <f t="shared" si="33"/>
        <v>0</v>
      </c>
      <c r="BM177" s="135">
        <f t="shared" si="33"/>
        <v>0</v>
      </c>
      <c r="BN177" s="135">
        <f t="shared" si="33"/>
        <v>0</v>
      </c>
      <c r="BO177" s="135">
        <f t="shared" si="33"/>
        <v>0</v>
      </c>
      <c r="BP177" s="135">
        <f t="shared" si="33"/>
        <v>0</v>
      </c>
      <c r="BQ177" s="135">
        <f t="shared" si="33"/>
        <v>0</v>
      </c>
      <c r="BR177" s="135">
        <f t="shared" si="33"/>
        <v>0</v>
      </c>
      <c r="BS177" s="135">
        <f t="shared" si="33"/>
        <v>0</v>
      </c>
      <c r="BT177" s="135">
        <f t="shared" si="33"/>
        <v>0</v>
      </c>
      <c r="BU177" s="135">
        <f t="shared" si="33"/>
        <v>1.5094339622641511</v>
      </c>
      <c r="BV177" s="135">
        <f t="shared" si="33"/>
        <v>0</v>
      </c>
      <c r="BW177" s="135">
        <f t="shared" si="33"/>
        <v>0</v>
      </c>
      <c r="CA177" s="135">
        <f t="shared" si="20"/>
        <v>100</v>
      </c>
      <c r="CD177" s="135">
        <f t="shared" si="21"/>
        <v>100</v>
      </c>
    </row>
    <row r="178" spans="1:82" x14ac:dyDescent="0.2">
      <c r="A178" s="135">
        <v>1</v>
      </c>
      <c r="B178" s="136">
        <v>74</v>
      </c>
      <c r="C178" s="135" t="s">
        <v>424</v>
      </c>
      <c r="D178" s="141">
        <v>74</v>
      </c>
      <c r="E178" s="164">
        <v>134</v>
      </c>
      <c r="F178" s="135">
        <v>74</v>
      </c>
      <c r="G178" s="140">
        <f>'Revised Stratig. - April ''08'!$G$79</f>
        <v>3284</v>
      </c>
      <c r="I178" s="135">
        <f t="shared" ref="I178:AL178" si="34">(I12/$CA12)*100</f>
        <v>0.31347962382445138</v>
      </c>
      <c r="J178" s="135">
        <f t="shared" si="34"/>
        <v>0</v>
      </c>
      <c r="K178" s="135">
        <f t="shared" si="34"/>
        <v>5.0156739811912221</v>
      </c>
      <c r="L178" s="135">
        <f t="shared" si="34"/>
        <v>0.31347962382445138</v>
      </c>
      <c r="M178" s="135">
        <f t="shared" si="34"/>
        <v>0</v>
      </c>
      <c r="N178" s="135">
        <f t="shared" si="34"/>
        <v>1.2539184952978055</v>
      </c>
      <c r="O178" s="135">
        <f t="shared" si="34"/>
        <v>34.796238244514107</v>
      </c>
      <c r="P178" s="135">
        <f t="shared" si="34"/>
        <v>0</v>
      </c>
      <c r="Q178" s="135">
        <f t="shared" si="34"/>
        <v>0</v>
      </c>
      <c r="R178" s="135">
        <f t="shared" si="34"/>
        <v>0</v>
      </c>
      <c r="S178" s="135">
        <f t="shared" si="34"/>
        <v>0</v>
      </c>
      <c r="T178" s="135">
        <f t="shared" si="34"/>
        <v>0</v>
      </c>
      <c r="U178" s="135">
        <f t="shared" si="34"/>
        <v>0</v>
      </c>
      <c r="V178" s="135">
        <f t="shared" si="34"/>
        <v>0</v>
      </c>
      <c r="W178" s="135">
        <f t="shared" si="34"/>
        <v>0</v>
      </c>
      <c r="X178" s="135">
        <f t="shared" si="34"/>
        <v>0</v>
      </c>
      <c r="Y178" s="135">
        <f t="shared" si="34"/>
        <v>0</v>
      </c>
      <c r="Z178" s="135">
        <f t="shared" si="34"/>
        <v>0</v>
      </c>
      <c r="AA178" s="135">
        <f t="shared" si="34"/>
        <v>0</v>
      </c>
      <c r="AB178" s="135">
        <f t="shared" si="34"/>
        <v>0</v>
      </c>
      <c r="AC178" s="135">
        <f t="shared" si="34"/>
        <v>0.94043887147335425</v>
      </c>
      <c r="AD178" s="135">
        <f t="shared" si="34"/>
        <v>1.2539184952978055</v>
      </c>
      <c r="AE178" s="135">
        <f t="shared" si="34"/>
        <v>15.360501567398119</v>
      </c>
      <c r="AF178" s="135">
        <f t="shared" si="34"/>
        <v>1.2539184952978055</v>
      </c>
      <c r="AG178" s="135">
        <f t="shared" si="34"/>
        <v>32.601880877742943</v>
      </c>
      <c r="AH178" s="135">
        <f t="shared" si="34"/>
        <v>0</v>
      </c>
      <c r="AI178" s="135">
        <f t="shared" si="34"/>
        <v>4.3887147335423196</v>
      </c>
      <c r="AJ178" s="135">
        <f t="shared" si="34"/>
        <v>0</v>
      </c>
      <c r="AK178" s="135">
        <f t="shared" si="34"/>
        <v>1.8808777429467085</v>
      </c>
      <c r="AL178" s="135">
        <f t="shared" si="34"/>
        <v>0.62695924764890276</v>
      </c>
      <c r="AM178" s="135">
        <f t="shared" ref="AM178:BW178" si="35">(AM12/$CD12)*100</f>
        <v>0.30303030303030304</v>
      </c>
      <c r="AN178" s="135">
        <f t="shared" si="35"/>
        <v>0.60606060606060608</v>
      </c>
      <c r="AO178" s="135">
        <f t="shared" si="35"/>
        <v>0</v>
      </c>
      <c r="AP178" s="135">
        <f t="shared" si="35"/>
        <v>0</v>
      </c>
      <c r="AQ178" s="135">
        <f t="shared" si="35"/>
        <v>0</v>
      </c>
      <c r="AR178" s="135">
        <f t="shared" si="35"/>
        <v>0</v>
      </c>
      <c r="AS178" s="135">
        <f t="shared" si="35"/>
        <v>0</v>
      </c>
      <c r="AT178" s="135">
        <f t="shared" si="35"/>
        <v>0</v>
      </c>
      <c r="AU178" s="135">
        <f t="shared" si="35"/>
        <v>0</v>
      </c>
      <c r="AV178" s="135">
        <f t="shared" si="35"/>
        <v>0</v>
      </c>
      <c r="AW178" s="135">
        <f t="shared" si="35"/>
        <v>0</v>
      </c>
      <c r="AX178" s="135">
        <f t="shared" si="35"/>
        <v>0.30303030303030304</v>
      </c>
      <c r="AY178" s="135">
        <f t="shared" si="35"/>
        <v>0</v>
      </c>
      <c r="AZ178" s="135">
        <f t="shared" si="35"/>
        <v>0</v>
      </c>
      <c r="BA178" s="135">
        <f t="shared" si="35"/>
        <v>0</v>
      </c>
      <c r="BB178" s="135">
        <f t="shared" si="35"/>
        <v>0</v>
      </c>
      <c r="BC178" s="135">
        <f t="shared" si="35"/>
        <v>0</v>
      </c>
      <c r="BD178" s="135">
        <f t="shared" si="35"/>
        <v>1.8181818181818181</v>
      </c>
      <c r="BE178" s="135">
        <f t="shared" si="35"/>
        <v>0</v>
      </c>
      <c r="BF178" s="135">
        <f t="shared" si="35"/>
        <v>0</v>
      </c>
      <c r="BG178" s="135">
        <f t="shared" si="35"/>
        <v>0</v>
      </c>
      <c r="BH178" s="135">
        <f t="shared" si="35"/>
        <v>0</v>
      </c>
      <c r="BI178" s="135">
        <f t="shared" si="35"/>
        <v>0</v>
      </c>
      <c r="BJ178" s="135">
        <f t="shared" si="35"/>
        <v>0</v>
      </c>
      <c r="BK178" s="135">
        <f t="shared" si="35"/>
        <v>0</v>
      </c>
      <c r="BL178" s="135">
        <f t="shared" si="35"/>
        <v>0</v>
      </c>
      <c r="BM178" s="135">
        <f t="shared" si="35"/>
        <v>0</v>
      </c>
      <c r="BN178" s="135">
        <f t="shared" si="35"/>
        <v>0</v>
      </c>
      <c r="BO178" s="135">
        <f t="shared" si="35"/>
        <v>0</v>
      </c>
      <c r="BP178" s="135">
        <f t="shared" si="35"/>
        <v>0</v>
      </c>
      <c r="BQ178" s="135">
        <f t="shared" si="35"/>
        <v>0</v>
      </c>
      <c r="BR178" s="135">
        <f t="shared" si="35"/>
        <v>0</v>
      </c>
      <c r="BS178" s="135">
        <f t="shared" si="35"/>
        <v>0</v>
      </c>
      <c r="BT178" s="135">
        <f t="shared" si="35"/>
        <v>0</v>
      </c>
      <c r="BU178" s="135">
        <f t="shared" si="35"/>
        <v>0.30303030303030304</v>
      </c>
      <c r="BV178" s="135">
        <f t="shared" si="35"/>
        <v>0</v>
      </c>
      <c r="BW178" s="135">
        <f t="shared" si="35"/>
        <v>0</v>
      </c>
      <c r="CA178" s="135">
        <f t="shared" si="20"/>
        <v>100</v>
      </c>
      <c r="CD178" s="135">
        <f t="shared" si="21"/>
        <v>100</v>
      </c>
    </row>
    <row r="179" spans="1:82" x14ac:dyDescent="0.2">
      <c r="A179" s="135">
        <v>1</v>
      </c>
      <c r="B179" s="136">
        <v>84</v>
      </c>
      <c r="C179" s="135" t="s">
        <v>424</v>
      </c>
      <c r="D179" s="141">
        <v>84</v>
      </c>
      <c r="E179" s="164">
        <v>144</v>
      </c>
      <c r="F179" s="135">
        <v>84</v>
      </c>
      <c r="G179" s="140">
        <f>'Revised Stratig. - April ''08'!$G$89</f>
        <v>3393</v>
      </c>
      <c r="I179" s="135">
        <f t="shared" ref="I179:AL179" si="36">(I13/$CA13)*100</f>
        <v>0.91463414634146334</v>
      </c>
      <c r="J179" s="135">
        <f t="shared" si="36"/>
        <v>0</v>
      </c>
      <c r="K179" s="135">
        <f t="shared" si="36"/>
        <v>4.2682926829268295</v>
      </c>
      <c r="L179" s="135">
        <f t="shared" si="36"/>
        <v>0</v>
      </c>
      <c r="M179" s="135">
        <f t="shared" si="36"/>
        <v>0</v>
      </c>
      <c r="N179" s="135">
        <f t="shared" si="36"/>
        <v>1.524390243902439</v>
      </c>
      <c r="O179" s="135">
        <f t="shared" si="36"/>
        <v>32.926829268292686</v>
      </c>
      <c r="P179" s="135">
        <f t="shared" si="36"/>
        <v>0.3048780487804878</v>
      </c>
      <c r="Q179" s="135">
        <f t="shared" si="36"/>
        <v>0</v>
      </c>
      <c r="R179" s="135">
        <f t="shared" si="36"/>
        <v>0</v>
      </c>
      <c r="S179" s="135">
        <f t="shared" si="36"/>
        <v>0</v>
      </c>
      <c r="T179" s="135">
        <f t="shared" si="36"/>
        <v>0</v>
      </c>
      <c r="U179" s="135">
        <f t="shared" si="36"/>
        <v>0</v>
      </c>
      <c r="V179" s="135">
        <f t="shared" si="36"/>
        <v>0</v>
      </c>
      <c r="W179" s="135">
        <f t="shared" si="36"/>
        <v>0.3048780487804878</v>
      </c>
      <c r="X179" s="135">
        <f t="shared" si="36"/>
        <v>0</v>
      </c>
      <c r="Y179" s="135">
        <f t="shared" si="36"/>
        <v>0</v>
      </c>
      <c r="Z179" s="135">
        <f t="shared" si="36"/>
        <v>0</v>
      </c>
      <c r="AA179" s="135">
        <f t="shared" si="36"/>
        <v>0</v>
      </c>
      <c r="AB179" s="135">
        <f t="shared" si="36"/>
        <v>0</v>
      </c>
      <c r="AC179" s="135">
        <f t="shared" si="36"/>
        <v>0</v>
      </c>
      <c r="AD179" s="135">
        <f t="shared" si="36"/>
        <v>1.524390243902439</v>
      </c>
      <c r="AE179" s="135">
        <f t="shared" si="36"/>
        <v>20.426829268292682</v>
      </c>
      <c r="AF179" s="135">
        <f t="shared" si="36"/>
        <v>1.2195121951219512</v>
      </c>
      <c r="AG179" s="135">
        <f t="shared" si="36"/>
        <v>30.182926829268293</v>
      </c>
      <c r="AH179" s="135">
        <f t="shared" si="36"/>
        <v>0</v>
      </c>
      <c r="AI179" s="135">
        <f t="shared" si="36"/>
        <v>3.6585365853658534</v>
      </c>
      <c r="AJ179" s="135">
        <f t="shared" si="36"/>
        <v>0</v>
      </c>
      <c r="AK179" s="135">
        <f t="shared" si="36"/>
        <v>1.8292682926829267</v>
      </c>
      <c r="AL179" s="135">
        <f t="shared" si="36"/>
        <v>0.91463414634146334</v>
      </c>
      <c r="AM179" s="135">
        <f t="shared" ref="AM179:BW179" si="37">(AM13/$CD13)*100</f>
        <v>0.29850746268656719</v>
      </c>
      <c r="AN179" s="135">
        <f t="shared" si="37"/>
        <v>0.29850746268656719</v>
      </c>
      <c r="AO179" s="135">
        <f t="shared" si="37"/>
        <v>0</v>
      </c>
      <c r="AP179" s="135">
        <f t="shared" si="37"/>
        <v>0</v>
      </c>
      <c r="AQ179" s="135">
        <f t="shared" si="37"/>
        <v>0</v>
      </c>
      <c r="AR179" s="135">
        <f t="shared" si="37"/>
        <v>0.29850746268656719</v>
      </c>
      <c r="AS179" s="135">
        <f t="shared" si="37"/>
        <v>0</v>
      </c>
      <c r="AT179" s="135">
        <f t="shared" si="37"/>
        <v>0</v>
      </c>
      <c r="AU179" s="135">
        <f t="shared" si="37"/>
        <v>0</v>
      </c>
      <c r="AV179" s="135">
        <f t="shared" si="37"/>
        <v>0</v>
      </c>
      <c r="AW179" s="135">
        <f t="shared" si="37"/>
        <v>0</v>
      </c>
      <c r="AX179" s="135">
        <f t="shared" si="37"/>
        <v>0</v>
      </c>
      <c r="AY179" s="135">
        <f t="shared" si="37"/>
        <v>0</v>
      </c>
      <c r="AZ179" s="135">
        <f t="shared" si="37"/>
        <v>0</v>
      </c>
      <c r="BA179" s="135">
        <f t="shared" si="37"/>
        <v>0</v>
      </c>
      <c r="BB179" s="135">
        <f t="shared" si="37"/>
        <v>0</v>
      </c>
      <c r="BC179" s="135">
        <f t="shared" si="37"/>
        <v>0</v>
      </c>
      <c r="BD179" s="135">
        <f t="shared" si="37"/>
        <v>1.1940298507462688</v>
      </c>
      <c r="BE179" s="135">
        <f t="shared" si="37"/>
        <v>0</v>
      </c>
      <c r="BF179" s="135">
        <f t="shared" si="37"/>
        <v>0</v>
      </c>
      <c r="BG179" s="135">
        <f t="shared" si="37"/>
        <v>0</v>
      </c>
      <c r="BH179" s="135">
        <f t="shared" si="37"/>
        <v>0</v>
      </c>
      <c r="BI179" s="135">
        <f t="shared" si="37"/>
        <v>0</v>
      </c>
      <c r="BJ179" s="135">
        <f t="shared" si="37"/>
        <v>0</v>
      </c>
      <c r="BK179" s="135">
        <f t="shared" si="37"/>
        <v>0</v>
      </c>
      <c r="BL179" s="135">
        <f t="shared" si="37"/>
        <v>0</v>
      </c>
      <c r="BM179" s="135">
        <f t="shared" si="37"/>
        <v>0</v>
      </c>
      <c r="BN179" s="135">
        <f t="shared" si="37"/>
        <v>0</v>
      </c>
      <c r="BO179" s="135">
        <f t="shared" si="37"/>
        <v>0</v>
      </c>
      <c r="BP179" s="135">
        <f t="shared" si="37"/>
        <v>0</v>
      </c>
      <c r="BQ179" s="135">
        <f t="shared" si="37"/>
        <v>0</v>
      </c>
      <c r="BR179" s="135">
        <f t="shared" si="37"/>
        <v>0</v>
      </c>
      <c r="BS179" s="135">
        <f t="shared" si="37"/>
        <v>0</v>
      </c>
      <c r="BT179" s="135">
        <f t="shared" si="37"/>
        <v>0</v>
      </c>
      <c r="BU179" s="135">
        <f t="shared" si="37"/>
        <v>0</v>
      </c>
      <c r="BV179" s="135">
        <f t="shared" si="37"/>
        <v>0</v>
      </c>
      <c r="BW179" s="135">
        <f t="shared" si="37"/>
        <v>0</v>
      </c>
      <c r="CA179" s="135">
        <f t="shared" si="20"/>
        <v>100</v>
      </c>
      <c r="CD179" s="135">
        <f t="shared" si="21"/>
        <v>100</v>
      </c>
    </row>
    <row r="180" spans="1:82" x14ac:dyDescent="0.2">
      <c r="A180" s="135">
        <v>1</v>
      </c>
      <c r="B180" s="136">
        <v>94</v>
      </c>
      <c r="C180" s="135" t="s">
        <v>424</v>
      </c>
      <c r="D180" s="141">
        <v>94</v>
      </c>
      <c r="E180" s="164">
        <v>154</v>
      </c>
      <c r="F180" s="135">
        <v>94</v>
      </c>
      <c r="G180" s="140">
        <f>'Revised Stratig. - April ''08'!$G$99</f>
        <v>3588</v>
      </c>
      <c r="I180" s="135">
        <f t="shared" ref="I180:AL180" si="38">(I14/$CA14)*100</f>
        <v>0.68493150684931503</v>
      </c>
      <c r="J180" s="135">
        <f t="shared" si="38"/>
        <v>0</v>
      </c>
      <c r="K180" s="135">
        <f t="shared" si="38"/>
        <v>4.7945205479452051</v>
      </c>
      <c r="L180" s="135">
        <f t="shared" si="38"/>
        <v>1.0273972602739725</v>
      </c>
      <c r="M180" s="135">
        <f t="shared" si="38"/>
        <v>0</v>
      </c>
      <c r="N180" s="135">
        <f t="shared" si="38"/>
        <v>1.3698630136986301</v>
      </c>
      <c r="O180" s="135">
        <f t="shared" si="38"/>
        <v>22.602739726027394</v>
      </c>
      <c r="P180" s="135">
        <f t="shared" si="38"/>
        <v>0.34246575342465752</v>
      </c>
      <c r="Q180" s="135">
        <f t="shared" si="38"/>
        <v>0</v>
      </c>
      <c r="R180" s="135">
        <f t="shared" si="38"/>
        <v>0.34246575342465752</v>
      </c>
      <c r="S180" s="135">
        <f t="shared" si="38"/>
        <v>0</v>
      </c>
      <c r="T180" s="135">
        <f t="shared" si="38"/>
        <v>0</v>
      </c>
      <c r="U180" s="135">
        <f t="shared" si="38"/>
        <v>0</v>
      </c>
      <c r="V180" s="135">
        <f t="shared" si="38"/>
        <v>0</v>
      </c>
      <c r="W180" s="135">
        <f t="shared" si="38"/>
        <v>0.68493150684931503</v>
      </c>
      <c r="X180" s="135">
        <f t="shared" si="38"/>
        <v>0</v>
      </c>
      <c r="Y180" s="135">
        <f t="shared" si="38"/>
        <v>0</v>
      </c>
      <c r="Z180" s="135">
        <f t="shared" si="38"/>
        <v>0</v>
      </c>
      <c r="AA180" s="135">
        <f t="shared" si="38"/>
        <v>0</v>
      </c>
      <c r="AB180" s="135">
        <f t="shared" si="38"/>
        <v>0</v>
      </c>
      <c r="AC180" s="135">
        <f t="shared" si="38"/>
        <v>1.3698630136986301</v>
      </c>
      <c r="AD180" s="135">
        <f t="shared" si="38"/>
        <v>0.34246575342465752</v>
      </c>
      <c r="AE180" s="135">
        <f t="shared" si="38"/>
        <v>22.260273972602739</v>
      </c>
      <c r="AF180" s="135">
        <f t="shared" si="38"/>
        <v>0.68493150684931503</v>
      </c>
      <c r="AG180" s="135">
        <f t="shared" si="38"/>
        <v>36.643835616438359</v>
      </c>
      <c r="AH180" s="135">
        <f t="shared" si="38"/>
        <v>0</v>
      </c>
      <c r="AI180" s="135">
        <f t="shared" si="38"/>
        <v>4.10958904109589</v>
      </c>
      <c r="AJ180" s="135">
        <f t="shared" si="38"/>
        <v>0</v>
      </c>
      <c r="AK180" s="135">
        <f t="shared" si="38"/>
        <v>2.3972602739726026</v>
      </c>
      <c r="AL180" s="135">
        <f t="shared" si="38"/>
        <v>0.34246575342465752</v>
      </c>
      <c r="AM180" s="135">
        <f t="shared" ref="AM180:BW180" si="39">(AM14/$CD14)*100</f>
        <v>0.32573289902280134</v>
      </c>
      <c r="AN180" s="135">
        <f t="shared" si="39"/>
        <v>0.32573289902280134</v>
      </c>
      <c r="AO180" s="135">
        <f t="shared" si="39"/>
        <v>0</v>
      </c>
      <c r="AP180" s="135">
        <f t="shared" si="39"/>
        <v>0</v>
      </c>
      <c r="AQ180" s="135">
        <f t="shared" si="39"/>
        <v>0</v>
      </c>
      <c r="AR180" s="135">
        <f t="shared" si="39"/>
        <v>0.65146579804560267</v>
      </c>
      <c r="AS180" s="135">
        <f t="shared" si="39"/>
        <v>0</v>
      </c>
      <c r="AT180" s="135">
        <f t="shared" si="39"/>
        <v>0</v>
      </c>
      <c r="AU180" s="135">
        <f t="shared" si="39"/>
        <v>0</v>
      </c>
      <c r="AV180" s="135">
        <f t="shared" si="39"/>
        <v>0</v>
      </c>
      <c r="AW180" s="135">
        <f t="shared" si="39"/>
        <v>0</v>
      </c>
      <c r="AX180" s="135">
        <f t="shared" si="39"/>
        <v>0</v>
      </c>
      <c r="AY180" s="135">
        <f t="shared" si="39"/>
        <v>0</v>
      </c>
      <c r="AZ180" s="135">
        <f t="shared" si="39"/>
        <v>0</v>
      </c>
      <c r="BA180" s="135">
        <f t="shared" si="39"/>
        <v>0</v>
      </c>
      <c r="BB180" s="135">
        <f t="shared" si="39"/>
        <v>0</v>
      </c>
      <c r="BC180" s="135">
        <f t="shared" si="39"/>
        <v>0</v>
      </c>
      <c r="BD180" s="135">
        <f t="shared" si="39"/>
        <v>2.9315960912052117</v>
      </c>
      <c r="BE180" s="135">
        <f t="shared" si="39"/>
        <v>0</v>
      </c>
      <c r="BF180" s="135">
        <f t="shared" si="39"/>
        <v>0.32573289902280134</v>
      </c>
      <c r="BG180" s="135">
        <f t="shared" si="39"/>
        <v>0</v>
      </c>
      <c r="BH180" s="135">
        <f t="shared" si="39"/>
        <v>0</v>
      </c>
      <c r="BI180" s="135">
        <f t="shared" si="39"/>
        <v>0</v>
      </c>
      <c r="BJ180" s="135">
        <f t="shared" si="39"/>
        <v>0</v>
      </c>
      <c r="BK180" s="135">
        <f t="shared" si="39"/>
        <v>0</v>
      </c>
      <c r="BL180" s="135">
        <f t="shared" si="39"/>
        <v>0</v>
      </c>
      <c r="BM180" s="135">
        <f t="shared" si="39"/>
        <v>0</v>
      </c>
      <c r="BN180" s="135">
        <f t="shared" si="39"/>
        <v>0</v>
      </c>
      <c r="BO180" s="135">
        <f t="shared" si="39"/>
        <v>0</v>
      </c>
      <c r="BP180" s="135">
        <f t="shared" si="39"/>
        <v>0.32573289902280134</v>
      </c>
      <c r="BQ180" s="135">
        <f t="shared" si="39"/>
        <v>0</v>
      </c>
      <c r="BR180" s="135">
        <f t="shared" si="39"/>
        <v>0</v>
      </c>
      <c r="BS180" s="135">
        <f t="shared" si="39"/>
        <v>0</v>
      </c>
      <c r="BT180" s="135">
        <f t="shared" si="39"/>
        <v>0</v>
      </c>
      <c r="BU180" s="135">
        <f t="shared" si="39"/>
        <v>0</v>
      </c>
      <c r="BV180" s="135">
        <f t="shared" si="39"/>
        <v>0</v>
      </c>
      <c r="BW180" s="135">
        <f t="shared" si="39"/>
        <v>0</v>
      </c>
      <c r="CA180" s="135">
        <f t="shared" si="20"/>
        <v>100</v>
      </c>
      <c r="CD180" s="135">
        <f t="shared" si="21"/>
        <v>100</v>
      </c>
    </row>
    <row r="181" spans="1:82" x14ac:dyDescent="0.2">
      <c r="A181" s="135">
        <v>2</v>
      </c>
      <c r="B181" s="136">
        <v>4</v>
      </c>
      <c r="C181" s="135" t="s">
        <v>426</v>
      </c>
      <c r="D181" s="141">
        <v>104</v>
      </c>
      <c r="E181" s="164">
        <v>164</v>
      </c>
      <c r="F181" s="135">
        <v>104</v>
      </c>
      <c r="G181" s="140">
        <f>'Revised Stratig. - April ''08'!$G$109</f>
        <v>3704</v>
      </c>
      <c r="I181" s="135">
        <f t="shared" ref="I181:AL181" si="40">(I15/$CA15)*100</f>
        <v>1.1594202898550725</v>
      </c>
      <c r="J181" s="135">
        <f t="shared" si="40"/>
        <v>0</v>
      </c>
      <c r="K181" s="135">
        <f t="shared" si="40"/>
        <v>5.2173913043478262</v>
      </c>
      <c r="L181" s="135">
        <f t="shared" si="40"/>
        <v>0.28985507246376813</v>
      </c>
      <c r="M181" s="135">
        <f t="shared" si="40"/>
        <v>0</v>
      </c>
      <c r="N181" s="135">
        <f t="shared" si="40"/>
        <v>2.318840579710145</v>
      </c>
      <c r="O181" s="135">
        <f t="shared" si="40"/>
        <v>26.376811594202898</v>
      </c>
      <c r="P181" s="135">
        <f t="shared" si="40"/>
        <v>0.28985507246376813</v>
      </c>
      <c r="Q181" s="135">
        <f t="shared" si="40"/>
        <v>0</v>
      </c>
      <c r="R181" s="135">
        <f t="shared" si="40"/>
        <v>0.28985507246376813</v>
      </c>
      <c r="S181" s="135">
        <f t="shared" si="40"/>
        <v>0</v>
      </c>
      <c r="T181" s="135">
        <f t="shared" si="40"/>
        <v>0</v>
      </c>
      <c r="U181" s="135">
        <f t="shared" si="40"/>
        <v>0.86956521739130432</v>
      </c>
      <c r="V181" s="135">
        <f t="shared" si="40"/>
        <v>0.28985507246376813</v>
      </c>
      <c r="W181" s="135">
        <f t="shared" si="40"/>
        <v>0.57971014492753625</v>
      </c>
      <c r="X181" s="135">
        <f t="shared" si="40"/>
        <v>0</v>
      </c>
      <c r="Y181" s="135">
        <f t="shared" si="40"/>
        <v>0</v>
      </c>
      <c r="Z181" s="135">
        <f t="shared" si="40"/>
        <v>0.28985507246376813</v>
      </c>
      <c r="AA181" s="135">
        <f t="shared" si="40"/>
        <v>0</v>
      </c>
      <c r="AB181" s="135">
        <f t="shared" si="40"/>
        <v>0</v>
      </c>
      <c r="AC181" s="135">
        <f t="shared" si="40"/>
        <v>0.57971014492753625</v>
      </c>
      <c r="AD181" s="135">
        <f t="shared" si="40"/>
        <v>0.86956521739130432</v>
      </c>
      <c r="AE181" s="135">
        <f t="shared" si="40"/>
        <v>17.101449275362317</v>
      </c>
      <c r="AF181" s="135">
        <f t="shared" si="40"/>
        <v>0.57971014492753625</v>
      </c>
      <c r="AG181" s="135">
        <f t="shared" si="40"/>
        <v>32.173913043478258</v>
      </c>
      <c r="AH181" s="135">
        <f t="shared" si="40"/>
        <v>0</v>
      </c>
      <c r="AI181" s="135">
        <f t="shared" si="40"/>
        <v>4.9275362318840585</v>
      </c>
      <c r="AJ181" s="135">
        <f t="shared" si="40"/>
        <v>0</v>
      </c>
      <c r="AK181" s="135">
        <f t="shared" si="40"/>
        <v>4.3478260869565215</v>
      </c>
      <c r="AL181" s="135">
        <f t="shared" si="40"/>
        <v>1.4492753623188406</v>
      </c>
      <c r="AM181" s="135">
        <f t="shared" ref="AM181:BW181" si="41">(AM15/$CD15)*100</f>
        <v>0</v>
      </c>
      <c r="AN181" s="135">
        <f t="shared" si="41"/>
        <v>1.1267605633802817</v>
      </c>
      <c r="AO181" s="135">
        <f t="shared" si="41"/>
        <v>0</v>
      </c>
      <c r="AP181" s="135">
        <f t="shared" si="41"/>
        <v>0</v>
      </c>
      <c r="AQ181" s="135">
        <f t="shared" si="41"/>
        <v>0</v>
      </c>
      <c r="AR181" s="135">
        <f t="shared" si="41"/>
        <v>0</v>
      </c>
      <c r="AS181" s="135">
        <f t="shared" si="41"/>
        <v>0</v>
      </c>
      <c r="AT181" s="135">
        <f t="shared" si="41"/>
        <v>0</v>
      </c>
      <c r="AU181" s="135">
        <f t="shared" si="41"/>
        <v>0</v>
      </c>
      <c r="AV181" s="135">
        <f t="shared" si="41"/>
        <v>0</v>
      </c>
      <c r="AW181" s="135">
        <f t="shared" si="41"/>
        <v>0</v>
      </c>
      <c r="AX181" s="135">
        <f t="shared" si="41"/>
        <v>0.56338028169014087</v>
      </c>
      <c r="AY181" s="135">
        <f t="shared" si="41"/>
        <v>0</v>
      </c>
      <c r="AZ181" s="135">
        <f t="shared" si="41"/>
        <v>0</v>
      </c>
      <c r="BA181" s="135">
        <f t="shared" si="41"/>
        <v>0</v>
      </c>
      <c r="BB181" s="135">
        <f t="shared" si="41"/>
        <v>0</v>
      </c>
      <c r="BC181" s="135">
        <f t="shared" si="41"/>
        <v>0</v>
      </c>
      <c r="BD181" s="135">
        <f t="shared" si="41"/>
        <v>0.84507042253521114</v>
      </c>
      <c r="BE181" s="135">
        <f t="shared" si="41"/>
        <v>0</v>
      </c>
      <c r="BF181" s="135">
        <f t="shared" si="41"/>
        <v>0</v>
      </c>
      <c r="BG181" s="135">
        <f t="shared" si="41"/>
        <v>0</v>
      </c>
      <c r="BH181" s="135">
        <f t="shared" si="41"/>
        <v>0</v>
      </c>
      <c r="BI181" s="135">
        <f t="shared" si="41"/>
        <v>0.28169014084507044</v>
      </c>
      <c r="BJ181" s="135">
        <f t="shared" si="41"/>
        <v>0</v>
      </c>
      <c r="BK181" s="135">
        <f t="shared" si="41"/>
        <v>0</v>
      </c>
      <c r="BL181" s="135">
        <f t="shared" si="41"/>
        <v>0</v>
      </c>
      <c r="BM181" s="135">
        <f t="shared" si="41"/>
        <v>0</v>
      </c>
      <c r="BN181" s="135">
        <f t="shared" si="41"/>
        <v>0</v>
      </c>
      <c r="BO181" s="135">
        <f t="shared" si="41"/>
        <v>0</v>
      </c>
      <c r="BP181" s="135">
        <f t="shared" si="41"/>
        <v>0</v>
      </c>
      <c r="BQ181" s="135">
        <f t="shared" si="41"/>
        <v>0</v>
      </c>
      <c r="BR181" s="135">
        <f t="shared" si="41"/>
        <v>0</v>
      </c>
      <c r="BS181" s="135">
        <f t="shared" si="41"/>
        <v>0</v>
      </c>
      <c r="BT181" s="135">
        <f t="shared" si="41"/>
        <v>0</v>
      </c>
      <c r="BU181" s="135">
        <f t="shared" si="41"/>
        <v>0</v>
      </c>
      <c r="BV181" s="135">
        <f t="shared" si="41"/>
        <v>0</v>
      </c>
      <c r="BW181" s="135">
        <f t="shared" si="41"/>
        <v>0</v>
      </c>
      <c r="CA181" s="135">
        <f t="shared" si="20"/>
        <v>100</v>
      </c>
      <c r="CD181" s="135">
        <f t="shared" si="21"/>
        <v>100</v>
      </c>
    </row>
    <row r="182" spans="1:82" x14ac:dyDescent="0.2">
      <c r="A182" s="135">
        <v>2</v>
      </c>
      <c r="B182" s="136">
        <v>14</v>
      </c>
      <c r="C182" s="135" t="s">
        <v>426</v>
      </c>
      <c r="D182" s="141">
        <v>114</v>
      </c>
      <c r="E182" s="164">
        <v>174</v>
      </c>
      <c r="F182" s="135">
        <v>114</v>
      </c>
      <c r="G182" s="140">
        <f>'Revised Stratig. - April ''08'!$G$119</f>
        <v>3792</v>
      </c>
      <c r="I182" s="135">
        <f t="shared" ref="I182:AL182" si="42">(I16/$CA16)*100</f>
        <v>1.2987012987012987</v>
      </c>
      <c r="J182" s="135">
        <f t="shared" si="42"/>
        <v>0.97402597402597402</v>
      </c>
      <c r="K182" s="135">
        <f t="shared" si="42"/>
        <v>3.8961038961038961</v>
      </c>
      <c r="L182" s="135">
        <f t="shared" si="42"/>
        <v>0</v>
      </c>
      <c r="M182" s="135">
        <f t="shared" si="42"/>
        <v>0</v>
      </c>
      <c r="N182" s="135">
        <f t="shared" si="42"/>
        <v>0.97402597402597402</v>
      </c>
      <c r="O182" s="135">
        <f t="shared" si="42"/>
        <v>25</v>
      </c>
      <c r="P182" s="135">
        <f t="shared" si="42"/>
        <v>0</v>
      </c>
      <c r="Q182" s="135">
        <f t="shared" si="42"/>
        <v>0</v>
      </c>
      <c r="R182" s="135">
        <f t="shared" si="42"/>
        <v>0</v>
      </c>
      <c r="S182" s="135">
        <f t="shared" si="42"/>
        <v>0</v>
      </c>
      <c r="T182" s="135">
        <f t="shared" si="42"/>
        <v>0</v>
      </c>
      <c r="U182" s="135">
        <f t="shared" si="42"/>
        <v>0</v>
      </c>
      <c r="V182" s="135">
        <f t="shared" si="42"/>
        <v>0</v>
      </c>
      <c r="W182" s="135">
        <f t="shared" si="42"/>
        <v>0.97402597402597402</v>
      </c>
      <c r="X182" s="135">
        <f t="shared" si="42"/>
        <v>0</v>
      </c>
      <c r="Y182" s="135">
        <f t="shared" si="42"/>
        <v>0</v>
      </c>
      <c r="Z182" s="135">
        <f t="shared" si="42"/>
        <v>0</v>
      </c>
      <c r="AA182" s="135">
        <f t="shared" si="42"/>
        <v>0</v>
      </c>
      <c r="AB182" s="135">
        <f t="shared" si="42"/>
        <v>0</v>
      </c>
      <c r="AC182" s="135">
        <f t="shared" si="42"/>
        <v>0</v>
      </c>
      <c r="AD182" s="135">
        <f t="shared" si="42"/>
        <v>1.6233766233766231</v>
      </c>
      <c r="AE182" s="135">
        <f t="shared" si="42"/>
        <v>23.376623376623375</v>
      </c>
      <c r="AF182" s="135">
        <f t="shared" si="42"/>
        <v>1.6233766233766231</v>
      </c>
      <c r="AG182" s="135">
        <f t="shared" si="42"/>
        <v>32.792207792207797</v>
      </c>
      <c r="AH182" s="135">
        <f t="shared" si="42"/>
        <v>0</v>
      </c>
      <c r="AI182" s="135">
        <f t="shared" si="42"/>
        <v>5.8441558441558437</v>
      </c>
      <c r="AJ182" s="135">
        <f t="shared" si="42"/>
        <v>0</v>
      </c>
      <c r="AK182" s="135">
        <f t="shared" si="42"/>
        <v>0.32467532467532467</v>
      </c>
      <c r="AL182" s="135">
        <f t="shared" si="42"/>
        <v>1.2987012987012987</v>
      </c>
      <c r="AM182" s="135">
        <f t="shared" ref="AM182:BW182" si="43">(AM16/$CD16)*100</f>
        <v>1.791044776119403</v>
      </c>
      <c r="AN182" s="135">
        <f t="shared" si="43"/>
        <v>0.29850746268656719</v>
      </c>
      <c r="AO182" s="135">
        <f t="shared" si="43"/>
        <v>0</v>
      </c>
      <c r="AP182" s="135">
        <f t="shared" si="43"/>
        <v>0</v>
      </c>
      <c r="AQ182" s="135">
        <f t="shared" si="43"/>
        <v>0</v>
      </c>
      <c r="AR182" s="135">
        <f t="shared" si="43"/>
        <v>0.29850746268656719</v>
      </c>
      <c r="AS182" s="135">
        <f t="shared" si="43"/>
        <v>0</v>
      </c>
      <c r="AT182" s="135">
        <f t="shared" si="43"/>
        <v>0</v>
      </c>
      <c r="AU182" s="135">
        <f t="shared" si="43"/>
        <v>0</v>
      </c>
      <c r="AV182" s="135">
        <f t="shared" si="43"/>
        <v>0</v>
      </c>
      <c r="AW182" s="135">
        <f t="shared" si="43"/>
        <v>0</v>
      </c>
      <c r="AX182" s="135">
        <f t="shared" si="43"/>
        <v>0</v>
      </c>
      <c r="AY182" s="135">
        <f t="shared" si="43"/>
        <v>0.29850746268656719</v>
      </c>
      <c r="AZ182" s="135">
        <f t="shared" si="43"/>
        <v>0.29850746268656719</v>
      </c>
      <c r="BA182" s="135">
        <f t="shared" si="43"/>
        <v>0</v>
      </c>
      <c r="BB182" s="135">
        <f t="shared" si="43"/>
        <v>0</v>
      </c>
      <c r="BC182" s="135">
        <f t="shared" si="43"/>
        <v>0</v>
      </c>
      <c r="BD182" s="135">
        <f t="shared" si="43"/>
        <v>2.9850746268656714</v>
      </c>
      <c r="BE182" s="135">
        <f t="shared" si="43"/>
        <v>0</v>
      </c>
      <c r="BF182" s="135">
        <f t="shared" si="43"/>
        <v>0.89552238805970152</v>
      </c>
      <c r="BG182" s="135">
        <f t="shared" si="43"/>
        <v>0</v>
      </c>
      <c r="BH182" s="135">
        <f t="shared" si="43"/>
        <v>0</v>
      </c>
      <c r="BI182" s="135">
        <f t="shared" si="43"/>
        <v>0</v>
      </c>
      <c r="BJ182" s="135">
        <f t="shared" si="43"/>
        <v>0</v>
      </c>
      <c r="BK182" s="135">
        <f t="shared" si="43"/>
        <v>0</v>
      </c>
      <c r="BL182" s="135">
        <f t="shared" si="43"/>
        <v>0</v>
      </c>
      <c r="BM182" s="135">
        <f t="shared" si="43"/>
        <v>0</v>
      </c>
      <c r="BN182" s="135">
        <f t="shared" si="43"/>
        <v>0</v>
      </c>
      <c r="BO182" s="135">
        <f t="shared" si="43"/>
        <v>0</v>
      </c>
      <c r="BP182" s="135">
        <f t="shared" si="43"/>
        <v>0</v>
      </c>
      <c r="BQ182" s="135">
        <f t="shared" si="43"/>
        <v>0</v>
      </c>
      <c r="BR182" s="135">
        <f t="shared" si="43"/>
        <v>0</v>
      </c>
      <c r="BS182" s="135">
        <f t="shared" si="43"/>
        <v>0</v>
      </c>
      <c r="BT182" s="135">
        <f t="shared" si="43"/>
        <v>0.59701492537313439</v>
      </c>
      <c r="BU182" s="135">
        <f t="shared" si="43"/>
        <v>0.59701492537313439</v>
      </c>
      <c r="BV182" s="135">
        <f t="shared" si="43"/>
        <v>0</v>
      </c>
      <c r="BW182" s="135">
        <f t="shared" si="43"/>
        <v>0</v>
      </c>
      <c r="CA182" s="135">
        <f t="shared" si="20"/>
        <v>100</v>
      </c>
      <c r="CD182" s="135">
        <f t="shared" si="21"/>
        <v>100</v>
      </c>
    </row>
    <row r="183" spans="1:82" x14ac:dyDescent="0.2">
      <c r="A183" s="135">
        <v>2</v>
      </c>
      <c r="B183" s="136">
        <v>24</v>
      </c>
      <c r="C183" s="135" t="s">
        <v>426</v>
      </c>
      <c r="D183" s="141">
        <v>124</v>
      </c>
      <c r="E183" s="164">
        <v>184</v>
      </c>
      <c r="F183" s="135">
        <v>124</v>
      </c>
      <c r="G183" s="140">
        <f>'Revised Stratig. - April ''08'!$G$129</f>
        <v>3876</v>
      </c>
      <c r="I183" s="135">
        <f t="shared" ref="I183:AL183" si="44">(I17/$CA17)*100</f>
        <v>1.2820512820512819</v>
      </c>
      <c r="J183" s="135">
        <f t="shared" si="44"/>
        <v>0</v>
      </c>
      <c r="K183" s="135">
        <f t="shared" si="44"/>
        <v>3.5256410256410255</v>
      </c>
      <c r="L183" s="135">
        <f t="shared" si="44"/>
        <v>0</v>
      </c>
      <c r="M183" s="135">
        <f t="shared" si="44"/>
        <v>0</v>
      </c>
      <c r="N183" s="135">
        <f t="shared" si="44"/>
        <v>1.9230769230769231</v>
      </c>
      <c r="O183" s="135">
        <f t="shared" si="44"/>
        <v>24.03846153846154</v>
      </c>
      <c r="P183" s="135">
        <f t="shared" si="44"/>
        <v>0.96153846153846156</v>
      </c>
      <c r="Q183" s="135">
        <f t="shared" si="44"/>
        <v>0</v>
      </c>
      <c r="R183" s="135">
        <f t="shared" si="44"/>
        <v>0</v>
      </c>
      <c r="S183" s="135">
        <f t="shared" si="44"/>
        <v>0</v>
      </c>
      <c r="T183" s="135">
        <f t="shared" si="44"/>
        <v>0</v>
      </c>
      <c r="U183" s="135">
        <f t="shared" si="44"/>
        <v>0.32051282051282048</v>
      </c>
      <c r="V183" s="135">
        <f t="shared" si="44"/>
        <v>0.32051282051282048</v>
      </c>
      <c r="W183" s="135">
        <f t="shared" si="44"/>
        <v>0</v>
      </c>
      <c r="X183" s="135">
        <f t="shared" si="44"/>
        <v>0</v>
      </c>
      <c r="Y183" s="135">
        <f t="shared" si="44"/>
        <v>0</v>
      </c>
      <c r="Z183" s="135">
        <f t="shared" si="44"/>
        <v>0</v>
      </c>
      <c r="AA183" s="135">
        <f t="shared" si="44"/>
        <v>0</v>
      </c>
      <c r="AB183" s="135">
        <f t="shared" si="44"/>
        <v>0</v>
      </c>
      <c r="AC183" s="135">
        <f t="shared" si="44"/>
        <v>0</v>
      </c>
      <c r="AD183" s="135">
        <f t="shared" si="44"/>
        <v>0.64102564102564097</v>
      </c>
      <c r="AE183" s="135">
        <f t="shared" si="44"/>
        <v>21.794871794871796</v>
      </c>
      <c r="AF183" s="135">
        <f t="shared" si="44"/>
        <v>1.2820512820512819</v>
      </c>
      <c r="AG183" s="135">
        <f t="shared" si="44"/>
        <v>31.089743589743591</v>
      </c>
      <c r="AH183" s="135">
        <f t="shared" si="44"/>
        <v>0</v>
      </c>
      <c r="AI183" s="135">
        <f t="shared" si="44"/>
        <v>9.9358974358974361</v>
      </c>
      <c r="AJ183" s="135">
        <f t="shared" si="44"/>
        <v>0</v>
      </c>
      <c r="AK183" s="135">
        <f t="shared" si="44"/>
        <v>2.5641025641025639</v>
      </c>
      <c r="AL183" s="135">
        <f t="shared" si="44"/>
        <v>0.32051282051282048</v>
      </c>
      <c r="AM183" s="135">
        <f t="shared" ref="AM183:BW183" si="45">(AM17/$CD17)*100</f>
        <v>0</v>
      </c>
      <c r="AN183" s="135">
        <f t="shared" si="45"/>
        <v>0</v>
      </c>
      <c r="AO183" s="135">
        <f t="shared" si="45"/>
        <v>0</v>
      </c>
      <c r="AP183" s="135">
        <f t="shared" si="45"/>
        <v>0</v>
      </c>
      <c r="AQ183" s="135">
        <f t="shared" si="45"/>
        <v>0</v>
      </c>
      <c r="AR183" s="135">
        <f t="shared" si="45"/>
        <v>0</v>
      </c>
      <c r="AS183" s="135">
        <f t="shared" si="45"/>
        <v>0</v>
      </c>
      <c r="AT183" s="135">
        <f t="shared" si="45"/>
        <v>0</v>
      </c>
      <c r="AU183" s="135">
        <f t="shared" si="45"/>
        <v>0</v>
      </c>
      <c r="AV183" s="135">
        <f t="shared" si="45"/>
        <v>0</v>
      </c>
      <c r="AW183" s="135">
        <f t="shared" si="45"/>
        <v>0</v>
      </c>
      <c r="AX183" s="135">
        <f t="shared" si="45"/>
        <v>0.31645569620253167</v>
      </c>
      <c r="AY183" s="135">
        <f t="shared" si="45"/>
        <v>0</v>
      </c>
      <c r="AZ183" s="135">
        <f t="shared" si="45"/>
        <v>0</v>
      </c>
      <c r="BA183" s="135">
        <f t="shared" si="45"/>
        <v>0</v>
      </c>
      <c r="BB183" s="135">
        <f t="shared" si="45"/>
        <v>0</v>
      </c>
      <c r="BC183" s="135">
        <f t="shared" si="45"/>
        <v>0</v>
      </c>
      <c r="BD183" s="135">
        <f t="shared" si="45"/>
        <v>0.949367088607595</v>
      </c>
      <c r="BE183" s="135">
        <f t="shared" si="45"/>
        <v>0</v>
      </c>
      <c r="BF183" s="135">
        <f t="shared" si="45"/>
        <v>0</v>
      </c>
      <c r="BG183" s="135">
        <f t="shared" si="45"/>
        <v>0</v>
      </c>
      <c r="BH183" s="135">
        <f t="shared" si="45"/>
        <v>0</v>
      </c>
      <c r="BI183" s="135">
        <f t="shared" si="45"/>
        <v>0</v>
      </c>
      <c r="BJ183" s="135">
        <f t="shared" si="45"/>
        <v>0</v>
      </c>
      <c r="BK183" s="135">
        <f t="shared" si="45"/>
        <v>0</v>
      </c>
      <c r="BL183" s="135">
        <f t="shared" si="45"/>
        <v>0</v>
      </c>
      <c r="BM183" s="135">
        <f t="shared" si="45"/>
        <v>0</v>
      </c>
      <c r="BN183" s="135">
        <f t="shared" si="45"/>
        <v>0</v>
      </c>
      <c r="BO183" s="135">
        <f t="shared" si="45"/>
        <v>0</v>
      </c>
      <c r="BP183" s="135">
        <f t="shared" si="45"/>
        <v>0</v>
      </c>
      <c r="BQ183" s="135">
        <f t="shared" si="45"/>
        <v>0</v>
      </c>
      <c r="BR183" s="135">
        <f t="shared" si="45"/>
        <v>0</v>
      </c>
      <c r="BS183" s="135">
        <f t="shared" si="45"/>
        <v>0</v>
      </c>
      <c r="BT183" s="135">
        <f t="shared" si="45"/>
        <v>0</v>
      </c>
      <c r="BU183" s="135">
        <f t="shared" si="45"/>
        <v>0</v>
      </c>
      <c r="BV183" s="135">
        <f t="shared" si="45"/>
        <v>0</v>
      </c>
      <c r="BW183" s="135">
        <f t="shared" si="45"/>
        <v>0</v>
      </c>
      <c r="CA183" s="135">
        <f t="shared" si="20"/>
        <v>100</v>
      </c>
      <c r="CD183" s="135">
        <f t="shared" si="21"/>
        <v>100</v>
      </c>
    </row>
    <row r="184" spans="1:82" x14ac:dyDescent="0.2">
      <c r="A184" s="135">
        <v>2</v>
      </c>
      <c r="B184" s="136">
        <v>34</v>
      </c>
      <c r="C184" s="135" t="s">
        <v>426</v>
      </c>
      <c r="D184" s="141">
        <v>134</v>
      </c>
      <c r="E184" s="164">
        <v>194</v>
      </c>
      <c r="F184" s="135">
        <v>134</v>
      </c>
      <c r="G184" s="140">
        <f>'Revised Stratig. - April ''08'!$G$139</f>
        <v>3982</v>
      </c>
      <c r="I184" s="135">
        <f t="shared" ref="I184:AL184" si="46">(I18/$CA18)*100</f>
        <v>1.9417475728155338</v>
      </c>
      <c r="J184" s="135">
        <f t="shared" si="46"/>
        <v>0</v>
      </c>
      <c r="K184" s="135">
        <f t="shared" si="46"/>
        <v>5.5016181229773462</v>
      </c>
      <c r="L184" s="135">
        <f t="shared" si="46"/>
        <v>1.2944983818770228</v>
      </c>
      <c r="M184" s="135">
        <f t="shared" si="46"/>
        <v>0</v>
      </c>
      <c r="N184" s="135">
        <f t="shared" si="46"/>
        <v>0.3236245954692557</v>
      </c>
      <c r="O184" s="135">
        <f t="shared" si="46"/>
        <v>22.330097087378643</v>
      </c>
      <c r="P184" s="135">
        <f t="shared" si="46"/>
        <v>0</v>
      </c>
      <c r="Q184" s="135">
        <f t="shared" si="46"/>
        <v>0</v>
      </c>
      <c r="R184" s="135">
        <f t="shared" si="46"/>
        <v>0</v>
      </c>
      <c r="S184" s="135">
        <f t="shared" si="46"/>
        <v>0</v>
      </c>
      <c r="T184" s="135">
        <f t="shared" si="46"/>
        <v>0</v>
      </c>
      <c r="U184" s="135">
        <f t="shared" si="46"/>
        <v>0.3236245954692557</v>
      </c>
      <c r="V184" s="135">
        <f t="shared" si="46"/>
        <v>0</v>
      </c>
      <c r="W184" s="135">
        <f t="shared" si="46"/>
        <v>0.64724919093851141</v>
      </c>
      <c r="X184" s="135">
        <f t="shared" si="46"/>
        <v>0</v>
      </c>
      <c r="Y184" s="135">
        <f t="shared" si="46"/>
        <v>0</v>
      </c>
      <c r="Z184" s="135">
        <f t="shared" si="46"/>
        <v>0</v>
      </c>
      <c r="AA184" s="135">
        <f t="shared" si="46"/>
        <v>0</v>
      </c>
      <c r="AB184" s="135">
        <f t="shared" si="46"/>
        <v>0</v>
      </c>
      <c r="AC184" s="135">
        <f t="shared" si="46"/>
        <v>0</v>
      </c>
      <c r="AD184" s="135">
        <f t="shared" si="46"/>
        <v>0.64724919093851141</v>
      </c>
      <c r="AE184" s="135">
        <f t="shared" si="46"/>
        <v>33.980582524271846</v>
      </c>
      <c r="AF184" s="135">
        <f t="shared" si="46"/>
        <v>0</v>
      </c>
      <c r="AG184" s="135">
        <f t="shared" si="46"/>
        <v>24.595469255663431</v>
      </c>
      <c r="AH184" s="135">
        <f t="shared" si="46"/>
        <v>0</v>
      </c>
      <c r="AI184" s="135">
        <f t="shared" si="46"/>
        <v>7.4433656957928811</v>
      </c>
      <c r="AJ184" s="135">
        <f t="shared" si="46"/>
        <v>0</v>
      </c>
      <c r="AK184" s="135">
        <f t="shared" si="46"/>
        <v>0.64724919093851141</v>
      </c>
      <c r="AL184" s="135">
        <f t="shared" si="46"/>
        <v>0.3236245954692557</v>
      </c>
      <c r="AM184" s="135">
        <f t="shared" ref="AM184:BW184" si="47">(AM18/$CD18)*100</f>
        <v>0.6211180124223602</v>
      </c>
      <c r="AN184" s="135">
        <f t="shared" si="47"/>
        <v>1.2422360248447204</v>
      </c>
      <c r="AO184" s="135">
        <f t="shared" si="47"/>
        <v>0</v>
      </c>
      <c r="AP184" s="135">
        <f t="shared" si="47"/>
        <v>0</v>
      </c>
      <c r="AQ184" s="135">
        <f t="shared" si="47"/>
        <v>0</v>
      </c>
      <c r="AR184" s="135">
        <f t="shared" si="47"/>
        <v>0</v>
      </c>
      <c r="AS184" s="135">
        <f t="shared" si="47"/>
        <v>0</v>
      </c>
      <c r="AT184" s="135">
        <f t="shared" si="47"/>
        <v>0</v>
      </c>
      <c r="AU184" s="135">
        <f t="shared" si="47"/>
        <v>0</v>
      </c>
      <c r="AV184" s="135">
        <f t="shared" si="47"/>
        <v>0</v>
      </c>
      <c r="AW184" s="135">
        <f t="shared" si="47"/>
        <v>0</v>
      </c>
      <c r="AX184" s="135">
        <f t="shared" si="47"/>
        <v>0</v>
      </c>
      <c r="AY184" s="135">
        <f t="shared" si="47"/>
        <v>0</v>
      </c>
      <c r="AZ184" s="135">
        <f t="shared" si="47"/>
        <v>0</v>
      </c>
      <c r="BA184" s="135">
        <f t="shared" si="47"/>
        <v>0</v>
      </c>
      <c r="BB184" s="135">
        <f t="shared" si="47"/>
        <v>0</v>
      </c>
      <c r="BC184" s="135">
        <f t="shared" si="47"/>
        <v>0</v>
      </c>
      <c r="BD184" s="135">
        <f t="shared" si="47"/>
        <v>1.5527950310559007</v>
      </c>
      <c r="BE184" s="135">
        <f t="shared" si="47"/>
        <v>0</v>
      </c>
      <c r="BF184" s="135">
        <f t="shared" si="47"/>
        <v>0</v>
      </c>
      <c r="BG184" s="135">
        <f t="shared" si="47"/>
        <v>0</v>
      </c>
      <c r="BH184" s="135">
        <f t="shared" si="47"/>
        <v>0</v>
      </c>
      <c r="BI184" s="135">
        <f t="shared" si="47"/>
        <v>0</v>
      </c>
      <c r="BJ184" s="135">
        <f t="shared" si="47"/>
        <v>0</v>
      </c>
      <c r="BK184" s="135">
        <f t="shared" si="47"/>
        <v>0</v>
      </c>
      <c r="BL184" s="135">
        <f t="shared" si="47"/>
        <v>0</v>
      </c>
      <c r="BM184" s="135">
        <f t="shared" si="47"/>
        <v>0</v>
      </c>
      <c r="BN184" s="135">
        <f t="shared" si="47"/>
        <v>0</v>
      </c>
      <c r="BO184" s="135">
        <f t="shared" si="47"/>
        <v>0</v>
      </c>
      <c r="BP184" s="135">
        <f t="shared" si="47"/>
        <v>0</v>
      </c>
      <c r="BQ184" s="135">
        <f t="shared" si="47"/>
        <v>0</v>
      </c>
      <c r="BR184" s="135">
        <f t="shared" si="47"/>
        <v>0</v>
      </c>
      <c r="BS184" s="135">
        <f t="shared" si="47"/>
        <v>0</v>
      </c>
      <c r="BT184" s="135">
        <f t="shared" si="47"/>
        <v>0</v>
      </c>
      <c r="BU184" s="135">
        <f t="shared" si="47"/>
        <v>0.6211180124223602</v>
      </c>
      <c r="BV184" s="135">
        <f t="shared" si="47"/>
        <v>0</v>
      </c>
      <c r="BW184" s="135">
        <f t="shared" si="47"/>
        <v>0</v>
      </c>
      <c r="CA184" s="135">
        <f t="shared" si="20"/>
        <v>100</v>
      </c>
      <c r="CD184" s="135">
        <f t="shared" si="21"/>
        <v>100</v>
      </c>
    </row>
    <row r="185" spans="1:82" x14ac:dyDescent="0.2">
      <c r="A185" s="135">
        <v>2</v>
      </c>
      <c r="B185" s="136">
        <v>44</v>
      </c>
      <c r="C185" s="135" t="s">
        <v>426</v>
      </c>
      <c r="D185" s="138">
        <v>144</v>
      </c>
      <c r="E185" s="164">
        <v>204</v>
      </c>
      <c r="F185" s="135">
        <v>144</v>
      </c>
      <c r="G185" s="140">
        <f>'Revised Stratig. - April ''08'!$G$149</f>
        <v>4048</v>
      </c>
      <c r="I185" s="135">
        <f t="shared" ref="I185:AL185" si="48">(I19/$CA19)*100</f>
        <v>1.2345679012345678</v>
      </c>
      <c r="J185" s="135">
        <f t="shared" si="48"/>
        <v>0</v>
      </c>
      <c r="K185" s="135">
        <f t="shared" si="48"/>
        <v>5.3497942386831276</v>
      </c>
      <c r="L185" s="135">
        <f t="shared" si="48"/>
        <v>0</v>
      </c>
      <c r="M185" s="135">
        <f t="shared" si="48"/>
        <v>0</v>
      </c>
      <c r="N185" s="135">
        <f t="shared" si="48"/>
        <v>0</v>
      </c>
      <c r="O185" s="135">
        <f t="shared" si="48"/>
        <v>16.049382716049383</v>
      </c>
      <c r="P185" s="135">
        <f t="shared" si="48"/>
        <v>0</v>
      </c>
      <c r="Q185" s="135">
        <f t="shared" si="48"/>
        <v>0</v>
      </c>
      <c r="R185" s="135">
        <f t="shared" si="48"/>
        <v>0</v>
      </c>
      <c r="S185" s="135">
        <f t="shared" si="48"/>
        <v>0</v>
      </c>
      <c r="T185" s="135">
        <f t="shared" si="48"/>
        <v>0</v>
      </c>
      <c r="U185" s="135">
        <f t="shared" si="48"/>
        <v>0</v>
      </c>
      <c r="V185" s="135">
        <f t="shared" si="48"/>
        <v>0.41152263374485598</v>
      </c>
      <c r="W185" s="135">
        <f t="shared" si="48"/>
        <v>0</v>
      </c>
      <c r="X185" s="135">
        <f t="shared" si="48"/>
        <v>0</v>
      </c>
      <c r="Y185" s="135">
        <f t="shared" si="48"/>
        <v>0</v>
      </c>
      <c r="Z185" s="135">
        <f t="shared" si="48"/>
        <v>0</v>
      </c>
      <c r="AA185" s="135">
        <f t="shared" si="48"/>
        <v>0</v>
      </c>
      <c r="AB185" s="135">
        <f t="shared" si="48"/>
        <v>0.82304526748971196</v>
      </c>
      <c r="AC185" s="135">
        <f t="shared" si="48"/>
        <v>0</v>
      </c>
      <c r="AD185" s="135">
        <f t="shared" si="48"/>
        <v>0.82304526748971196</v>
      </c>
      <c r="AE185" s="135">
        <f t="shared" si="48"/>
        <v>30.041152263374489</v>
      </c>
      <c r="AF185" s="135">
        <f t="shared" si="48"/>
        <v>2.4691358024691357</v>
      </c>
      <c r="AG185" s="135">
        <f t="shared" si="48"/>
        <v>31.275720164609055</v>
      </c>
      <c r="AH185" s="135">
        <f t="shared" si="48"/>
        <v>0</v>
      </c>
      <c r="AI185" s="135">
        <f t="shared" si="48"/>
        <v>9.8765432098765427</v>
      </c>
      <c r="AJ185" s="135">
        <f t="shared" si="48"/>
        <v>0</v>
      </c>
      <c r="AK185" s="135">
        <f t="shared" si="48"/>
        <v>1.6460905349794239</v>
      </c>
      <c r="AL185" s="135">
        <f t="shared" si="48"/>
        <v>0</v>
      </c>
      <c r="AM185" s="135">
        <f t="shared" ref="AM185:BW185" si="49">(AM19/$CD19)*100</f>
        <v>0</v>
      </c>
      <c r="AN185" s="135">
        <f t="shared" si="49"/>
        <v>1.5810276679841897</v>
      </c>
      <c r="AO185" s="135">
        <f t="shared" si="49"/>
        <v>0</v>
      </c>
      <c r="AP185" s="135">
        <f t="shared" si="49"/>
        <v>0</v>
      </c>
      <c r="AQ185" s="135">
        <f t="shared" si="49"/>
        <v>0</v>
      </c>
      <c r="AR185" s="135">
        <f t="shared" si="49"/>
        <v>0</v>
      </c>
      <c r="AS185" s="135">
        <f t="shared" si="49"/>
        <v>0.39525691699604742</v>
      </c>
      <c r="AT185" s="135">
        <f t="shared" si="49"/>
        <v>0</v>
      </c>
      <c r="AU185" s="135">
        <f t="shared" si="49"/>
        <v>0</v>
      </c>
      <c r="AV185" s="135">
        <f t="shared" si="49"/>
        <v>0</v>
      </c>
      <c r="AW185" s="135">
        <f t="shared" si="49"/>
        <v>0</v>
      </c>
      <c r="AX185" s="135">
        <f t="shared" si="49"/>
        <v>0.79051383399209485</v>
      </c>
      <c r="AY185" s="135">
        <f t="shared" si="49"/>
        <v>0</v>
      </c>
      <c r="AZ185" s="135">
        <f t="shared" si="49"/>
        <v>0</v>
      </c>
      <c r="BA185" s="135">
        <f t="shared" si="49"/>
        <v>0</v>
      </c>
      <c r="BB185" s="135">
        <f t="shared" si="49"/>
        <v>0</v>
      </c>
      <c r="BC185" s="135">
        <f t="shared" si="49"/>
        <v>0</v>
      </c>
      <c r="BD185" s="135">
        <f t="shared" si="49"/>
        <v>1.1857707509881421</v>
      </c>
      <c r="BE185" s="135">
        <f t="shared" si="49"/>
        <v>0</v>
      </c>
      <c r="BF185" s="135">
        <f t="shared" si="49"/>
        <v>0</v>
      </c>
      <c r="BG185" s="135">
        <f t="shared" si="49"/>
        <v>0</v>
      </c>
      <c r="BH185" s="135">
        <f t="shared" si="49"/>
        <v>0</v>
      </c>
      <c r="BI185" s="135">
        <f t="shared" si="49"/>
        <v>0</v>
      </c>
      <c r="BJ185" s="135">
        <f t="shared" si="49"/>
        <v>0</v>
      </c>
      <c r="BK185" s="135">
        <f t="shared" si="49"/>
        <v>0</v>
      </c>
      <c r="BL185" s="135">
        <f t="shared" si="49"/>
        <v>0</v>
      </c>
      <c r="BM185" s="135">
        <f t="shared" si="49"/>
        <v>0</v>
      </c>
      <c r="BN185" s="135">
        <f t="shared" si="49"/>
        <v>0</v>
      </c>
      <c r="BO185" s="135">
        <f t="shared" si="49"/>
        <v>0</v>
      </c>
      <c r="BP185" s="135">
        <f t="shared" si="49"/>
        <v>0</v>
      </c>
      <c r="BQ185" s="135">
        <f t="shared" si="49"/>
        <v>0</v>
      </c>
      <c r="BR185" s="135">
        <f t="shared" si="49"/>
        <v>0</v>
      </c>
      <c r="BS185" s="135">
        <f t="shared" si="49"/>
        <v>0</v>
      </c>
      <c r="BT185" s="135">
        <f t="shared" si="49"/>
        <v>0</v>
      </c>
      <c r="BU185" s="135">
        <f t="shared" si="49"/>
        <v>0</v>
      </c>
      <c r="BV185" s="135">
        <f t="shared" si="49"/>
        <v>0</v>
      </c>
      <c r="BW185" s="135">
        <f t="shared" si="49"/>
        <v>0</v>
      </c>
      <c r="CA185" s="135">
        <f t="shared" si="20"/>
        <v>100</v>
      </c>
      <c r="CD185" s="135">
        <f t="shared" si="21"/>
        <v>100</v>
      </c>
    </row>
    <row r="186" spans="1:82" x14ac:dyDescent="0.2">
      <c r="A186" s="135">
        <v>2</v>
      </c>
      <c r="B186" s="136">
        <v>54</v>
      </c>
      <c r="C186" s="135" t="s">
        <v>426</v>
      </c>
      <c r="D186" s="141">
        <v>154</v>
      </c>
      <c r="E186" s="164">
        <v>214</v>
      </c>
      <c r="F186" s="135">
        <v>154</v>
      </c>
      <c r="G186" s="140">
        <f>'Revised Stratig. - April ''08'!$G$159</f>
        <v>4245</v>
      </c>
      <c r="I186" s="135">
        <f t="shared" ref="I186:AL186" si="50">(I20/$CA20)*100</f>
        <v>0.4</v>
      </c>
      <c r="J186" s="135">
        <f t="shared" si="50"/>
        <v>0.4</v>
      </c>
      <c r="K186" s="135">
        <f t="shared" si="50"/>
        <v>6</v>
      </c>
      <c r="L186" s="135">
        <f t="shared" si="50"/>
        <v>0.8</v>
      </c>
      <c r="M186" s="135">
        <f t="shared" si="50"/>
        <v>0</v>
      </c>
      <c r="N186" s="135">
        <f t="shared" si="50"/>
        <v>0.8</v>
      </c>
      <c r="O186" s="135">
        <f t="shared" si="50"/>
        <v>23.200000000000003</v>
      </c>
      <c r="P186" s="135">
        <f t="shared" si="50"/>
        <v>0.4</v>
      </c>
      <c r="Q186" s="135">
        <f t="shared" si="50"/>
        <v>0</v>
      </c>
      <c r="R186" s="135">
        <f t="shared" si="50"/>
        <v>0</v>
      </c>
      <c r="S186" s="135">
        <f t="shared" si="50"/>
        <v>0</v>
      </c>
      <c r="T186" s="135">
        <f t="shared" si="50"/>
        <v>0</v>
      </c>
      <c r="U186" s="135">
        <f t="shared" si="50"/>
        <v>0.4</v>
      </c>
      <c r="V186" s="135">
        <f t="shared" si="50"/>
        <v>0</v>
      </c>
      <c r="W186" s="135">
        <f t="shared" si="50"/>
        <v>0</v>
      </c>
      <c r="X186" s="135">
        <f t="shared" si="50"/>
        <v>0</v>
      </c>
      <c r="Y186" s="135">
        <f t="shared" si="50"/>
        <v>0</v>
      </c>
      <c r="Z186" s="135">
        <f t="shared" si="50"/>
        <v>0</v>
      </c>
      <c r="AA186" s="135">
        <f t="shared" si="50"/>
        <v>0</v>
      </c>
      <c r="AB186" s="135">
        <f t="shared" si="50"/>
        <v>0.4</v>
      </c>
      <c r="AC186" s="135">
        <f t="shared" si="50"/>
        <v>0</v>
      </c>
      <c r="AD186" s="135">
        <f t="shared" si="50"/>
        <v>0</v>
      </c>
      <c r="AE186" s="135">
        <f t="shared" si="50"/>
        <v>20</v>
      </c>
      <c r="AF186" s="135">
        <f t="shared" si="50"/>
        <v>4.8</v>
      </c>
      <c r="AG186" s="135">
        <f t="shared" si="50"/>
        <v>30.8</v>
      </c>
      <c r="AH186" s="135">
        <f t="shared" si="50"/>
        <v>0</v>
      </c>
      <c r="AI186" s="135">
        <f t="shared" si="50"/>
        <v>10</v>
      </c>
      <c r="AJ186" s="135">
        <f t="shared" si="50"/>
        <v>0</v>
      </c>
      <c r="AK186" s="135">
        <f t="shared" si="50"/>
        <v>0.8</v>
      </c>
      <c r="AL186" s="135">
        <f t="shared" si="50"/>
        <v>0.8</v>
      </c>
      <c r="AM186" s="135">
        <f t="shared" ref="AM186:BW186" si="51">(AM20/$CD20)*100</f>
        <v>0</v>
      </c>
      <c r="AN186" s="135">
        <f t="shared" si="51"/>
        <v>0</v>
      </c>
      <c r="AO186" s="135">
        <f t="shared" si="51"/>
        <v>0</v>
      </c>
      <c r="AP186" s="135">
        <f t="shared" si="51"/>
        <v>0</v>
      </c>
      <c r="AQ186" s="135">
        <f t="shared" si="51"/>
        <v>0</v>
      </c>
      <c r="AR186" s="135">
        <f t="shared" si="51"/>
        <v>0.77821011673151752</v>
      </c>
      <c r="AS186" s="135">
        <f t="shared" si="51"/>
        <v>0</v>
      </c>
      <c r="AT186" s="135">
        <f t="shared" si="51"/>
        <v>0</v>
      </c>
      <c r="AU186" s="135">
        <f t="shared" si="51"/>
        <v>0</v>
      </c>
      <c r="AV186" s="135">
        <f t="shared" si="51"/>
        <v>0</v>
      </c>
      <c r="AW186" s="135">
        <f t="shared" si="51"/>
        <v>0</v>
      </c>
      <c r="AX186" s="135">
        <f t="shared" si="51"/>
        <v>0</v>
      </c>
      <c r="AY186" s="135">
        <f t="shared" si="51"/>
        <v>0</v>
      </c>
      <c r="AZ186" s="135">
        <f t="shared" si="51"/>
        <v>0</v>
      </c>
      <c r="BA186" s="135">
        <f t="shared" si="51"/>
        <v>0</v>
      </c>
      <c r="BB186" s="135">
        <f t="shared" si="51"/>
        <v>0</v>
      </c>
      <c r="BC186" s="135">
        <f t="shared" si="51"/>
        <v>0</v>
      </c>
      <c r="BD186" s="135">
        <f t="shared" si="51"/>
        <v>1.9455252918287937</v>
      </c>
      <c r="BE186" s="135">
        <f t="shared" si="51"/>
        <v>0</v>
      </c>
      <c r="BF186" s="135">
        <f t="shared" si="51"/>
        <v>0</v>
      </c>
      <c r="BG186" s="135">
        <f t="shared" si="51"/>
        <v>0</v>
      </c>
      <c r="BH186" s="135">
        <f t="shared" si="51"/>
        <v>0</v>
      </c>
      <c r="BI186" s="135">
        <f t="shared" si="51"/>
        <v>0</v>
      </c>
      <c r="BJ186" s="135">
        <f t="shared" si="51"/>
        <v>0</v>
      </c>
      <c r="BK186" s="135">
        <f t="shared" si="51"/>
        <v>0</v>
      </c>
      <c r="BL186" s="135">
        <f t="shared" si="51"/>
        <v>0</v>
      </c>
      <c r="BM186" s="135">
        <f t="shared" si="51"/>
        <v>0</v>
      </c>
      <c r="BN186" s="135">
        <f t="shared" si="51"/>
        <v>0</v>
      </c>
      <c r="BO186" s="135">
        <f t="shared" si="51"/>
        <v>0</v>
      </c>
      <c r="BP186" s="135">
        <f t="shared" si="51"/>
        <v>0</v>
      </c>
      <c r="BQ186" s="135">
        <f t="shared" si="51"/>
        <v>0</v>
      </c>
      <c r="BR186" s="135">
        <f t="shared" si="51"/>
        <v>0</v>
      </c>
      <c r="BS186" s="135">
        <f t="shared" si="51"/>
        <v>0</v>
      </c>
      <c r="BT186" s="135">
        <f t="shared" si="51"/>
        <v>0</v>
      </c>
      <c r="BU186" s="135">
        <f t="shared" si="51"/>
        <v>0</v>
      </c>
      <c r="BV186" s="135">
        <f t="shared" si="51"/>
        <v>0</v>
      </c>
      <c r="BW186" s="135">
        <f t="shared" si="51"/>
        <v>0</v>
      </c>
      <c r="CA186" s="135">
        <f t="shared" si="20"/>
        <v>100</v>
      </c>
      <c r="CD186" s="135">
        <f t="shared" si="21"/>
        <v>100</v>
      </c>
    </row>
    <row r="187" spans="1:82" x14ac:dyDescent="0.2">
      <c r="A187" s="135">
        <v>2</v>
      </c>
      <c r="B187" s="136">
        <v>64</v>
      </c>
      <c r="C187" s="135" t="s">
        <v>426</v>
      </c>
      <c r="D187" s="141">
        <v>164</v>
      </c>
      <c r="E187" s="164">
        <v>224</v>
      </c>
      <c r="F187" s="135">
        <v>164</v>
      </c>
      <c r="G187" s="140">
        <f>'Revised Stratig. - April ''08'!$G$169</f>
        <v>4365</v>
      </c>
      <c r="I187" s="135">
        <f t="shared" ref="I187:AL187" si="52">(I21/$CA21)*100</f>
        <v>0.66225165562913912</v>
      </c>
      <c r="J187" s="135">
        <f t="shared" si="52"/>
        <v>0.66225165562913912</v>
      </c>
      <c r="K187" s="135">
        <f t="shared" si="52"/>
        <v>15.894039735099339</v>
      </c>
      <c r="L187" s="135">
        <f t="shared" si="52"/>
        <v>0</v>
      </c>
      <c r="M187" s="135">
        <f t="shared" si="52"/>
        <v>0</v>
      </c>
      <c r="N187" s="135">
        <f t="shared" si="52"/>
        <v>1.3245033112582782</v>
      </c>
      <c r="O187" s="135">
        <f t="shared" si="52"/>
        <v>5.9602649006622519</v>
      </c>
      <c r="P187" s="135">
        <f t="shared" si="52"/>
        <v>0</v>
      </c>
      <c r="Q187" s="135">
        <f t="shared" si="52"/>
        <v>0</v>
      </c>
      <c r="R187" s="135">
        <f t="shared" si="52"/>
        <v>0</v>
      </c>
      <c r="S187" s="135">
        <f t="shared" si="52"/>
        <v>0</v>
      </c>
      <c r="T187" s="135">
        <f t="shared" si="52"/>
        <v>0</v>
      </c>
      <c r="U187" s="135">
        <f t="shared" si="52"/>
        <v>0</v>
      </c>
      <c r="V187" s="135">
        <f t="shared" si="52"/>
        <v>0</v>
      </c>
      <c r="W187" s="135">
        <f t="shared" si="52"/>
        <v>0.66225165562913912</v>
      </c>
      <c r="X187" s="135">
        <f t="shared" si="52"/>
        <v>0</v>
      </c>
      <c r="Y187" s="135">
        <f t="shared" si="52"/>
        <v>0</v>
      </c>
      <c r="Z187" s="135">
        <f t="shared" si="52"/>
        <v>0</v>
      </c>
      <c r="AA187" s="135">
        <f t="shared" si="52"/>
        <v>0</v>
      </c>
      <c r="AB187" s="135">
        <f t="shared" si="52"/>
        <v>0</v>
      </c>
      <c r="AC187" s="135">
        <f t="shared" si="52"/>
        <v>0</v>
      </c>
      <c r="AD187" s="135">
        <f t="shared" si="52"/>
        <v>0.66225165562913912</v>
      </c>
      <c r="AE187" s="135">
        <f t="shared" si="52"/>
        <v>36.092715231788084</v>
      </c>
      <c r="AF187" s="135">
        <f t="shared" si="52"/>
        <v>1.6556291390728477</v>
      </c>
      <c r="AG187" s="135">
        <f t="shared" si="52"/>
        <v>24.172185430463578</v>
      </c>
      <c r="AH187" s="135">
        <f t="shared" si="52"/>
        <v>0</v>
      </c>
      <c r="AI187" s="135">
        <f t="shared" si="52"/>
        <v>6.2913907284768218</v>
      </c>
      <c r="AJ187" s="135">
        <f t="shared" si="52"/>
        <v>0</v>
      </c>
      <c r="AK187" s="135">
        <f t="shared" si="52"/>
        <v>4.3046357615894042</v>
      </c>
      <c r="AL187" s="135">
        <f t="shared" si="52"/>
        <v>1.6556291390728477</v>
      </c>
      <c r="AM187" s="135">
        <f t="shared" ref="AM187:BW187" si="53">(AM21/$CD21)*100</f>
        <v>0.65146579804560267</v>
      </c>
      <c r="AN187" s="135">
        <f t="shared" si="53"/>
        <v>0</v>
      </c>
      <c r="AO187" s="135">
        <f t="shared" si="53"/>
        <v>0</v>
      </c>
      <c r="AP187" s="135">
        <f t="shared" si="53"/>
        <v>0</v>
      </c>
      <c r="AQ187" s="135">
        <f t="shared" si="53"/>
        <v>0</v>
      </c>
      <c r="AR187" s="135">
        <f t="shared" si="53"/>
        <v>0</v>
      </c>
      <c r="AS187" s="135">
        <f t="shared" si="53"/>
        <v>0</v>
      </c>
      <c r="AT187" s="135">
        <f t="shared" si="53"/>
        <v>0</v>
      </c>
      <c r="AU187" s="135">
        <f t="shared" si="53"/>
        <v>0</v>
      </c>
      <c r="AV187" s="135">
        <f t="shared" si="53"/>
        <v>0</v>
      </c>
      <c r="AW187" s="135">
        <f t="shared" si="53"/>
        <v>0</v>
      </c>
      <c r="AX187" s="135">
        <f t="shared" si="53"/>
        <v>0</v>
      </c>
      <c r="AY187" s="135">
        <f t="shared" si="53"/>
        <v>0</v>
      </c>
      <c r="AZ187" s="135">
        <f t="shared" si="53"/>
        <v>0.32573289902280134</v>
      </c>
      <c r="BA187" s="135">
        <f t="shared" si="53"/>
        <v>0</v>
      </c>
      <c r="BB187" s="135">
        <f t="shared" si="53"/>
        <v>0</v>
      </c>
      <c r="BC187" s="135">
        <f t="shared" si="53"/>
        <v>0</v>
      </c>
      <c r="BD187" s="135">
        <f t="shared" si="53"/>
        <v>0.65146579804560267</v>
      </c>
      <c r="BE187" s="135">
        <f t="shared" si="53"/>
        <v>0</v>
      </c>
      <c r="BF187" s="135">
        <f t="shared" si="53"/>
        <v>0</v>
      </c>
      <c r="BG187" s="135">
        <f t="shared" si="53"/>
        <v>0</v>
      </c>
      <c r="BH187" s="135">
        <f t="shared" si="53"/>
        <v>0</v>
      </c>
      <c r="BI187" s="135">
        <f t="shared" si="53"/>
        <v>0</v>
      </c>
      <c r="BJ187" s="135">
        <f t="shared" si="53"/>
        <v>0</v>
      </c>
      <c r="BK187" s="135">
        <f t="shared" si="53"/>
        <v>0</v>
      </c>
      <c r="BL187" s="135">
        <f t="shared" si="53"/>
        <v>0</v>
      </c>
      <c r="BM187" s="135">
        <f t="shared" si="53"/>
        <v>0</v>
      </c>
      <c r="BN187" s="135">
        <f t="shared" si="53"/>
        <v>0</v>
      </c>
      <c r="BO187" s="135">
        <f t="shared" si="53"/>
        <v>0</v>
      </c>
      <c r="BP187" s="135">
        <f t="shared" si="53"/>
        <v>0</v>
      </c>
      <c r="BQ187" s="135">
        <f t="shared" si="53"/>
        <v>0</v>
      </c>
      <c r="BR187" s="135">
        <f t="shared" si="53"/>
        <v>0</v>
      </c>
      <c r="BS187" s="135">
        <f t="shared" si="53"/>
        <v>0</v>
      </c>
      <c r="BT187" s="135">
        <f t="shared" si="53"/>
        <v>0</v>
      </c>
      <c r="BU187" s="135">
        <f t="shared" si="53"/>
        <v>0</v>
      </c>
      <c r="BV187" s="135">
        <f t="shared" si="53"/>
        <v>0</v>
      </c>
      <c r="BW187" s="135">
        <f t="shared" si="53"/>
        <v>0</v>
      </c>
      <c r="CA187" s="135">
        <f t="shared" si="20"/>
        <v>100</v>
      </c>
      <c r="CD187" s="135">
        <f t="shared" si="21"/>
        <v>100</v>
      </c>
    </row>
    <row r="188" spans="1:82" x14ac:dyDescent="0.2">
      <c r="A188" s="135">
        <v>2</v>
      </c>
      <c r="B188" s="136">
        <v>74</v>
      </c>
      <c r="C188" s="135" t="s">
        <v>426</v>
      </c>
      <c r="D188" s="141">
        <v>174</v>
      </c>
      <c r="E188" s="164">
        <v>234</v>
      </c>
      <c r="F188" s="135">
        <v>174</v>
      </c>
      <c r="G188" s="140">
        <f>'Revised Stratig. - April ''08'!$G$179</f>
        <v>4542</v>
      </c>
      <c r="I188" s="135">
        <f t="shared" ref="I188:AL188" si="54">(I22/$CA22)*100</f>
        <v>0.78740157480314954</v>
      </c>
      <c r="J188" s="135">
        <f t="shared" si="54"/>
        <v>0.39370078740157477</v>
      </c>
      <c r="K188" s="135">
        <f t="shared" si="54"/>
        <v>5.5118110236220472</v>
      </c>
      <c r="L188" s="135">
        <f t="shared" si="54"/>
        <v>0</v>
      </c>
      <c r="M188" s="135">
        <f t="shared" si="54"/>
        <v>0</v>
      </c>
      <c r="N188" s="135">
        <f t="shared" si="54"/>
        <v>2.7559055118110236</v>
      </c>
      <c r="O188" s="135">
        <f t="shared" si="54"/>
        <v>9.0551181102362204</v>
      </c>
      <c r="P188" s="135">
        <f t="shared" si="54"/>
        <v>0</v>
      </c>
      <c r="Q188" s="135">
        <f t="shared" si="54"/>
        <v>0</v>
      </c>
      <c r="R188" s="135">
        <f t="shared" si="54"/>
        <v>0.39370078740157477</v>
      </c>
      <c r="S188" s="135">
        <f t="shared" si="54"/>
        <v>0</v>
      </c>
      <c r="T188" s="135">
        <f t="shared" si="54"/>
        <v>0</v>
      </c>
      <c r="U188" s="135">
        <f t="shared" si="54"/>
        <v>0</v>
      </c>
      <c r="V188" s="135">
        <f t="shared" si="54"/>
        <v>0</v>
      </c>
      <c r="W188" s="135">
        <f t="shared" si="54"/>
        <v>0.39370078740157477</v>
      </c>
      <c r="X188" s="135">
        <f t="shared" si="54"/>
        <v>0</v>
      </c>
      <c r="Y188" s="135">
        <f t="shared" si="54"/>
        <v>0</v>
      </c>
      <c r="Z188" s="135">
        <f t="shared" si="54"/>
        <v>0</v>
      </c>
      <c r="AA188" s="135">
        <f t="shared" si="54"/>
        <v>0</v>
      </c>
      <c r="AB188" s="135">
        <f t="shared" si="54"/>
        <v>0.39370078740157477</v>
      </c>
      <c r="AC188" s="135">
        <f t="shared" si="54"/>
        <v>0.39370078740157477</v>
      </c>
      <c r="AD188" s="135">
        <f t="shared" si="54"/>
        <v>0</v>
      </c>
      <c r="AE188" s="135">
        <f t="shared" si="54"/>
        <v>25.590551181102363</v>
      </c>
      <c r="AF188" s="135">
        <f t="shared" si="54"/>
        <v>2.3622047244094486</v>
      </c>
      <c r="AG188" s="135">
        <f t="shared" si="54"/>
        <v>41.732283464566926</v>
      </c>
      <c r="AH188" s="135">
        <f t="shared" si="54"/>
        <v>0</v>
      </c>
      <c r="AI188" s="135">
        <f t="shared" si="54"/>
        <v>6.6929133858267722</v>
      </c>
      <c r="AJ188" s="135">
        <f t="shared" si="54"/>
        <v>0</v>
      </c>
      <c r="AK188" s="135">
        <f t="shared" si="54"/>
        <v>3.5433070866141732</v>
      </c>
      <c r="AL188" s="135">
        <f t="shared" si="54"/>
        <v>0</v>
      </c>
      <c r="AM188" s="135">
        <f t="shared" ref="AM188:BW188" si="55">(AM22/$CD22)*100</f>
        <v>0.37735849056603776</v>
      </c>
      <c r="AN188" s="135">
        <f t="shared" si="55"/>
        <v>0.75471698113207553</v>
      </c>
      <c r="AO188" s="135">
        <f t="shared" si="55"/>
        <v>0</v>
      </c>
      <c r="AP188" s="135">
        <f t="shared" si="55"/>
        <v>0</v>
      </c>
      <c r="AQ188" s="135">
        <f t="shared" si="55"/>
        <v>0</v>
      </c>
      <c r="AR188" s="135">
        <f t="shared" si="55"/>
        <v>0.75471698113207553</v>
      </c>
      <c r="AS188" s="135">
        <f t="shared" si="55"/>
        <v>0</v>
      </c>
      <c r="AT188" s="135">
        <f t="shared" si="55"/>
        <v>0</v>
      </c>
      <c r="AU188" s="135">
        <f t="shared" si="55"/>
        <v>0</v>
      </c>
      <c r="AV188" s="135">
        <f t="shared" si="55"/>
        <v>0</v>
      </c>
      <c r="AW188" s="135">
        <f t="shared" si="55"/>
        <v>0</v>
      </c>
      <c r="AX188" s="135">
        <f t="shared" si="55"/>
        <v>0</v>
      </c>
      <c r="AY188" s="135">
        <f t="shared" si="55"/>
        <v>0</v>
      </c>
      <c r="AZ188" s="135">
        <f t="shared" si="55"/>
        <v>0.37735849056603776</v>
      </c>
      <c r="BA188" s="135">
        <f t="shared" si="55"/>
        <v>0</v>
      </c>
      <c r="BB188" s="135">
        <f t="shared" si="55"/>
        <v>0</v>
      </c>
      <c r="BC188" s="135">
        <f t="shared" si="55"/>
        <v>0</v>
      </c>
      <c r="BD188" s="135">
        <f t="shared" si="55"/>
        <v>1.5094339622641511</v>
      </c>
      <c r="BE188" s="135">
        <f t="shared" si="55"/>
        <v>0</v>
      </c>
      <c r="BF188" s="135">
        <f t="shared" si="55"/>
        <v>0</v>
      </c>
      <c r="BG188" s="135">
        <f t="shared" si="55"/>
        <v>0</v>
      </c>
      <c r="BH188" s="135">
        <f t="shared" si="55"/>
        <v>0</v>
      </c>
      <c r="BI188" s="135">
        <f t="shared" si="55"/>
        <v>0</v>
      </c>
      <c r="BJ188" s="135">
        <f t="shared" si="55"/>
        <v>0</v>
      </c>
      <c r="BK188" s="135">
        <f t="shared" si="55"/>
        <v>0</v>
      </c>
      <c r="BL188" s="135">
        <f t="shared" si="55"/>
        <v>0</v>
      </c>
      <c r="BM188" s="135">
        <f t="shared" si="55"/>
        <v>0</v>
      </c>
      <c r="BN188" s="135">
        <f t="shared" si="55"/>
        <v>0</v>
      </c>
      <c r="BO188" s="135">
        <f t="shared" si="55"/>
        <v>0</v>
      </c>
      <c r="BP188" s="135">
        <f t="shared" si="55"/>
        <v>0.37735849056603776</v>
      </c>
      <c r="BQ188" s="135">
        <f t="shared" si="55"/>
        <v>0</v>
      </c>
      <c r="BR188" s="135">
        <f t="shared" si="55"/>
        <v>0</v>
      </c>
      <c r="BS188" s="135">
        <f t="shared" si="55"/>
        <v>0</v>
      </c>
      <c r="BT188" s="135">
        <f t="shared" si="55"/>
        <v>0</v>
      </c>
      <c r="BU188" s="135">
        <f t="shared" si="55"/>
        <v>0</v>
      </c>
      <c r="BV188" s="135">
        <f t="shared" si="55"/>
        <v>0</v>
      </c>
      <c r="BW188" s="135">
        <f t="shared" si="55"/>
        <v>0</v>
      </c>
      <c r="CA188" s="135">
        <f t="shared" si="20"/>
        <v>100</v>
      </c>
      <c r="CD188" s="135">
        <f t="shared" si="21"/>
        <v>100</v>
      </c>
    </row>
    <row r="189" spans="1:82" x14ac:dyDescent="0.2">
      <c r="A189" s="135">
        <v>2</v>
      </c>
      <c r="B189" s="136">
        <v>80</v>
      </c>
      <c r="C189" s="135" t="s">
        <v>425</v>
      </c>
      <c r="D189" s="141">
        <v>180</v>
      </c>
      <c r="E189" s="164">
        <v>240</v>
      </c>
      <c r="F189" s="135">
        <v>179</v>
      </c>
      <c r="G189" s="140">
        <f>'Revised Stratig. - April ''08'!$G$185</f>
        <v>4607</v>
      </c>
      <c r="I189" s="135">
        <f t="shared" ref="I189:AL189" si="56">(I23/$CA23)*100</f>
        <v>0.32626427406199021</v>
      </c>
      <c r="J189" s="135">
        <f t="shared" si="56"/>
        <v>1.6313213703099509</v>
      </c>
      <c r="K189" s="135">
        <f t="shared" si="56"/>
        <v>6.8515497553017948</v>
      </c>
      <c r="L189" s="135">
        <f t="shared" si="56"/>
        <v>2.2838499184339316</v>
      </c>
      <c r="M189" s="135">
        <f t="shared" si="56"/>
        <v>0.65252854812398042</v>
      </c>
      <c r="N189" s="135">
        <f t="shared" si="56"/>
        <v>0.65252854812398042</v>
      </c>
      <c r="O189" s="135">
        <f t="shared" si="56"/>
        <v>8.1566068515497552</v>
      </c>
      <c r="P189" s="135">
        <f t="shared" si="56"/>
        <v>0</v>
      </c>
      <c r="Q189" s="135">
        <f t="shared" si="56"/>
        <v>0</v>
      </c>
      <c r="R189" s="135">
        <f t="shared" si="56"/>
        <v>0</v>
      </c>
      <c r="S189" s="135">
        <f t="shared" si="56"/>
        <v>0</v>
      </c>
      <c r="T189" s="135">
        <f t="shared" si="56"/>
        <v>0</v>
      </c>
      <c r="U189" s="135">
        <f t="shared" si="56"/>
        <v>0.97879282218597052</v>
      </c>
      <c r="V189" s="135">
        <f t="shared" si="56"/>
        <v>0</v>
      </c>
      <c r="W189" s="135">
        <f t="shared" si="56"/>
        <v>1.957585644371941</v>
      </c>
      <c r="X189" s="135">
        <f t="shared" si="56"/>
        <v>0</v>
      </c>
      <c r="Y189" s="135">
        <f t="shared" si="56"/>
        <v>0</v>
      </c>
      <c r="Z189" s="135">
        <f t="shared" si="56"/>
        <v>0</v>
      </c>
      <c r="AA189" s="135">
        <f t="shared" si="56"/>
        <v>0</v>
      </c>
      <c r="AB189" s="135">
        <f t="shared" si="56"/>
        <v>0</v>
      </c>
      <c r="AC189" s="135">
        <f t="shared" si="56"/>
        <v>1.3050570962479608</v>
      </c>
      <c r="AD189" s="135">
        <f t="shared" si="56"/>
        <v>0.65252854812398042</v>
      </c>
      <c r="AE189" s="135">
        <f t="shared" si="56"/>
        <v>0.97879282218597052</v>
      </c>
      <c r="AF189" s="135">
        <f t="shared" si="56"/>
        <v>12.071778140293638</v>
      </c>
      <c r="AG189" s="135">
        <f t="shared" si="56"/>
        <v>48.450244698205545</v>
      </c>
      <c r="AH189" s="135">
        <f t="shared" si="56"/>
        <v>0</v>
      </c>
      <c r="AI189" s="135">
        <f t="shared" si="56"/>
        <v>8.1566068515497552</v>
      </c>
      <c r="AJ189" s="135">
        <f t="shared" si="56"/>
        <v>0</v>
      </c>
      <c r="AK189" s="135">
        <f t="shared" si="56"/>
        <v>4.2414355628058731</v>
      </c>
      <c r="AL189" s="135">
        <f t="shared" si="56"/>
        <v>0.65252854812398042</v>
      </c>
      <c r="AM189" s="135">
        <f t="shared" ref="AM189:BW189" si="57">(AM23/$CD23)*100</f>
        <v>1.199400299850075</v>
      </c>
      <c r="AN189" s="135">
        <f t="shared" si="57"/>
        <v>1.4992503748125936</v>
      </c>
      <c r="AO189" s="135">
        <f t="shared" si="57"/>
        <v>0</v>
      </c>
      <c r="AP189" s="135">
        <f t="shared" si="57"/>
        <v>0</v>
      </c>
      <c r="AQ189" s="135">
        <f t="shared" si="57"/>
        <v>0</v>
      </c>
      <c r="AR189" s="135">
        <f t="shared" si="57"/>
        <v>0</v>
      </c>
      <c r="AS189" s="135">
        <f t="shared" si="57"/>
        <v>0</v>
      </c>
      <c r="AT189" s="135">
        <f t="shared" si="57"/>
        <v>0.29985007496251875</v>
      </c>
      <c r="AU189" s="135">
        <f t="shared" si="57"/>
        <v>0.59970014992503751</v>
      </c>
      <c r="AV189" s="135">
        <f t="shared" si="57"/>
        <v>0</v>
      </c>
      <c r="AW189" s="135">
        <f t="shared" si="57"/>
        <v>0</v>
      </c>
      <c r="AX189" s="135">
        <f t="shared" si="57"/>
        <v>0</v>
      </c>
      <c r="AY189" s="135">
        <f t="shared" si="57"/>
        <v>0</v>
      </c>
      <c r="AZ189" s="135">
        <f t="shared" si="57"/>
        <v>0.59970014992503751</v>
      </c>
      <c r="BA189" s="135">
        <f t="shared" si="57"/>
        <v>0</v>
      </c>
      <c r="BB189" s="135">
        <f t="shared" si="57"/>
        <v>0</v>
      </c>
      <c r="BC189" s="135">
        <f t="shared" si="57"/>
        <v>0</v>
      </c>
      <c r="BD189" s="135">
        <f t="shared" si="57"/>
        <v>0</v>
      </c>
      <c r="BE189" s="135">
        <f t="shared" si="57"/>
        <v>0</v>
      </c>
      <c r="BF189" s="135">
        <f t="shared" si="57"/>
        <v>0.29985007496251875</v>
      </c>
      <c r="BG189" s="135">
        <f t="shared" si="57"/>
        <v>0.29985007496251875</v>
      </c>
      <c r="BH189" s="135">
        <f t="shared" si="57"/>
        <v>0.29985007496251875</v>
      </c>
      <c r="BI189" s="135">
        <f t="shared" si="57"/>
        <v>0</v>
      </c>
      <c r="BJ189" s="135">
        <f t="shared" si="57"/>
        <v>0.59970014992503751</v>
      </c>
      <c r="BK189" s="135">
        <f t="shared" si="57"/>
        <v>0</v>
      </c>
      <c r="BL189" s="135">
        <f t="shared" si="57"/>
        <v>0.29985007496251875</v>
      </c>
      <c r="BM189" s="135">
        <f t="shared" si="57"/>
        <v>0</v>
      </c>
      <c r="BN189" s="135">
        <f t="shared" si="57"/>
        <v>0</v>
      </c>
      <c r="BO189" s="135">
        <f t="shared" si="57"/>
        <v>0.29985007496251875</v>
      </c>
      <c r="BP189" s="135">
        <f t="shared" si="57"/>
        <v>0</v>
      </c>
      <c r="BQ189" s="135">
        <f t="shared" si="57"/>
        <v>0</v>
      </c>
      <c r="BR189" s="135">
        <f t="shared" si="57"/>
        <v>0</v>
      </c>
      <c r="BS189" s="135">
        <f t="shared" si="57"/>
        <v>0.29985007496251875</v>
      </c>
      <c r="BT189" s="135">
        <f t="shared" si="57"/>
        <v>0</v>
      </c>
      <c r="BU189" s="135">
        <f t="shared" si="57"/>
        <v>0</v>
      </c>
      <c r="BV189" s="135">
        <f t="shared" si="57"/>
        <v>1.199400299850075</v>
      </c>
      <c r="BW189" s="135">
        <f t="shared" si="57"/>
        <v>0.29985007496251875</v>
      </c>
      <c r="CA189" s="135">
        <f t="shared" si="20"/>
        <v>100</v>
      </c>
      <c r="CD189" s="135">
        <f t="shared" si="21"/>
        <v>100</v>
      </c>
    </row>
    <row r="190" spans="1:82" x14ac:dyDescent="0.2">
      <c r="A190" s="135">
        <v>2</v>
      </c>
      <c r="B190" s="136">
        <v>81</v>
      </c>
      <c r="C190" s="135" t="s">
        <v>425</v>
      </c>
      <c r="D190" s="141">
        <v>181</v>
      </c>
      <c r="E190" s="164">
        <v>241</v>
      </c>
      <c r="F190" s="135">
        <v>180</v>
      </c>
      <c r="G190" s="140">
        <f>'Revised Stratig. - April ''08'!$G$186</f>
        <v>4617</v>
      </c>
      <c r="I190" s="135">
        <f t="shared" ref="I190:AL190" si="58">(I24/$CA24)*100</f>
        <v>0.32573289902280134</v>
      </c>
      <c r="J190" s="135">
        <f t="shared" si="58"/>
        <v>0.97719869706840379</v>
      </c>
      <c r="K190" s="135">
        <f t="shared" si="58"/>
        <v>5.2117263843648214</v>
      </c>
      <c r="L190" s="135">
        <f t="shared" si="58"/>
        <v>1.3029315960912053</v>
      </c>
      <c r="M190" s="135">
        <f t="shared" si="58"/>
        <v>1.3029315960912053</v>
      </c>
      <c r="N190" s="135">
        <f t="shared" si="58"/>
        <v>1.3029315960912053</v>
      </c>
      <c r="O190" s="135">
        <f t="shared" si="58"/>
        <v>9.4462540716612384</v>
      </c>
      <c r="P190" s="135">
        <f t="shared" si="58"/>
        <v>0</v>
      </c>
      <c r="Q190" s="135">
        <f t="shared" si="58"/>
        <v>0</v>
      </c>
      <c r="R190" s="135">
        <f t="shared" si="58"/>
        <v>0</v>
      </c>
      <c r="S190" s="135">
        <f t="shared" si="58"/>
        <v>0</v>
      </c>
      <c r="T190" s="135">
        <f t="shared" si="58"/>
        <v>0.65146579804560267</v>
      </c>
      <c r="U190" s="135">
        <f t="shared" si="58"/>
        <v>0.65146579804560267</v>
      </c>
      <c r="V190" s="135">
        <f t="shared" si="58"/>
        <v>0.32573289902280134</v>
      </c>
      <c r="W190" s="135">
        <f t="shared" si="58"/>
        <v>1.6286644951140066</v>
      </c>
      <c r="X190" s="135">
        <f t="shared" si="58"/>
        <v>0</v>
      </c>
      <c r="Y190" s="135">
        <f t="shared" si="58"/>
        <v>0</v>
      </c>
      <c r="Z190" s="135">
        <f t="shared" si="58"/>
        <v>0</v>
      </c>
      <c r="AA190" s="135">
        <f t="shared" si="58"/>
        <v>0</v>
      </c>
      <c r="AB190" s="135">
        <f t="shared" si="58"/>
        <v>0</v>
      </c>
      <c r="AC190" s="135">
        <f t="shared" si="58"/>
        <v>0.97719869706840379</v>
      </c>
      <c r="AD190" s="135">
        <f t="shared" si="58"/>
        <v>0</v>
      </c>
      <c r="AE190" s="135">
        <f t="shared" si="58"/>
        <v>1.6286644951140066</v>
      </c>
      <c r="AF190" s="135">
        <f t="shared" si="58"/>
        <v>11.400651465798045</v>
      </c>
      <c r="AG190" s="135">
        <f t="shared" si="58"/>
        <v>49.185667752442995</v>
      </c>
      <c r="AH190" s="135">
        <f t="shared" si="58"/>
        <v>0</v>
      </c>
      <c r="AI190" s="135">
        <f t="shared" si="58"/>
        <v>9.120521172638437</v>
      </c>
      <c r="AJ190" s="135">
        <f t="shared" si="58"/>
        <v>0</v>
      </c>
      <c r="AK190" s="135">
        <f t="shared" si="58"/>
        <v>2.6058631921824107</v>
      </c>
      <c r="AL190" s="135">
        <f t="shared" si="58"/>
        <v>1.9543973941368076</v>
      </c>
      <c r="AM190" s="135">
        <f t="shared" ref="AM190:BW190" si="59">(AM24/$CD24)*100</f>
        <v>0.90090090090090091</v>
      </c>
      <c r="AN190" s="135">
        <f t="shared" si="59"/>
        <v>0.60060060060060061</v>
      </c>
      <c r="AO190" s="135">
        <f t="shared" si="59"/>
        <v>0</v>
      </c>
      <c r="AP190" s="135">
        <f t="shared" si="59"/>
        <v>0</v>
      </c>
      <c r="AQ190" s="135">
        <f t="shared" si="59"/>
        <v>0.3003003003003003</v>
      </c>
      <c r="AR190" s="135">
        <f t="shared" si="59"/>
        <v>0.3003003003003003</v>
      </c>
      <c r="AS190" s="135">
        <f t="shared" si="59"/>
        <v>0</v>
      </c>
      <c r="AT190" s="135">
        <f t="shared" si="59"/>
        <v>0</v>
      </c>
      <c r="AU190" s="135">
        <f t="shared" si="59"/>
        <v>0.90090090090090091</v>
      </c>
      <c r="AV190" s="135">
        <f t="shared" si="59"/>
        <v>0</v>
      </c>
      <c r="AW190" s="135">
        <f t="shared" si="59"/>
        <v>0</v>
      </c>
      <c r="AX190" s="135">
        <f t="shared" si="59"/>
        <v>0.3003003003003003</v>
      </c>
      <c r="AY190" s="135">
        <f t="shared" si="59"/>
        <v>0</v>
      </c>
      <c r="AZ190" s="135">
        <f t="shared" si="59"/>
        <v>0.3003003003003003</v>
      </c>
      <c r="BA190" s="135">
        <f t="shared" si="59"/>
        <v>0</v>
      </c>
      <c r="BB190" s="135">
        <f t="shared" si="59"/>
        <v>0</v>
      </c>
      <c r="BC190" s="135">
        <f t="shared" si="59"/>
        <v>0</v>
      </c>
      <c r="BD190" s="135">
        <f t="shared" si="59"/>
        <v>0</v>
      </c>
      <c r="BE190" s="135">
        <f t="shared" si="59"/>
        <v>0</v>
      </c>
      <c r="BF190" s="135">
        <f t="shared" si="59"/>
        <v>0.60060060060060061</v>
      </c>
      <c r="BG190" s="135">
        <f t="shared" si="59"/>
        <v>0</v>
      </c>
      <c r="BH190" s="135">
        <f t="shared" si="59"/>
        <v>1.2012012012012012</v>
      </c>
      <c r="BI190" s="135">
        <f t="shared" si="59"/>
        <v>0</v>
      </c>
      <c r="BJ190" s="135">
        <f t="shared" si="59"/>
        <v>0</v>
      </c>
      <c r="BK190" s="135">
        <f t="shared" si="59"/>
        <v>0</v>
      </c>
      <c r="BL190" s="135">
        <f t="shared" si="59"/>
        <v>0</v>
      </c>
      <c r="BM190" s="135">
        <f t="shared" si="59"/>
        <v>0</v>
      </c>
      <c r="BN190" s="135">
        <f t="shared" si="59"/>
        <v>0</v>
      </c>
      <c r="BO190" s="135">
        <f t="shared" si="59"/>
        <v>0.3003003003003003</v>
      </c>
      <c r="BP190" s="135">
        <f t="shared" si="59"/>
        <v>0</v>
      </c>
      <c r="BQ190" s="135">
        <f t="shared" si="59"/>
        <v>0</v>
      </c>
      <c r="BR190" s="135">
        <f t="shared" si="59"/>
        <v>0</v>
      </c>
      <c r="BS190" s="135">
        <f t="shared" si="59"/>
        <v>0.60060060060060061</v>
      </c>
      <c r="BT190" s="135">
        <f t="shared" si="59"/>
        <v>0</v>
      </c>
      <c r="BU190" s="135">
        <f t="shared" si="59"/>
        <v>0</v>
      </c>
      <c r="BV190" s="135">
        <f t="shared" si="59"/>
        <v>0.60060060060060061</v>
      </c>
      <c r="BW190" s="135">
        <f t="shared" si="59"/>
        <v>0.90090090090090091</v>
      </c>
      <c r="CA190" s="135">
        <f t="shared" si="20"/>
        <v>100</v>
      </c>
      <c r="CD190" s="135">
        <f t="shared" si="21"/>
        <v>100</v>
      </c>
    </row>
    <row r="191" spans="1:82" x14ac:dyDescent="0.2">
      <c r="A191" s="135">
        <v>2</v>
      </c>
      <c r="B191" s="136">
        <v>82</v>
      </c>
      <c r="C191" s="135" t="s">
        <v>425</v>
      </c>
      <c r="D191" s="141">
        <v>182</v>
      </c>
      <c r="E191" s="164">
        <v>242</v>
      </c>
      <c r="F191" s="135">
        <v>181</v>
      </c>
      <c r="G191" s="140">
        <f>'Revised Stratig. - April ''08'!$G$187</f>
        <v>4628</v>
      </c>
      <c r="I191" s="135">
        <f t="shared" ref="I191:AL191" si="60">(I25/$CA25)*100</f>
        <v>0</v>
      </c>
      <c r="J191" s="135">
        <f t="shared" si="60"/>
        <v>4.0268456375838921</v>
      </c>
      <c r="K191" s="135">
        <f t="shared" si="60"/>
        <v>5.3691275167785237</v>
      </c>
      <c r="L191" s="135">
        <f t="shared" si="60"/>
        <v>1.3422818791946309</v>
      </c>
      <c r="M191" s="135">
        <f t="shared" si="60"/>
        <v>0</v>
      </c>
      <c r="N191" s="135">
        <f t="shared" si="60"/>
        <v>2.0134228187919461</v>
      </c>
      <c r="O191" s="135">
        <f t="shared" si="60"/>
        <v>9.0604026845637584</v>
      </c>
      <c r="P191" s="135">
        <f t="shared" si="60"/>
        <v>0.33557046979865773</v>
      </c>
      <c r="Q191" s="135">
        <f t="shared" si="60"/>
        <v>0</v>
      </c>
      <c r="R191" s="135">
        <f t="shared" si="60"/>
        <v>0</v>
      </c>
      <c r="S191" s="135">
        <f t="shared" si="60"/>
        <v>0</v>
      </c>
      <c r="T191" s="135">
        <f t="shared" si="60"/>
        <v>0.33557046979865773</v>
      </c>
      <c r="U191" s="135">
        <f t="shared" si="60"/>
        <v>1.006711409395973</v>
      </c>
      <c r="V191" s="135">
        <f t="shared" si="60"/>
        <v>0</v>
      </c>
      <c r="W191" s="135">
        <f t="shared" si="60"/>
        <v>0.67114093959731547</v>
      </c>
      <c r="X191" s="135">
        <f t="shared" si="60"/>
        <v>0</v>
      </c>
      <c r="Y191" s="135">
        <f t="shared" si="60"/>
        <v>0</v>
      </c>
      <c r="Z191" s="135">
        <f t="shared" si="60"/>
        <v>0</v>
      </c>
      <c r="AA191" s="135">
        <f t="shared" si="60"/>
        <v>0.33557046979865773</v>
      </c>
      <c r="AB191" s="135">
        <f t="shared" si="60"/>
        <v>0</v>
      </c>
      <c r="AC191" s="135">
        <f t="shared" si="60"/>
        <v>1.6778523489932886</v>
      </c>
      <c r="AD191" s="135">
        <f t="shared" si="60"/>
        <v>0.67114093959731547</v>
      </c>
      <c r="AE191" s="135">
        <f t="shared" si="60"/>
        <v>3.6912751677852351</v>
      </c>
      <c r="AF191" s="135">
        <f t="shared" si="60"/>
        <v>9.7315436241610733</v>
      </c>
      <c r="AG191" s="135">
        <f t="shared" si="60"/>
        <v>45.63758389261745</v>
      </c>
      <c r="AH191" s="135">
        <f t="shared" si="60"/>
        <v>0</v>
      </c>
      <c r="AI191" s="135">
        <f t="shared" si="60"/>
        <v>9.7315436241610733</v>
      </c>
      <c r="AJ191" s="135">
        <f t="shared" si="60"/>
        <v>0</v>
      </c>
      <c r="AK191" s="135">
        <f t="shared" si="60"/>
        <v>3.0201342281879198</v>
      </c>
      <c r="AL191" s="135">
        <f t="shared" si="60"/>
        <v>1.3422818791946309</v>
      </c>
      <c r="AM191" s="135">
        <f t="shared" ref="AM191:BW191" si="61">(AM25/$CD25)*100</f>
        <v>0.61919504643962853</v>
      </c>
      <c r="AN191" s="135">
        <f t="shared" si="61"/>
        <v>1.2383900928792571</v>
      </c>
      <c r="AO191" s="135">
        <f t="shared" si="61"/>
        <v>0</v>
      </c>
      <c r="AP191" s="135">
        <f t="shared" si="61"/>
        <v>0</v>
      </c>
      <c r="AQ191" s="135">
        <f t="shared" si="61"/>
        <v>0.61919504643962853</v>
      </c>
      <c r="AR191" s="135">
        <f t="shared" si="61"/>
        <v>0</v>
      </c>
      <c r="AS191" s="135">
        <f t="shared" si="61"/>
        <v>0</v>
      </c>
      <c r="AT191" s="135">
        <f t="shared" si="61"/>
        <v>0</v>
      </c>
      <c r="AU191" s="135">
        <f t="shared" si="61"/>
        <v>0.61919504643962853</v>
      </c>
      <c r="AV191" s="135">
        <f t="shared" si="61"/>
        <v>0</v>
      </c>
      <c r="AW191" s="135">
        <f t="shared" si="61"/>
        <v>0.30959752321981426</v>
      </c>
      <c r="AX191" s="135">
        <f t="shared" si="61"/>
        <v>0.61919504643962853</v>
      </c>
      <c r="AY191" s="135">
        <f t="shared" si="61"/>
        <v>0</v>
      </c>
      <c r="AZ191" s="135">
        <f t="shared" si="61"/>
        <v>0.92879256965944268</v>
      </c>
      <c r="BA191" s="135">
        <f t="shared" si="61"/>
        <v>0</v>
      </c>
      <c r="BB191" s="135">
        <f t="shared" si="61"/>
        <v>0</v>
      </c>
      <c r="BC191" s="135">
        <f t="shared" si="61"/>
        <v>0</v>
      </c>
      <c r="BD191" s="135">
        <f t="shared" si="61"/>
        <v>0</v>
      </c>
      <c r="BE191" s="135">
        <f t="shared" si="61"/>
        <v>0</v>
      </c>
      <c r="BF191" s="135">
        <f t="shared" si="61"/>
        <v>0.30959752321981426</v>
      </c>
      <c r="BG191" s="135">
        <f t="shared" si="61"/>
        <v>0.61919504643962853</v>
      </c>
      <c r="BH191" s="135">
        <f t="shared" si="61"/>
        <v>0</v>
      </c>
      <c r="BI191" s="135">
        <f t="shared" si="61"/>
        <v>0</v>
      </c>
      <c r="BJ191" s="135">
        <f t="shared" si="61"/>
        <v>0</v>
      </c>
      <c r="BK191" s="135">
        <f t="shared" si="61"/>
        <v>0</v>
      </c>
      <c r="BL191" s="135">
        <f t="shared" si="61"/>
        <v>0.30959752321981426</v>
      </c>
      <c r="BM191" s="135">
        <f t="shared" si="61"/>
        <v>0</v>
      </c>
      <c r="BN191" s="135">
        <f t="shared" si="61"/>
        <v>0</v>
      </c>
      <c r="BO191" s="135">
        <f t="shared" si="61"/>
        <v>0</v>
      </c>
      <c r="BP191" s="135">
        <f t="shared" si="61"/>
        <v>0</v>
      </c>
      <c r="BQ191" s="135">
        <f t="shared" si="61"/>
        <v>0</v>
      </c>
      <c r="BR191" s="135">
        <f t="shared" si="61"/>
        <v>0</v>
      </c>
      <c r="BS191" s="135">
        <f t="shared" si="61"/>
        <v>0.30959752321981426</v>
      </c>
      <c r="BT191" s="135">
        <f t="shared" si="61"/>
        <v>0</v>
      </c>
      <c r="BU191" s="135">
        <f t="shared" si="61"/>
        <v>0</v>
      </c>
      <c r="BV191" s="135">
        <f t="shared" si="61"/>
        <v>0.61919504643962853</v>
      </c>
      <c r="BW191" s="135">
        <f t="shared" si="61"/>
        <v>0.61919504643962853</v>
      </c>
      <c r="CA191" s="135">
        <f t="shared" si="20"/>
        <v>100</v>
      </c>
      <c r="CD191" s="135">
        <f t="shared" si="21"/>
        <v>100</v>
      </c>
    </row>
    <row r="192" spans="1:82" x14ac:dyDescent="0.2">
      <c r="A192" s="135">
        <v>2</v>
      </c>
      <c r="B192" s="136">
        <v>83</v>
      </c>
      <c r="C192" s="135" t="s">
        <v>425</v>
      </c>
      <c r="D192" s="141">
        <v>183</v>
      </c>
      <c r="E192" s="164">
        <v>243</v>
      </c>
      <c r="F192" s="135">
        <v>182</v>
      </c>
      <c r="G192" s="140">
        <f>'Revised Stratig. - April ''08'!$G$188</f>
        <v>4638</v>
      </c>
      <c r="I192" s="135">
        <f t="shared" ref="I192:AL192" si="62">(I26/$CA26)*100</f>
        <v>0.3401360544217687</v>
      </c>
      <c r="J192" s="135">
        <f t="shared" si="62"/>
        <v>0.68027210884353739</v>
      </c>
      <c r="K192" s="135">
        <f t="shared" si="62"/>
        <v>4.7619047619047619</v>
      </c>
      <c r="L192" s="135">
        <f t="shared" si="62"/>
        <v>2.7210884353741496</v>
      </c>
      <c r="M192" s="135">
        <f t="shared" si="62"/>
        <v>0</v>
      </c>
      <c r="N192" s="135">
        <f t="shared" si="62"/>
        <v>0.68027210884353739</v>
      </c>
      <c r="O192" s="135">
        <f t="shared" si="62"/>
        <v>10.544217687074831</v>
      </c>
      <c r="P192" s="135">
        <f t="shared" si="62"/>
        <v>0.3401360544217687</v>
      </c>
      <c r="Q192" s="135">
        <f t="shared" si="62"/>
        <v>0</v>
      </c>
      <c r="R192" s="135">
        <f t="shared" si="62"/>
        <v>0</v>
      </c>
      <c r="S192" s="135">
        <f t="shared" si="62"/>
        <v>0</v>
      </c>
      <c r="T192" s="135">
        <f t="shared" si="62"/>
        <v>1.0204081632653061</v>
      </c>
      <c r="U192" s="135">
        <f t="shared" si="62"/>
        <v>1.0204081632653061</v>
      </c>
      <c r="V192" s="135">
        <f t="shared" si="62"/>
        <v>0</v>
      </c>
      <c r="W192" s="135">
        <f t="shared" si="62"/>
        <v>1.0204081632653061</v>
      </c>
      <c r="X192" s="135">
        <f t="shared" si="62"/>
        <v>0</v>
      </c>
      <c r="Y192" s="135">
        <f t="shared" si="62"/>
        <v>0</v>
      </c>
      <c r="Z192" s="135">
        <f t="shared" si="62"/>
        <v>0</v>
      </c>
      <c r="AA192" s="135">
        <f t="shared" si="62"/>
        <v>0</v>
      </c>
      <c r="AB192" s="135">
        <f t="shared" si="62"/>
        <v>0</v>
      </c>
      <c r="AC192" s="135">
        <f t="shared" si="62"/>
        <v>1.3605442176870748</v>
      </c>
      <c r="AD192" s="135">
        <f t="shared" si="62"/>
        <v>1.0204081632653061</v>
      </c>
      <c r="AE192" s="135">
        <f t="shared" si="62"/>
        <v>3.7414965986394559</v>
      </c>
      <c r="AF192" s="135">
        <f t="shared" si="62"/>
        <v>11.224489795918368</v>
      </c>
      <c r="AG192" s="135">
        <f t="shared" si="62"/>
        <v>45.91836734693878</v>
      </c>
      <c r="AH192" s="135">
        <f t="shared" si="62"/>
        <v>0</v>
      </c>
      <c r="AI192" s="135">
        <f t="shared" si="62"/>
        <v>10.204081632653061</v>
      </c>
      <c r="AJ192" s="135">
        <f t="shared" si="62"/>
        <v>0.3401360544217687</v>
      </c>
      <c r="AK192" s="135">
        <f t="shared" si="62"/>
        <v>2.3809523809523809</v>
      </c>
      <c r="AL192" s="135">
        <f t="shared" si="62"/>
        <v>0.68027210884353739</v>
      </c>
      <c r="AM192" s="135">
        <f t="shared" ref="AM192:BW192" si="63">(AM26/$CD26)*100</f>
        <v>0.32467532467532467</v>
      </c>
      <c r="AN192" s="135">
        <f t="shared" si="63"/>
        <v>0.64935064935064934</v>
      </c>
      <c r="AO192" s="135">
        <f t="shared" si="63"/>
        <v>0</v>
      </c>
      <c r="AP192" s="135">
        <f t="shared" si="63"/>
        <v>0</v>
      </c>
      <c r="AQ192" s="135">
        <f t="shared" si="63"/>
        <v>0</v>
      </c>
      <c r="AR192" s="135">
        <f t="shared" si="63"/>
        <v>0</v>
      </c>
      <c r="AS192" s="135">
        <f t="shared" si="63"/>
        <v>0</v>
      </c>
      <c r="AT192" s="135">
        <f t="shared" si="63"/>
        <v>0</v>
      </c>
      <c r="AU192" s="135">
        <f t="shared" si="63"/>
        <v>0.64935064935064934</v>
      </c>
      <c r="AV192" s="135">
        <f t="shared" si="63"/>
        <v>0</v>
      </c>
      <c r="AW192" s="135">
        <f t="shared" si="63"/>
        <v>0</v>
      </c>
      <c r="AX192" s="135">
        <f t="shared" si="63"/>
        <v>0</v>
      </c>
      <c r="AY192" s="135">
        <f t="shared" si="63"/>
        <v>0</v>
      </c>
      <c r="AZ192" s="135">
        <f t="shared" si="63"/>
        <v>0.97402597402597402</v>
      </c>
      <c r="BA192" s="135">
        <f t="shared" si="63"/>
        <v>0</v>
      </c>
      <c r="BB192" s="135">
        <f t="shared" si="63"/>
        <v>0</v>
      </c>
      <c r="BC192" s="135">
        <f t="shared" si="63"/>
        <v>0</v>
      </c>
      <c r="BD192" s="135">
        <f t="shared" si="63"/>
        <v>0</v>
      </c>
      <c r="BE192" s="135">
        <f t="shared" si="63"/>
        <v>0</v>
      </c>
      <c r="BF192" s="135">
        <f t="shared" si="63"/>
        <v>0.32467532467532467</v>
      </c>
      <c r="BG192" s="135">
        <f t="shared" si="63"/>
        <v>0</v>
      </c>
      <c r="BH192" s="135">
        <f t="shared" si="63"/>
        <v>0</v>
      </c>
      <c r="BI192" s="135">
        <f t="shared" si="63"/>
        <v>0</v>
      </c>
      <c r="BJ192" s="135">
        <f t="shared" si="63"/>
        <v>0</v>
      </c>
      <c r="BK192" s="135">
        <f t="shared" si="63"/>
        <v>0</v>
      </c>
      <c r="BL192" s="135">
        <f t="shared" si="63"/>
        <v>0</v>
      </c>
      <c r="BM192" s="135">
        <f t="shared" si="63"/>
        <v>0</v>
      </c>
      <c r="BN192" s="135">
        <f t="shared" si="63"/>
        <v>0.32467532467532467</v>
      </c>
      <c r="BO192" s="135">
        <f t="shared" si="63"/>
        <v>0</v>
      </c>
      <c r="BP192" s="135">
        <f t="shared" si="63"/>
        <v>0</v>
      </c>
      <c r="BQ192" s="135">
        <f t="shared" si="63"/>
        <v>0</v>
      </c>
      <c r="BR192" s="135">
        <f t="shared" si="63"/>
        <v>0</v>
      </c>
      <c r="BS192" s="135">
        <f t="shared" si="63"/>
        <v>0.64935064935064934</v>
      </c>
      <c r="BT192" s="135">
        <f t="shared" si="63"/>
        <v>0</v>
      </c>
      <c r="BU192" s="135">
        <f t="shared" si="63"/>
        <v>0</v>
      </c>
      <c r="BV192" s="135">
        <f t="shared" si="63"/>
        <v>0.32467532467532467</v>
      </c>
      <c r="BW192" s="135">
        <f t="shared" si="63"/>
        <v>0.32467532467532467</v>
      </c>
      <c r="CA192" s="135">
        <f t="shared" si="20"/>
        <v>100</v>
      </c>
      <c r="CD192" s="135">
        <f t="shared" si="21"/>
        <v>100</v>
      </c>
    </row>
    <row r="193" spans="1:82" x14ac:dyDescent="0.2">
      <c r="A193" s="144">
        <v>2</v>
      </c>
      <c r="B193" s="144">
        <v>84</v>
      </c>
      <c r="C193" s="144" t="s">
        <v>425</v>
      </c>
      <c r="D193" s="145">
        <v>184</v>
      </c>
      <c r="E193" s="164">
        <v>244</v>
      </c>
      <c r="F193" s="144">
        <v>183</v>
      </c>
      <c r="G193" s="143">
        <f>'Revised Stratig. - April ''08'!$G$189</f>
        <v>4648</v>
      </c>
      <c r="I193" s="135" t="e">
        <f>(#REF!/#REF!)*100</f>
        <v>#REF!</v>
      </c>
      <c r="J193" s="135" t="e">
        <f>(#REF!/#REF!)*100</f>
        <v>#REF!</v>
      </c>
      <c r="K193" s="135" t="e">
        <f>(#REF!/#REF!)*100</f>
        <v>#REF!</v>
      </c>
      <c r="L193" s="135" t="e">
        <f>(#REF!/#REF!)*100</f>
        <v>#REF!</v>
      </c>
      <c r="M193" s="135" t="e">
        <f>(#REF!/#REF!)*100</f>
        <v>#REF!</v>
      </c>
      <c r="N193" s="135" t="e">
        <f>(#REF!/#REF!)*100</f>
        <v>#REF!</v>
      </c>
      <c r="O193" s="135" t="e">
        <f>(#REF!/#REF!)*100</f>
        <v>#REF!</v>
      </c>
      <c r="P193" s="135" t="e">
        <f>(#REF!/#REF!)*100</f>
        <v>#REF!</v>
      </c>
      <c r="Q193" s="135" t="e">
        <f>(#REF!/#REF!)*100</f>
        <v>#REF!</v>
      </c>
      <c r="R193" s="135" t="e">
        <f>(#REF!/#REF!)*100</f>
        <v>#REF!</v>
      </c>
      <c r="S193" s="135" t="e">
        <f>(#REF!/#REF!)*100</f>
        <v>#REF!</v>
      </c>
      <c r="T193" s="135" t="e">
        <f>(#REF!/#REF!)*100</f>
        <v>#REF!</v>
      </c>
      <c r="U193" s="135" t="e">
        <f>(#REF!/#REF!)*100</f>
        <v>#REF!</v>
      </c>
      <c r="V193" s="135" t="e">
        <f>(#REF!/#REF!)*100</f>
        <v>#REF!</v>
      </c>
      <c r="W193" s="135" t="e">
        <f>(#REF!/#REF!)*100</f>
        <v>#REF!</v>
      </c>
      <c r="X193" s="135" t="e">
        <f>(#REF!/#REF!)*100</f>
        <v>#REF!</v>
      </c>
      <c r="Y193" s="135" t="e">
        <f>(#REF!/#REF!)*100</f>
        <v>#REF!</v>
      </c>
      <c r="Z193" s="135" t="e">
        <f>(#REF!/#REF!)*100</f>
        <v>#REF!</v>
      </c>
      <c r="AA193" s="135" t="e">
        <f>(#REF!/#REF!)*100</f>
        <v>#REF!</v>
      </c>
      <c r="AB193" s="135" t="e">
        <f>(#REF!/#REF!)*100</f>
        <v>#REF!</v>
      </c>
      <c r="AC193" s="135" t="e">
        <f>(#REF!/#REF!)*100</f>
        <v>#REF!</v>
      </c>
      <c r="AD193" s="135" t="e">
        <f>(#REF!/#REF!)*100</f>
        <v>#REF!</v>
      </c>
      <c r="AE193" s="135" t="e">
        <f>(#REF!/#REF!)*100</f>
        <v>#REF!</v>
      </c>
      <c r="AF193" s="135" t="e">
        <f>(#REF!/#REF!)*100</f>
        <v>#REF!</v>
      </c>
      <c r="AG193" s="135" t="e">
        <f>(#REF!/#REF!)*100</f>
        <v>#REF!</v>
      </c>
      <c r="AH193" s="135" t="e">
        <f>(#REF!/#REF!)*100</f>
        <v>#REF!</v>
      </c>
      <c r="AI193" s="135" t="e">
        <f>(#REF!/#REF!)*100</f>
        <v>#REF!</v>
      </c>
      <c r="AJ193" s="135" t="e">
        <f>(#REF!/#REF!)*100</f>
        <v>#REF!</v>
      </c>
      <c r="AK193" s="135" t="e">
        <f>(#REF!/#REF!)*100</f>
        <v>#REF!</v>
      </c>
      <c r="AL193" s="135" t="e">
        <f>(#REF!/#REF!)*100</f>
        <v>#REF!</v>
      </c>
      <c r="AM193" s="135" t="e">
        <f>(#REF!/#REF!)*100</f>
        <v>#REF!</v>
      </c>
      <c r="AN193" s="135" t="e">
        <f>(#REF!/#REF!)*100</f>
        <v>#REF!</v>
      </c>
      <c r="AO193" s="135" t="e">
        <f>(#REF!/#REF!)*100</f>
        <v>#REF!</v>
      </c>
      <c r="AP193" s="135" t="e">
        <f>(#REF!/#REF!)*100</f>
        <v>#REF!</v>
      </c>
      <c r="AQ193" s="135" t="e">
        <f>(#REF!/#REF!)*100</f>
        <v>#REF!</v>
      </c>
      <c r="AR193" s="135" t="e">
        <f>(#REF!/#REF!)*100</f>
        <v>#REF!</v>
      </c>
      <c r="AS193" s="135" t="e">
        <f>(#REF!/#REF!)*100</f>
        <v>#REF!</v>
      </c>
      <c r="AT193" s="135" t="e">
        <f>(#REF!/#REF!)*100</f>
        <v>#REF!</v>
      </c>
      <c r="AU193" s="135" t="e">
        <f>(#REF!/#REF!)*100</f>
        <v>#REF!</v>
      </c>
      <c r="AV193" s="135" t="e">
        <f>(#REF!/#REF!)*100</f>
        <v>#REF!</v>
      </c>
      <c r="AW193" s="135" t="e">
        <f>(#REF!/#REF!)*100</f>
        <v>#REF!</v>
      </c>
      <c r="AX193" s="135" t="e">
        <f>(#REF!/#REF!)*100</f>
        <v>#REF!</v>
      </c>
      <c r="AY193" s="135" t="e">
        <f>(#REF!/#REF!)*100</f>
        <v>#REF!</v>
      </c>
      <c r="AZ193" s="135" t="e">
        <f>(#REF!/#REF!)*100</f>
        <v>#REF!</v>
      </c>
      <c r="BA193" s="135" t="e">
        <f>(#REF!/#REF!)*100</f>
        <v>#REF!</v>
      </c>
      <c r="BB193" s="135" t="e">
        <f>(#REF!/#REF!)*100</f>
        <v>#REF!</v>
      </c>
      <c r="BC193" s="135" t="e">
        <f>(#REF!/#REF!)*100</f>
        <v>#REF!</v>
      </c>
      <c r="BD193" s="135" t="e">
        <f>(#REF!/#REF!)*100</f>
        <v>#REF!</v>
      </c>
      <c r="BE193" s="135" t="e">
        <f>(#REF!/#REF!)*100</f>
        <v>#REF!</v>
      </c>
      <c r="BF193" s="135" t="e">
        <f>(#REF!/#REF!)*100</f>
        <v>#REF!</v>
      </c>
      <c r="BG193" s="135" t="e">
        <f>(#REF!/#REF!)*100</f>
        <v>#REF!</v>
      </c>
      <c r="BH193" s="135" t="e">
        <f>(#REF!/#REF!)*100</f>
        <v>#REF!</v>
      </c>
      <c r="BI193" s="135" t="e">
        <f>(#REF!/#REF!)*100</f>
        <v>#REF!</v>
      </c>
      <c r="BJ193" s="135" t="e">
        <f>(#REF!/#REF!)*100</f>
        <v>#REF!</v>
      </c>
      <c r="BK193" s="135" t="e">
        <f>(#REF!/#REF!)*100</f>
        <v>#REF!</v>
      </c>
      <c r="BL193" s="135" t="e">
        <f>(#REF!/#REF!)*100</f>
        <v>#REF!</v>
      </c>
      <c r="BM193" s="135" t="e">
        <f>(#REF!/#REF!)*100</f>
        <v>#REF!</v>
      </c>
      <c r="BN193" s="135" t="e">
        <f>(#REF!/#REF!)*100</f>
        <v>#REF!</v>
      </c>
      <c r="BO193" s="135" t="e">
        <f>(#REF!/#REF!)*100</f>
        <v>#REF!</v>
      </c>
      <c r="BP193" s="135" t="e">
        <f>(#REF!/#REF!)*100</f>
        <v>#REF!</v>
      </c>
      <c r="BQ193" s="135" t="e">
        <f>(#REF!/#REF!)*100</f>
        <v>#REF!</v>
      </c>
      <c r="BR193" s="135" t="e">
        <f>(#REF!/#REF!)*100</f>
        <v>#REF!</v>
      </c>
      <c r="BS193" s="135" t="e">
        <f>(#REF!/#REF!)*100</f>
        <v>#REF!</v>
      </c>
      <c r="BT193" s="135" t="e">
        <f>(#REF!/#REF!)*100</f>
        <v>#REF!</v>
      </c>
      <c r="BU193" s="135" t="e">
        <f>(#REF!/#REF!)*100</f>
        <v>#REF!</v>
      </c>
      <c r="BV193" s="135" t="e">
        <f>(#REF!/#REF!)*100</f>
        <v>#REF!</v>
      </c>
      <c r="BW193" s="135" t="e">
        <f>(#REF!/#REF!)*100</f>
        <v>#REF!</v>
      </c>
      <c r="CA193" s="135" t="e">
        <f>(#REF!/#REF!)*100</f>
        <v>#REF!</v>
      </c>
      <c r="CD193" s="135" t="e">
        <f>(#REF!/#REF!)*100</f>
        <v>#REF!</v>
      </c>
    </row>
    <row r="194" spans="1:82" x14ac:dyDescent="0.2">
      <c r="A194" s="135">
        <v>2</v>
      </c>
      <c r="B194" s="136">
        <v>84</v>
      </c>
      <c r="C194" s="135" t="s">
        <v>426</v>
      </c>
      <c r="D194" s="141">
        <v>184</v>
      </c>
      <c r="E194" s="165">
        <v>244</v>
      </c>
      <c r="F194" s="135">
        <v>184</v>
      </c>
      <c r="G194" s="143">
        <f>'Revised Stratig. - April ''08'!$G$189</f>
        <v>4648</v>
      </c>
      <c r="I194" s="135">
        <f t="shared" ref="I194:AL194" si="64">(I27/$CA27)*100</f>
        <v>0</v>
      </c>
      <c r="J194" s="135">
        <f t="shared" si="64"/>
        <v>1.5797788309636649</v>
      </c>
      <c r="K194" s="135">
        <f t="shared" si="64"/>
        <v>6.0031595576619274</v>
      </c>
      <c r="L194" s="135">
        <f t="shared" si="64"/>
        <v>0.31595576619273302</v>
      </c>
      <c r="M194" s="135">
        <f t="shared" si="64"/>
        <v>0.63191153238546605</v>
      </c>
      <c r="N194" s="135">
        <f t="shared" si="64"/>
        <v>1.2638230647709321</v>
      </c>
      <c r="O194" s="135">
        <f t="shared" si="64"/>
        <v>10.110584518167457</v>
      </c>
      <c r="P194" s="135">
        <f t="shared" si="64"/>
        <v>0</v>
      </c>
      <c r="Q194" s="135">
        <f t="shared" si="64"/>
        <v>0</v>
      </c>
      <c r="R194" s="135">
        <f t="shared" si="64"/>
        <v>0</v>
      </c>
      <c r="S194" s="135">
        <f t="shared" si="64"/>
        <v>0</v>
      </c>
      <c r="T194" s="135">
        <f t="shared" si="64"/>
        <v>0</v>
      </c>
      <c r="U194" s="135">
        <f t="shared" si="64"/>
        <v>0.31595576619273302</v>
      </c>
      <c r="V194" s="135">
        <f t="shared" si="64"/>
        <v>0</v>
      </c>
      <c r="W194" s="135">
        <f t="shared" si="64"/>
        <v>0.63191153238546605</v>
      </c>
      <c r="X194" s="135">
        <f t="shared" si="64"/>
        <v>0</v>
      </c>
      <c r="Y194" s="135">
        <f t="shared" si="64"/>
        <v>0</v>
      </c>
      <c r="Z194" s="135">
        <f t="shared" si="64"/>
        <v>0.31595576619273302</v>
      </c>
      <c r="AA194" s="135">
        <f t="shared" si="64"/>
        <v>0</v>
      </c>
      <c r="AB194" s="135">
        <f t="shared" si="64"/>
        <v>0</v>
      </c>
      <c r="AC194" s="135">
        <f t="shared" si="64"/>
        <v>0.31595576619273302</v>
      </c>
      <c r="AD194" s="135">
        <f t="shared" si="64"/>
        <v>0</v>
      </c>
      <c r="AE194" s="135">
        <f t="shared" si="64"/>
        <v>1.8957345971563981</v>
      </c>
      <c r="AF194" s="135">
        <f t="shared" si="64"/>
        <v>13.270142180094787</v>
      </c>
      <c r="AG194" s="135">
        <f t="shared" si="64"/>
        <v>44.707740916271717</v>
      </c>
      <c r="AH194" s="135">
        <f t="shared" si="64"/>
        <v>0</v>
      </c>
      <c r="AI194" s="135">
        <f t="shared" si="64"/>
        <v>14.84992101105845</v>
      </c>
      <c r="AJ194" s="135">
        <f t="shared" si="64"/>
        <v>0</v>
      </c>
      <c r="AK194" s="135">
        <f t="shared" si="64"/>
        <v>2.5276461295418642</v>
      </c>
      <c r="AL194" s="135">
        <f t="shared" si="64"/>
        <v>1.2638230647709321</v>
      </c>
      <c r="AM194" s="135">
        <f t="shared" ref="AM194:BW194" si="65">(AM27/$CD27)*100</f>
        <v>1.1747430249632893</v>
      </c>
      <c r="AN194" s="135">
        <f t="shared" si="65"/>
        <v>1.4684287812041115</v>
      </c>
      <c r="AO194" s="135">
        <f t="shared" si="65"/>
        <v>0</v>
      </c>
      <c r="AP194" s="135">
        <f t="shared" si="65"/>
        <v>0</v>
      </c>
      <c r="AQ194" s="135">
        <f t="shared" si="65"/>
        <v>0</v>
      </c>
      <c r="AR194" s="135">
        <f t="shared" si="65"/>
        <v>0</v>
      </c>
      <c r="AS194" s="135">
        <f t="shared" si="65"/>
        <v>0</v>
      </c>
      <c r="AT194" s="135">
        <f t="shared" si="65"/>
        <v>0</v>
      </c>
      <c r="AU194" s="135">
        <f t="shared" si="65"/>
        <v>0.88105726872246704</v>
      </c>
      <c r="AV194" s="135">
        <f t="shared" si="65"/>
        <v>0</v>
      </c>
      <c r="AW194" s="135">
        <f t="shared" si="65"/>
        <v>0</v>
      </c>
      <c r="AX194" s="135">
        <f t="shared" si="65"/>
        <v>0</v>
      </c>
      <c r="AY194" s="135">
        <f t="shared" si="65"/>
        <v>0</v>
      </c>
      <c r="AZ194" s="135">
        <f t="shared" si="65"/>
        <v>1.1747430249632893</v>
      </c>
      <c r="BA194" s="135">
        <f t="shared" si="65"/>
        <v>0</v>
      </c>
      <c r="BB194" s="135">
        <f t="shared" si="65"/>
        <v>0</v>
      </c>
      <c r="BC194" s="135">
        <f t="shared" si="65"/>
        <v>0</v>
      </c>
      <c r="BD194" s="135">
        <f t="shared" si="65"/>
        <v>0</v>
      </c>
      <c r="BE194" s="135">
        <f t="shared" si="65"/>
        <v>0</v>
      </c>
      <c r="BF194" s="135">
        <f t="shared" si="65"/>
        <v>0</v>
      </c>
      <c r="BG194" s="135">
        <f t="shared" si="65"/>
        <v>0</v>
      </c>
      <c r="BH194" s="135">
        <f t="shared" si="65"/>
        <v>0.29368575624082233</v>
      </c>
      <c r="BI194" s="135">
        <f t="shared" si="65"/>
        <v>0</v>
      </c>
      <c r="BJ194" s="135">
        <f t="shared" si="65"/>
        <v>0</v>
      </c>
      <c r="BK194" s="135">
        <f t="shared" si="65"/>
        <v>0</v>
      </c>
      <c r="BL194" s="135">
        <f t="shared" si="65"/>
        <v>0</v>
      </c>
      <c r="BM194" s="135">
        <f t="shared" si="65"/>
        <v>0</v>
      </c>
      <c r="BN194" s="135">
        <f t="shared" si="65"/>
        <v>0</v>
      </c>
      <c r="BO194" s="135">
        <f t="shared" si="65"/>
        <v>0.58737151248164465</v>
      </c>
      <c r="BP194" s="135">
        <f t="shared" si="65"/>
        <v>0</v>
      </c>
      <c r="BQ194" s="135">
        <f t="shared" si="65"/>
        <v>0</v>
      </c>
      <c r="BR194" s="135">
        <f t="shared" si="65"/>
        <v>0</v>
      </c>
      <c r="BS194" s="135">
        <f t="shared" si="65"/>
        <v>0.29368575624082233</v>
      </c>
      <c r="BT194" s="135">
        <f t="shared" si="65"/>
        <v>0</v>
      </c>
      <c r="BU194" s="135">
        <f t="shared" si="65"/>
        <v>0</v>
      </c>
      <c r="BV194" s="135">
        <f t="shared" si="65"/>
        <v>0.58737151248164465</v>
      </c>
      <c r="BW194" s="135">
        <f t="shared" si="65"/>
        <v>0.58737151248164465</v>
      </c>
      <c r="CA194" s="135">
        <f t="shared" ref="CA194:CA225" si="66">(CA27/$CA27)*100</f>
        <v>100</v>
      </c>
      <c r="CD194" s="135">
        <f t="shared" ref="CD194:CD225" si="67">(CD27/$CD27)*100</f>
        <v>100</v>
      </c>
    </row>
    <row r="195" spans="1:82" x14ac:dyDescent="0.2">
      <c r="A195" s="135">
        <v>2</v>
      </c>
      <c r="B195" s="136">
        <v>85</v>
      </c>
      <c r="C195" s="135" t="s">
        <v>425</v>
      </c>
      <c r="D195" s="141">
        <v>185</v>
      </c>
      <c r="E195" s="164">
        <v>245</v>
      </c>
      <c r="F195" s="135">
        <v>184</v>
      </c>
      <c r="G195" s="140">
        <f>'Revised Stratig. - April ''08'!G357</f>
        <v>8023</v>
      </c>
      <c r="I195" s="135">
        <f t="shared" ref="I195:AL195" si="68">(I28/$CA28)*100</f>
        <v>0.67796610169491522</v>
      </c>
      <c r="J195" s="135">
        <f t="shared" si="68"/>
        <v>0</v>
      </c>
      <c r="K195" s="135">
        <f t="shared" si="68"/>
        <v>8.8135593220338979</v>
      </c>
      <c r="L195" s="135">
        <f t="shared" si="68"/>
        <v>0</v>
      </c>
      <c r="M195" s="135">
        <f t="shared" si="68"/>
        <v>0</v>
      </c>
      <c r="N195" s="135">
        <f t="shared" si="68"/>
        <v>0.67796610169491522</v>
      </c>
      <c r="O195" s="135">
        <f t="shared" si="68"/>
        <v>8.1355932203389827</v>
      </c>
      <c r="P195" s="135">
        <f t="shared" si="68"/>
        <v>0</v>
      </c>
      <c r="Q195" s="135">
        <f t="shared" si="68"/>
        <v>0</v>
      </c>
      <c r="R195" s="135">
        <f t="shared" si="68"/>
        <v>0.67796610169491522</v>
      </c>
      <c r="S195" s="135">
        <f t="shared" si="68"/>
        <v>0</v>
      </c>
      <c r="T195" s="135">
        <f t="shared" si="68"/>
        <v>0</v>
      </c>
      <c r="U195" s="135">
        <f t="shared" si="68"/>
        <v>0.33898305084745761</v>
      </c>
      <c r="V195" s="135">
        <f t="shared" si="68"/>
        <v>0</v>
      </c>
      <c r="W195" s="135">
        <f t="shared" si="68"/>
        <v>0</v>
      </c>
      <c r="X195" s="135">
        <f t="shared" si="68"/>
        <v>0</v>
      </c>
      <c r="Y195" s="135">
        <f t="shared" si="68"/>
        <v>0</v>
      </c>
      <c r="Z195" s="135">
        <f t="shared" si="68"/>
        <v>0</v>
      </c>
      <c r="AA195" s="135">
        <f t="shared" si="68"/>
        <v>0</v>
      </c>
      <c r="AB195" s="135">
        <f t="shared" si="68"/>
        <v>0</v>
      </c>
      <c r="AC195" s="135">
        <f t="shared" si="68"/>
        <v>0</v>
      </c>
      <c r="AD195" s="135">
        <f t="shared" si="68"/>
        <v>0.33898305084745761</v>
      </c>
      <c r="AE195" s="135">
        <f t="shared" si="68"/>
        <v>34.915254237288131</v>
      </c>
      <c r="AF195" s="135">
        <f t="shared" si="68"/>
        <v>3.050847457627119</v>
      </c>
      <c r="AG195" s="135">
        <f t="shared" si="68"/>
        <v>26.101694915254235</v>
      </c>
      <c r="AH195" s="135">
        <f t="shared" si="68"/>
        <v>0</v>
      </c>
      <c r="AI195" s="135">
        <f t="shared" si="68"/>
        <v>12.542372881355931</v>
      </c>
      <c r="AJ195" s="135">
        <f t="shared" si="68"/>
        <v>0</v>
      </c>
      <c r="AK195" s="135">
        <f t="shared" si="68"/>
        <v>2.3728813559322033</v>
      </c>
      <c r="AL195" s="135">
        <f t="shared" si="68"/>
        <v>1.3559322033898304</v>
      </c>
      <c r="AM195" s="135">
        <f t="shared" ref="AM195:BW195" si="69">(AM28/$CD28)*100</f>
        <v>0.33003300330033003</v>
      </c>
      <c r="AN195" s="135">
        <f t="shared" si="69"/>
        <v>0.33003300330033003</v>
      </c>
      <c r="AO195" s="135">
        <f t="shared" si="69"/>
        <v>0</v>
      </c>
      <c r="AP195" s="135">
        <f t="shared" si="69"/>
        <v>0</v>
      </c>
      <c r="AQ195" s="135">
        <f t="shared" si="69"/>
        <v>0</v>
      </c>
      <c r="AR195" s="135">
        <f t="shared" si="69"/>
        <v>0</v>
      </c>
      <c r="AS195" s="135">
        <f t="shared" si="69"/>
        <v>0.33003300330033003</v>
      </c>
      <c r="AT195" s="135">
        <f t="shared" si="69"/>
        <v>0</v>
      </c>
      <c r="AU195" s="135">
        <f t="shared" si="69"/>
        <v>0</v>
      </c>
      <c r="AV195" s="135">
        <f t="shared" si="69"/>
        <v>0</v>
      </c>
      <c r="AW195" s="135">
        <f t="shared" si="69"/>
        <v>0</v>
      </c>
      <c r="AX195" s="135">
        <f t="shared" si="69"/>
        <v>0</v>
      </c>
      <c r="AY195" s="135">
        <f t="shared" si="69"/>
        <v>0</v>
      </c>
      <c r="AZ195" s="135">
        <f t="shared" si="69"/>
        <v>0</v>
      </c>
      <c r="BA195" s="135">
        <f t="shared" si="69"/>
        <v>0</v>
      </c>
      <c r="BB195" s="135">
        <f t="shared" si="69"/>
        <v>0</v>
      </c>
      <c r="BC195" s="135">
        <f t="shared" si="69"/>
        <v>0</v>
      </c>
      <c r="BD195" s="135">
        <f t="shared" si="69"/>
        <v>1.6501650165016499</v>
      </c>
      <c r="BE195" s="135">
        <f t="shared" si="69"/>
        <v>0</v>
      </c>
      <c r="BF195" s="135">
        <f t="shared" si="69"/>
        <v>0</v>
      </c>
      <c r="BG195" s="135">
        <f t="shared" si="69"/>
        <v>0</v>
      </c>
      <c r="BH195" s="135">
        <f t="shared" si="69"/>
        <v>0</v>
      </c>
      <c r="BI195" s="135">
        <f t="shared" si="69"/>
        <v>0</v>
      </c>
      <c r="BJ195" s="135">
        <f t="shared" si="69"/>
        <v>0</v>
      </c>
      <c r="BK195" s="135">
        <f t="shared" si="69"/>
        <v>0</v>
      </c>
      <c r="BL195" s="135">
        <f t="shared" si="69"/>
        <v>0</v>
      </c>
      <c r="BM195" s="135">
        <f t="shared" si="69"/>
        <v>0</v>
      </c>
      <c r="BN195" s="135">
        <f t="shared" si="69"/>
        <v>0</v>
      </c>
      <c r="BO195" s="135">
        <f t="shared" si="69"/>
        <v>0</v>
      </c>
      <c r="BP195" s="135">
        <f t="shared" si="69"/>
        <v>0</v>
      </c>
      <c r="BQ195" s="135">
        <f t="shared" si="69"/>
        <v>0</v>
      </c>
      <c r="BR195" s="135">
        <f t="shared" si="69"/>
        <v>0</v>
      </c>
      <c r="BS195" s="135">
        <f t="shared" si="69"/>
        <v>0</v>
      </c>
      <c r="BT195" s="135">
        <f t="shared" si="69"/>
        <v>0</v>
      </c>
      <c r="BU195" s="135">
        <f t="shared" si="69"/>
        <v>0</v>
      </c>
      <c r="BV195" s="135">
        <f t="shared" si="69"/>
        <v>0</v>
      </c>
      <c r="BW195" s="135">
        <f t="shared" si="69"/>
        <v>0</v>
      </c>
      <c r="CA195" s="135">
        <f t="shared" si="66"/>
        <v>100</v>
      </c>
      <c r="CD195" s="135">
        <f t="shared" si="67"/>
        <v>100</v>
      </c>
    </row>
    <row r="196" spans="1:82" x14ac:dyDescent="0.2">
      <c r="A196" s="135">
        <v>2</v>
      </c>
      <c r="B196" s="136">
        <v>86</v>
      </c>
      <c r="C196" s="135" t="s">
        <v>425</v>
      </c>
      <c r="D196" s="141">
        <v>186</v>
      </c>
      <c r="E196" s="164">
        <v>246</v>
      </c>
      <c r="F196" s="135">
        <v>185</v>
      </c>
      <c r="G196" s="140">
        <f>'Revised Stratig. - April ''08'!G358</f>
        <v>8062</v>
      </c>
      <c r="I196" s="135">
        <f t="shared" ref="I196:AL196" si="70">(I29/$CA29)*100</f>
        <v>0</v>
      </c>
      <c r="J196" s="135">
        <f t="shared" si="70"/>
        <v>0.67226890756302526</v>
      </c>
      <c r="K196" s="135">
        <f t="shared" si="70"/>
        <v>12.100840336134453</v>
      </c>
      <c r="L196" s="135">
        <f t="shared" si="70"/>
        <v>1.680672268907563</v>
      </c>
      <c r="M196" s="135">
        <f t="shared" si="70"/>
        <v>0</v>
      </c>
      <c r="N196" s="135">
        <f t="shared" si="70"/>
        <v>0.67226890756302526</v>
      </c>
      <c r="O196" s="135">
        <f t="shared" si="70"/>
        <v>13.781512605042018</v>
      </c>
      <c r="P196" s="135">
        <f t="shared" si="70"/>
        <v>0.33613445378151263</v>
      </c>
      <c r="Q196" s="135">
        <f t="shared" si="70"/>
        <v>0</v>
      </c>
      <c r="R196" s="135">
        <f t="shared" si="70"/>
        <v>0</v>
      </c>
      <c r="S196" s="135">
        <f t="shared" si="70"/>
        <v>0</v>
      </c>
      <c r="T196" s="135">
        <f t="shared" si="70"/>
        <v>0</v>
      </c>
      <c r="U196" s="135">
        <f t="shared" si="70"/>
        <v>1.680672268907563</v>
      </c>
      <c r="V196" s="135">
        <f t="shared" si="70"/>
        <v>0</v>
      </c>
      <c r="W196" s="135">
        <f t="shared" si="70"/>
        <v>0</v>
      </c>
      <c r="X196" s="135">
        <f t="shared" si="70"/>
        <v>0</v>
      </c>
      <c r="Y196" s="135">
        <f t="shared" si="70"/>
        <v>0</v>
      </c>
      <c r="Z196" s="135">
        <f t="shared" si="70"/>
        <v>0</v>
      </c>
      <c r="AA196" s="135">
        <f t="shared" si="70"/>
        <v>0</v>
      </c>
      <c r="AB196" s="135">
        <f t="shared" si="70"/>
        <v>0</v>
      </c>
      <c r="AC196" s="135">
        <f t="shared" si="70"/>
        <v>0.67226890756302526</v>
      </c>
      <c r="AD196" s="135">
        <f t="shared" si="70"/>
        <v>0</v>
      </c>
      <c r="AE196" s="135">
        <f t="shared" si="70"/>
        <v>2.3529411764705883</v>
      </c>
      <c r="AF196" s="135">
        <f t="shared" si="70"/>
        <v>9.4117647058823533</v>
      </c>
      <c r="AG196" s="135">
        <f t="shared" si="70"/>
        <v>38.82352941176471</v>
      </c>
      <c r="AH196" s="135">
        <f t="shared" si="70"/>
        <v>0</v>
      </c>
      <c r="AI196" s="135">
        <f t="shared" si="70"/>
        <v>15.126050420168067</v>
      </c>
      <c r="AJ196" s="135">
        <f t="shared" si="70"/>
        <v>0.33613445378151263</v>
      </c>
      <c r="AK196" s="135">
        <f t="shared" si="70"/>
        <v>1.680672268907563</v>
      </c>
      <c r="AL196" s="135">
        <f t="shared" si="70"/>
        <v>0.67226890756302526</v>
      </c>
      <c r="AM196" s="135">
        <f t="shared" ref="AM196:BW196" si="71">(AM29/$CD29)*100</f>
        <v>0.62015503875968991</v>
      </c>
      <c r="AN196" s="135">
        <f t="shared" si="71"/>
        <v>0.62015503875968991</v>
      </c>
      <c r="AO196" s="135">
        <f t="shared" si="71"/>
        <v>0</v>
      </c>
      <c r="AP196" s="135">
        <f t="shared" si="71"/>
        <v>0</v>
      </c>
      <c r="AQ196" s="135">
        <f t="shared" si="71"/>
        <v>0.62015503875968991</v>
      </c>
      <c r="AR196" s="135">
        <f t="shared" si="71"/>
        <v>0</v>
      </c>
      <c r="AS196" s="135">
        <f t="shared" si="71"/>
        <v>0</v>
      </c>
      <c r="AT196" s="135">
        <f t="shared" si="71"/>
        <v>0</v>
      </c>
      <c r="AU196" s="135">
        <f t="shared" si="71"/>
        <v>0.93023255813953487</v>
      </c>
      <c r="AV196" s="135">
        <f t="shared" si="71"/>
        <v>0</v>
      </c>
      <c r="AW196" s="135">
        <f t="shared" si="71"/>
        <v>0</v>
      </c>
      <c r="AX196" s="135">
        <f t="shared" si="71"/>
        <v>0</v>
      </c>
      <c r="AY196" s="135">
        <f t="shared" si="71"/>
        <v>0</v>
      </c>
      <c r="AZ196" s="135">
        <f t="shared" si="71"/>
        <v>0</v>
      </c>
      <c r="BA196" s="135">
        <f t="shared" si="71"/>
        <v>0</v>
      </c>
      <c r="BB196" s="135">
        <f t="shared" si="71"/>
        <v>0</v>
      </c>
      <c r="BC196" s="135">
        <f t="shared" si="71"/>
        <v>0</v>
      </c>
      <c r="BD196" s="135">
        <f t="shared" si="71"/>
        <v>0</v>
      </c>
      <c r="BE196" s="135">
        <f t="shared" si="71"/>
        <v>0</v>
      </c>
      <c r="BF196" s="135">
        <f t="shared" si="71"/>
        <v>1.2403100775193798</v>
      </c>
      <c r="BG196" s="135">
        <f t="shared" si="71"/>
        <v>0</v>
      </c>
      <c r="BH196" s="135">
        <f t="shared" si="71"/>
        <v>0</v>
      </c>
      <c r="BI196" s="135">
        <f t="shared" si="71"/>
        <v>0</v>
      </c>
      <c r="BJ196" s="135">
        <f t="shared" si="71"/>
        <v>0</v>
      </c>
      <c r="BK196" s="135">
        <f t="shared" si="71"/>
        <v>0</v>
      </c>
      <c r="BL196" s="135">
        <f t="shared" si="71"/>
        <v>0</v>
      </c>
      <c r="BM196" s="135">
        <f t="shared" si="71"/>
        <v>0.31007751937984496</v>
      </c>
      <c r="BN196" s="135">
        <f t="shared" si="71"/>
        <v>0</v>
      </c>
      <c r="BO196" s="135">
        <f t="shared" si="71"/>
        <v>0.93023255813953487</v>
      </c>
      <c r="BP196" s="135">
        <f t="shared" si="71"/>
        <v>0</v>
      </c>
      <c r="BQ196" s="135">
        <f t="shared" si="71"/>
        <v>0</v>
      </c>
      <c r="BR196" s="135">
        <f t="shared" si="71"/>
        <v>0</v>
      </c>
      <c r="BS196" s="135">
        <f t="shared" si="71"/>
        <v>0.62015503875968991</v>
      </c>
      <c r="BT196" s="135">
        <f t="shared" si="71"/>
        <v>0</v>
      </c>
      <c r="BU196" s="135">
        <f t="shared" si="71"/>
        <v>0</v>
      </c>
      <c r="BV196" s="135">
        <f t="shared" si="71"/>
        <v>1.2403100775193798</v>
      </c>
      <c r="BW196" s="135">
        <f t="shared" si="71"/>
        <v>0.62015503875968991</v>
      </c>
      <c r="CA196" s="135">
        <f t="shared" si="66"/>
        <v>100</v>
      </c>
      <c r="CD196" s="135">
        <f t="shared" si="67"/>
        <v>100</v>
      </c>
    </row>
    <row r="197" spans="1:82" x14ac:dyDescent="0.2">
      <c r="A197" s="135">
        <v>2</v>
      </c>
      <c r="B197" s="136">
        <v>87</v>
      </c>
      <c r="C197" s="135" t="s">
        <v>425</v>
      </c>
      <c r="D197" s="141">
        <v>187</v>
      </c>
      <c r="E197" s="164">
        <v>247</v>
      </c>
      <c r="F197" s="135">
        <v>186</v>
      </c>
      <c r="G197" s="140">
        <f>'Revised Stratig. - April ''08'!G359</f>
        <v>8101</v>
      </c>
      <c r="I197" s="135">
        <f t="shared" ref="I197:AL197" si="72">(I30/$CA30)*100</f>
        <v>0</v>
      </c>
      <c r="J197" s="135">
        <f t="shared" si="72"/>
        <v>3.1645569620253164</v>
      </c>
      <c r="K197" s="135">
        <f t="shared" si="72"/>
        <v>5.3797468354430382</v>
      </c>
      <c r="L197" s="135">
        <f t="shared" si="72"/>
        <v>0.949367088607595</v>
      </c>
      <c r="M197" s="135">
        <f t="shared" si="72"/>
        <v>0.31645569620253167</v>
      </c>
      <c r="N197" s="135">
        <f t="shared" si="72"/>
        <v>1.2658227848101267</v>
      </c>
      <c r="O197" s="135">
        <f t="shared" si="72"/>
        <v>11.708860759493671</v>
      </c>
      <c r="P197" s="135">
        <f t="shared" si="72"/>
        <v>0</v>
      </c>
      <c r="Q197" s="135">
        <f t="shared" si="72"/>
        <v>0</v>
      </c>
      <c r="R197" s="135">
        <f t="shared" si="72"/>
        <v>0</v>
      </c>
      <c r="S197" s="135">
        <f t="shared" si="72"/>
        <v>0</v>
      </c>
      <c r="T197" s="135">
        <f t="shared" si="72"/>
        <v>0</v>
      </c>
      <c r="U197" s="135">
        <f t="shared" si="72"/>
        <v>0</v>
      </c>
      <c r="V197" s="135">
        <f t="shared" si="72"/>
        <v>0.31645569620253167</v>
      </c>
      <c r="W197" s="135">
        <f t="shared" si="72"/>
        <v>0</v>
      </c>
      <c r="X197" s="135">
        <f t="shared" si="72"/>
        <v>0</v>
      </c>
      <c r="Y197" s="135">
        <f t="shared" si="72"/>
        <v>0</v>
      </c>
      <c r="Z197" s="135">
        <f t="shared" si="72"/>
        <v>0.31645569620253167</v>
      </c>
      <c r="AA197" s="135">
        <f t="shared" si="72"/>
        <v>0</v>
      </c>
      <c r="AB197" s="135">
        <f t="shared" si="72"/>
        <v>0</v>
      </c>
      <c r="AC197" s="135">
        <f t="shared" si="72"/>
        <v>0.949367088607595</v>
      </c>
      <c r="AD197" s="135">
        <f t="shared" si="72"/>
        <v>0.949367088607595</v>
      </c>
      <c r="AE197" s="135">
        <f t="shared" si="72"/>
        <v>4.1139240506329111</v>
      </c>
      <c r="AF197" s="135">
        <f t="shared" si="72"/>
        <v>10.126582278481013</v>
      </c>
      <c r="AG197" s="135">
        <f t="shared" si="72"/>
        <v>38.924050632911396</v>
      </c>
      <c r="AH197" s="135">
        <f t="shared" si="72"/>
        <v>0</v>
      </c>
      <c r="AI197" s="135">
        <f t="shared" si="72"/>
        <v>14.556962025316455</v>
      </c>
      <c r="AJ197" s="135">
        <f t="shared" si="72"/>
        <v>0</v>
      </c>
      <c r="AK197" s="135">
        <f t="shared" si="72"/>
        <v>6.0126582278481013</v>
      </c>
      <c r="AL197" s="135">
        <f t="shared" si="72"/>
        <v>0.949367088607595</v>
      </c>
      <c r="AM197" s="135">
        <f t="shared" ref="AM197:BW197" si="73">(AM30/$CD30)*100</f>
        <v>0.29761904761904762</v>
      </c>
      <c r="AN197" s="135">
        <f t="shared" si="73"/>
        <v>0.59523809523809523</v>
      </c>
      <c r="AO197" s="135">
        <f t="shared" si="73"/>
        <v>0</v>
      </c>
      <c r="AP197" s="135">
        <f t="shared" si="73"/>
        <v>0</v>
      </c>
      <c r="AQ197" s="135">
        <f t="shared" si="73"/>
        <v>0</v>
      </c>
      <c r="AR197" s="135">
        <f t="shared" si="73"/>
        <v>0</v>
      </c>
      <c r="AS197" s="135">
        <f t="shared" si="73"/>
        <v>0</v>
      </c>
      <c r="AT197" s="135">
        <f t="shared" si="73"/>
        <v>0</v>
      </c>
      <c r="AU197" s="135">
        <f t="shared" si="73"/>
        <v>0.59523809523809523</v>
      </c>
      <c r="AV197" s="135">
        <f t="shared" si="73"/>
        <v>0</v>
      </c>
      <c r="AW197" s="135">
        <f t="shared" si="73"/>
        <v>0</v>
      </c>
      <c r="AX197" s="135">
        <f t="shared" si="73"/>
        <v>0.29761904761904762</v>
      </c>
      <c r="AY197" s="135">
        <f t="shared" si="73"/>
        <v>0</v>
      </c>
      <c r="AZ197" s="135">
        <f t="shared" si="73"/>
        <v>0.59523809523809523</v>
      </c>
      <c r="BA197" s="135">
        <f t="shared" si="73"/>
        <v>0</v>
      </c>
      <c r="BB197" s="135">
        <f t="shared" si="73"/>
        <v>0</v>
      </c>
      <c r="BC197" s="135">
        <f t="shared" si="73"/>
        <v>0</v>
      </c>
      <c r="BD197" s="135">
        <f t="shared" si="73"/>
        <v>0</v>
      </c>
      <c r="BE197" s="135">
        <f t="shared" si="73"/>
        <v>0</v>
      </c>
      <c r="BF197" s="135">
        <f t="shared" si="73"/>
        <v>0.29761904761904762</v>
      </c>
      <c r="BG197" s="135">
        <f t="shared" si="73"/>
        <v>0</v>
      </c>
      <c r="BH197" s="135">
        <f t="shared" si="73"/>
        <v>0</v>
      </c>
      <c r="BI197" s="135">
        <f t="shared" si="73"/>
        <v>0</v>
      </c>
      <c r="BJ197" s="135">
        <f t="shared" si="73"/>
        <v>0</v>
      </c>
      <c r="BK197" s="135">
        <f t="shared" si="73"/>
        <v>0</v>
      </c>
      <c r="BL197" s="135">
        <f t="shared" si="73"/>
        <v>0</v>
      </c>
      <c r="BM197" s="135">
        <f t="shared" si="73"/>
        <v>0</v>
      </c>
      <c r="BN197" s="135">
        <f t="shared" si="73"/>
        <v>0</v>
      </c>
      <c r="BO197" s="135">
        <f t="shared" si="73"/>
        <v>0.59523809523809523</v>
      </c>
      <c r="BP197" s="135">
        <f t="shared" si="73"/>
        <v>0</v>
      </c>
      <c r="BQ197" s="135">
        <f t="shared" si="73"/>
        <v>0</v>
      </c>
      <c r="BR197" s="135">
        <f t="shared" si="73"/>
        <v>0</v>
      </c>
      <c r="BS197" s="135">
        <f t="shared" si="73"/>
        <v>1.4880952380952379</v>
      </c>
      <c r="BT197" s="135">
        <f t="shared" si="73"/>
        <v>0</v>
      </c>
      <c r="BU197" s="135">
        <f t="shared" si="73"/>
        <v>0</v>
      </c>
      <c r="BV197" s="135">
        <f t="shared" si="73"/>
        <v>0.29761904761904762</v>
      </c>
      <c r="BW197" s="135">
        <f t="shared" si="73"/>
        <v>0.89285714285714279</v>
      </c>
      <c r="CA197" s="135">
        <f t="shared" si="66"/>
        <v>100</v>
      </c>
      <c r="CD197" s="135">
        <f t="shared" si="67"/>
        <v>100</v>
      </c>
    </row>
    <row r="198" spans="1:82" x14ac:dyDescent="0.2">
      <c r="A198" s="135">
        <v>2</v>
      </c>
      <c r="B198" s="136">
        <v>88</v>
      </c>
      <c r="C198" s="135" t="s">
        <v>425</v>
      </c>
      <c r="D198" s="141">
        <v>188</v>
      </c>
      <c r="E198" s="164">
        <v>248</v>
      </c>
      <c r="F198" s="135">
        <v>187</v>
      </c>
      <c r="G198" s="140">
        <f>'Revised Stratig. - April ''08'!G360</f>
        <v>8141</v>
      </c>
      <c r="I198" s="135">
        <f t="shared" ref="I198:AL198" si="74">(I31/$CA31)*100</f>
        <v>0</v>
      </c>
      <c r="J198" s="135">
        <f t="shared" si="74"/>
        <v>2.2950819672131146</v>
      </c>
      <c r="K198" s="135">
        <f t="shared" si="74"/>
        <v>7.8688524590163942</v>
      </c>
      <c r="L198" s="135">
        <f t="shared" si="74"/>
        <v>0.32786885245901637</v>
      </c>
      <c r="M198" s="135">
        <f t="shared" si="74"/>
        <v>1.3114754098360655</v>
      </c>
      <c r="N198" s="135">
        <f t="shared" si="74"/>
        <v>0.32786885245901637</v>
      </c>
      <c r="O198" s="135">
        <f t="shared" si="74"/>
        <v>11.475409836065573</v>
      </c>
      <c r="P198" s="135">
        <f t="shared" si="74"/>
        <v>0</v>
      </c>
      <c r="Q198" s="135">
        <f t="shared" si="74"/>
        <v>0</v>
      </c>
      <c r="R198" s="135">
        <f t="shared" si="74"/>
        <v>0</v>
      </c>
      <c r="S198" s="135">
        <f t="shared" si="74"/>
        <v>0</v>
      </c>
      <c r="T198" s="135">
        <f t="shared" si="74"/>
        <v>0.65573770491803274</v>
      </c>
      <c r="U198" s="135">
        <f t="shared" si="74"/>
        <v>0.65573770491803274</v>
      </c>
      <c r="V198" s="135">
        <f t="shared" si="74"/>
        <v>0</v>
      </c>
      <c r="W198" s="135">
        <f t="shared" si="74"/>
        <v>0.65573770491803274</v>
      </c>
      <c r="X198" s="135">
        <f t="shared" si="74"/>
        <v>0</v>
      </c>
      <c r="Y198" s="135">
        <f t="shared" si="74"/>
        <v>0</v>
      </c>
      <c r="Z198" s="135">
        <f t="shared" si="74"/>
        <v>0.32786885245901637</v>
      </c>
      <c r="AA198" s="135">
        <f t="shared" si="74"/>
        <v>0.32786885245901637</v>
      </c>
      <c r="AB198" s="135">
        <f t="shared" si="74"/>
        <v>0</v>
      </c>
      <c r="AC198" s="135">
        <f t="shared" si="74"/>
        <v>0.65573770491803274</v>
      </c>
      <c r="AD198" s="135">
        <f t="shared" si="74"/>
        <v>0.32786885245901637</v>
      </c>
      <c r="AE198" s="135">
        <f t="shared" si="74"/>
        <v>1.3114754098360655</v>
      </c>
      <c r="AF198" s="135">
        <f t="shared" si="74"/>
        <v>11.147540983606557</v>
      </c>
      <c r="AG198" s="135">
        <f t="shared" si="74"/>
        <v>35.73770491803279</v>
      </c>
      <c r="AH198" s="135">
        <f t="shared" si="74"/>
        <v>0</v>
      </c>
      <c r="AI198" s="135">
        <f t="shared" si="74"/>
        <v>18.360655737704917</v>
      </c>
      <c r="AJ198" s="135">
        <f t="shared" si="74"/>
        <v>0.32786885245901637</v>
      </c>
      <c r="AK198" s="135">
        <f t="shared" si="74"/>
        <v>2.9508196721311477</v>
      </c>
      <c r="AL198" s="135">
        <f t="shared" si="74"/>
        <v>2.9508196721311477</v>
      </c>
      <c r="AM198" s="135">
        <f t="shared" ref="AM198:BW198" si="75">(AM31/$CD31)*100</f>
        <v>0</v>
      </c>
      <c r="AN198" s="135">
        <f t="shared" si="75"/>
        <v>1.4970059880239521</v>
      </c>
      <c r="AO198" s="135">
        <f t="shared" si="75"/>
        <v>0</v>
      </c>
      <c r="AP198" s="135">
        <f t="shared" si="75"/>
        <v>0</v>
      </c>
      <c r="AQ198" s="135">
        <f t="shared" si="75"/>
        <v>0</v>
      </c>
      <c r="AR198" s="135">
        <f t="shared" si="75"/>
        <v>0</v>
      </c>
      <c r="AS198" s="135">
        <f t="shared" si="75"/>
        <v>0</v>
      </c>
      <c r="AT198" s="135">
        <f t="shared" si="75"/>
        <v>0</v>
      </c>
      <c r="AU198" s="135">
        <f t="shared" si="75"/>
        <v>0.29940119760479045</v>
      </c>
      <c r="AV198" s="135">
        <f t="shared" si="75"/>
        <v>0</v>
      </c>
      <c r="AW198" s="135">
        <f t="shared" si="75"/>
        <v>0</v>
      </c>
      <c r="AX198" s="135">
        <f t="shared" si="75"/>
        <v>0</v>
      </c>
      <c r="AY198" s="135">
        <f t="shared" si="75"/>
        <v>0</v>
      </c>
      <c r="AZ198" s="135">
        <f t="shared" si="75"/>
        <v>0.29940119760479045</v>
      </c>
      <c r="BA198" s="135">
        <f t="shared" si="75"/>
        <v>0</v>
      </c>
      <c r="BB198" s="135">
        <f t="shared" si="75"/>
        <v>0</v>
      </c>
      <c r="BC198" s="135">
        <f t="shared" si="75"/>
        <v>0</v>
      </c>
      <c r="BD198" s="135">
        <f t="shared" si="75"/>
        <v>0</v>
      </c>
      <c r="BE198" s="135">
        <f t="shared" si="75"/>
        <v>0</v>
      </c>
      <c r="BF198" s="135">
        <f t="shared" si="75"/>
        <v>0.5988023952095809</v>
      </c>
      <c r="BG198" s="135">
        <f t="shared" si="75"/>
        <v>0.29940119760479045</v>
      </c>
      <c r="BH198" s="135">
        <f t="shared" si="75"/>
        <v>0.5988023952095809</v>
      </c>
      <c r="BI198" s="135">
        <f t="shared" si="75"/>
        <v>0</v>
      </c>
      <c r="BJ198" s="135">
        <f t="shared" si="75"/>
        <v>0</v>
      </c>
      <c r="BK198" s="135">
        <f t="shared" si="75"/>
        <v>0</v>
      </c>
      <c r="BL198" s="135">
        <f t="shared" si="75"/>
        <v>0.29940119760479045</v>
      </c>
      <c r="BM198" s="135">
        <f t="shared" si="75"/>
        <v>0</v>
      </c>
      <c r="BN198" s="135">
        <f t="shared" si="75"/>
        <v>0</v>
      </c>
      <c r="BO198" s="135">
        <f t="shared" si="75"/>
        <v>0.29940119760479045</v>
      </c>
      <c r="BP198" s="135">
        <f t="shared" si="75"/>
        <v>0</v>
      </c>
      <c r="BQ198" s="135">
        <f t="shared" si="75"/>
        <v>0</v>
      </c>
      <c r="BR198" s="135">
        <f t="shared" si="75"/>
        <v>0</v>
      </c>
      <c r="BS198" s="135">
        <f t="shared" si="75"/>
        <v>0.29940119760479045</v>
      </c>
      <c r="BT198" s="135">
        <f t="shared" si="75"/>
        <v>0</v>
      </c>
      <c r="BU198" s="135">
        <f t="shared" si="75"/>
        <v>0</v>
      </c>
      <c r="BV198" s="135">
        <f t="shared" si="75"/>
        <v>1.1976047904191618</v>
      </c>
      <c r="BW198" s="135">
        <f t="shared" si="75"/>
        <v>2.9940119760479043</v>
      </c>
      <c r="CA198" s="135">
        <f t="shared" si="66"/>
        <v>100</v>
      </c>
      <c r="CD198" s="135">
        <f t="shared" si="67"/>
        <v>100</v>
      </c>
    </row>
    <row r="199" spans="1:82" x14ac:dyDescent="0.2">
      <c r="A199" s="135">
        <v>2</v>
      </c>
      <c r="B199" s="136">
        <v>89</v>
      </c>
      <c r="C199" s="135" t="s">
        <v>425</v>
      </c>
      <c r="D199" s="141">
        <v>189</v>
      </c>
      <c r="E199" s="164">
        <v>249</v>
      </c>
      <c r="F199" s="135">
        <v>188</v>
      </c>
      <c r="G199" s="140">
        <f>'Revised Stratig. - April ''08'!G361</f>
        <v>8159</v>
      </c>
      <c r="I199" s="135">
        <f t="shared" ref="I199:AL199" si="76">(I32/$CA32)*100</f>
        <v>0</v>
      </c>
      <c r="J199" s="135">
        <f t="shared" si="76"/>
        <v>1.3816925734024179</v>
      </c>
      <c r="K199" s="135">
        <f t="shared" si="76"/>
        <v>6.9084628670120898</v>
      </c>
      <c r="L199" s="135">
        <f t="shared" si="76"/>
        <v>0</v>
      </c>
      <c r="M199" s="135">
        <f t="shared" si="76"/>
        <v>0</v>
      </c>
      <c r="N199" s="135">
        <f t="shared" si="76"/>
        <v>0.69084628670120896</v>
      </c>
      <c r="O199" s="135">
        <f t="shared" si="76"/>
        <v>14.507772020725387</v>
      </c>
      <c r="P199" s="135">
        <f t="shared" si="76"/>
        <v>0.34542314335060448</v>
      </c>
      <c r="Q199" s="135">
        <f t="shared" si="76"/>
        <v>0</v>
      </c>
      <c r="R199" s="135">
        <f t="shared" si="76"/>
        <v>0</v>
      </c>
      <c r="S199" s="135">
        <f t="shared" si="76"/>
        <v>0</v>
      </c>
      <c r="T199" s="135">
        <f t="shared" si="76"/>
        <v>1.0362694300518136</v>
      </c>
      <c r="U199" s="135">
        <f t="shared" si="76"/>
        <v>1.7271157167530224</v>
      </c>
      <c r="V199" s="135">
        <f t="shared" si="76"/>
        <v>0.34542314335060448</v>
      </c>
      <c r="W199" s="135">
        <f t="shared" si="76"/>
        <v>0.34542314335060448</v>
      </c>
      <c r="X199" s="135">
        <f t="shared" si="76"/>
        <v>0</v>
      </c>
      <c r="Y199" s="135">
        <f t="shared" si="76"/>
        <v>0</v>
      </c>
      <c r="Z199" s="135">
        <f t="shared" si="76"/>
        <v>0</v>
      </c>
      <c r="AA199" s="135">
        <f t="shared" si="76"/>
        <v>0</v>
      </c>
      <c r="AB199" s="135">
        <f t="shared" si="76"/>
        <v>0</v>
      </c>
      <c r="AC199" s="135">
        <f t="shared" si="76"/>
        <v>0.69084628670120896</v>
      </c>
      <c r="AD199" s="135">
        <f t="shared" si="76"/>
        <v>0</v>
      </c>
      <c r="AE199" s="135">
        <f t="shared" si="76"/>
        <v>2.0725388601036272</v>
      </c>
      <c r="AF199" s="135">
        <f t="shared" si="76"/>
        <v>12.435233160621761</v>
      </c>
      <c r="AG199" s="135">
        <f t="shared" si="76"/>
        <v>37.132987910189982</v>
      </c>
      <c r="AH199" s="135">
        <f t="shared" si="76"/>
        <v>0</v>
      </c>
      <c r="AI199" s="135">
        <f t="shared" si="76"/>
        <v>14.507772020725387</v>
      </c>
      <c r="AJ199" s="135">
        <f t="shared" si="76"/>
        <v>0</v>
      </c>
      <c r="AK199" s="135">
        <f t="shared" si="76"/>
        <v>4.4905008635578589</v>
      </c>
      <c r="AL199" s="135">
        <f t="shared" si="76"/>
        <v>1.3816925734024179</v>
      </c>
      <c r="AM199" s="135">
        <f t="shared" ref="AM199:BW199" si="77">(AM32/$CD32)*100</f>
        <v>1.2139605462822458</v>
      </c>
      <c r="AN199" s="135">
        <f t="shared" si="77"/>
        <v>2.1244309559939301</v>
      </c>
      <c r="AO199" s="135">
        <f t="shared" si="77"/>
        <v>0</v>
      </c>
      <c r="AP199" s="135">
        <f t="shared" si="77"/>
        <v>0</v>
      </c>
      <c r="AQ199" s="135">
        <f t="shared" si="77"/>
        <v>0</v>
      </c>
      <c r="AR199" s="135">
        <f t="shared" si="77"/>
        <v>0</v>
      </c>
      <c r="AS199" s="135">
        <f t="shared" si="77"/>
        <v>0</v>
      </c>
      <c r="AT199" s="135">
        <f t="shared" si="77"/>
        <v>0</v>
      </c>
      <c r="AU199" s="135">
        <f t="shared" si="77"/>
        <v>0.60698027314112291</v>
      </c>
      <c r="AV199" s="135">
        <f t="shared" si="77"/>
        <v>0</v>
      </c>
      <c r="AW199" s="135">
        <f t="shared" si="77"/>
        <v>0</v>
      </c>
      <c r="AX199" s="135">
        <f t="shared" si="77"/>
        <v>0.91047040971168436</v>
      </c>
      <c r="AY199" s="135">
        <f t="shared" si="77"/>
        <v>0</v>
      </c>
      <c r="AZ199" s="135">
        <f t="shared" si="77"/>
        <v>1.5174506828528074</v>
      </c>
      <c r="BA199" s="135">
        <f t="shared" si="77"/>
        <v>0</v>
      </c>
      <c r="BB199" s="135">
        <f t="shared" si="77"/>
        <v>0</v>
      </c>
      <c r="BC199" s="135">
        <f t="shared" si="77"/>
        <v>0</v>
      </c>
      <c r="BD199" s="135">
        <f t="shared" si="77"/>
        <v>0</v>
      </c>
      <c r="BE199" s="135">
        <f t="shared" si="77"/>
        <v>0</v>
      </c>
      <c r="BF199" s="135">
        <f t="shared" si="77"/>
        <v>0.91047040971168436</v>
      </c>
      <c r="BG199" s="135">
        <f t="shared" si="77"/>
        <v>0</v>
      </c>
      <c r="BH199" s="135">
        <f t="shared" si="77"/>
        <v>0.30349013657056145</v>
      </c>
      <c r="BI199" s="135">
        <f t="shared" si="77"/>
        <v>0</v>
      </c>
      <c r="BJ199" s="135">
        <f t="shared" si="77"/>
        <v>0</v>
      </c>
      <c r="BK199" s="135">
        <f t="shared" si="77"/>
        <v>0</v>
      </c>
      <c r="BL199" s="135">
        <f t="shared" si="77"/>
        <v>0</v>
      </c>
      <c r="BM199" s="135">
        <f t="shared" si="77"/>
        <v>0</v>
      </c>
      <c r="BN199" s="135">
        <f t="shared" si="77"/>
        <v>0</v>
      </c>
      <c r="BO199" s="135">
        <f t="shared" si="77"/>
        <v>0.60698027314112291</v>
      </c>
      <c r="BP199" s="135">
        <f t="shared" si="77"/>
        <v>0</v>
      </c>
      <c r="BQ199" s="135">
        <f t="shared" si="77"/>
        <v>0.30349013657056145</v>
      </c>
      <c r="BR199" s="135">
        <f t="shared" si="77"/>
        <v>0</v>
      </c>
      <c r="BS199" s="135">
        <f t="shared" si="77"/>
        <v>1.5174506828528074</v>
      </c>
      <c r="BT199" s="135">
        <f t="shared" si="77"/>
        <v>0</v>
      </c>
      <c r="BU199" s="135">
        <f t="shared" si="77"/>
        <v>0</v>
      </c>
      <c r="BV199" s="135">
        <f t="shared" si="77"/>
        <v>0.91047040971168436</v>
      </c>
      <c r="BW199" s="135">
        <f t="shared" si="77"/>
        <v>1.2139605462822458</v>
      </c>
      <c r="CA199" s="135">
        <f t="shared" si="66"/>
        <v>100</v>
      </c>
      <c r="CD199" s="135">
        <f t="shared" si="67"/>
        <v>100</v>
      </c>
    </row>
    <row r="200" spans="1:82" x14ac:dyDescent="0.2">
      <c r="A200" s="144">
        <v>2</v>
      </c>
      <c r="B200" s="144">
        <v>90</v>
      </c>
      <c r="C200" s="144" t="s">
        <v>425</v>
      </c>
      <c r="D200" s="145">
        <v>190</v>
      </c>
      <c r="E200" s="164">
        <v>250</v>
      </c>
      <c r="F200" s="144">
        <v>189</v>
      </c>
      <c r="G200" s="143">
        <f>'Revised Stratig. - April ''08'!G362</f>
        <v>8177</v>
      </c>
      <c r="I200" s="135">
        <f t="shared" ref="I200:AL200" si="78">(I33/$CA33)*100</f>
        <v>0</v>
      </c>
      <c r="J200" s="135">
        <f t="shared" si="78"/>
        <v>1.7991004497751124</v>
      </c>
      <c r="K200" s="135">
        <f t="shared" si="78"/>
        <v>5.3973013493253372</v>
      </c>
      <c r="L200" s="135">
        <f t="shared" si="78"/>
        <v>0.29985007496251875</v>
      </c>
      <c r="M200" s="135">
        <f t="shared" si="78"/>
        <v>0.59970014992503751</v>
      </c>
      <c r="N200" s="135">
        <f t="shared" si="78"/>
        <v>1.199400299850075</v>
      </c>
      <c r="O200" s="135">
        <f t="shared" si="78"/>
        <v>8.995502248875562</v>
      </c>
      <c r="P200" s="135">
        <f t="shared" si="78"/>
        <v>0</v>
      </c>
      <c r="Q200" s="135">
        <f t="shared" si="78"/>
        <v>0</v>
      </c>
      <c r="R200" s="135">
        <f t="shared" si="78"/>
        <v>0</v>
      </c>
      <c r="S200" s="135">
        <f t="shared" si="78"/>
        <v>0</v>
      </c>
      <c r="T200" s="135">
        <f t="shared" si="78"/>
        <v>0</v>
      </c>
      <c r="U200" s="135">
        <f t="shared" si="78"/>
        <v>0</v>
      </c>
      <c r="V200" s="135">
        <f t="shared" si="78"/>
        <v>0</v>
      </c>
      <c r="W200" s="135">
        <f t="shared" si="78"/>
        <v>0.59970014992503751</v>
      </c>
      <c r="X200" s="135">
        <f t="shared" si="78"/>
        <v>0</v>
      </c>
      <c r="Y200" s="135">
        <f t="shared" si="78"/>
        <v>0</v>
      </c>
      <c r="Z200" s="135">
        <f t="shared" si="78"/>
        <v>0</v>
      </c>
      <c r="AA200" s="135">
        <f t="shared" si="78"/>
        <v>0</v>
      </c>
      <c r="AB200" s="135">
        <f t="shared" si="78"/>
        <v>0</v>
      </c>
      <c r="AC200" s="135">
        <f t="shared" si="78"/>
        <v>0.8995502248875562</v>
      </c>
      <c r="AD200" s="135">
        <f t="shared" si="78"/>
        <v>0.59970014992503751</v>
      </c>
      <c r="AE200" s="135">
        <f t="shared" si="78"/>
        <v>1.7991004497751124</v>
      </c>
      <c r="AF200" s="135">
        <f t="shared" si="78"/>
        <v>10.494752623688155</v>
      </c>
      <c r="AG200" s="135">
        <f t="shared" si="78"/>
        <v>47.826086956521742</v>
      </c>
      <c r="AH200" s="135">
        <f t="shared" si="78"/>
        <v>0</v>
      </c>
      <c r="AI200" s="135">
        <f t="shared" si="78"/>
        <v>15.292353823088456</v>
      </c>
      <c r="AJ200" s="135">
        <f t="shared" si="78"/>
        <v>0</v>
      </c>
      <c r="AK200" s="135">
        <f t="shared" si="78"/>
        <v>3.2983508245877062</v>
      </c>
      <c r="AL200" s="135">
        <f t="shared" si="78"/>
        <v>0.8995502248875562</v>
      </c>
      <c r="AM200" s="135">
        <f t="shared" ref="AM200:BW200" si="79">(AM33/$CD33)*100</f>
        <v>0.27972027972027974</v>
      </c>
      <c r="AN200" s="135">
        <f t="shared" si="79"/>
        <v>1.118881118881119</v>
      </c>
      <c r="AO200" s="135">
        <f t="shared" si="79"/>
        <v>0</v>
      </c>
      <c r="AP200" s="135">
        <f t="shared" si="79"/>
        <v>0</v>
      </c>
      <c r="AQ200" s="135">
        <f t="shared" si="79"/>
        <v>0</v>
      </c>
      <c r="AR200" s="135">
        <f t="shared" si="79"/>
        <v>0</v>
      </c>
      <c r="AS200" s="135">
        <f t="shared" si="79"/>
        <v>0</v>
      </c>
      <c r="AT200" s="135">
        <f t="shared" si="79"/>
        <v>0</v>
      </c>
      <c r="AU200" s="135">
        <f t="shared" si="79"/>
        <v>0.27972027972027974</v>
      </c>
      <c r="AV200" s="135">
        <f t="shared" si="79"/>
        <v>0</v>
      </c>
      <c r="AW200" s="135">
        <f t="shared" si="79"/>
        <v>0</v>
      </c>
      <c r="AX200" s="135">
        <f t="shared" si="79"/>
        <v>0.55944055944055948</v>
      </c>
      <c r="AY200" s="135">
        <f t="shared" si="79"/>
        <v>0</v>
      </c>
      <c r="AZ200" s="135">
        <f t="shared" si="79"/>
        <v>1.118881118881119</v>
      </c>
      <c r="BA200" s="135">
        <f t="shared" si="79"/>
        <v>0</v>
      </c>
      <c r="BB200" s="135">
        <f t="shared" si="79"/>
        <v>0</v>
      </c>
      <c r="BC200" s="135">
        <f t="shared" si="79"/>
        <v>0</v>
      </c>
      <c r="BD200" s="135">
        <f t="shared" si="79"/>
        <v>0</v>
      </c>
      <c r="BE200" s="135">
        <f t="shared" si="79"/>
        <v>0</v>
      </c>
      <c r="BF200" s="135">
        <f t="shared" si="79"/>
        <v>0</v>
      </c>
      <c r="BG200" s="135">
        <f t="shared" si="79"/>
        <v>0</v>
      </c>
      <c r="BH200" s="135">
        <f t="shared" si="79"/>
        <v>0</v>
      </c>
      <c r="BI200" s="135">
        <f t="shared" si="79"/>
        <v>0</v>
      </c>
      <c r="BJ200" s="135">
        <f t="shared" si="79"/>
        <v>0</v>
      </c>
      <c r="BK200" s="135">
        <f t="shared" si="79"/>
        <v>0</v>
      </c>
      <c r="BL200" s="135">
        <f t="shared" si="79"/>
        <v>0</v>
      </c>
      <c r="BM200" s="135">
        <f t="shared" si="79"/>
        <v>0</v>
      </c>
      <c r="BN200" s="135">
        <f t="shared" si="79"/>
        <v>0</v>
      </c>
      <c r="BO200" s="135">
        <f t="shared" si="79"/>
        <v>0.27972027972027974</v>
      </c>
      <c r="BP200" s="135">
        <f t="shared" si="79"/>
        <v>0</v>
      </c>
      <c r="BQ200" s="135">
        <f t="shared" si="79"/>
        <v>0</v>
      </c>
      <c r="BR200" s="135">
        <f t="shared" si="79"/>
        <v>0</v>
      </c>
      <c r="BS200" s="135">
        <f t="shared" si="79"/>
        <v>0.83916083916083917</v>
      </c>
      <c r="BT200" s="135">
        <f t="shared" si="79"/>
        <v>0</v>
      </c>
      <c r="BU200" s="135">
        <f t="shared" si="79"/>
        <v>0</v>
      </c>
      <c r="BV200" s="135">
        <f t="shared" si="79"/>
        <v>1.118881118881119</v>
      </c>
      <c r="BW200" s="135">
        <f t="shared" si="79"/>
        <v>1.118881118881119</v>
      </c>
      <c r="CA200" s="135">
        <f t="shared" si="66"/>
        <v>100</v>
      </c>
      <c r="CD200" s="135">
        <f t="shared" si="67"/>
        <v>100</v>
      </c>
    </row>
    <row r="201" spans="1:82" x14ac:dyDescent="0.2">
      <c r="A201" s="135">
        <v>2</v>
      </c>
      <c r="B201" s="136">
        <v>90</v>
      </c>
      <c r="C201" s="135" t="s">
        <v>426</v>
      </c>
      <c r="D201" s="146">
        <v>190</v>
      </c>
      <c r="E201" s="165">
        <v>250</v>
      </c>
      <c r="F201" s="135">
        <v>190</v>
      </c>
      <c r="G201" s="143">
        <f>'Revised Stratig. - April ''08'!G362</f>
        <v>8177</v>
      </c>
      <c r="I201" s="135">
        <f t="shared" ref="I201:AL201" si="80">(I34/$CA34)*100</f>
        <v>0.41322314049586778</v>
      </c>
      <c r="J201" s="135">
        <f t="shared" si="80"/>
        <v>0</v>
      </c>
      <c r="K201" s="135">
        <f t="shared" si="80"/>
        <v>8.677685950413224</v>
      </c>
      <c r="L201" s="135">
        <f t="shared" si="80"/>
        <v>0.82644628099173556</v>
      </c>
      <c r="M201" s="135">
        <f t="shared" si="80"/>
        <v>0</v>
      </c>
      <c r="N201" s="135">
        <f t="shared" si="80"/>
        <v>2.4793388429752068</v>
      </c>
      <c r="O201" s="135">
        <f t="shared" si="80"/>
        <v>11.15702479338843</v>
      </c>
      <c r="P201" s="135">
        <f t="shared" si="80"/>
        <v>0</v>
      </c>
      <c r="Q201" s="135">
        <f t="shared" si="80"/>
        <v>0</v>
      </c>
      <c r="R201" s="135">
        <f t="shared" si="80"/>
        <v>0</v>
      </c>
      <c r="S201" s="135">
        <f t="shared" si="80"/>
        <v>0</v>
      </c>
      <c r="T201" s="135">
        <f t="shared" si="80"/>
        <v>0</v>
      </c>
      <c r="U201" s="135">
        <f t="shared" si="80"/>
        <v>0.41322314049586778</v>
      </c>
      <c r="V201" s="135">
        <f t="shared" si="80"/>
        <v>0</v>
      </c>
      <c r="W201" s="135">
        <f t="shared" si="80"/>
        <v>0.41322314049586778</v>
      </c>
      <c r="X201" s="135">
        <f t="shared" si="80"/>
        <v>0</v>
      </c>
      <c r="Y201" s="135">
        <f t="shared" si="80"/>
        <v>0</v>
      </c>
      <c r="Z201" s="135">
        <f t="shared" si="80"/>
        <v>0</v>
      </c>
      <c r="AA201" s="135">
        <f t="shared" si="80"/>
        <v>0</v>
      </c>
      <c r="AB201" s="135">
        <f t="shared" si="80"/>
        <v>0.41322314049586778</v>
      </c>
      <c r="AC201" s="135">
        <f t="shared" si="80"/>
        <v>0</v>
      </c>
      <c r="AD201" s="135">
        <f t="shared" si="80"/>
        <v>1.2396694214876034</v>
      </c>
      <c r="AE201" s="135">
        <f t="shared" si="80"/>
        <v>24.380165289256198</v>
      </c>
      <c r="AF201" s="135">
        <f t="shared" si="80"/>
        <v>1.2396694214876034</v>
      </c>
      <c r="AG201" s="135">
        <f t="shared" si="80"/>
        <v>35.537190082644628</v>
      </c>
      <c r="AH201" s="135">
        <f t="shared" si="80"/>
        <v>0</v>
      </c>
      <c r="AI201" s="135">
        <f t="shared" si="80"/>
        <v>5.3719008264462813</v>
      </c>
      <c r="AJ201" s="135">
        <f t="shared" si="80"/>
        <v>0</v>
      </c>
      <c r="AK201" s="135">
        <f t="shared" si="80"/>
        <v>4.9586776859504136</v>
      </c>
      <c r="AL201" s="135">
        <f t="shared" si="80"/>
        <v>2.4793388429752068</v>
      </c>
      <c r="AM201" s="135">
        <f t="shared" ref="AM201:BW201" si="81">(AM34/$CD34)*100</f>
        <v>0.39370078740157477</v>
      </c>
      <c r="AN201" s="135">
        <f t="shared" si="81"/>
        <v>0</v>
      </c>
      <c r="AO201" s="135">
        <f t="shared" si="81"/>
        <v>0</v>
      </c>
      <c r="AP201" s="135">
        <f t="shared" si="81"/>
        <v>0</v>
      </c>
      <c r="AQ201" s="135">
        <f t="shared" si="81"/>
        <v>0</v>
      </c>
      <c r="AR201" s="135">
        <f t="shared" si="81"/>
        <v>0.78740157480314954</v>
      </c>
      <c r="AS201" s="135">
        <f t="shared" si="81"/>
        <v>0</v>
      </c>
      <c r="AT201" s="135">
        <f t="shared" si="81"/>
        <v>0</v>
      </c>
      <c r="AU201" s="135">
        <f t="shared" si="81"/>
        <v>0</v>
      </c>
      <c r="AV201" s="135">
        <f t="shared" si="81"/>
        <v>0</v>
      </c>
      <c r="AW201" s="135">
        <f t="shared" si="81"/>
        <v>0</v>
      </c>
      <c r="AX201" s="135">
        <f t="shared" si="81"/>
        <v>0</v>
      </c>
      <c r="AY201" s="135">
        <f t="shared" si="81"/>
        <v>0</v>
      </c>
      <c r="AZ201" s="135">
        <f t="shared" si="81"/>
        <v>0.39370078740157477</v>
      </c>
      <c r="BA201" s="135">
        <f t="shared" si="81"/>
        <v>0</v>
      </c>
      <c r="BB201" s="135">
        <f t="shared" si="81"/>
        <v>0</v>
      </c>
      <c r="BC201" s="135">
        <f t="shared" si="81"/>
        <v>0</v>
      </c>
      <c r="BD201" s="135">
        <f t="shared" si="81"/>
        <v>2.7559055118110236</v>
      </c>
      <c r="BE201" s="135">
        <f t="shared" si="81"/>
        <v>0</v>
      </c>
      <c r="BF201" s="135">
        <f t="shared" si="81"/>
        <v>0</v>
      </c>
      <c r="BG201" s="135">
        <f t="shared" si="81"/>
        <v>0</v>
      </c>
      <c r="BH201" s="135">
        <f t="shared" si="81"/>
        <v>0</v>
      </c>
      <c r="BI201" s="135">
        <f t="shared" si="81"/>
        <v>0</v>
      </c>
      <c r="BJ201" s="135">
        <f t="shared" si="81"/>
        <v>0</v>
      </c>
      <c r="BK201" s="135">
        <f t="shared" si="81"/>
        <v>0</v>
      </c>
      <c r="BL201" s="135">
        <f t="shared" si="81"/>
        <v>0</v>
      </c>
      <c r="BM201" s="135">
        <f t="shared" si="81"/>
        <v>0</v>
      </c>
      <c r="BN201" s="135">
        <f t="shared" si="81"/>
        <v>0</v>
      </c>
      <c r="BO201" s="135">
        <f t="shared" si="81"/>
        <v>0</v>
      </c>
      <c r="BP201" s="135">
        <f t="shared" si="81"/>
        <v>0</v>
      </c>
      <c r="BQ201" s="135">
        <f t="shared" si="81"/>
        <v>0</v>
      </c>
      <c r="BR201" s="135">
        <f t="shared" si="81"/>
        <v>0</v>
      </c>
      <c r="BS201" s="135">
        <f t="shared" si="81"/>
        <v>0</v>
      </c>
      <c r="BT201" s="135">
        <f t="shared" si="81"/>
        <v>0</v>
      </c>
      <c r="BU201" s="135">
        <f t="shared" si="81"/>
        <v>0.39370078740157477</v>
      </c>
      <c r="BV201" s="135">
        <f t="shared" si="81"/>
        <v>0</v>
      </c>
      <c r="BW201" s="135">
        <f t="shared" si="81"/>
        <v>0</v>
      </c>
      <c r="CA201" s="135">
        <f t="shared" si="66"/>
        <v>100</v>
      </c>
      <c r="CD201" s="135">
        <f t="shared" si="67"/>
        <v>100</v>
      </c>
    </row>
    <row r="202" spans="1:82" x14ac:dyDescent="0.2">
      <c r="A202" s="135">
        <v>3</v>
      </c>
      <c r="B202" s="136">
        <v>2</v>
      </c>
      <c r="C202" s="135" t="s">
        <v>425</v>
      </c>
      <c r="D202" s="141">
        <v>194</v>
      </c>
      <c r="E202" s="164">
        <v>254</v>
      </c>
      <c r="F202" s="135">
        <v>198</v>
      </c>
      <c r="G202" s="140">
        <f>'Revised Stratig. - April ''08'!G366</f>
        <v>8243</v>
      </c>
      <c r="I202" s="135">
        <f t="shared" ref="I202:AL202" si="82">(I35/$CA35)*100</f>
        <v>0</v>
      </c>
      <c r="J202" s="135">
        <f t="shared" si="82"/>
        <v>2.7221777421937552</v>
      </c>
      <c r="K202" s="135">
        <f t="shared" si="82"/>
        <v>5.6044835868694953</v>
      </c>
      <c r="L202" s="135">
        <f t="shared" si="82"/>
        <v>1.1208967173738991</v>
      </c>
      <c r="M202" s="135">
        <f t="shared" si="82"/>
        <v>0.64051240992794234</v>
      </c>
      <c r="N202" s="135">
        <f t="shared" si="82"/>
        <v>1.2810248198558847</v>
      </c>
      <c r="O202" s="135">
        <f t="shared" si="82"/>
        <v>14.251401120896718</v>
      </c>
      <c r="P202" s="135">
        <f t="shared" si="82"/>
        <v>0.16012810248198558</v>
      </c>
      <c r="Q202" s="135">
        <f t="shared" si="82"/>
        <v>0</v>
      </c>
      <c r="R202" s="135">
        <f t="shared" si="82"/>
        <v>0</v>
      </c>
      <c r="S202" s="135">
        <f t="shared" si="82"/>
        <v>0</v>
      </c>
      <c r="T202" s="135">
        <f t="shared" si="82"/>
        <v>0.64051240992794234</v>
      </c>
      <c r="U202" s="135">
        <f t="shared" si="82"/>
        <v>0.16012810248198558</v>
      </c>
      <c r="V202" s="135">
        <f t="shared" si="82"/>
        <v>0</v>
      </c>
      <c r="W202" s="135">
        <f t="shared" si="82"/>
        <v>1.1208967173738991</v>
      </c>
      <c r="X202" s="135">
        <f t="shared" si="82"/>
        <v>0</v>
      </c>
      <c r="Y202" s="135">
        <f t="shared" si="82"/>
        <v>0</v>
      </c>
      <c r="Z202" s="135">
        <f t="shared" si="82"/>
        <v>0</v>
      </c>
      <c r="AA202" s="135">
        <f t="shared" si="82"/>
        <v>0.16012810248198558</v>
      </c>
      <c r="AB202" s="135">
        <f t="shared" si="82"/>
        <v>0</v>
      </c>
      <c r="AC202" s="135">
        <f t="shared" si="82"/>
        <v>0.96076861489191345</v>
      </c>
      <c r="AD202" s="135">
        <f t="shared" si="82"/>
        <v>0.32025620496397117</v>
      </c>
      <c r="AE202" s="135">
        <f t="shared" si="82"/>
        <v>1.4411529223378703</v>
      </c>
      <c r="AF202" s="135">
        <f t="shared" si="82"/>
        <v>10.248198558847077</v>
      </c>
      <c r="AG202" s="135">
        <f t="shared" si="82"/>
        <v>38.670936749399523</v>
      </c>
      <c r="AH202" s="135">
        <f t="shared" si="82"/>
        <v>0</v>
      </c>
      <c r="AI202" s="135">
        <f t="shared" si="82"/>
        <v>15.212169735788631</v>
      </c>
      <c r="AJ202" s="135">
        <f t="shared" si="82"/>
        <v>0</v>
      </c>
      <c r="AK202" s="135">
        <f t="shared" si="82"/>
        <v>4.1633306645316255</v>
      </c>
      <c r="AL202" s="135">
        <f t="shared" si="82"/>
        <v>1.1208967173738991</v>
      </c>
      <c r="AM202" s="135">
        <f t="shared" ref="AM202:BW202" si="83">(AM35/$CD35)*100</f>
        <v>0.58266569555717407</v>
      </c>
      <c r="AN202" s="135">
        <f t="shared" si="83"/>
        <v>2.0393299344501092</v>
      </c>
      <c r="AO202" s="135">
        <f t="shared" si="83"/>
        <v>0</v>
      </c>
      <c r="AP202" s="135">
        <f t="shared" si="83"/>
        <v>0</v>
      </c>
      <c r="AQ202" s="135">
        <f t="shared" si="83"/>
        <v>0.14566642388929352</v>
      </c>
      <c r="AR202" s="135">
        <f t="shared" si="83"/>
        <v>0.14566642388929352</v>
      </c>
      <c r="AS202" s="135">
        <f t="shared" si="83"/>
        <v>0</v>
      </c>
      <c r="AT202" s="135">
        <f t="shared" si="83"/>
        <v>0</v>
      </c>
      <c r="AU202" s="135">
        <f t="shared" si="83"/>
        <v>0.14566642388929352</v>
      </c>
      <c r="AV202" s="135">
        <f t="shared" si="83"/>
        <v>0</v>
      </c>
      <c r="AW202" s="135">
        <f t="shared" si="83"/>
        <v>0</v>
      </c>
      <c r="AX202" s="135">
        <f t="shared" si="83"/>
        <v>0.43699927166788055</v>
      </c>
      <c r="AY202" s="135">
        <f t="shared" si="83"/>
        <v>0.14566642388929352</v>
      </c>
      <c r="AZ202" s="135">
        <f t="shared" si="83"/>
        <v>0.72833211944646759</v>
      </c>
      <c r="BA202" s="135">
        <f t="shared" si="83"/>
        <v>0</v>
      </c>
      <c r="BB202" s="135">
        <f t="shared" si="83"/>
        <v>0</v>
      </c>
      <c r="BC202" s="135">
        <f t="shared" si="83"/>
        <v>0</v>
      </c>
      <c r="BD202" s="135">
        <f t="shared" si="83"/>
        <v>0</v>
      </c>
      <c r="BE202" s="135">
        <f t="shared" si="83"/>
        <v>0</v>
      </c>
      <c r="BF202" s="135">
        <f t="shared" si="83"/>
        <v>0.8739985433357611</v>
      </c>
      <c r="BG202" s="135">
        <f t="shared" si="83"/>
        <v>0</v>
      </c>
      <c r="BH202" s="135">
        <f t="shared" si="83"/>
        <v>0</v>
      </c>
      <c r="BI202" s="135">
        <f t="shared" si="83"/>
        <v>0</v>
      </c>
      <c r="BJ202" s="135">
        <f t="shared" si="83"/>
        <v>0.14566642388929352</v>
      </c>
      <c r="BK202" s="135">
        <f t="shared" si="83"/>
        <v>0</v>
      </c>
      <c r="BL202" s="135">
        <f t="shared" si="83"/>
        <v>0.14566642388929352</v>
      </c>
      <c r="BM202" s="135">
        <f t="shared" si="83"/>
        <v>0.14566642388929352</v>
      </c>
      <c r="BN202" s="135">
        <f t="shared" si="83"/>
        <v>0.14566642388929352</v>
      </c>
      <c r="BO202" s="135">
        <f t="shared" si="83"/>
        <v>0.58266569555717407</v>
      </c>
      <c r="BP202" s="135">
        <f t="shared" si="83"/>
        <v>0</v>
      </c>
      <c r="BQ202" s="135">
        <f t="shared" si="83"/>
        <v>0.29133284777858703</v>
      </c>
      <c r="BR202" s="135">
        <f t="shared" si="83"/>
        <v>0</v>
      </c>
      <c r="BS202" s="135">
        <f t="shared" si="83"/>
        <v>0.8739985433357611</v>
      </c>
      <c r="BT202" s="135">
        <f t="shared" si="83"/>
        <v>0</v>
      </c>
      <c r="BU202" s="135">
        <f t="shared" si="83"/>
        <v>0</v>
      </c>
      <c r="BV202" s="135">
        <f t="shared" si="83"/>
        <v>0.29133284777858703</v>
      </c>
      <c r="BW202" s="135">
        <f t="shared" si="83"/>
        <v>1.1653313911143481</v>
      </c>
      <c r="CA202" s="135">
        <f t="shared" si="66"/>
        <v>100</v>
      </c>
      <c r="CD202" s="135">
        <f t="shared" si="67"/>
        <v>100</v>
      </c>
    </row>
    <row r="203" spans="1:82" x14ac:dyDescent="0.2">
      <c r="A203" s="135">
        <v>3</v>
      </c>
      <c r="B203" s="136">
        <v>3</v>
      </c>
      <c r="C203" s="135" t="s">
        <v>425</v>
      </c>
      <c r="D203" s="141">
        <v>195</v>
      </c>
      <c r="E203" s="164">
        <v>255</v>
      </c>
      <c r="F203" s="135">
        <v>199</v>
      </c>
      <c r="G203" s="140">
        <f>'Revised Stratig. - April ''08'!G367</f>
        <v>8253</v>
      </c>
      <c r="I203" s="135">
        <f t="shared" ref="I203:AL203" si="84">(I36/$CA36)*100</f>
        <v>0</v>
      </c>
      <c r="J203" s="135">
        <f t="shared" si="84"/>
        <v>2.5092250922509227</v>
      </c>
      <c r="K203" s="135">
        <f t="shared" si="84"/>
        <v>5.3136531365313653</v>
      </c>
      <c r="L203" s="135">
        <f t="shared" si="84"/>
        <v>0.73800738007380073</v>
      </c>
      <c r="M203" s="135">
        <f t="shared" si="84"/>
        <v>0.73800738007380073</v>
      </c>
      <c r="N203" s="135">
        <f t="shared" si="84"/>
        <v>1.033210332103321</v>
      </c>
      <c r="O203" s="135">
        <f t="shared" si="84"/>
        <v>12.250922509225093</v>
      </c>
      <c r="P203" s="135">
        <f t="shared" si="84"/>
        <v>0</v>
      </c>
      <c r="Q203" s="135">
        <f t="shared" si="84"/>
        <v>0</v>
      </c>
      <c r="R203" s="135">
        <f t="shared" si="84"/>
        <v>0</v>
      </c>
      <c r="S203" s="135">
        <f t="shared" si="84"/>
        <v>0</v>
      </c>
      <c r="T203" s="135">
        <f t="shared" si="84"/>
        <v>0.88560885608856088</v>
      </c>
      <c r="U203" s="135">
        <f t="shared" si="84"/>
        <v>1.9188191881918819</v>
      </c>
      <c r="V203" s="135">
        <f t="shared" si="84"/>
        <v>0</v>
      </c>
      <c r="W203" s="135">
        <f t="shared" si="84"/>
        <v>0.88560885608856088</v>
      </c>
      <c r="X203" s="135">
        <f t="shared" si="84"/>
        <v>0</v>
      </c>
      <c r="Y203" s="135">
        <f t="shared" si="84"/>
        <v>0</v>
      </c>
      <c r="Z203" s="135">
        <f t="shared" si="84"/>
        <v>0.29520295202952029</v>
      </c>
      <c r="AA203" s="135">
        <f t="shared" si="84"/>
        <v>0</v>
      </c>
      <c r="AB203" s="135">
        <f t="shared" si="84"/>
        <v>0</v>
      </c>
      <c r="AC203" s="135">
        <f t="shared" si="84"/>
        <v>0.88560885608856088</v>
      </c>
      <c r="AD203" s="135">
        <f t="shared" si="84"/>
        <v>0.29520295202952029</v>
      </c>
      <c r="AE203" s="135">
        <f t="shared" si="84"/>
        <v>1.3284132841328413</v>
      </c>
      <c r="AF203" s="135">
        <f t="shared" si="84"/>
        <v>7.9704797047970484</v>
      </c>
      <c r="AG203" s="135">
        <f t="shared" si="84"/>
        <v>44.354243542435427</v>
      </c>
      <c r="AH203" s="135">
        <f t="shared" si="84"/>
        <v>0</v>
      </c>
      <c r="AI203" s="135">
        <f t="shared" si="84"/>
        <v>14.760147601476014</v>
      </c>
      <c r="AJ203" s="135">
        <f t="shared" si="84"/>
        <v>0.14760147601476015</v>
      </c>
      <c r="AK203" s="135">
        <f t="shared" si="84"/>
        <v>2.8044280442804426</v>
      </c>
      <c r="AL203" s="135">
        <f t="shared" si="84"/>
        <v>0.88560885608856088</v>
      </c>
      <c r="AM203" s="135">
        <f t="shared" ref="AM203:BW203" si="85">(AM36/$CD36)*100</f>
        <v>0.65919578114700061</v>
      </c>
      <c r="AN203" s="135">
        <f t="shared" si="85"/>
        <v>1.1865524060646011</v>
      </c>
      <c r="AO203" s="135">
        <f t="shared" si="85"/>
        <v>0</v>
      </c>
      <c r="AP203" s="135">
        <f t="shared" si="85"/>
        <v>0</v>
      </c>
      <c r="AQ203" s="135">
        <f t="shared" si="85"/>
        <v>0.13183915622940012</v>
      </c>
      <c r="AR203" s="135">
        <f t="shared" si="85"/>
        <v>0</v>
      </c>
      <c r="AS203" s="135">
        <f t="shared" si="85"/>
        <v>0</v>
      </c>
      <c r="AT203" s="135">
        <f t="shared" si="85"/>
        <v>0</v>
      </c>
      <c r="AU203" s="135">
        <f t="shared" si="85"/>
        <v>0.52735662491760049</v>
      </c>
      <c r="AV203" s="135">
        <f t="shared" si="85"/>
        <v>0</v>
      </c>
      <c r="AW203" s="135">
        <f t="shared" si="85"/>
        <v>0.13183915622940012</v>
      </c>
      <c r="AX203" s="135">
        <f t="shared" si="85"/>
        <v>0.26367831245880025</v>
      </c>
      <c r="AY203" s="135">
        <f t="shared" si="85"/>
        <v>0</v>
      </c>
      <c r="AZ203" s="135">
        <f t="shared" si="85"/>
        <v>1.054713249835201</v>
      </c>
      <c r="BA203" s="135">
        <f t="shared" si="85"/>
        <v>0</v>
      </c>
      <c r="BB203" s="135">
        <f t="shared" si="85"/>
        <v>0</v>
      </c>
      <c r="BC203" s="135">
        <f t="shared" si="85"/>
        <v>0</v>
      </c>
      <c r="BD203" s="135">
        <f t="shared" si="85"/>
        <v>0</v>
      </c>
      <c r="BE203" s="135">
        <f t="shared" si="85"/>
        <v>0</v>
      </c>
      <c r="BF203" s="135">
        <f t="shared" si="85"/>
        <v>1.4502307185234016</v>
      </c>
      <c r="BG203" s="135">
        <f t="shared" si="85"/>
        <v>0.13183915622940012</v>
      </c>
      <c r="BH203" s="135">
        <f t="shared" si="85"/>
        <v>0.13183915622940012</v>
      </c>
      <c r="BI203" s="135">
        <f t="shared" si="85"/>
        <v>0</v>
      </c>
      <c r="BJ203" s="135">
        <f t="shared" si="85"/>
        <v>0</v>
      </c>
      <c r="BK203" s="135">
        <f t="shared" si="85"/>
        <v>0</v>
      </c>
      <c r="BL203" s="135">
        <f t="shared" si="85"/>
        <v>0.26367831245880025</v>
      </c>
      <c r="BM203" s="135">
        <f t="shared" si="85"/>
        <v>0.26367831245880025</v>
      </c>
      <c r="BN203" s="135">
        <f t="shared" si="85"/>
        <v>0</v>
      </c>
      <c r="BO203" s="135">
        <f t="shared" si="85"/>
        <v>1.054713249835201</v>
      </c>
      <c r="BP203" s="135">
        <f t="shared" si="85"/>
        <v>0</v>
      </c>
      <c r="BQ203" s="135">
        <f t="shared" si="85"/>
        <v>0.13183915622940012</v>
      </c>
      <c r="BR203" s="135">
        <f t="shared" si="85"/>
        <v>0</v>
      </c>
      <c r="BS203" s="135">
        <f t="shared" si="85"/>
        <v>0.79103493737640085</v>
      </c>
      <c r="BT203" s="135">
        <f t="shared" si="85"/>
        <v>0</v>
      </c>
      <c r="BU203" s="135">
        <f t="shared" si="85"/>
        <v>0</v>
      </c>
      <c r="BV203" s="135">
        <f t="shared" si="85"/>
        <v>1.3183915622940012</v>
      </c>
      <c r="BW203" s="135">
        <f t="shared" si="85"/>
        <v>1.1865524060646011</v>
      </c>
      <c r="CA203" s="135">
        <f t="shared" si="66"/>
        <v>100</v>
      </c>
      <c r="CD203" s="135">
        <f t="shared" si="67"/>
        <v>100</v>
      </c>
    </row>
    <row r="204" spans="1:82" x14ac:dyDescent="0.2">
      <c r="A204" s="135">
        <v>3</v>
      </c>
      <c r="B204" s="136">
        <v>4</v>
      </c>
      <c r="C204" s="135" t="s">
        <v>426</v>
      </c>
      <c r="D204" s="138">
        <v>196</v>
      </c>
      <c r="E204" s="164">
        <v>256</v>
      </c>
      <c r="F204" s="135">
        <v>204</v>
      </c>
      <c r="G204" s="140">
        <f>'Revised Stratig. - April ''08'!G368</f>
        <v>8263</v>
      </c>
      <c r="I204" s="135">
        <f t="shared" ref="I204:AL204" si="86">(I37/$CA37)*100</f>
        <v>1.1194029850746268</v>
      </c>
      <c r="J204" s="135">
        <f t="shared" si="86"/>
        <v>0.37313432835820892</v>
      </c>
      <c r="K204" s="135">
        <f t="shared" si="86"/>
        <v>8.2089552238805972</v>
      </c>
      <c r="L204" s="135">
        <f t="shared" si="86"/>
        <v>1.4925373134328357</v>
      </c>
      <c r="M204" s="135">
        <f t="shared" si="86"/>
        <v>0</v>
      </c>
      <c r="N204" s="135">
        <f t="shared" si="86"/>
        <v>0.37313432835820892</v>
      </c>
      <c r="O204" s="135">
        <f t="shared" si="86"/>
        <v>11.567164179104477</v>
      </c>
      <c r="P204" s="135">
        <f t="shared" si="86"/>
        <v>0.37313432835820892</v>
      </c>
      <c r="Q204" s="135">
        <f t="shared" si="86"/>
        <v>0</v>
      </c>
      <c r="R204" s="135">
        <f t="shared" si="86"/>
        <v>0</v>
      </c>
      <c r="S204" s="135">
        <f t="shared" si="86"/>
        <v>0</v>
      </c>
      <c r="T204" s="135">
        <f t="shared" si="86"/>
        <v>0</v>
      </c>
      <c r="U204" s="135">
        <f t="shared" si="86"/>
        <v>0</v>
      </c>
      <c r="V204" s="135">
        <f t="shared" si="86"/>
        <v>0</v>
      </c>
      <c r="W204" s="135">
        <f t="shared" si="86"/>
        <v>0</v>
      </c>
      <c r="X204" s="135">
        <f t="shared" si="86"/>
        <v>0.74626865671641784</v>
      </c>
      <c r="Y204" s="135">
        <f t="shared" si="86"/>
        <v>0</v>
      </c>
      <c r="Z204" s="135">
        <f t="shared" si="86"/>
        <v>0</v>
      </c>
      <c r="AA204" s="135">
        <f t="shared" si="86"/>
        <v>0</v>
      </c>
      <c r="AB204" s="135">
        <f t="shared" si="86"/>
        <v>0</v>
      </c>
      <c r="AC204" s="135">
        <f t="shared" si="86"/>
        <v>0</v>
      </c>
      <c r="AD204" s="135">
        <f t="shared" si="86"/>
        <v>2.2388059701492535</v>
      </c>
      <c r="AE204" s="135">
        <f t="shared" si="86"/>
        <v>22.014925373134329</v>
      </c>
      <c r="AF204" s="135">
        <f t="shared" si="86"/>
        <v>3.3582089552238807</v>
      </c>
      <c r="AG204" s="135">
        <f t="shared" si="86"/>
        <v>37.313432835820898</v>
      </c>
      <c r="AH204" s="135">
        <f t="shared" si="86"/>
        <v>0</v>
      </c>
      <c r="AI204" s="135">
        <f t="shared" si="86"/>
        <v>7.4626865671641784</v>
      </c>
      <c r="AJ204" s="135">
        <f t="shared" si="86"/>
        <v>0</v>
      </c>
      <c r="AK204" s="135">
        <f t="shared" si="86"/>
        <v>2.9850746268656714</v>
      </c>
      <c r="AL204" s="135">
        <f t="shared" si="86"/>
        <v>0.37313432835820892</v>
      </c>
      <c r="AM204" s="135">
        <f t="shared" ref="AM204:BW204" si="87">(AM37/$CD37)*100</f>
        <v>1.7793594306049825</v>
      </c>
      <c r="AN204" s="135">
        <f t="shared" si="87"/>
        <v>0.71174377224199281</v>
      </c>
      <c r="AO204" s="135">
        <f t="shared" si="87"/>
        <v>0</v>
      </c>
      <c r="AP204" s="135">
        <f t="shared" si="87"/>
        <v>0</v>
      </c>
      <c r="AQ204" s="135">
        <f t="shared" si="87"/>
        <v>0</v>
      </c>
      <c r="AR204" s="135">
        <f t="shared" si="87"/>
        <v>0</v>
      </c>
      <c r="AS204" s="135">
        <f t="shared" si="87"/>
        <v>0.35587188612099641</v>
      </c>
      <c r="AT204" s="135">
        <f t="shared" si="87"/>
        <v>0</v>
      </c>
      <c r="AU204" s="135">
        <f t="shared" si="87"/>
        <v>0</v>
      </c>
      <c r="AV204" s="135">
        <f t="shared" si="87"/>
        <v>0</v>
      </c>
      <c r="AW204" s="135">
        <f t="shared" si="87"/>
        <v>0</v>
      </c>
      <c r="AX204" s="135">
        <f t="shared" si="87"/>
        <v>0</v>
      </c>
      <c r="AY204" s="135">
        <f t="shared" si="87"/>
        <v>0</v>
      </c>
      <c r="AZ204" s="135">
        <f t="shared" si="87"/>
        <v>0.35587188612099641</v>
      </c>
      <c r="BA204" s="135">
        <f t="shared" si="87"/>
        <v>0</v>
      </c>
      <c r="BB204" s="135">
        <f t="shared" si="87"/>
        <v>0</v>
      </c>
      <c r="BC204" s="135">
        <f t="shared" si="87"/>
        <v>0</v>
      </c>
      <c r="BD204" s="135">
        <f t="shared" si="87"/>
        <v>1.0676156583629894</v>
      </c>
      <c r="BE204" s="135">
        <f t="shared" si="87"/>
        <v>0</v>
      </c>
      <c r="BF204" s="135">
        <f t="shared" si="87"/>
        <v>0</v>
      </c>
      <c r="BG204" s="135">
        <f t="shared" si="87"/>
        <v>0.35587188612099641</v>
      </c>
      <c r="BH204" s="135">
        <f t="shared" si="87"/>
        <v>0</v>
      </c>
      <c r="BI204" s="135">
        <f t="shared" si="87"/>
        <v>0</v>
      </c>
      <c r="BJ204" s="135">
        <f t="shared" si="87"/>
        <v>0</v>
      </c>
      <c r="BK204" s="135">
        <f t="shared" si="87"/>
        <v>0</v>
      </c>
      <c r="BL204" s="135">
        <f t="shared" si="87"/>
        <v>0</v>
      </c>
      <c r="BM204" s="135">
        <f t="shared" si="87"/>
        <v>0</v>
      </c>
      <c r="BN204" s="135">
        <f t="shared" si="87"/>
        <v>0</v>
      </c>
      <c r="BO204" s="135">
        <f t="shared" si="87"/>
        <v>0</v>
      </c>
      <c r="BP204" s="135">
        <f t="shared" si="87"/>
        <v>0</v>
      </c>
      <c r="BQ204" s="135">
        <f t="shared" si="87"/>
        <v>0</v>
      </c>
      <c r="BR204" s="135">
        <f t="shared" si="87"/>
        <v>0</v>
      </c>
      <c r="BS204" s="135">
        <f t="shared" si="87"/>
        <v>0</v>
      </c>
      <c r="BT204" s="135">
        <f t="shared" si="87"/>
        <v>0</v>
      </c>
      <c r="BU204" s="135">
        <f t="shared" si="87"/>
        <v>0</v>
      </c>
      <c r="BV204" s="135">
        <f t="shared" si="87"/>
        <v>0</v>
      </c>
      <c r="BW204" s="135">
        <f t="shared" si="87"/>
        <v>0</v>
      </c>
      <c r="CA204" s="135">
        <f t="shared" si="66"/>
        <v>100</v>
      </c>
      <c r="CD204" s="135">
        <f t="shared" si="67"/>
        <v>100</v>
      </c>
    </row>
    <row r="205" spans="1:82" x14ac:dyDescent="0.2">
      <c r="A205" s="135">
        <v>3</v>
      </c>
      <c r="B205" s="136">
        <v>5</v>
      </c>
      <c r="C205" s="135" t="s">
        <v>425</v>
      </c>
      <c r="D205" s="141">
        <v>197</v>
      </c>
      <c r="E205" s="164">
        <v>257</v>
      </c>
      <c r="F205" s="135">
        <v>201</v>
      </c>
      <c r="G205" s="140">
        <f>'Revised Stratig. - April ''08'!G369</f>
        <v>8273</v>
      </c>
      <c r="I205" s="135">
        <f t="shared" ref="I205:AL205" si="88">(I38/$CA38)*100</f>
        <v>0</v>
      </c>
      <c r="J205" s="135">
        <f t="shared" si="88"/>
        <v>3.1298904538341157</v>
      </c>
      <c r="K205" s="135">
        <f t="shared" si="88"/>
        <v>5.6338028169014089</v>
      </c>
      <c r="L205" s="135">
        <f t="shared" si="88"/>
        <v>0.6259780907668232</v>
      </c>
      <c r="M205" s="135">
        <f t="shared" si="88"/>
        <v>0.3129890453834116</v>
      </c>
      <c r="N205" s="135">
        <f t="shared" si="88"/>
        <v>1.8779342723004695</v>
      </c>
      <c r="O205" s="135">
        <f t="shared" si="88"/>
        <v>13.145539906103288</v>
      </c>
      <c r="P205" s="135">
        <f t="shared" si="88"/>
        <v>0</v>
      </c>
      <c r="Q205" s="135">
        <f t="shared" si="88"/>
        <v>0</v>
      </c>
      <c r="R205" s="135">
        <f t="shared" si="88"/>
        <v>0</v>
      </c>
      <c r="S205" s="135">
        <f t="shared" si="88"/>
        <v>0</v>
      </c>
      <c r="T205" s="135">
        <f t="shared" si="88"/>
        <v>1.5649452269170578</v>
      </c>
      <c r="U205" s="135">
        <f t="shared" si="88"/>
        <v>0</v>
      </c>
      <c r="V205" s="135">
        <f t="shared" si="88"/>
        <v>0</v>
      </c>
      <c r="W205" s="135">
        <f t="shared" si="88"/>
        <v>0.3129890453834116</v>
      </c>
      <c r="X205" s="135">
        <f t="shared" si="88"/>
        <v>0</v>
      </c>
      <c r="Y205" s="135">
        <f t="shared" si="88"/>
        <v>0</v>
      </c>
      <c r="Z205" s="135">
        <f t="shared" si="88"/>
        <v>0.3129890453834116</v>
      </c>
      <c r="AA205" s="135">
        <f t="shared" si="88"/>
        <v>0.3129890453834116</v>
      </c>
      <c r="AB205" s="135">
        <f t="shared" si="88"/>
        <v>0</v>
      </c>
      <c r="AC205" s="135">
        <f t="shared" si="88"/>
        <v>0.3129890453834116</v>
      </c>
      <c r="AD205" s="135">
        <f t="shared" si="88"/>
        <v>0.6259780907668232</v>
      </c>
      <c r="AE205" s="135">
        <f t="shared" si="88"/>
        <v>0.3129890453834116</v>
      </c>
      <c r="AF205" s="135">
        <f t="shared" si="88"/>
        <v>12.519561815336463</v>
      </c>
      <c r="AG205" s="135">
        <f t="shared" si="88"/>
        <v>43.97496087636933</v>
      </c>
      <c r="AH205" s="135">
        <f t="shared" si="88"/>
        <v>0</v>
      </c>
      <c r="AI205" s="135">
        <f t="shared" si="88"/>
        <v>9.0766823161189372</v>
      </c>
      <c r="AJ205" s="135">
        <f t="shared" si="88"/>
        <v>0.6259780907668232</v>
      </c>
      <c r="AK205" s="135">
        <f t="shared" si="88"/>
        <v>4.6948356807511731</v>
      </c>
      <c r="AL205" s="135">
        <f t="shared" si="88"/>
        <v>0.6259780907668232</v>
      </c>
      <c r="AM205" s="135">
        <f t="shared" ref="AM205:BW205" si="89">(AM38/$CD38)*100</f>
        <v>0.56577086280056577</v>
      </c>
      <c r="AN205" s="135">
        <f t="shared" si="89"/>
        <v>1.6973125884016973</v>
      </c>
      <c r="AO205" s="135">
        <f t="shared" si="89"/>
        <v>0</v>
      </c>
      <c r="AP205" s="135">
        <f t="shared" si="89"/>
        <v>0</v>
      </c>
      <c r="AQ205" s="135">
        <f t="shared" si="89"/>
        <v>0</v>
      </c>
      <c r="AR205" s="135">
        <f t="shared" si="89"/>
        <v>0</v>
      </c>
      <c r="AS205" s="135">
        <f t="shared" si="89"/>
        <v>0</v>
      </c>
      <c r="AT205" s="135">
        <f t="shared" si="89"/>
        <v>0</v>
      </c>
      <c r="AU205" s="135">
        <f t="shared" si="89"/>
        <v>0.28288543140028288</v>
      </c>
      <c r="AV205" s="135">
        <f t="shared" si="89"/>
        <v>0</v>
      </c>
      <c r="AW205" s="135">
        <f t="shared" si="89"/>
        <v>0.28288543140028288</v>
      </c>
      <c r="AX205" s="135">
        <f t="shared" si="89"/>
        <v>0.84865629420084865</v>
      </c>
      <c r="AY205" s="135">
        <f t="shared" si="89"/>
        <v>0</v>
      </c>
      <c r="AZ205" s="135">
        <f t="shared" si="89"/>
        <v>0.84865629420084865</v>
      </c>
      <c r="BA205" s="135">
        <f t="shared" si="89"/>
        <v>0</v>
      </c>
      <c r="BB205" s="135">
        <f t="shared" si="89"/>
        <v>0</v>
      </c>
      <c r="BC205" s="135">
        <f t="shared" si="89"/>
        <v>0</v>
      </c>
      <c r="BD205" s="135">
        <f t="shared" si="89"/>
        <v>0</v>
      </c>
      <c r="BE205" s="135">
        <f t="shared" si="89"/>
        <v>0</v>
      </c>
      <c r="BF205" s="135">
        <f t="shared" si="89"/>
        <v>0.56577086280056577</v>
      </c>
      <c r="BG205" s="135">
        <f t="shared" si="89"/>
        <v>0.28288543140028288</v>
      </c>
      <c r="BH205" s="135">
        <f t="shared" si="89"/>
        <v>0</v>
      </c>
      <c r="BI205" s="135">
        <f t="shared" si="89"/>
        <v>0</v>
      </c>
      <c r="BJ205" s="135">
        <f t="shared" si="89"/>
        <v>0</v>
      </c>
      <c r="BK205" s="135">
        <f t="shared" si="89"/>
        <v>0</v>
      </c>
      <c r="BL205" s="135">
        <f t="shared" si="89"/>
        <v>0</v>
      </c>
      <c r="BM205" s="135">
        <f t="shared" si="89"/>
        <v>0</v>
      </c>
      <c r="BN205" s="135">
        <f t="shared" si="89"/>
        <v>0</v>
      </c>
      <c r="BO205" s="135">
        <f t="shared" si="89"/>
        <v>1.6973125884016973</v>
      </c>
      <c r="BP205" s="135">
        <f t="shared" si="89"/>
        <v>0</v>
      </c>
      <c r="BQ205" s="135">
        <f t="shared" si="89"/>
        <v>0</v>
      </c>
      <c r="BR205" s="135">
        <f t="shared" si="89"/>
        <v>0</v>
      </c>
      <c r="BS205" s="135">
        <f t="shared" si="89"/>
        <v>0.84865629420084865</v>
      </c>
      <c r="BT205" s="135">
        <f t="shared" si="89"/>
        <v>0</v>
      </c>
      <c r="BU205" s="135">
        <f t="shared" si="89"/>
        <v>0</v>
      </c>
      <c r="BV205" s="135">
        <f t="shared" si="89"/>
        <v>0.56577086280056577</v>
      </c>
      <c r="BW205" s="135">
        <f t="shared" si="89"/>
        <v>1.1315417256011315</v>
      </c>
      <c r="CA205" s="135">
        <f t="shared" si="66"/>
        <v>100</v>
      </c>
      <c r="CD205" s="135">
        <f t="shared" si="67"/>
        <v>100</v>
      </c>
    </row>
    <row r="206" spans="1:82" x14ac:dyDescent="0.2">
      <c r="A206" s="135">
        <v>3</v>
      </c>
      <c r="B206" s="136">
        <v>6</v>
      </c>
      <c r="C206" s="135" t="s">
        <v>425</v>
      </c>
      <c r="D206" s="141">
        <v>198</v>
      </c>
      <c r="E206" s="164">
        <v>258</v>
      </c>
      <c r="F206" s="135">
        <v>202</v>
      </c>
      <c r="G206" s="140">
        <f>'Revised Stratig. - April ''08'!G370</f>
        <v>8282</v>
      </c>
      <c r="I206" s="135">
        <f t="shared" ref="I206:AL206" si="90">(I39/$CA39)*100</f>
        <v>0.33670033670033667</v>
      </c>
      <c r="J206" s="135">
        <f t="shared" si="90"/>
        <v>3.7037037037037033</v>
      </c>
      <c r="K206" s="135">
        <f t="shared" si="90"/>
        <v>4.0404040404040407</v>
      </c>
      <c r="L206" s="135">
        <f t="shared" si="90"/>
        <v>0.33670033670033667</v>
      </c>
      <c r="M206" s="135">
        <f t="shared" si="90"/>
        <v>0.33670033670033667</v>
      </c>
      <c r="N206" s="135">
        <f t="shared" si="90"/>
        <v>1.3468013468013467</v>
      </c>
      <c r="O206" s="135">
        <f t="shared" si="90"/>
        <v>13.468013468013467</v>
      </c>
      <c r="P206" s="135">
        <f t="shared" si="90"/>
        <v>0</v>
      </c>
      <c r="Q206" s="135">
        <f t="shared" si="90"/>
        <v>0</v>
      </c>
      <c r="R206" s="135">
        <f t="shared" si="90"/>
        <v>0</v>
      </c>
      <c r="S206" s="135">
        <f t="shared" si="90"/>
        <v>0</v>
      </c>
      <c r="T206" s="135">
        <f t="shared" si="90"/>
        <v>2.0202020202020203</v>
      </c>
      <c r="U206" s="135">
        <f t="shared" si="90"/>
        <v>0.33670033670033667</v>
      </c>
      <c r="V206" s="135">
        <f t="shared" si="90"/>
        <v>0</v>
      </c>
      <c r="W206" s="135">
        <f t="shared" si="90"/>
        <v>0.33670033670033667</v>
      </c>
      <c r="X206" s="135">
        <f t="shared" si="90"/>
        <v>0</v>
      </c>
      <c r="Y206" s="135">
        <f t="shared" si="90"/>
        <v>0</v>
      </c>
      <c r="Z206" s="135">
        <f t="shared" si="90"/>
        <v>0</v>
      </c>
      <c r="AA206" s="135">
        <f t="shared" si="90"/>
        <v>0</v>
      </c>
      <c r="AB206" s="135">
        <f t="shared" si="90"/>
        <v>0</v>
      </c>
      <c r="AC206" s="135">
        <f t="shared" si="90"/>
        <v>0.67340067340067333</v>
      </c>
      <c r="AD206" s="135">
        <f t="shared" si="90"/>
        <v>1.0101010101010102</v>
      </c>
      <c r="AE206" s="135">
        <f t="shared" si="90"/>
        <v>4.3771043771043772</v>
      </c>
      <c r="AF206" s="135">
        <f t="shared" si="90"/>
        <v>12.121212121212121</v>
      </c>
      <c r="AG206" s="135">
        <f t="shared" si="90"/>
        <v>36.700336700336699</v>
      </c>
      <c r="AH206" s="135">
        <f t="shared" si="90"/>
        <v>0</v>
      </c>
      <c r="AI206" s="135">
        <f t="shared" si="90"/>
        <v>12.794612794612794</v>
      </c>
      <c r="AJ206" s="135">
        <f t="shared" si="90"/>
        <v>0</v>
      </c>
      <c r="AK206" s="135">
        <f t="shared" si="90"/>
        <v>4.7138047138047137</v>
      </c>
      <c r="AL206" s="135">
        <f t="shared" si="90"/>
        <v>1.3468013468013467</v>
      </c>
      <c r="AM206" s="135">
        <f t="shared" ref="AM206:BW206" si="91">(AM39/$CD39)*100</f>
        <v>0.58823529411764708</v>
      </c>
      <c r="AN206" s="135">
        <f t="shared" si="91"/>
        <v>2.0588235294117645</v>
      </c>
      <c r="AO206" s="135">
        <f t="shared" si="91"/>
        <v>0</v>
      </c>
      <c r="AP206" s="135">
        <f t="shared" si="91"/>
        <v>0</v>
      </c>
      <c r="AQ206" s="135">
        <f t="shared" si="91"/>
        <v>0</v>
      </c>
      <c r="AR206" s="135">
        <f t="shared" si="91"/>
        <v>0.29411764705882354</v>
      </c>
      <c r="AS206" s="135">
        <f t="shared" si="91"/>
        <v>0</v>
      </c>
      <c r="AT206" s="135">
        <f t="shared" si="91"/>
        <v>0</v>
      </c>
      <c r="AU206" s="135">
        <f t="shared" si="91"/>
        <v>2.3529411764705883</v>
      </c>
      <c r="AV206" s="135">
        <f t="shared" si="91"/>
        <v>0</v>
      </c>
      <c r="AW206" s="135">
        <f t="shared" si="91"/>
        <v>0</v>
      </c>
      <c r="AX206" s="135">
        <f t="shared" si="91"/>
        <v>0.88235294117647056</v>
      </c>
      <c r="AY206" s="135">
        <f t="shared" si="91"/>
        <v>0</v>
      </c>
      <c r="AZ206" s="135">
        <f t="shared" si="91"/>
        <v>1.1764705882352942</v>
      </c>
      <c r="BA206" s="135">
        <f t="shared" si="91"/>
        <v>0</v>
      </c>
      <c r="BB206" s="135">
        <f t="shared" si="91"/>
        <v>0</v>
      </c>
      <c r="BC206" s="135">
        <f t="shared" si="91"/>
        <v>0</v>
      </c>
      <c r="BD206" s="135">
        <f t="shared" si="91"/>
        <v>0</v>
      </c>
      <c r="BE206" s="135">
        <f t="shared" si="91"/>
        <v>0</v>
      </c>
      <c r="BF206" s="135">
        <f t="shared" si="91"/>
        <v>0.88235294117647056</v>
      </c>
      <c r="BG206" s="135">
        <f t="shared" si="91"/>
        <v>0</v>
      </c>
      <c r="BH206" s="135">
        <f t="shared" si="91"/>
        <v>0</v>
      </c>
      <c r="BI206" s="135">
        <f t="shared" si="91"/>
        <v>0</v>
      </c>
      <c r="BJ206" s="135">
        <f t="shared" si="91"/>
        <v>0</v>
      </c>
      <c r="BK206" s="135">
        <f t="shared" si="91"/>
        <v>0</v>
      </c>
      <c r="BL206" s="135">
        <f t="shared" si="91"/>
        <v>0</v>
      </c>
      <c r="BM206" s="135">
        <f t="shared" si="91"/>
        <v>0</v>
      </c>
      <c r="BN206" s="135">
        <f t="shared" si="91"/>
        <v>0.29411764705882354</v>
      </c>
      <c r="BO206" s="135">
        <f t="shared" si="91"/>
        <v>1.1764705882352942</v>
      </c>
      <c r="BP206" s="135">
        <f t="shared" si="91"/>
        <v>0</v>
      </c>
      <c r="BQ206" s="135">
        <f t="shared" si="91"/>
        <v>0.58823529411764708</v>
      </c>
      <c r="BR206" s="135">
        <f t="shared" si="91"/>
        <v>0</v>
      </c>
      <c r="BS206" s="135">
        <f t="shared" si="91"/>
        <v>0</v>
      </c>
      <c r="BT206" s="135">
        <f t="shared" si="91"/>
        <v>0</v>
      </c>
      <c r="BU206" s="135">
        <f t="shared" si="91"/>
        <v>0</v>
      </c>
      <c r="BV206" s="135">
        <f t="shared" si="91"/>
        <v>1.4705882352941175</v>
      </c>
      <c r="BW206" s="135">
        <f t="shared" si="91"/>
        <v>0.88235294117647056</v>
      </c>
      <c r="CA206" s="135">
        <f t="shared" si="66"/>
        <v>100</v>
      </c>
      <c r="CD206" s="135">
        <f t="shared" si="67"/>
        <v>100</v>
      </c>
    </row>
    <row r="207" spans="1:82" x14ac:dyDescent="0.2">
      <c r="A207" s="135">
        <v>3</v>
      </c>
      <c r="B207" s="136">
        <v>7</v>
      </c>
      <c r="C207" s="135" t="s">
        <v>425</v>
      </c>
      <c r="D207" s="141">
        <v>199</v>
      </c>
      <c r="E207" s="164">
        <v>259</v>
      </c>
      <c r="F207" s="135">
        <v>203</v>
      </c>
      <c r="G207" s="140">
        <f>'Revised Stratig. - April ''08'!G371</f>
        <v>8289</v>
      </c>
      <c r="I207" s="135">
        <f t="shared" ref="I207:AL207" si="92">(I40/$CA40)*100</f>
        <v>0</v>
      </c>
      <c r="J207" s="135">
        <f t="shared" si="92"/>
        <v>1.9261637239165328</v>
      </c>
      <c r="K207" s="135">
        <f t="shared" si="92"/>
        <v>8.0256821829855536</v>
      </c>
      <c r="L207" s="135">
        <f t="shared" si="92"/>
        <v>0.96308186195826639</v>
      </c>
      <c r="M207" s="135">
        <f t="shared" si="92"/>
        <v>0.96308186195826639</v>
      </c>
      <c r="N207" s="135">
        <f t="shared" si="92"/>
        <v>1.2841091492776886</v>
      </c>
      <c r="O207" s="135">
        <f t="shared" si="92"/>
        <v>12.841091492776885</v>
      </c>
      <c r="P207" s="135">
        <f t="shared" si="92"/>
        <v>0.32102728731942215</v>
      </c>
      <c r="Q207" s="135">
        <f t="shared" si="92"/>
        <v>0</v>
      </c>
      <c r="R207" s="135">
        <f t="shared" si="92"/>
        <v>0</v>
      </c>
      <c r="S207" s="135">
        <f t="shared" si="92"/>
        <v>0</v>
      </c>
      <c r="T207" s="135">
        <f t="shared" si="92"/>
        <v>0</v>
      </c>
      <c r="U207" s="135">
        <f t="shared" si="92"/>
        <v>0.32102728731942215</v>
      </c>
      <c r="V207" s="135">
        <f t="shared" si="92"/>
        <v>0.32102728731942215</v>
      </c>
      <c r="W207" s="135">
        <f t="shared" si="92"/>
        <v>0.32102728731942215</v>
      </c>
      <c r="X207" s="135">
        <f t="shared" si="92"/>
        <v>0</v>
      </c>
      <c r="Y207" s="135">
        <f t="shared" si="92"/>
        <v>0</v>
      </c>
      <c r="Z207" s="135">
        <f t="shared" si="92"/>
        <v>0</v>
      </c>
      <c r="AA207" s="135">
        <f t="shared" si="92"/>
        <v>0</v>
      </c>
      <c r="AB207" s="135">
        <f t="shared" si="92"/>
        <v>0</v>
      </c>
      <c r="AC207" s="135">
        <f t="shared" si="92"/>
        <v>0.6420545746388443</v>
      </c>
      <c r="AD207" s="135">
        <f t="shared" si="92"/>
        <v>0.96308186195826639</v>
      </c>
      <c r="AE207" s="135">
        <f t="shared" si="92"/>
        <v>4.173354735152488</v>
      </c>
      <c r="AF207" s="135">
        <f t="shared" si="92"/>
        <v>11.878009630818621</v>
      </c>
      <c r="AG207" s="135">
        <f t="shared" si="92"/>
        <v>35.794542536115571</v>
      </c>
      <c r="AH207" s="135">
        <f t="shared" si="92"/>
        <v>0</v>
      </c>
      <c r="AI207" s="135">
        <f t="shared" si="92"/>
        <v>8.9887640449438209</v>
      </c>
      <c r="AJ207" s="135">
        <f t="shared" si="92"/>
        <v>0</v>
      </c>
      <c r="AK207" s="135">
        <f t="shared" si="92"/>
        <v>7.7046548956661312</v>
      </c>
      <c r="AL207" s="135">
        <f t="shared" si="92"/>
        <v>2.5682182985553772</v>
      </c>
      <c r="AM207" s="135">
        <f t="shared" ref="AM207:BW207" si="93">(AM40/$CD40)*100</f>
        <v>0.28860028860028858</v>
      </c>
      <c r="AN207" s="135">
        <f t="shared" si="93"/>
        <v>2.0202020202020203</v>
      </c>
      <c r="AO207" s="135">
        <f t="shared" si="93"/>
        <v>0</v>
      </c>
      <c r="AP207" s="135">
        <f t="shared" si="93"/>
        <v>0</v>
      </c>
      <c r="AQ207" s="135">
        <f t="shared" si="93"/>
        <v>0.57720057720057716</v>
      </c>
      <c r="AR207" s="135">
        <f t="shared" si="93"/>
        <v>0.28860028860028858</v>
      </c>
      <c r="AS207" s="135">
        <f t="shared" si="93"/>
        <v>0</v>
      </c>
      <c r="AT207" s="135">
        <f t="shared" si="93"/>
        <v>0</v>
      </c>
      <c r="AU207" s="135">
        <f t="shared" si="93"/>
        <v>0.86580086580086579</v>
      </c>
      <c r="AV207" s="135">
        <f t="shared" si="93"/>
        <v>0</v>
      </c>
      <c r="AW207" s="135">
        <f t="shared" si="93"/>
        <v>0</v>
      </c>
      <c r="AX207" s="135">
        <f t="shared" si="93"/>
        <v>0</v>
      </c>
      <c r="AY207" s="135">
        <f t="shared" si="93"/>
        <v>0</v>
      </c>
      <c r="AZ207" s="135">
        <f t="shared" si="93"/>
        <v>0.28860028860028858</v>
      </c>
      <c r="BA207" s="135">
        <f t="shared" si="93"/>
        <v>0</v>
      </c>
      <c r="BB207" s="135">
        <f t="shared" si="93"/>
        <v>0</v>
      </c>
      <c r="BC207" s="135">
        <f t="shared" si="93"/>
        <v>0</v>
      </c>
      <c r="BD207" s="135">
        <f t="shared" si="93"/>
        <v>0</v>
      </c>
      <c r="BE207" s="135">
        <f t="shared" si="93"/>
        <v>0</v>
      </c>
      <c r="BF207" s="135">
        <f t="shared" si="93"/>
        <v>1.1544011544011543</v>
      </c>
      <c r="BG207" s="135">
        <f t="shared" si="93"/>
        <v>0</v>
      </c>
      <c r="BH207" s="135">
        <f t="shared" si="93"/>
        <v>0.28860028860028858</v>
      </c>
      <c r="BI207" s="135">
        <f t="shared" si="93"/>
        <v>0</v>
      </c>
      <c r="BJ207" s="135">
        <f t="shared" si="93"/>
        <v>0</v>
      </c>
      <c r="BK207" s="135">
        <f t="shared" si="93"/>
        <v>0</v>
      </c>
      <c r="BL207" s="135">
        <f t="shared" si="93"/>
        <v>0.57720057720057716</v>
      </c>
      <c r="BM207" s="135">
        <f t="shared" si="93"/>
        <v>0</v>
      </c>
      <c r="BN207" s="135">
        <f t="shared" si="93"/>
        <v>0</v>
      </c>
      <c r="BO207" s="135">
        <f t="shared" si="93"/>
        <v>0.28860028860028858</v>
      </c>
      <c r="BP207" s="135">
        <f t="shared" si="93"/>
        <v>0</v>
      </c>
      <c r="BQ207" s="135">
        <f t="shared" si="93"/>
        <v>0</v>
      </c>
      <c r="BR207" s="135">
        <f t="shared" si="93"/>
        <v>0</v>
      </c>
      <c r="BS207" s="135">
        <f t="shared" si="93"/>
        <v>0.86580086580086579</v>
      </c>
      <c r="BT207" s="135">
        <f t="shared" si="93"/>
        <v>0</v>
      </c>
      <c r="BU207" s="135">
        <f t="shared" si="93"/>
        <v>0</v>
      </c>
      <c r="BV207" s="135">
        <f t="shared" si="93"/>
        <v>1.7316017316017316</v>
      </c>
      <c r="BW207" s="135">
        <f t="shared" si="93"/>
        <v>0.86580086580086579</v>
      </c>
      <c r="CA207" s="135">
        <f t="shared" si="66"/>
        <v>100</v>
      </c>
      <c r="CD207" s="135">
        <f t="shared" si="67"/>
        <v>100</v>
      </c>
    </row>
    <row r="208" spans="1:82" x14ac:dyDescent="0.2">
      <c r="A208" s="135">
        <v>3</v>
      </c>
      <c r="B208" s="136">
        <v>9</v>
      </c>
      <c r="C208" s="135" t="s">
        <v>425</v>
      </c>
      <c r="D208" s="141">
        <v>201</v>
      </c>
      <c r="E208" s="164">
        <v>261</v>
      </c>
      <c r="F208" s="135">
        <v>205</v>
      </c>
      <c r="G208" s="140">
        <f>'Revised Stratig. - April ''08'!G373</f>
        <v>8301</v>
      </c>
      <c r="I208" s="135">
        <f t="shared" ref="I208:AL208" si="94">(I41/$CA41)*100</f>
        <v>0.32679738562091504</v>
      </c>
      <c r="J208" s="135">
        <f t="shared" si="94"/>
        <v>0.32679738562091504</v>
      </c>
      <c r="K208" s="135">
        <f t="shared" si="94"/>
        <v>6.5359477124183014</v>
      </c>
      <c r="L208" s="135">
        <f t="shared" si="94"/>
        <v>0.32679738562091504</v>
      </c>
      <c r="M208" s="135">
        <f t="shared" si="94"/>
        <v>0.32679738562091504</v>
      </c>
      <c r="N208" s="135">
        <f t="shared" si="94"/>
        <v>1.6339869281045754</v>
      </c>
      <c r="O208" s="135">
        <f t="shared" si="94"/>
        <v>12.091503267973856</v>
      </c>
      <c r="P208" s="135">
        <f t="shared" si="94"/>
        <v>0</v>
      </c>
      <c r="Q208" s="135">
        <f t="shared" si="94"/>
        <v>0</v>
      </c>
      <c r="R208" s="135">
        <f t="shared" si="94"/>
        <v>0</v>
      </c>
      <c r="S208" s="135">
        <f t="shared" si="94"/>
        <v>0</v>
      </c>
      <c r="T208" s="135">
        <f t="shared" si="94"/>
        <v>0.32679738562091504</v>
      </c>
      <c r="U208" s="135">
        <f t="shared" si="94"/>
        <v>0.65359477124183007</v>
      </c>
      <c r="V208" s="135">
        <f t="shared" si="94"/>
        <v>0</v>
      </c>
      <c r="W208" s="135">
        <f t="shared" si="94"/>
        <v>0</v>
      </c>
      <c r="X208" s="135">
        <f t="shared" si="94"/>
        <v>0</v>
      </c>
      <c r="Y208" s="135">
        <f t="shared" si="94"/>
        <v>0</v>
      </c>
      <c r="Z208" s="135">
        <f t="shared" si="94"/>
        <v>0</v>
      </c>
      <c r="AA208" s="135">
        <f t="shared" si="94"/>
        <v>0.32679738562091504</v>
      </c>
      <c r="AB208" s="135">
        <f t="shared" si="94"/>
        <v>0</v>
      </c>
      <c r="AC208" s="135">
        <f t="shared" si="94"/>
        <v>0</v>
      </c>
      <c r="AD208" s="135">
        <f t="shared" si="94"/>
        <v>0.32679738562091504</v>
      </c>
      <c r="AE208" s="135">
        <f t="shared" si="94"/>
        <v>2.6143790849673203</v>
      </c>
      <c r="AF208" s="135">
        <f t="shared" si="94"/>
        <v>12.745098039215685</v>
      </c>
      <c r="AG208" s="135">
        <f t="shared" si="94"/>
        <v>33.333333333333329</v>
      </c>
      <c r="AH208" s="135">
        <f t="shared" si="94"/>
        <v>0</v>
      </c>
      <c r="AI208" s="135">
        <f t="shared" si="94"/>
        <v>10.457516339869281</v>
      </c>
      <c r="AJ208" s="135">
        <f t="shared" si="94"/>
        <v>0</v>
      </c>
      <c r="AK208" s="135">
        <f t="shared" si="94"/>
        <v>17.320261437908496</v>
      </c>
      <c r="AL208" s="135">
        <f t="shared" si="94"/>
        <v>0.32679738562091504</v>
      </c>
      <c r="AM208" s="135">
        <f t="shared" ref="AM208:BW208" si="95">(AM41/$CD41)*100</f>
        <v>0.29239766081871343</v>
      </c>
      <c r="AN208" s="135">
        <f t="shared" si="95"/>
        <v>1.1695906432748537</v>
      </c>
      <c r="AO208" s="135">
        <f t="shared" si="95"/>
        <v>0</v>
      </c>
      <c r="AP208" s="135">
        <f t="shared" si="95"/>
        <v>0</v>
      </c>
      <c r="AQ208" s="135">
        <f t="shared" si="95"/>
        <v>0.29239766081871343</v>
      </c>
      <c r="AR208" s="135">
        <f t="shared" si="95"/>
        <v>0.58479532163742687</v>
      </c>
      <c r="AS208" s="135">
        <f t="shared" si="95"/>
        <v>0</v>
      </c>
      <c r="AT208" s="135">
        <f t="shared" si="95"/>
        <v>0</v>
      </c>
      <c r="AU208" s="135">
        <f t="shared" si="95"/>
        <v>0.8771929824561403</v>
      </c>
      <c r="AV208" s="135">
        <f t="shared" si="95"/>
        <v>0</v>
      </c>
      <c r="AW208" s="135">
        <f t="shared" si="95"/>
        <v>0</v>
      </c>
      <c r="AX208" s="135">
        <f t="shared" si="95"/>
        <v>0.29239766081871343</v>
      </c>
      <c r="AY208" s="135">
        <f t="shared" si="95"/>
        <v>0</v>
      </c>
      <c r="AZ208" s="135">
        <f t="shared" si="95"/>
        <v>0</v>
      </c>
      <c r="BA208" s="135">
        <f t="shared" si="95"/>
        <v>0</v>
      </c>
      <c r="BB208" s="135">
        <f t="shared" si="95"/>
        <v>0</v>
      </c>
      <c r="BC208" s="135">
        <f t="shared" si="95"/>
        <v>0</v>
      </c>
      <c r="BD208" s="135">
        <f t="shared" si="95"/>
        <v>0</v>
      </c>
      <c r="BE208" s="135">
        <f t="shared" si="95"/>
        <v>0</v>
      </c>
      <c r="BF208" s="135">
        <f t="shared" si="95"/>
        <v>1.1695906432748537</v>
      </c>
      <c r="BG208" s="135">
        <f t="shared" si="95"/>
        <v>0</v>
      </c>
      <c r="BH208" s="135">
        <f t="shared" si="95"/>
        <v>0.29239766081871343</v>
      </c>
      <c r="BI208" s="135">
        <f t="shared" si="95"/>
        <v>0</v>
      </c>
      <c r="BJ208" s="135">
        <f t="shared" si="95"/>
        <v>0</v>
      </c>
      <c r="BK208" s="135">
        <f t="shared" si="95"/>
        <v>0</v>
      </c>
      <c r="BL208" s="135">
        <f t="shared" si="95"/>
        <v>0</v>
      </c>
      <c r="BM208" s="135">
        <f t="shared" si="95"/>
        <v>0</v>
      </c>
      <c r="BN208" s="135">
        <f t="shared" si="95"/>
        <v>0.29239766081871343</v>
      </c>
      <c r="BO208" s="135">
        <f t="shared" si="95"/>
        <v>0.58479532163742687</v>
      </c>
      <c r="BP208" s="135">
        <f t="shared" si="95"/>
        <v>0</v>
      </c>
      <c r="BQ208" s="135">
        <f t="shared" si="95"/>
        <v>0</v>
      </c>
      <c r="BR208" s="135">
        <f t="shared" si="95"/>
        <v>0</v>
      </c>
      <c r="BS208" s="135">
        <f t="shared" si="95"/>
        <v>0.29239766081871343</v>
      </c>
      <c r="BT208" s="135">
        <f t="shared" si="95"/>
        <v>0</v>
      </c>
      <c r="BU208" s="135">
        <f t="shared" si="95"/>
        <v>0</v>
      </c>
      <c r="BV208" s="135">
        <f t="shared" si="95"/>
        <v>3.5087719298245612</v>
      </c>
      <c r="BW208" s="135">
        <f t="shared" si="95"/>
        <v>0.8771929824561403</v>
      </c>
      <c r="CA208" s="135">
        <f t="shared" si="66"/>
        <v>100</v>
      </c>
      <c r="CD208" s="135">
        <f t="shared" si="67"/>
        <v>100</v>
      </c>
    </row>
    <row r="209" spans="1:82" x14ac:dyDescent="0.2">
      <c r="A209" s="135">
        <v>3</v>
      </c>
      <c r="B209" s="136">
        <v>10</v>
      </c>
      <c r="C209" s="135" t="s">
        <v>425</v>
      </c>
      <c r="D209" s="141">
        <v>202</v>
      </c>
      <c r="E209" s="164">
        <v>262</v>
      </c>
      <c r="F209" s="135">
        <v>206</v>
      </c>
      <c r="G209" s="140">
        <f>'Revised Stratig. - April ''08'!G374</f>
        <v>8308</v>
      </c>
      <c r="I209" s="135">
        <f t="shared" ref="I209:AL209" si="96">(I42/$CA42)*100</f>
        <v>0</v>
      </c>
      <c r="J209" s="135">
        <f t="shared" si="96"/>
        <v>0.3058103975535168</v>
      </c>
      <c r="K209" s="135">
        <f t="shared" si="96"/>
        <v>3.0581039755351682</v>
      </c>
      <c r="L209" s="135">
        <f t="shared" si="96"/>
        <v>0.3058103975535168</v>
      </c>
      <c r="M209" s="135">
        <f t="shared" si="96"/>
        <v>0.3058103975535168</v>
      </c>
      <c r="N209" s="135">
        <f t="shared" si="96"/>
        <v>0.6116207951070336</v>
      </c>
      <c r="O209" s="135">
        <f t="shared" si="96"/>
        <v>9.4801223241590211</v>
      </c>
      <c r="P209" s="135">
        <f t="shared" si="96"/>
        <v>0</v>
      </c>
      <c r="Q209" s="135">
        <f t="shared" si="96"/>
        <v>0</v>
      </c>
      <c r="R209" s="135">
        <f t="shared" si="96"/>
        <v>0</v>
      </c>
      <c r="S209" s="135">
        <f t="shared" si="96"/>
        <v>0</v>
      </c>
      <c r="T209" s="135">
        <f t="shared" si="96"/>
        <v>0</v>
      </c>
      <c r="U209" s="135">
        <f t="shared" si="96"/>
        <v>0</v>
      </c>
      <c r="V209" s="135">
        <f t="shared" si="96"/>
        <v>0</v>
      </c>
      <c r="W209" s="135">
        <f t="shared" si="96"/>
        <v>0.3058103975535168</v>
      </c>
      <c r="X209" s="135">
        <f t="shared" si="96"/>
        <v>0</v>
      </c>
      <c r="Y209" s="135">
        <f t="shared" si="96"/>
        <v>0</v>
      </c>
      <c r="Z209" s="135">
        <f t="shared" si="96"/>
        <v>0</v>
      </c>
      <c r="AA209" s="135">
        <f t="shared" si="96"/>
        <v>0.91743119266055051</v>
      </c>
      <c r="AB209" s="135">
        <f t="shared" si="96"/>
        <v>0</v>
      </c>
      <c r="AC209" s="135">
        <f t="shared" si="96"/>
        <v>1.2232415902140672</v>
      </c>
      <c r="AD209" s="135">
        <f t="shared" si="96"/>
        <v>0.6116207951070336</v>
      </c>
      <c r="AE209" s="135">
        <f t="shared" si="96"/>
        <v>1.2232415902140672</v>
      </c>
      <c r="AF209" s="135">
        <f t="shared" si="96"/>
        <v>12.232415902140673</v>
      </c>
      <c r="AG209" s="135">
        <f t="shared" si="96"/>
        <v>43.119266055045877</v>
      </c>
      <c r="AH209" s="135">
        <f t="shared" si="96"/>
        <v>0</v>
      </c>
      <c r="AI209" s="135">
        <f t="shared" si="96"/>
        <v>7.3394495412844041</v>
      </c>
      <c r="AJ209" s="135">
        <f t="shared" si="96"/>
        <v>0.3058103975535168</v>
      </c>
      <c r="AK209" s="135">
        <f t="shared" si="96"/>
        <v>17.737003058103976</v>
      </c>
      <c r="AL209" s="135">
        <f t="shared" si="96"/>
        <v>0.91743119266055051</v>
      </c>
      <c r="AM209" s="135">
        <f t="shared" ref="AM209:BW209" si="97">(AM42/$CD42)*100</f>
        <v>0.57971014492753625</v>
      </c>
      <c r="AN209" s="135">
        <f t="shared" si="97"/>
        <v>0.86956521739130432</v>
      </c>
      <c r="AO209" s="135">
        <f t="shared" si="97"/>
        <v>0</v>
      </c>
      <c r="AP209" s="135">
        <f t="shared" si="97"/>
        <v>0</v>
      </c>
      <c r="AQ209" s="135">
        <f t="shared" si="97"/>
        <v>0.28985507246376813</v>
      </c>
      <c r="AR209" s="135">
        <f t="shared" si="97"/>
        <v>0</v>
      </c>
      <c r="AS209" s="135">
        <f t="shared" si="97"/>
        <v>0</v>
      </c>
      <c r="AT209" s="135">
        <f t="shared" si="97"/>
        <v>0</v>
      </c>
      <c r="AU209" s="135">
        <f t="shared" si="97"/>
        <v>1.1594202898550725</v>
      </c>
      <c r="AV209" s="135">
        <f t="shared" si="97"/>
        <v>0</v>
      </c>
      <c r="AW209" s="135">
        <f t="shared" si="97"/>
        <v>0</v>
      </c>
      <c r="AX209" s="135">
        <f t="shared" si="97"/>
        <v>0</v>
      </c>
      <c r="AY209" s="135">
        <f t="shared" si="97"/>
        <v>0</v>
      </c>
      <c r="AZ209" s="135">
        <f t="shared" si="97"/>
        <v>0.28985507246376813</v>
      </c>
      <c r="BA209" s="135">
        <f t="shared" si="97"/>
        <v>0</v>
      </c>
      <c r="BB209" s="135">
        <f t="shared" si="97"/>
        <v>0</v>
      </c>
      <c r="BC209" s="135">
        <f t="shared" si="97"/>
        <v>0</v>
      </c>
      <c r="BD209" s="135">
        <f t="shared" si="97"/>
        <v>0</v>
      </c>
      <c r="BE209" s="135">
        <f t="shared" si="97"/>
        <v>0</v>
      </c>
      <c r="BF209" s="135">
        <f t="shared" si="97"/>
        <v>0</v>
      </c>
      <c r="BG209" s="135">
        <f t="shared" si="97"/>
        <v>0</v>
      </c>
      <c r="BH209" s="135">
        <f t="shared" si="97"/>
        <v>0.28985507246376813</v>
      </c>
      <c r="BI209" s="135">
        <f t="shared" si="97"/>
        <v>0</v>
      </c>
      <c r="BJ209" s="135">
        <f t="shared" si="97"/>
        <v>0</v>
      </c>
      <c r="BK209" s="135">
        <f t="shared" si="97"/>
        <v>0</v>
      </c>
      <c r="BL209" s="135">
        <f t="shared" si="97"/>
        <v>0</v>
      </c>
      <c r="BM209" s="135">
        <f t="shared" si="97"/>
        <v>0</v>
      </c>
      <c r="BN209" s="135">
        <f t="shared" si="97"/>
        <v>0</v>
      </c>
      <c r="BO209" s="135">
        <f t="shared" si="97"/>
        <v>0.28985507246376813</v>
      </c>
      <c r="BP209" s="135">
        <f t="shared" si="97"/>
        <v>0</v>
      </c>
      <c r="BQ209" s="135">
        <f t="shared" si="97"/>
        <v>0</v>
      </c>
      <c r="BR209" s="135">
        <f t="shared" si="97"/>
        <v>0</v>
      </c>
      <c r="BS209" s="135">
        <f t="shared" si="97"/>
        <v>0.28985507246376813</v>
      </c>
      <c r="BT209" s="135">
        <f t="shared" si="97"/>
        <v>0</v>
      </c>
      <c r="BU209" s="135">
        <f t="shared" si="97"/>
        <v>0</v>
      </c>
      <c r="BV209" s="135">
        <f t="shared" si="97"/>
        <v>1.1594202898550725</v>
      </c>
      <c r="BW209" s="135">
        <f t="shared" si="97"/>
        <v>0</v>
      </c>
      <c r="CA209" s="135">
        <f t="shared" si="66"/>
        <v>100</v>
      </c>
      <c r="CD209" s="135">
        <f t="shared" si="67"/>
        <v>100</v>
      </c>
    </row>
    <row r="210" spans="1:82" x14ac:dyDescent="0.2">
      <c r="A210" s="135">
        <v>3</v>
      </c>
      <c r="B210" s="136">
        <v>11</v>
      </c>
      <c r="C210" s="135" t="s">
        <v>425</v>
      </c>
      <c r="D210" s="141">
        <v>203</v>
      </c>
      <c r="E210" s="164">
        <v>263</v>
      </c>
      <c r="F210" s="135">
        <v>207</v>
      </c>
      <c r="G210" s="140">
        <f>'Revised Stratig. - April ''08'!G375</f>
        <v>8314</v>
      </c>
      <c r="I210" s="135">
        <f t="shared" ref="I210:AL210" si="98">(I43/$CA43)*100</f>
        <v>0</v>
      </c>
      <c r="J210" s="135">
        <f t="shared" si="98"/>
        <v>1.2326656394453006</v>
      </c>
      <c r="K210" s="135">
        <f t="shared" si="98"/>
        <v>4.6224961479198763</v>
      </c>
      <c r="L210" s="135">
        <f t="shared" si="98"/>
        <v>1.5408320493066257</v>
      </c>
      <c r="M210" s="135">
        <f t="shared" si="98"/>
        <v>0.30816640986132515</v>
      </c>
      <c r="N210" s="135">
        <f t="shared" si="98"/>
        <v>1.5408320493066257</v>
      </c>
      <c r="O210" s="135">
        <f t="shared" si="98"/>
        <v>10.16949152542373</v>
      </c>
      <c r="P210" s="135">
        <f t="shared" si="98"/>
        <v>0.30816640986132515</v>
      </c>
      <c r="Q210" s="135">
        <f t="shared" si="98"/>
        <v>0</v>
      </c>
      <c r="R210" s="135">
        <f t="shared" si="98"/>
        <v>0</v>
      </c>
      <c r="S210" s="135">
        <f t="shared" si="98"/>
        <v>0</v>
      </c>
      <c r="T210" s="135">
        <f t="shared" si="98"/>
        <v>0</v>
      </c>
      <c r="U210" s="135">
        <f t="shared" si="98"/>
        <v>0.30816640986132515</v>
      </c>
      <c r="V210" s="135">
        <f t="shared" si="98"/>
        <v>0</v>
      </c>
      <c r="W210" s="135">
        <f t="shared" si="98"/>
        <v>0</v>
      </c>
      <c r="X210" s="135">
        <f t="shared" si="98"/>
        <v>0</v>
      </c>
      <c r="Y210" s="135">
        <f t="shared" si="98"/>
        <v>0</v>
      </c>
      <c r="Z210" s="135">
        <f t="shared" si="98"/>
        <v>0</v>
      </c>
      <c r="AA210" s="135">
        <f t="shared" si="98"/>
        <v>0.30816640986132515</v>
      </c>
      <c r="AB210" s="135">
        <f t="shared" si="98"/>
        <v>0</v>
      </c>
      <c r="AC210" s="135">
        <f t="shared" si="98"/>
        <v>0.30816640986132515</v>
      </c>
      <c r="AD210" s="135">
        <f t="shared" si="98"/>
        <v>0.30816640986132515</v>
      </c>
      <c r="AE210" s="135">
        <f t="shared" si="98"/>
        <v>1.5408320493066257</v>
      </c>
      <c r="AF210" s="135">
        <f t="shared" si="98"/>
        <v>11.710323574730355</v>
      </c>
      <c r="AG210" s="135">
        <f t="shared" si="98"/>
        <v>40.215716486902927</v>
      </c>
      <c r="AH210" s="135">
        <f t="shared" si="98"/>
        <v>0</v>
      </c>
      <c r="AI210" s="135">
        <f t="shared" si="98"/>
        <v>5.5469953775038521</v>
      </c>
      <c r="AJ210" s="135">
        <f t="shared" si="98"/>
        <v>0</v>
      </c>
      <c r="AK210" s="135">
        <f t="shared" si="98"/>
        <v>19.72265023112481</v>
      </c>
      <c r="AL210" s="135">
        <f t="shared" si="98"/>
        <v>0.30816640986132515</v>
      </c>
      <c r="AM210" s="135">
        <f t="shared" ref="AM210:BW210" si="99">(AM43/$CD43)*100</f>
        <v>0.28129395218002812</v>
      </c>
      <c r="AN210" s="135">
        <f t="shared" si="99"/>
        <v>1.1251758087201125</v>
      </c>
      <c r="AO210" s="135">
        <f t="shared" si="99"/>
        <v>0</v>
      </c>
      <c r="AP210" s="135">
        <f t="shared" si="99"/>
        <v>0</v>
      </c>
      <c r="AQ210" s="135">
        <f t="shared" si="99"/>
        <v>0</v>
      </c>
      <c r="AR210" s="135">
        <f t="shared" si="99"/>
        <v>0</v>
      </c>
      <c r="AS210" s="135">
        <f t="shared" si="99"/>
        <v>0</v>
      </c>
      <c r="AT210" s="135">
        <f t="shared" si="99"/>
        <v>0.28129395218002812</v>
      </c>
      <c r="AU210" s="135">
        <f t="shared" si="99"/>
        <v>0.8438818565400843</v>
      </c>
      <c r="AV210" s="135">
        <f t="shared" si="99"/>
        <v>0</v>
      </c>
      <c r="AW210" s="135">
        <f t="shared" si="99"/>
        <v>0</v>
      </c>
      <c r="AX210" s="135">
        <f t="shared" si="99"/>
        <v>0.28129395218002812</v>
      </c>
      <c r="AY210" s="135">
        <f t="shared" si="99"/>
        <v>0.28129395218002812</v>
      </c>
      <c r="AZ210" s="135">
        <f t="shared" si="99"/>
        <v>0.8438818565400843</v>
      </c>
      <c r="BA210" s="135">
        <f t="shared" si="99"/>
        <v>0</v>
      </c>
      <c r="BB210" s="135">
        <f t="shared" si="99"/>
        <v>0</v>
      </c>
      <c r="BC210" s="135">
        <f t="shared" si="99"/>
        <v>0</v>
      </c>
      <c r="BD210" s="135">
        <f t="shared" si="99"/>
        <v>0</v>
      </c>
      <c r="BE210" s="135">
        <f t="shared" si="99"/>
        <v>0</v>
      </c>
      <c r="BF210" s="135">
        <f t="shared" si="99"/>
        <v>0.8438818565400843</v>
      </c>
      <c r="BG210" s="135">
        <f t="shared" si="99"/>
        <v>0</v>
      </c>
      <c r="BH210" s="135">
        <f t="shared" si="99"/>
        <v>0</v>
      </c>
      <c r="BI210" s="135">
        <f t="shared" si="99"/>
        <v>0</v>
      </c>
      <c r="BJ210" s="135">
        <f t="shared" si="99"/>
        <v>0</v>
      </c>
      <c r="BK210" s="135">
        <f t="shared" si="99"/>
        <v>0</v>
      </c>
      <c r="BL210" s="135">
        <f t="shared" si="99"/>
        <v>0</v>
      </c>
      <c r="BM210" s="135">
        <f t="shared" si="99"/>
        <v>0</v>
      </c>
      <c r="BN210" s="135">
        <f t="shared" si="99"/>
        <v>0</v>
      </c>
      <c r="BO210" s="135">
        <f t="shared" si="99"/>
        <v>0</v>
      </c>
      <c r="BP210" s="135">
        <f t="shared" si="99"/>
        <v>0</v>
      </c>
      <c r="BQ210" s="135">
        <f t="shared" si="99"/>
        <v>0</v>
      </c>
      <c r="BR210" s="135">
        <f t="shared" si="99"/>
        <v>0</v>
      </c>
      <c r="BS210" s="135">
        <f t="shared" si="99"/>
        <v>1.6877637130801686</v>
      </c>
      <c r="BT210" s="135">
        <f t="shared" si="99"/>
        <v>0</v>
      </c>
      <c r="BU210" s="135">
        <f t="shared" si="99"/>
        <v>0</v>
      </c>
      <c r="BV210" s="135">
        <f t="shared" si="99"/>
        <v>0.56258790436005623</v>
      </c>
      <c r="BW210" s="135">
        <f t="shared" si="99"/>
        <v>1.6877637130801686</v>
      </c>
      <c r="CA210" s="135">
        <f t="shared" si="66"/>
        <v>100</v>
      </c>
      <c r="CD210" s="135">
        <f t="shared" si="67"/>
        <v>100</v>
      </c>
    </row>
    <row r="211" spans="1:82" x14ac:dyDescent="0.2">
      <c r="A211" s="135">
        <v>3</v>
      </c>
      <c r="B211" s="136">
        <v>12</v>
      </c>
      <c r="C211" s="135" t="s">
        <v>425</v>
      </c>
      <c r="D211" s="141">
        <v>204</v>
      </c>
      <c r="E211" s="164">
        <v>264</v>
      </c>
      <c r="F211" s="135">
        <v>208</v>
      </c>
      <c r="G211" s="140">
        <f>'Revised Stratig. - April ''08'!G376</f>
        <v>8342</v>
      </c>
      <c r="I211" s="135">
        <f t="shared" ref="I211:AL211" si="100">(I44/$CA44)*100</f>
        <v>0.34722222222222221</v>
      </c>
      <c r="J211" s="135">
        <f t="shared" si="100"/>
        <v>0.69444444444444442</v>
      </c>
      <c r="K211" s="135">
        <f t="shared" si="100"/>
        <v>5.5555555555555554</v>
      </c>
      <c r="L211" s="135">
        <f t="shared" si="100"/>
        <v>1.0416666666666665</v>
      </c>
      <c r="M211" s="135">
        <f t="shared" si="100"/>
        <v>0</v>
      </c>
      <c r="N211" s="135">
        <f t="shared" si="100"/>
        <v>0.34722222222222221</v>
      </c>
      <c r="O211" s="135">
        <f t="shared" si="100"/>
        <v>14.236111111111111</v>
      </c>
      <c r="P211" s="135">
        <f t="shared" si="100"/>
        <v>0</v>
      </c>
      <c r="Q211" s="135">
        <f t="shared" si="100"/>
        <v>0</v>
      </c>
      <c r="R211" s="135">
        <f t="shared" si="100"/>
        <v>0</v>
      </c>
      <c r="S211" s="135">
        <f t="shared" si="100"/>
        <v>0</v>
      </c>
      <c r="T211" s="135">
        <f t="shared" si="100"/>
        <v>0.34722222222222221</v>
      </c>
      <c r="U211" s="135">
        <f t="shared" si="100"/>
        <v>0.34722222222222221</v>
      </c>
      <c r="V211" s="135">
        <f t="shared" si="100"/>
        <v>0</v>
      </c>
      <c r="W211" s="135">
        <f t="shared" si="100"/>
        <v>0.69444444444444442</v>
      </c>
      <c r="X211" s="135">
        <f t="shared" si="100"/>
        <v>0</v>
      </c>
      <c r="Y211" s="135">
        <f t="shared" si="100"/>
        <v>0</v>
      </c>
      <c r="Z211" s="135">
        <f t="shared" si="100"/>
        <v>0</v>
      </c>
      <c r="AA211" s="135">
        <f t="shared" si="100"/>
        <v>0</v>
      </c>
      <c r="AB211" s="135">
        <f t="shared" si="100"/>
        <v>0</v>
      </c>
      <c r="AC211" s="135">
        <f t="shared" si="100"/>
        <v>0.69444444444444442</v>
      </c>
      <c r="AD211" s="135">
        <f t="shared" si="100"/>
        <v>0.69444444444444442</v>
      </c>
      <c r="AE211" s="135">
        <f t="shared" si="100"/>
        <v>0.69444444444444442</v>
      </c>
      <c r="AF211" s="135">
        <f t="shared" si="100"/>
        <v>9.0277777777777768</v>
      </c>
      <c r="AG211" s="135">
        <f t="shared" si="100"/>
        <v>38.888888888888893</v>
      </c>
      <c r="AH211" s="135">
        <f t="shared" si="100"/>
        <v>0</v>
      </c>
      <c r="AI211" s="135">
        <f t="shared" si="100"/>
        <v>8.6805555555555554</v>
      </c>
      <c r="AJ211" s="135">
        <f t="shared" si="100"/>
        <v>0</v>
      </c>
      <c r="AK211" s="135">
        <f t="shared" si="100"/>
        <v>17.013888888888889</v>
      </c>
      <c r="AL211" s="135">
        <f t="shared" si="100"/>
        <v>0.69444444444444442</v>
      </c>
      <c r="AM211" s="135">
        <f t="shared" ref="AM211:BW211" si="101">(AM44/$CD44)*100</f>
        <v>0.303951367781155</v>
      </c>
      <c r="AN211" s="135">
        <f t="shared" si="101"/>
        <v>1.8237082066869299</v>
      </c>
      <c r="AO211" s="135">
        <f t="shared" si="101"/>
        <v>0</v>
      </c>
      <c r="AP211" s="135">
        <f t="shared" si="101"/>
        <v>0</v>
      </c>
      <c r="AQ211" s="135">
        <f t="shared" si="101"/>
        <v>0</v>
      </c>
      <c r="AR211" s="135">
        <f t="shared" si="101"/>
        <v>0.303951367781155</v>
      </c>
      <c r="AS211" s="135">
        <f t="shared" si="101"/>
        <v>0</v>
      </c>
      <c r="AT211" s="135">
        <f t="shared" si="101"/>
        <v>0</v>
      </c>
      <c r="AU211" s="135">
        <f t="shared" si="101"/>
        <v>0.60790273556231</v>
      </c>
      <c r="AV211" s="135">
        <f t="shared" si="101"/>
        <v>0</v>
      </c>
      <c r="AW211" s="135">
        <f t="shared" si="101"/>
        <v>0</v>
      </c>
      <c r="AX211" s="135">
        <f t="shared" si="101"/>
        <v>0.303951367781155</v>
      </c>
      <c r="AY211" s="135">
        <f t="shared" si="101"/>
        <v>0</v>
      </c>
      <c r="AZ211" s="135">
        <f t="shared" si="101"/>
        <v>0.91185410334346495</v>
      </c>
      <c r="BA211" s="135">
        <f t="shared" si="101"/>
        <v>0</v>
      </c>
      <c r="BB211" s="135">
        <f t="shared" si="101"/>
        <v>0</v>
      </c>
      <c r="BC211" s="135">
        <f t="shared" si="101"/>
        <v>0</v>
      </c>
      <c r="BD211" s="135">
        <f t="shared" si="101"/>
        <v>0</v>
      </c>
      <c r="BE211" s="135">
        <f t="shared" si="101"/>
        <v>0</v>
      </c>
      <c r="BF211" s="135">
        <f t="shared" si="101"/>
        <v>1.21580547112462</v>
      </c>
      <c r="BG211" s="135">
        <f t="shared" si="101"/>
        <v>0</v>
      </c>
      <c r="BH211" s="135">
        <f t="shared" si="101"/>
        <v>0.60790273556231</v>
      </c>
      <c r="BI211" s="135">
        <f t="shared" si="101"/>
        <v>0</v>
      </c>
      <c r="BJ211" s="135">
        <f t="shared" si="101"/>
        <v>0.303951367781155</v>
      </c>
      <c r="BK211" s="135">
        <f t="shared" si="101"/>
        <v>0</v>
      </c>
      <c r="BL211" s="135">
        <f t="shared" si="101"/>
        <v>0</v>
      </c>
      <c r="BM211" s="135">
        <f t="shared" si="101"/>
        <v>0</v>
      </c>
      <c r="BN211" s="135">
        <f t="shared" si="101"/>
        <v>0</v>
      </c>
      <c r="BO211" s="135">
        <f t="shared" si="101"/>
        <v>0.91185410334346495</v>
      </c>
      <c r="BP211" s="135">
        <f t="shared" si="101"/>
        <v>0</v>
      </c>
      <c r="BQ211" s="135">
        <f t="shared" si="101"/>
        <v>0.303951367781155</v>
      </c>
      <c r="BR211" s="135">
        <f t="shared" si="101"/>
        <v>0</v>
      </c>
      <c r="BS211" s="135">
        <f t="shared" si="101"/>
        <v>0.303951367781155</v>
      </c>
      <c r="BT211" s="135">
        <f t="shared" si="101"/>
        <v>0</v>
      </c>
      <c r="BU211" s="135">
        <f t="shared" si="101"/>
        <v>0</v>
      </c>
      <c r="BV211" s="135">
        <f t="shared" si="101"/>
        <v>3.9513677811550152</v>
      </c>
      <c r="BW211" s="135">
        <f t="shared" si="101"/>
        <v>0.60790273556231</v>
      </c>
      <c r="CA211" s="135">
        <f t="shared" si="66"/>
        <v>100</v>
      </c>
      <c r="CD211" s="135">
        <f t="shared" si="67"/>
        <v>100</v>
      </c>
    </row>
    <row r="212" spans="1:82" x14ac:dyDescent="0.2">
      <c r="A212" s="135">
        <v>3</v>
      </c>
      <c r="B212" s="136">
        <v>13</v>
      </c>
      <c r="C212" s="135" t="s">
        <v>425</v>
      </c>
      <c r="D212" s="141">
        <v>205</v>
      </c>
      <c r="E212" s="164">
        <v>265</v>
      </c>
      <c r="F212" s="135">
        <v>209</v>
      </c>
      <c r="G212" s="140">
        <f>'Revised Stratig. - April ''08'!G377</f>
        <v>8370</v>
      </c>
      <c r="I212" s="135">
        <f t="shared" ref="I212:AL212" si="102">(I45/$CA45)*100</f>
        <v>0</v>
      </c>
      <c r="J212" s="135">
        <f t="shared" si="102"/>
        <v>1.6181229773462782</v>
      </c>
      <c r="K212" s="135">
        <f t="shared" si="102"/>
        <v>3.5598705501618122</v>
      </c>
      <c r="L212" s="135">
        <f t="shared" si="102"/>
        <v>0.97087378640776689</v>
      </c>
      <c r="M212" s="135">
        <f t="shared" si="102"/>
        <v>0</v>
      </c>
      <c r="N212" s="135">
        <f t="shared" si="102"/>
        <v>0.64724919093851141</v>
      </c>
      <c r="O212" s="135">
        <f t="shared" si="102"/>
        <v>8.7378640776699026</v>
      </c>
      <c r="P212" s="135">
        <f t="shared" si="102"/>
        <v>0</v>
      </c>
      <c r="Q212" s="135">
        <f t="shared" si="102"/>
        <v>0</v>
      </c>
      <c r="R212" s="135">
        <f t="shared" si="102"/>
        <v>0</v>
      </c>
      <c r="S212" s="135">
        <f t="shared" si="102"/>
        <v>0</v>
      </c>
      <c r="T212" s="135">
        <f t="shared" si="102"/>
        <v>0.3236245954692557</v>
      </c>
      <c r="U212" s="135">
        <f t="shared" si="102"/>
        <v>0</v>
      </c>
      <c r="V212" s="135">
        <f t="shared" si="102"/>
        <v>0.3236245954692557</v>
      </c>
      <c r="W212" s="135">
        <f t="shared" si="102"/>
        <v>0</v>
      </c>
      <c r="X212" s="135">
        <f t="shared" si="102"/>
        <v>0</v>
      </c>
      <c r="Y212" s="135">
        <f t="shared" si="102"/>
        <v>0</v>
      </c>
      <c r="Z212" s="135">
        <f t="shared" si="102"/>
        <v>0</v>
      </c>
      <c r="AA212" s="135">
        <f t="shared" si="102"/>
        <v>0</v>
      </c>
      <c r="AB212" s="135">
        <f t="shared" si="102"/>
        <v>0</v>
      </c>
      <c r="AC212" s="135">
        <f t="shared" si="102"/>
        <v>0.3236245954692557</v>
      </c>
      <c r="AD212" s="135">
        <f t="shared" si="102"/>
        <v>0.64724919093851141</v>
      </c>
      <c r="AE212" s="135">
        <f t="shared" si="102"/>
        <v>3.8834951456310676</v>
      </c>
      <c r="AF212" s="135">
        <f t="shared" si="102"/>
        <v>11.974110032362459</v>
      </c>
      <c r="AG212" s="135">
        <f t="shared" si="102"/>
        <v>32.686084142394819</v>
      </c>
      <c r="AH212" s="135">
        <f t="shared" si="102"/>
        <v>0</v>
      </c>
      <c r="AI212" s="135">
        <f t="shared" si="102"/>
        <v>9.0614886731391593</v>
      </c>
      <c r="AJ212" s="135">
        <f t="shared" si="102"/>
        <v>0</v>
      </c>
      <c r="AK212" s="135">
        <f t="shared" si="102"/>
        <v>24.595469255663431</v>
      </c>
      <c r="AL212" s="135">
        <f t="shared" si="102"/>
        <v>0.64724919093851141</v>
      </c>
      <c r="AM212" s="135">
        <f t="shared" ref="AM212:BW212" si="103">(AM45/$CD45)*100</f>
        <v>0</v>
      </c>
      <c r="AN212" s="135">
        <f t="shared" si="103"/>
        <v>1.2084592145015105</v>
      </c>
      <c r="AO212" s="135">
        <f t="shared" si="103"/>
        <v>0</v>
      </c>
      <c r="AP212" s="135">
        <f t="shared" si="103"/>
        <v>0</v>
      </c>
      <c r="AQ212" s="135">
        <f t="shared" si="103"/>
        <v>0.30211480362537763</v>
      </c>
      <c r="AR212" s="135">
        <f t="shared" si="103"/>
        <v>0</v>
      </c>
      <c r="AS212" s="135">
        <f t="shared" si="103"/>
        <v>0</v>
      </c>
      <c r="AT212" s="135">
        <f t="shared" si="103"/>
        <v>0</v>
      </c>
      <c r="AU212" s="135">
        <f t="shared" si="103"/>
        <v>0.30211480362537763</v>
      </c>
      <c r="AV212" s="135">
        <f t="shared" si="103"/>
        <v>0</v>
      </c>
      <c r="AW212" s="135">
        <f t="shared" si="103"/>
        <v>0</v>
      </c>
      <c r="AX212" s="135">
        <f t="shared" si="103"/>
        <v>0.60422960725075525</v>
      </c>
      <c r="AY212" s="135">
        <f t="shared" si="103"/>
        <v>0</v>
      </c>
      <c r="AZ212" s="135">
        <f t="shared" si="103"/>
        <v>0</v>
      </c>
      <c r="BA212" s="135">
        <f t="shared" si="103"/>
        <v>0</v>
      </c>
      <c r="BB212" s="135">
        <f t="shared" si="103"/>
        <v>0</v>
      </c>
      <c r="BC212" s="135">
        <f t="shared" si="103"/>
        <v>0</v>
      </c>
      <c r="BD212" s="135">
        <f t="shared" si="103"/>
        <v>0</v>
      </c>
      <c r="BE212" s="135">
        <f t="shared" si="103"/>
        <v>0</v>
      </c>
      <c r="BF212" s="135">
        <f t="shared" si="103"/>
        <v>0.30211480362537763</v>
      </c>
      <c r="BG212" s="135">
        <f t="shared" si="103"/>
        <v>0</v>
      </c>
      <c r="BH212" s="135">
        <f t="shared" si="103"/>
        <v>0</v>
      </c>
      <c r="BI212" s="135">
        <f t="shared" si="103"/>
        <v>0</v>
      </c>
      <c r="BJ212" s="135">
        <f t="shared" si="103"/>
        <v>0</v>
      </c>
      <c r="BK212" s="135">
        <f t="shared" si="103"/>
        <v>0</v>
      </c>
      <c r="BL212" s="135">
        <f t="shared" si="103"/>
        <v>0</v>
      </c>
      <c r="BM212" s="135">
        <f t="shared" si="103"/>
        <v>0</v>
      </c>
      <c r="BN212" s="135">
        <f t="shared" si="103"/>
        <v>0</v>
      </c>
      <c r="BO212" s="135">
        <f t="shared" si="103"/>
        <v>0</v>
      </c>
      <c r="BP212" s="135">
        <f t="shared" si="103"/>
        <v>0</v>
      </c>
      <c r="BQ212" s="135">
        <f t="shared" si="103"/>
        <v>0.30211480362537763</v>
      </c>
      <c r="BR212" s="135">
        <f t="shared" si="103"/>
        <v>0</v>
      </c>
      <c r="BS212" s="135">
        <f t="shared" si="103"/>
        <v>0.60422960725075525</v>
      </c>
      <c r="BT212" s="135">
        <f t="shared" si="103"/>
        <v>0</v>
      </c>
      <c r="BU212" s="135">
        <f t="shared" si="103"/>
        <v>0</v>
      </c>
      <c r="BV212" s="135">
        <f t="shared" si="103"/>
        <v>3.0211480362537766</v>
      </c>
      <c r="BW212" s="135">
        <f t="shared" si="103"/>
        <v>0</v>
      </c>
      <c r="CA212" s="135">
        <f t="shared" si="66"/>
        <v>100</v>
      </c>
      <c r="CD212" s="135">
        <f t="shared" si="67"/>
        <v>100</v>
      </c>
    </row>
    <row r="213" spans="1:82" x14ac:dyDescent="0.2">
      <c r="A213" s="144">
        <v>3</v>
      </c>
      <c r="B213" s="144">
        <v>14</v>
      </c>
      <c r="C213" s="144" t="s">
        <v>425</v>
      </c>
      <c r="D213" s="145">
        <v>206</v>
      </c>
      <c r="E213" s="164">
        <v>266</v>
      </c>
      <c r="F213" s="144">
        <v>210</v>
      </c>
      <c r="G213" s="143">
        <f>'Revised Stratig. - April ''08'!G378</f>
        <v>8398</v>
      </c>
      <c r="I213" s="135">
        <f t="shared" ref="I213:AL213" si="104">(I46/$CA46)*100</f>
        <v>0</v>
      </c>
      <c r="J213" s="135">
        <f t="shared" si="104"/>
        <v>1.2345679012345678</v>
      </c>
      <c r="K213" s="135">
        <f t="shared" si="104"/>
        <v>5.8641975308641969</v>
      </c>
      <c r="L213" s="135">
        <f t="shared" si="104"/>
        <v>0</v>
      </c>
      <c r="M213" s="135">
        <f t="shared" si="104"/>
        <v>0.30864197530864196</v>
      </c>
      <c r="N213" s="135">
        <f t="shared" si="104"/>
        <v>0.30864197530864196</v>
      </c>
      <c r="O213" s="135">
        <f t="shared" si="104"/>
        <v>11.728395061728394</v>
      </c>
      <c r="P213" s="135">
        <f t="shared" si="104"/>
        <v>0</v>
      </c>
      <c r="Q213" s="135">
        <f t="shared" si="104"/>
        <v>0</v>
      </c>
      <c r="R213" s="135">
        <f t="shared" si="104"/>
        <v>0</v>
      </c>
      <c r="S213" s="135">
        <f t="shared" si="104"/>
        <v>0</v>
      </c>
      <c r="T213" s="135">
        <f t="shared" si="104"/>
        <v>0.30864197530864196</v>
      </c>
      <c r="U213" s="135">
        <f t="shared" si="104"/>
        <v>0</v>
      </c>
      <c r="V213" s="135">
        <f t="shared" si="104"/>
        <v>0.61728395061728392</v>
      </c>
      <c r="W213" s="135">
        <f t="shared" si="104"/>
        <v>0.30864197530864196</v>
      </c>
      <c r="X213" s="135">
        <f t="shared" si="104"/>
        <v>0</v>
      </c>
      <c r="Y213" s="135">
        <f t="shared" si="104"/>
        <v>0</v>
      </c>
      <c r="Z213" s="135">
        <f t="shared" si="104"/>
        <v>0.61728395061728392</v>
      </c>
      <c r="AA213" s="135">
        <f t="shared" si="104"/>
        <v>0.30864197530864196</v>
      </c>
      <c r="AB213" s="135">
        <f t="shared" si="104"/>
        <v>0</v>
      </c>
      <c r="AC213" s="135">
        <f t="shared" si="104"/>
        <v>0</v>
      </c>
      <c r="AD213" s="135">
        <f t="shared" si="104"/>
        <v>0.30864197530864196</v>
      </c>
      <c r="AE213" s="135">
        <f t="shared" si="104"/>
        <v>2.7777777777777777</v>
      </c>
      <c r="AF213" s="135">
        <f t="shared" si="104"/>
        <v>12.962962962962962</v>
      </c>
      <c r="AG213" s="135">
        <f t="shared" si="104"/>
        <v>27.469135802469136</v>
      </c>
      <c r="AH213" s="135">
        <f t="shared" si="104"/>
        <v>0</v>
      </c>
      <c r="AI213" s="135">
        <f t="shared" si="104"/>
        <v>5.5555555555555554</v>
      </c>
      <c r="AJ213" s="135">
        <f t="shared" si="104"/>
        <v>0</v>
      </c>
      <c r="AK213" s="135">
        <f t="shared" si="104"/>
        <v>28.39506172839506</v>
      </c>
      <c r="AL213" s="135">
        <f t="shared" si="104"/>
        <v>0.92592592592592582</v>
      </c>
      <c r="AM213" s="135">
        <f t="shared" ref="AM213:BW213" si="105">(AM46/$CD46)*100</f>
        <v>0.2808988764044944</v>
      </c>
      <c r="AN213" s="135">
        <f t="shared" si="105"/>
        <v>1.9662921348314606</v>
      </c>
      <c r="AO213" s="135">
        <f t="shared" si="105"/>
        <v>0</v>
      </c>
      <c r="AP213" s="135">
        <f t="shared" si="105"/>
        <v>0</v>
      </c>
      <c r="AQ213" s="135">
        <f t="shared" si="105"/>
        <v>0</v>
      </c>
      <c r="AR213" s="135">
        <f t="shared" si="105"/>
        <v>0</v>
      </c>
      <c r="AS213" s="135">
        <f t="shared" si="105"/>
        <v>0</v>
      </c>
      <c r="AT213" s="135">
        <f t="shared" si="105"/>
        <v>0</v>
      </c>
      <c r="AU213" s="135">
        <f t="shared" si="105"/>
        <v>0.5617977528089888</v>
      </c>
      <c r="AV213" s="135">
        <f t="shared" si="105"/>
        <v>0</v>
      </c>
      <c r="AW213" s="135">
        <f t="shared" si="105"/>
        <v>0</v>
      </c>
      <c r="AX213" s="135">
        <f t="shared" si="105"/>
        <v>0</v>
      </c>
      <c r="AY213" s="135">
        <f t="shared" si="105"/>
        <v>0.5617977528089888</v>
      </c>
      <c r="AZ213" s="135">
        <f t="shared" si="105"/>
        <v>0.5617977528089888</v>
      </c>
      <c r="BA213" s="135">
        <f t="shared" si="105"/>
        <v>0</v>
      </c>
      <c r="BB213" s="135">
        <f t="shared" si="105"/>
        <v>0</v>
      </c>
      <c r="BC213" s="135">
        <f t="shared" si="105"/>
        <v>0</v>
      </c>
      <c r="BD213" s="135">
        <f t="shared" si="105"/>
        <v>0</v>
      </c>
      <c r="BE213" s="135">
        <f t="shared" si="105"/>
        <v>0</v>
      </c>
      <c r="BF213" s="135">
        <f t="shared" si="105"/>
        <v>0.2808988764044944</v>
      </c>
      <c r="BG213" s="135">
        <f t="shared" si="105"/>
        <v>0</v>
      </c>
      <c r="BH213" s="135">
        <f t="shared" si="105"/>
        <v>0.2808988764044944</v>
      </c>
      <c r="BI213" s="135">
        <f t="shared" si="105"/>
        <v>0</v>
      </c>
      <c r="BJ213" s="135">
        <f t="shared" si="105"/>
        <v>0</v>
      </c>
      <c r="BK213" s="135">
        <f t="shared" si="105"/>
        <v>0</v>
      </c>
      <c r="BL213" s="135">
        <f t="shared" si="105"/>
        <v>0</v>
      </c>
      <c r="BM213" s="135">
        <f t="shared" si="105"/>
        <v>0</v>
      </c>
      <c r="BN213" s="135">
        <f t="shared" si="105"/>
        <v>0</v>
      </c>
      <c r="BO213" s="135">
        <f t="shared" si="105"/>
        <v>0.5617977528089888</v>
      </c>
      <c r="BP213" s="135">
        <f t="shared" si="105"/>
        <v>0</v>
      </c>
      <c r="BQ213" s="135">
        <f t="shared" si="105"/>
        <v>0.2808988764044944</v>
      </c>
      <c r="BR213" s="135">
        <f t="shared" si="105"/>
        <v>0</v>
      </c>
      <c r="BS213" s="135">
        <f t="shared" si="105"/>
        <v>0</v>
      </c>
      <c r="BT213" s="135">
        <f t="shared" si="105"/>
        <v>0</v>
      </c>
      <c r="BU213" s="135">
        <f t="shared" si="105"/>
        <v>0</v>
      </c>
      <c r="BV213" s="135">
        <f t="shared" si="105"/>
        <v>2.5280898876404492</v>
      </c>
      <c r="BW213" s="135">
        <f t="shared" si="105"/>
        <v>1.1235955056179776</v>
      </c>
      <c r="CA213" s="135">
        <f t="shared" si="66"/>
        <v>100</v>
      </c>
      <c r="CD213" s="135">
        <f t="shared" si="67"/>
        <v>100</v>
      </c>
    </row>
    <row r="214" spans="1:82" x14ac:dyDescent="0.2">
      <c r="A214" s="135">
        <v>3</v>
      </c>
      <c r="B214" s="136">
        <v>14</v>
      </c>
      <c r="C214" s="135" t="s">
        <v>426</v>
      </c>
      <c r="D214" s="146">
        <v>206</v>
      </c>
      <c r="E214" s="165">
        <v>266</v>
      </c>
      <c r="F214" s="135">
        <v>214</v>
      </c>
      <c r="G214" s="143">
        <f>'Revised Stratig. - April ''08'!G378</f>
        <v>8398</v>
      </c>
      <c r="I214" s="135">
        <f t="shared" ref="I214:AL214" si="106">(I47/$CA47)*100</f>
        <v>0</v>
      </c>
      <c r="J214" s="135">
        <f t="shared" si="106"/>
        <v>0</v>
      </c>
      <c r="K214" s="135">
        <f t="shared" si="106"/>
        <v>5.1587301587301582</v>
      </c>
      <c r="L214" s="135">
        <f t="shared" si="106"/>
        <v>0.3968253968253968</v>
      </c>
      <c r="M214" s="135">
        <f t="shared" si="106"/>
        <v>0</v>
      </c>
      <c r="N214" s="135">
        <f t="shared" si="106"/>
        <v>0.79365079365079361</v>
      </c>
      <c r="O214" s="135">
        <f t="shared" si="106"/>
        <v>15.079365079365079</v>
      </c>
      <c r="P214" s="135">
        <f t="shared" si="106"/>
        <v>0</v>
      </c>
      <c r="Q214" s="135">
        <f t="shared" si="106"/>
        <v>0</v>
      </c>
      <c r="R214" s="135">
        <f t="shared" si="106"/>
        <v>0</v>
      </c>
      <c r="S214" s="135">
        <f t="shared" si="106"/>
        <v>0</v>
      </c>
      <c r="T214" s="135">
        <f t="shared" si="106"/>
        <v>0</v>
      </c>
      <c r="U214" s="135">
        <f t="shared" si="106"/>
        <v>0</v>
      </c>
      <c r="V214" s="135">
        <f t="shared" si="106"/>
        <v>0</v>
      </c>
      <c r="W214" s="135">
        <f t="shared" si="106"/>
        <v>0.3968253968253968</v>
      </c>
      <c r="X214" s="135">
        <f t="shared" si="106"/>
        <v>0</v>
      </c>
      <c r="Y214" s="135">
        <f t="shared" si="106"/>
        <v>0.3968253968253968</v>
      </c>
      <c r="Z214" s="135">
        <f t="shared" si="106"/>
        <v>0</v>
      </c>
      <c r="AA214" s="135">
        <f t="shared" si="106"/>
        <v>0</v>
      </c>
      <c r="AB214" s="135">
        <f t="shared" si="106"/>
        <v>0</v>
      </c>
      <c r="AC214" s="135">
        <f t="shared" si="106"/>
        <v>0</v>
      </c>
      <c r="AD214" s="135">
        <f t="shared" si="106"/>
        <v>0</v>
      </c>
      <c r="AE214" s="135">
        <f t="shared" si="106"/>
        <v>8.3333333333333321</v>
      </c>
      <c r="AF214" s="135">
        <f t="shared" si="106"/>
        <v>2.7777777777777777</v>
      </c>
      <c r="AG214" s="135">
        <f t="shared" si="106"/>
        <v>35.317460317460316</v>
      </c>
      <c r="AH214" s="135">
        <f t="shared" si="106"/>
        <v>0</v>
      </c>
      <c r="AI214" s="135">
        <f t="shared" si="106"/>
        <v>11.507936507936508</v>
      </c>
      <c r="AJ214" s="135">
        <f t="shared" si="106"/>
        <v>0</v>
      </c>
      <c r="AK214" s="135">
        <f t="shared" si="106"/>
        <v>18.650793650793652</v>
      </c>
      <c r="AL214" s="135">
        <f t="shared" si="106"/>
        <v>1.1904761904761905</v>
      </c>
      <c r="AM214" s="135">
        <f t="shared" ref="AM214:BW214" si="107">(AM47/$CD47)*100</f>
        <v>0</v>
      </c>
      <c r="AN214" s="135">
        <f t="shared" si="107"/>
        <v>0.38759689922480622</v>
      </c>
      <c r="AO214" s="135">
        <f t="shared" si="107"/>
        <v>0</v>
      </c>
      <c r="AP214" s="135">
        <f t="shared" si="107"/>
        <v>0</v>
      </c>
      <c r="AQ214" s="135">
        <f t="shared" si="107"/>
        <v>0</v>
      </c>
      <c r="AR214" s="135">
        <f t="shared" si="107"/>
        <v>0.38759689922480622</v>
      </c>
      <c r="AS214" s="135">
        <f t="shared" si="107"/>
        <v>0</v>
      </c>
      <c r="AT214" s="135">
        <f t="shared" si="107"/>
        <v>0</v>
      </c>
      <c r="AU214" s="135">
        <f t="shared" si="107"/>
        <v>0.77519379844961245</v>
      </c>
      <c r="AV214" s="135">
        <f t="shared" si="107"/>
        <v>0</v>
      </c>
      <c r="AW214" s="135">
        <f t="shared" si="107"/>
        <v>0</v>
      </c>
      <c r="AX214" s="135">
        <f t="shared" si="107"/>
        <v>0.77519379844961245</v>
      </c>
      <c r="AY214" s="135">
        <f t="shared" si="107"/>
        <v>0</v>
      </c>
      <c r="AZ214" s="135">
        <f t="shared" si="107"/>
        <v>0</v>
      </c>
      <c r="BA214" s="135">
        <f t="shared" si="107"/>
        <v>0</v>
      </c>
      <c r="BB214" s="135">
        <f t="shared" si="107"/>
        <v>0</v>
      </c>
      <c r="BC214" s="135">
        <f t="shared" si="107"/>
        <v>0</v>
      </c>
      <c r="BD214" s="135">
        <f t="shared" si="107"/>
        <v>0</v>
      </c>
      <c r="BE214" s="135">
        <f t="shared" si="107"/>
        <v>0</v>
      </c>
      <c r="BF214" s="135">
        <f t="shared" si="107"/>
        <v>0</v>
      </c>
      <c r="BG214" s="135">
        <f t="shared" si="107"/>
        <v>0</v>
      </c>
      <c r="BH214" s="135">
        <f t="shared" si="107"/>
        <v>0</v>
      </c>
      <c r="BI214" s="135">
        <f t="shared" si="107"/>
        <v>0</v>
      </c>
      <c r="BJ214" s="135">
        <f t="shared" si="107"/>
        <v>0</v>
      </c>
      <c r="BK214" s="135">
        <f t="shared" si="107"/>
        <v>0</v>
      </c>
      <c r="BL214" s="135">
        <f t="shared" si="107"/>
        <v>0</v>
      </c>
      <c r="BM214" s="135">
        <f t="shared" si="107"/>
        <v>0</v>
      </c>
      <c r="BN214" s="135">
        <f t="shared" si="107"/>
        <v>0</v>
      </c>
      <c r="BO214" s="135">
        <f t="shared" si="107"/>
        <v>0</v>
      </c>
      <c r="BP214" s="135">
        <f t="shared" si="107"/>
        <v>0</v>
      </c>
      <c r="BQ214" s="135">
        <f t="shared" si="107"/>
        <v>0</v>
      </c>
      <c r="BR214" s="135">
        <f t="shared" si="107"/>
        <v>0</v>
      </c>
      <c r="BS214" s="135">
        <f t="shared" si="107"/>
        <v>0</v>
      </c>
      <c r="BT214" s="135">
        <f t="shared" si="107"/>
        <v>0</v>
      </c>
      <c r="BU214" s="135">
        <f t="shared" si="107"/>
        <v>0</v>
      </c>
      <c r="BV214" s="135">
        <f t="shared" si="107"/>
        <v>0</v>
      </c>
      <c r="BW214" s="135">
        <f t="shared" si="107"/>
        <v>0</v>
      </c>
      <c r="CA214" s="135">
        <f t="shared" si="66"/>
        <v>100</v>
      </c>
      <c r="CD214" s="135">
        <f t="shared" si="67"/>
        <v>100</v>
      </c>
    </row>
    <row r="215" spans="1:82" x14ac:dyDescent="0.2">
      <c r="A215" s="135">
        <v>3</v>
      </c>
      <c r="B215" s="136">
        <v>15</v>
      </c>
      <c r="C215" s="135" t="s">
        <v>425</v>
      </c>
      <c r="D215" s="146">
        <v>207</v>
      </c>
      <c r="E215" s="164">
        <v>267</v>
      </c>
      <c r="F215" s="135">
        <v>211</v>
      </c>
      <c r="G215" s="140">
        <f>'Revised Stratig. - April ''08'!G379</f>
        <v>8426</v>
      </c>
      <c r="I215" s="135">
        <f t="shared" ref="I215:AL215" si="108">(I48/$CA48)*100</f>
        <v>0</v>
      </c>
      <c r="J215" s="135">
        <f t="shared" si="108"/>
        <v>0</v>
      </c>
      <c r="K215" s="135">
        <f t="shared" si="108"/>
        <v>3.7865748709122204</v>
      </c>
      <c r="L215" s="135">
        <f t="shared" si="108"/>
        <v>1.376936316695353</v>
      </c>
      <c r="M215" s="135">
        <f t="shared" si="108"/>
        <v>0</v>
      </c>
      <c r="N215" s="135">
        <f t="shared" si="108"/>
        <v>0.6884681583476765</v>
      </c>
      <c r="O215" s="135">
        <f t="shared" si="108"/>
        <v>17.555938037865747</v>
      </c>
      <c r="P215" s="135">
        <f t="shared" si="108"/>
        <v>0.6884681583476765</v>
      </c>
      <c r="Q215" s="135">
        <f t="shared" si="108"/>
        <v>0</v>
      </c>
      <c r="R215" s="135">
        <f t="shared" si="108"/>
        <v>0</v>
      </c>
      <c r="S215" s="135">
        <f t="shared" si="108"/>
        <v>0</v>
      </c>
      <c r="T215" s="135">
        <f t="shared" si="108"/>
        <v>0</v>
      </c>
      <c r="U215" s="135">
        <f t="shared" si="108"/>
        <v>0</v>
      </c>
      <c r="V215" s="135">
        <f t="shared" si="108"/>
        <v>0</v>
      </c>
      <c r="W215" s="135">
        <f t="shared" si="108"/>
        <v>0</v>
      </c>
      <c r="X215" s="135">
        <f t="shared" si="108"/>
        <v>0</v>
      </c>
      <c r="Y215" s="135">
        <f t="shared" si="108"/>
        <v>0</v>
      </c>
      <c r="Z215" s="135">
        <f t="shared" si="108"/>
        <v>0</v>
      </c>
      <c r="AA215" s="135">
        <f t="shared" si="108"/>
        <v>0.34423407917383825</v>
      </c>
      <c r="AB215" s="135">
        <f t="shared" si="108"/>
        <v>0</v>
      </c>
      <c r="AC215" s="135">
        <f t="shared" si="108"/>
        <v>0.6884681583476765</v>
      </c>
      <c r="AD215" s="135">
        <f t="shared" si="108"/>
        <v>1.0327022375215147</v>
      </c>
      <c r="AE215" s="135">
        <f t="shared" si="108"/>
        <v>1.376936316695353</v>
      </c>
      <c r="AF215" s="135">
        <f t="shared" si="108"/>
        <v>10.671256454388985</v>
      </c>
      <c r="AG215" s="135">
        <f t="shared" si="108"/>
        <v>32.874354561101548</v>
      </c>
      <c r="AH215" s="135">
        <f t="shared" si="108"/>
        <v>0</v>
      </c>
      <c r="AI215" s="135">
        <f t="shared" si="108"/>
        <v>8.6058519793459549</v>
      </c>
      <c r="AJ215" s="135">
        <f t="shared" si="108"/>
        <v>0</v>
      </c>
      <c r="AK215" s="135">
        <f t="shared" si="108"/>
        <v>20.309810671256454</v>
      </c>
      <c r="AL215" s="135">
        <f t="shared" si="108"/>
        <v>0</v>
      </c>
      <c r="AM215" s="135">
        <f t="shared" ref="AM215:BW215" si="109">(AM48/$CD48)*100</f>
        <v>0.31897926634768742</v>
      </c>
      <c r="AN215" s="135">
        <f t="shared" si="109"/>
        <v>1.9138755980861244</v>
      </c>
      <c r="AO215" s="135">
        <f t="shared" si="109"/>
        <v>0</v>
      </c>
      <c r="AP215" s="135">
        <f t="shared" si="109"/>
        <v>0</v>
      </c>
      <c r="AQ215" s="135">
        <f t="shared" si="109"/>
        <v>0</v>
      </c>
      <c r="AR215" s="135">
        <f t="shared" si="109"/>
        <v>0</v>
      </c>
      <c r="AS215" s="135">
        <f t="shared" si="109"/>
        <v>0</v>
      </c>
      <c r="AT215" s="135">
        <f t="shared" si="109"/>
        <v>0</v>
      </c>
      <c r="AU215" s="135">
        <f t="shared" si="109"/>
        <v>1.9138755980861244</v>
      </c>
      <c r="AV215" s="135">
        <f t="shared" si="109"/>
        <v>0</v>
      </c>
      <c r="AW215" s="135">
        <f t="shared" si="109"/>
        <v>0</v>
      </c>
      <c r="AX215" s="135">
        <f t="shared" si="109"/>
        <v>0.63795853269537484</v>
      </c>
      <c r="AY215" s="135">
        <f t="shared" si="109"/>
        <v>0</v>
      </c>
      <c r="AZ215" s="135">
        <f t="shared" si="109"/>
        <v>0.31897926634768742</v>
      </c>
      <c r="BA215" s="135">
        <f t="shared" si="109"/>
        <v>0</v>
      </c>
      <c r="BB215" s="135">
        <f t="shared" si="109"/>
        <v>0</v>
      </c>
      <c r="BC215" s="135">
        <f t="shared" si="109"/>
        <v>0</v>
      </c>
      <c r="BD215" s="135">
        <f t="shared" si="109"/>
        <v>0</v>
      </c>
      <c r="BE215" s="135">
        <f t="shared" si="109"/>
        <v>0</v>
      </c>
      <c r="BF215" s="135">
        <f t="shared" si="109"/>
        <v>0.31897926634768742</v>
      </c>
      <c r="BG215" s="135">
        <f t="shared" si="109"/>
        <v>0</v>
      </c>
      <c r="BH215" s="135">
        <f t="shared" si="109"/>
        <v>0</v>
      </c>
      <c r="BI215" s="135">
        <f t="shared" si="109"/>
        <v>0</v>
      </c>
      <c r="BJ215" s="135">
        <f t="shared" si="109"/>
        <v>0</v>
      </c>
      <c r="BK215" s="135">
        <f t="shared" si="109"/>
        <v>0</v>
      </c>
      <c r="BL215" s="135">
        <f t="shared" si="109"/>
        <v>0</v>
      </c>
      <c r="BM215" s="135">
        <f t="shared" si="109"/>
        <v>0</v>
      </c>
      <c r="BN215" s="135">
        <f t="shared" si="109"/>
        <v>0</v>
      </c>
      <c r="BO215" s="135">
        <f t="shared" si="109"/>
        <v>0.31897926634768742</v>
      </c>
      <c r="BP215" s="135">
        <f t="shared" si="109"/>
        <v>0</v>
      </c>
      <c r="BQ215" s="135">
        <f t="shared" si="109"/>
        <v>0</v>
      </c>
      <c r="BR215" s="135">
        <f t="shared" si="109"/>
        <v>0</v>
      </c>
      <c r="BS215" s="135">
        <f t="shared" si="109"/>
        <v>0.9569377990430622</v>
      </c>
      <c r="BT215" s="135">
        <f t="shared" si="109"/>
        <v>0</v>
      </c>
      <c r="BU215" s="135">
        <f t="shared" si="109"/>
        <v>0</v>
      </c>
      <c r="BV215" s="135">
        <f t="shared" si="109"/>
        <v>0.63795853269537484</v>
      </c>
      <c r="BW215" s="135">
        <f t="shared" si="109"/>
        <v>0</v>
      </c>
      <c r="CA215" s="135">
        <f t="shared" si="66"/>
        <v>100</v>
      </c>
      <c r="CD215" s="135">
        <f t="shared" si="67"/>
        <v>100</v>
      </c>
    </row>
    <row r="216" spans="1:82" x14ac:dyDescent="0.2">
      <c r="A216" s="135">
        <v>3</v>
      </c>
      <c r="B216" s="136">
        <v>16</v>
      </c>
      <c r="C216" s="135" t="s">
        <v>425</v>
      </c>
      <c r="D216" s="146">
        <v>208</v>
      </c>
      <c r="E216" s="164">
        <v>268</v>
      </c>
      <c r="F216" s="135">
        <v>212</v>
      </c>
      <c r="G216" s="140">
        <f>'Revised Stratig. - April ''08'!G380</f>
        <v>8454</v>
      </c>
      <c r="I216" s="135">
        <f t="shared" ref="I216:AL216" si="110">(I49/$CA49)*100</f>
        <v>0.65466448445171854</v>
      </c>
      <c r="J216" s="135">
        <f t="shared" si="110"/>
        <v>0.65466448445171854</v>
      </c>
      <c r="K216" s="135">
        <f t="shared" si="110"/>
        <v>2.9459901800327333</v>
      </c>
      <c r="L216" s="135">
        <f t="shared" si="110"/>
        <v>0.98199672667757776</v>
      </c>
      <c r="M216" s="135">
        <f t="shared" si="110"/>
        <v>0.65466448445171854</v>
      </c>
      <c r="N216" s="135">
        <f t="shared" si="110"/>
        <v>0.65466448445171854</v>
      </c>
      <c r="O216" s="135">
        <f t="shared" si="110"/>
        <v>12.438625204582651</v>
      </c>
      <c r="P216" s="135">
        <f t="shared" si="110"/>
        <v>0</v>
      </c>
      <c r="Q216" s="135">
        <f t="shared" si="110"/>
        <v>0</v>
      </c>
      <c r="R216" s="135">
        <f t="shared" si="110"/>
        <v>0</v>
      </c>
      <c r="S216" s="135">
        <f t="shared" si="110"/>
        <v>0</v>
      </c>
      <c r="T216" s="135">
        <f t="shared" si="110"/>
        <v>0</v>
      </c>
      <c r="U216" s="135">
        <f t="shared" si="110"/>
        <v>0</v>
      </c>
      <c r="V216" s="135">
        <f t="shared" si="110"/>
        <v>0</v>
      </c>
      <c r="W216" s="135">
        <f t="shared" si="110"/>
        <v>0.65466448445171854</v>
      </c>
      <c r="X216" s="135">
        <f t="shared" si="110"/>
        <v>0</v>
      </c>
      <c r="Y216" s="135">
        <f t="shared" si="110"/>
        <v>0</v>
      </c>
      <c r="Z216" s="135">
        <f t="shared" si="110"/>
        <v>0.32733224222585927</v>
      </c>
      <c r="AA216" s="135">
        <f t="shared" si="110"/>
        <v>0.32733224222585927</v>
      </c>
      <c r="AB216" s="135">
        <f t="shared" si="110"/>
        <v>0</v>
      </c>
      <c r="AC216" s="135">
        <f t="shared" si="110"/>
        <v>1.3093289689034371</v>
      </c>
      <c r="AD216" s="135">
        <f t="shared" si="110"/>
        <v>0.32733224222585927</v>
      </c>
      <c r="AE216" s="135">
        <f t="shared" si="110"/>
        <v>0.65466448445171854</v>
      </c>
      <c r="AF216" s="135">
        <f t="shared" si="110"/>
        <v>5.5646481178396074</v>
      </c>
      <c r="AG216" s="135">
        <f t="shared" si="110"/>
        <v>39.770867430441896</v>
      </c>
      <c r="AH216" s="135">
        <f t="shared" si="110"/>
        <v>0</v>
      </c>
      <c r="AI216" s="135">
        <f t="shared" si="110"/>
        <v>12.111292962356792</v>
      </c>
      <c r="AJ216" s="135">
        <f t="shared" si="110"/>
        <v>0</v>
      </c>
      <c r="AK216" s="135">
        <f t="shared" si="110"/>
        <v>19.312602291325696</v>
      </c>
      <c r="AL216" s="135">
        <f t="shared" si="110"/>
        <v>0.65466448445171854</v>
      </c>
      <c r="AM216" s="135">
        <f t="shared" ref="AM216:BW216" si="111">(AM49/$CD49)*100</f>
        <v>0</v>
      </c>
      <c r="AN216" s="135">
        <f t="shared" si="111"/>
        <v>0.61255742725880558</v>
      </c>
      <c r="AO216" s="135">
        <f t="shared" si="111"/>
        <v>0</v>
      </c>
      <c r="AP216" s="135">
        <f t="shared" si="111"/>
        <v>0</v>
      </c>
      <c r="AQ216" s="135">
        <f t="shared" si="111"/>
        <v>0</v>
      </c>
      <c r="AR216" s="135">
        <f t="shared" si="111"/>
        <v>0</v>
      </c>
      <c r="AS216" s="135">
        <f t="shared" si="111"/>
        <v>0</v>
      </c>
      <c r="AT216" s="135">
        <f t="shared" si="111"/>
        <v>0</v>
      </c>
      <c r="AU216" s="135">
        <f t="shared" si="111"/>
        <v>0.30627871362940279</v>
      </c>
      <c r="AV216" s="135">
        <f t="shared" si="111"/>
        <v>0</v>
      </c>
      <c r="AW216" s="135">
        <f t="shared" si="111"/>
        <v>0</v>
      </c>
      <c r="AX216" s="135">
        <f t="shared" si="111"/>
        <v>0</v>
      </c>
      <c r="AY216" s="135">
        <f t="shared" si="111"/>
        <v>0</v>
      </c>
      <c r="AZ216" s="135">
        <f t="shared" si="111"/>
        <v>0.30627871362940279</v>
      </c>
      <c r="BA216" s="135">
        <f t="shared" si="111"/>
        <v>0</v>
      </c>
      <c r="BB216" s="135">
        <f t="shared" si="111"/>
        <v>0</v>
      </c>
      <c r="BC216" s="135">
        <f t="shared" si="111"/>
        <v>0</v>
      </c>
      <c r="BD216" s="135">
        <f t="shared" si="111"/>
        <v>0</v>
      </c>
      <c r="BE216" s="135">
        <f t="shared" si="111"/>
        <v>0</v>
      </c>
      <c r="BF216" s="135">
        <f t="shared" si="111"/>
        <v>0.61255742725880558</v>
      </c>
      <c r="BG216" s="135">
        <f t="shared" si="111"/>
        <v>0</v>
      </c>
      <c r="BH216" s="135">
        <f t="shared" si="111"/>
        <v>0.30627871362940279</v>
      </c>
      <c r="BI216" s="135">
        <f t="shared" si="111"/>
        <v>0</v>
      </c>
      <c r="BJ216" s="135">
        <f t="shared" si="111"/>
        <v>0.30627871362940279</v>
      </c>
      <c r="BK216" s="135">
        <f t="shared" si="111"/>
        <v>0</v>
      </c>
      <c r="BL216" s="135">
        <f t="shared" si="111"/>
        <v>0</v>
      </c>
      <c r="BM216" s="135">
        <f t="shared" si="111"/>
        <v>0</v>
      </c>
      <c r="BN216" s="135">
        <f t="shared" si="111"/>
        <v>0</v>
      </c>
      <c r="BO216" s="135">
        <f t="shared" si="111"/>
        <v>0.61255742725880558</v>
      </c>
      <c r="BP216" s="135">
        <f t="shared" si="111"/>
        <v>0</v>
      </c>
      <c r="BQ216" s="135">
        <f t="shared" si="111"/>
        <v>0</v>
      </c>
      <c r="BR216" s="135">
        <f t="shared" si="111"/>
        <v>0</v>
      </c>
      <c r="BS216" s="135">
        <f t="shared" si="111"/>
        <v>1.5313935681470139</v>
      </c>
      <c r="BT216" s="135">
        <f t="shared" si="111"/>
        <v>0</v>
      </c>
      <c r="BU216" s="135">
        <f t="shared" si="111"/>
        <v>0</v>
      </c>
      <c r="BV216" s="135">
        <f t="shared" si="111"/>
        <v>1.5313935681470139</v>
      </c>
      <c r="BW216" s="135">
        <f t="shared" si="111"/>
        <v>0.30627871362940279</v>
      </c>
      <c r="CA216" s="135">
        <f t="shared" si="66"/>
        <v>100</v>
      </c>
      <c r="CD216" s="135">
        <f t="shared" si="67"/>
        <v>100</v>
      </c>
    </row>
    <row r="217" spans="1:82" x14ac:dyDescent="0.2">
      <c r="A217" s="135">
        <v>3</v>
      </c>
      <c r="B217" s="136">
        <v>17</v>
      </c>
      <c r="C217" s="135" t="s">
        <v>425</v>
      </c>
      <c r="D217" s="146">
        <v>209</v>
      </c>
      <c r="E217" s="164">
        <v>269</v>
      </c>
      <c r="F217" s="135">
        <v>213</v>
      </c>
      <c r="G217" s="140">
        <f>'Revised Stratig. - April ''08'!G381</f>
        <v>8461</v>
      </c>
      <c r="I217" s="135">
        <f t="shared" ref="I217:AL217" si="112">(I50/$CA50)*100</f>
        <v>0</v>
      </c>
      <c r="J217" s="135">
        <f t="shared" si="112"/>
        <v>2.3102310231023102</v>
      </c>
      <c r="K217" s="135">
        <f t="shared" si="112"/>
        <v>0</v>
      </c>
      <c r="L217" s="135">
        <f t="shared" si="112"/>
        <v>1.9801980198019802</v>
      </c>
      <c r="M217" s="135">
        <f t="shared" si="112"/>
        <v>0.66006600660066006</v>
      </c>
      <c r="N217" s="135">
        <f t="shared" si="112"/>
        <v>2.3102310231023102</v>
      </c>
      <c r="O217" s="135">
        <f t="shared" si="112"/>
        <v>11.881188118811881</v>
      </c>
      <c r="P217" s="135">
        <f t="shared" si="112"/>
        <v>0</v>
      </c>
      <c r="Q217" s="135">
        <f t="shared" si="112"/>
        <v>0</v>
      </c>
      <c r="R217" s="135">
        <f t="shared" si="112"/>
        <v>0</v>
      </c>
      <c r="S217" s="135">
        <f t="shared" si="112"/>
        <v>0</v>
      </c>
      <c r="T217" s="135">
        <f t="shared" si="112"/>
        <v>0.66006600660066006</v>
      </c>
      <c r="U217" s="135">
        <f t="shared" si="112"/>
        <v>0</v>
      </c>
      <c r="V217" s="135">
        <f t="shared" si="112"/>
        <v>0</v>
      </c>
      <c r="W217" s="135">
        <f t="shared" si="112"/>
        <v>1.3201320132013201</v>
      </c>
      <c r="X217" s="135">
        <f t="shared" si="112"/>
        <v>0</v>
      </c>
      <c r="Y217" s="135">
        <f t="shared" si="112"/>
        <v>0</v>
      </c>
      <c r="Z217" s="135">
        <f t="shared" si="112"/>
        <v>0</v>
      </c>
      <c r="AA217" s="135">
        <f t="shared" si="112"/>
        <v>0.33003300330033003</v>
      </c>
      <c r="AB217" s="135">
        <f t="shared" si="112"/>
        <v>0</v>
      </c>
      <c r="AC217" s="135">
        <f t="shared" si="112"/>
        <v>0.99009900990099009</v>
      </c>
      <c r="AD217" s="135">
        <f t="shared" si="112"/>
        <v>0.33003300330033003</v>
      </c>
      <c r="AE217" s="135">
        <f t="shared" si="112"/>
        <v>0.99009900990099009</v>
      </c>
      <c r="AF217" s="135">
        <f t="shared" si="112"/>
        <v>5.6105610561056105</v>
      </c>
      <c r="AG217" s="135">
        <f t="shared" si="112"/>
        <v>40.924092409240927</v>
      </c>
      <c r="AH217" s="135">
        <f t="shared" si="112"/>
        <v>0</v>
      </c>
      <c r="AI217" s="135">
        <f t="shared" si="112"/>
        <v>9.5709570957095718</v>
      </c>
      <c r="AJ217" s="135">
        <f t="shared" si="112"/>
        <v>0.33003300330033003</v>
      </c>
      <c r="AK217" s="135">
        <f t="shared" si="112"/>
        <v>18.481848184818482</v>
      </c>
      <c r="AL217" s="135">
        <f t="shared" si="112"/>
        <v>1.3201320132013201</v>
      </c>
      <c r="AM217" s="135">
        <f t="shared" ref="AM217:BW217" si="113">(AM50/$CD50)*100</f>
        <v>0.58823529411764708</v>
      </c>
      <c r="AN217" s="135">
        <f t="shared" si="113"/>
        <v>0.88235294117647056</v>
      </c>
      <c r="AO217" s="135">
        <f t="shared" si="113"/>
        <v>0</v>
      </c>
      <c r="AP217" s="135">
        <f t="shared" si="113"/>
        <v>0</v>
      </c>
      <c r="AQ217" s="135">
        <f t="shared" si="113"/>
        <v>0.29411764705882354</v>
      </c>
      <c r="AR217" s="135">
        <f t="shared" si="113"/>
        <v>0</v>
      </c>
      <c r="AS217" s="135">
        <f t="shared" si="113"/>
        <v>0</v>
      </c>
      <c r="AT217" s="135">
        <f t="shared" si="113"/>
        <v>0</v>
      </c>
      <c r="AU217" s="135">
        <f t="shared" si="113"/>
        <v>0.88235294117647056</v>
      </c>
      <c r="AV217" s="135">
        <f t="shared" si="113"/>
        <v>0</v>
      </c>
      <c r="AW217" s="135">
        <f t="shared" si="113"/>
        <v>0.29411764705882354</v>
      </c>
      <c r="AX217" s="135">
        <f t="shared" si="113"/>
        <v>0.29411764705882354</v>
      </c>
      <c r="AY217" s="135">
        <f t="shared" si="113"/>
        <v>0</v>
      </c>
      <c r="AZ217" s="135">
        <f t="shared" si="113"/>
        <v>0.88235294117647056</v>
      </c>
      <c r="BA217" s="135">
        <f t="shared" si="113"/>
        <v>0</v>
      </c>
      <c r="BB217" s="135">
        <f t="shared" si="113"/>
        <v>0</v>
      </c>
      <c r="BC217" s="135">
        <f t="shared" si="113"/>
        <v>0</v>
      </c>
      <c r="BD217" s="135">
        <f t="shared" si="113"/>
        <v>0</v>
      </c>
      <c r="BE217" s="135">
        <f t="shared" si="113"/>
        <v>0</v>
      </c>
      <c r="BF217" s="135">
        <f t="shared" si="113"/>
        <v>0.29411764705882354</v>
      </c>
      <c r="BG217" s="135">
        <f t="shared" si="113"/>
        <v>0</v>
      </c>
      <c r="BH217" s="135">
        <f t="shared" si="113"/>
        <v>0.29411764705882354</v>
      </c>
      <c r="BI217" s="135">
        <f t="shared" si="113"/>
        <v>0</v>
      </c>
      <c r="BJ217" s="135">
        <f t="shared" si="113"/>
        <v>0</v>
      </c>
      <c r="BK217" s="135">
        <f t="shared" si="113"/>
        <v>0</v>
      </c>
      <c r="BL217" s="135">
        <f t="shared" si="113"/>
        <v>0</v>
      </c>
      <c r="BM217" s="135">
        <f t="shared" si="113"/>
        <v>0</v>
      </c>
      <c r="BN217" s="135">
        <f t="shared" si="113"/>
        <v>0</v>
      </c>
      <c r="BO217" s="135">
        <f t="shared" si="113"/>
        <v>0</v>
      </c>
      <c r="BP217" s="135">
        <f t="shared" si="113"/>
        <v>0</v>
      </c>
      <c r="BQ217" s="135">
        <f t="shared" si="113"/>
        <v>0</v>
      </c>
      <c r="BR217" s="135">
        <f t="shared" si="113"/>
        <v>0</v>
      </c>
      <c r="BS217" s="135">
        <f t="shared" si="113"/>
        <v>0.58823529411764708</v>
      </c>
      <c r="BT217" s="135">
        <f t="shared" si="113"/>
        <v>0</v>
      </c>
      <c r="BU217" s="135">
        <f t="shared" si="113"/>
        <v>0</v>
      </c>
      <c r="BV217" s="135">
        <f t="shared" si="113"/>
        <v>5.2941176470588234</v>
      </c>
      <c r="BW217" s="135">
        <f t="shared" si="113"/>
        <v>0.29411764705882354</v>
      </c>
      <c r="CA217" s="135">
        <f t="shared" si="66"/>
        <v>100</v>
      </c>
      <c r="CD217" s="135">
        <f t="shared" si="67"/>
        <v>100</v>
      </c>
    </row>
    <row r="218" spans="1:82" x14ac:dyDescent="0.2">
      <c r="A218" s="135">
        <v>3</v>
      </c>
      <c r="B218" s="136">
        <v>19</v>
      </c>
      <c r="C218" s="135" t="s">
        <v>425</v>
      </c>
      <c r="D218" s="146">
        <v>211</v>
      </c>
      <c r="E218" s="164">
        <v>271</v>
      </c>
      <c r="F218" s="135">
        <v>215</v>
      </c>
      <c r="G218" s="140">
        <f>'Revised Stratig. - April ''08'!G383</f>
        <v>8473</v>
      </c>
      <c r="I218" s="135">
        <f t="shared" ref="I218:AL218" si="114">(I51/$CA51)*100</f>
        <v>0</v>
      </c>
      <c r="J218" s="135">
        <f t="shared" si="114"/>
        <v>2.1705426356589146</v>
      </c>
      <c r="K218" s="135">
        <f t="shared" si="114"/>
        <v>4.0310077519379846</v>
      </c>
      <c r="L218" s="135">
        <f t="shared" si="114"/>
        <v>0.93023255813953487</v>
      </c>
      <c r="M218" s="135">
        <f t="shared" si="114"/>
        <v>0.31007751937984496</v>
      </c>
      <c r="N218" s="135">
        <f t="shared" si="114"/>
        <v>0.62015503875968991</v>
      </c>
      <c r="O218" s="135">
        <f t="shared" si="114"/>
        <v>13.953488372093023</v>
      </c>
      <c r="P218" s="135">
        <f t="shared" si="114"/>
        <v>0</v>
      </c>
      <c r="Q218" s="135">
        <f t="shared" si="114"/>
        <v>0</v>
      </c>
      <c r="R218" s="135">
        <f t="shared" si="114"/>
        <v>0</v>
      </c>
      <c r="S218" s="135">
        <f t="shared" si="114"/>
        <v>0</v>
      </c>
      <c r="T218" s="135">
        <f t="shared" si="114"/>
        <v>0</v>
      </c>
      <c r="U218" s="135">
        <f t="shared" si="114"/>
        <v>0.62015503875968991</v>
      </c>
      <c r="V218" s="135">
        <f t="shared" si="114"/>
        <v>0</v>
      </c>
      <c r="W218" s="135">
        <f t="shared" si="114"/>
        <v>0.62015503875968991</v>
      </c>
      <c r="X218" s="135">
        <f t="shared" si="114"/>
        <v>0</v>
      </c>
      <c r="Y218" s="135">
        <f t="shared" si="114"/>
        <v>0</v>
      </c>
      <c r="Z218" s="135">
        <f t="shared" si="114"/>
        <v>0</v>
      </c>
      <c r="AA218" s="135">
        <f t="shared" si="114"/>
        <v>0.31007751937984496</v>
      </c>
      <c r="AB218" s="135">
        <f t="shared" si="114"/>
        <v>0</v>
      </c>
      <c r="AC218" s="135">
        <f t="shared" si="114"/>
        <v>1.2403100775193798</v>
      </c>
      <c r="AD218" s="135">
        <f t="shared" si="114"/>
        <v>0</v>
      </c>
      <c r="AE218" s="135">
        <f t="shared" si="114"/>
        <v>1.2403100775193798</v>
      </c>
      <c r="AF218" s="135">
        <f t="shared" si="114"/>
        <v>8.3720930232558146</v>
      </c>
      <c r="AG218" s="135">
        <f t="shared" si="114"/>
        <v>36.124031007751938</v>
      </c>
      <c r="AH218" s="135">
        <f t="shared" si="114"/>
        <v>0</v>
      </c>
      <c r="AI218" s="135">
        <f t="shared" si="114"/>
        <v>11.782945736434108</v>
      </c>
      <c r="AJ218" s="135">
        <f t="shared" si="114"/>
        <v>0</v>
      </c>
      <c r="AK218" s="135">
        <f t="shared" si="114"/>
        <v>16.434108527131784</v>
      </c>
      <c r="AL218" s="135">
        <f t="shared" si="114"/>
        <v>1.2403100775193798</v>
      </c>
      <c r="AM218" s="135">
        <f t="shared" ref="AM218:BW218" si="115">(AM51/$CD51)*100</f>
        <v>0.55788005578800559</v>
      </c>
      <c r="AN218" s="135">
        <f t="shared" si="115"/>
        <v>0.55788005578800559</v>
      </c>
      <c r="AO218" s="135">
        <f t="shared" si="115"/>
        <v>0</v>
      </c>
      <c r="AP218" s="135">
        <f t="shared" si="115"/>
        <v>0</v>
      </c>
      <c r="AQ218" s="135">
        <f t="shared" si="115"/>
        <v>0</v>
      </c>
      <c r="AR218" s="135">
        <f t="shared" si="115"/>
        <v>0.2789400278940028</v>
      </c>
      <c r="AS218" s="135">
        <f t="shared" si="115"/>
        <v>0</v>
      </c>
      <c r="AT218" s="135">
        <f t="shared" si="115"/>
        <v>0</v>
      </c>
      <c r="AU218" s="135">
        <f t="shared" si="115"/>
        <v>0</v>
      </c>
      <c r="AV218" s="135">
        <f t="shared" si="115"/>
        <v>0</v>
      </c>
      <c r="AW218" s="135">
        <f t="shared" si="115"/>
        <v>0</v>
      </c>
      <c r="AX218" s="135">
        <f t="shared" si="115"/>
        <v>0</v>
      </c>
      <c r="AY218" s="135">
        <f t="shared" si="115"/>
        <v>0</v>
      </c>
      <c r="AZ218" s="135">
        <f t="shared" si="115"/>
        <v>0.55788005578800559</v>
      </c>
      <c r="BA218" s="135">
        <f t="shared" si="115"/>
        <v>0</v>
      </c>
      <c r="BB218" s="135">
        <f t="shared" si="115"/>
        <v>0</v>
      </c>
      <c r="BC218" s="135">
        <f t="shared" si="115"/>
        <v>0</v>
      </c>
      <c r="BD218" s="135">
        <f t="shared" si="115"/>
        <v>0</v>
      </c>
      <c r="BE218" s="135">
        <f t="shared" si="115"/>
        <v>0</v>
      </c>
      <c r="BF218" s="135">
        <f t="shared" si="115"/>
        <v>0</v>
      </c>
      <c r="BG218" s="135">
        <f t="shared" si="115"/>
        <v>0</v>
      </c>
      <c r="BH218" s="135">
        <f t="shared" si="115"/>
        <v>0</v>
      </c>
      <c r="BI218" s="135">
        <f t="shared" si="115"/>
        <v>0</v>
      </c>
      <c r="BJ218" s="135">
        <f t="shared" si="115"/>
        <v>0</v>
      </c>
      <c r="BK218" s="135">
        <f t="shared" si="115"/>
        <v>0</v>
      </c>
      <c r="BL218" s="135">
        <f t="shared" si="115"/>
        <v>0.2789400278940028</v>
      </c>
      <c r="BM218" s="135">
        <f t="shared" si="115"/>
        <v>0</v>
      </c>
      <c r="BN218" s="135">
        <f t="shared" si="115"/>
        <v>0</v>
      </c>
      <c r="BO218" s="135">
        <f t="shared" si="115"/>
        <v>0.2789400278940028</v>
      </c>
      <c r="BP218" s="135">
        <f t="shared" si="115"/>
        <v>0</v>
      </c>
      <c r="BQ218" s="135">
        <f t="shared" si="115"/>
        <v>0</v>
      </c>
      <c r="BR218" s="135">
        <f t="shared" si="115"/>
        <v>0</v>
      </c>
      <c r="BS218" s="135">
        <f t="shared" si="115"/>
        <v>0.2789400278940028</v>
      </c>
      <c r="BT218" s="135">
        <f t="shared" si="115"/>
        <v>0</v>
      </c>
      <c r="BU218" s="135">
        <f t="shared" si="115"/>
        <v>0</v>
      </c>
      <c r="BV218" s="135">
        <f t="shared" si="115"/>
        <v>3.3472803347280333</v>
      </c>
      <c r="BW218" s="135">
        <f t="shared" si="115"/>
        <v>3.905160390516039</v>
      </c>
      <c r="CA218" s="135">
        <f t="shared" si="66"/>
        <v>100</v>
      </c>
      <c r="CD218" s="135">
        <f t="shared" si="67"/>
        <v>100</v>
      </c>
    </row>
    <row r="219" spans="1:82" x14ac:dyDescent="0.2">
      <c r="A219" s="135">
        <v>3</v>
      </c>
      <c r="B219" s="136">
        <v>20</v>
      </c>
      <c r="C219" s="135" t="s">
        <v>425</v>
      </c>
      <c r="D219" s="146">
        <v>212</v>
      </c>
      <c r="E219" s="164">
        <v>272</v>
      </c>
      <c r="F219" s="135">
        <v>216</v>
      </c>
      <c r="G219" s="140">
        <f>'Revised Stratig. - April ''08'!G384</f>
        <v>8480</v>
      </c>
      <c r="I219" s="135">
        <f t="shared" ref="I219:AL219" si="116">(I52/$CA52)*100</f>
        <v>0</v>
      </c>
      <c r="J219" s="135">
        <f t="shared" si="116"/>
        <v>0.60240963855421692</v>
      </c>
      <c r="K219" s="135">
        <f t="shared" si="116"/>
        <v>3.9156626506024099</v>
      </c>
      <c r="L219" s="135">
        <f t="shared" si="116"/>
        <v>0.60240963855421692</v>
      </c>
      <c r="M219" s="135">
        <f t="shared" si="116"/>
        <v>0.30120481927710846</v>
      </c>
      <c r="N219" s="135">
        <f t="shared" si="116"/>
        <v>0.60240963855421692</v>
      </c>
      <c r="O219" s="135">
        <f t="shared" si="116"/>
        <v>10.843373493975903</v>
      </c>
      <c r="P219" s="135">
        <f t="shared" si="116"/>
        <v>0.30120481927710846</v>
      </c>
      <c r="Q219" s="135">
        <f t="shared" si="116"/>
        <v>0</v>
      </c>
      <c r="R219" s="135">
        <f t="shared" si="116"/>
        <v>0</v>
      </c>
      <c r="S219" s="135">
        <f t="shared" si="116"/>
        <v>0</v>
      </c>
      <c r="T219" s="135">
        <f t="shared" si="116"/>
        <v>0</v>
      </c>
      <c r="U219" s="135">
        <f t="shared" si="116"/>
        <v>0</v>
      </c>
      <c r="V219" s="135">
        <f t="shared" si="116"/>
        <v>0.30120481927710846</v>
      </c>
      <c r="W219" s="135">
        <f t="shared" si="116"/>
        <v>0.90361445783132521</v>
      </c>
      <c r="X219" s="135">
        <f t="shared" si="116"/>
        <v>0</v>
      </c>
      <c r="Y219" s="135">
        <f t="shared" si="116"/>
        <v>0</v>
      </c>
      <c r="Z219" s="135">
        <f t="shared" si="116"/>
        <v>0</v>
      </c>
      <c r="AA219" s="135">
        <f t="shared" si="116"/>
        <v>0.30120481927710846</v>
      </c>
      <c r="AB219" s="135">
        <f t="shared" si="116"/>
        <v>0</v>
      </c>
      <c r="AC219" s="135">
        <f t="shared" si="116"/>
        <v>0.30120481927710846</v>
      </c>
      <c r="AD219" s="135">
        <f t="shared" si="116"/>
        <v>0</v>
      </c>
      <c r="AE219" s="135">
        <f t="shared" si="116"/>
        <v>0.30120481927710846</v>
      </c>
      <c r="AF219" s="135">
        <f t="shared" si="116"/>
        <v>10.843373493975903</v>
      </c>
      <c r="AG219" s="135">
        <f t="shared" si="116"/>
        <v>36.445783132530117</v>
      </c>
      <c r="AH219" s="135">
        <f t="shared" si="116"/>
        <v>0</v>
      </c>
      <c r="AI219" s="135">
        <f t="shared" si="116"/>
        <v>9.0361445783132535</v>
      </c>
      <c r="AJ219" s="135">
        <f t="shared" si="116"/>
        <v>0.30120481927710846</v>
      </c>
      <c r="AK219" s="135">
        <f t="shared" si="116"/>
        <v>22.590361445783135</v>
      </c>
      <c r="AL219" s="135">
        <f t="shared" si="116"/>
        <v>1.5060240963855422</v>
      </c>
      <c r="AM219" s="135">
        <f t="shared" ref="AM219:BW219" si="117">(AM52/$CD52)*100</f>
        <v>0.54794520547945202</v>
      </c>
      <c r="AN219" s="135">
        <f t="shared" si="117"/>
        <v>1.095890410958904</v>
      </c>
      <c r="AO219" s="135">
        <f t="shared" si="117"/>
        <v>0</v>
      </c>
      <c r="AP219" s="135">
        <f t="shared" si="117"/>
        <v>0</v>
      </c>
      <c r="AQ219" s="135">
        <f t="shared" si="117"/>
        <v>0</v>
      </c>
      <c r="AR219" s="135">
        <f t="shared" si="117"/>
        <v>0</v>
      </c>
      <c r="AS219" s="135">
        <f t="shared" si="117"/>
        <v>0</v>
      </c>
      <c r="AT219" s="135">
        <f t="shared" si="117"/>
        <v>0</v>
      </c>
      <c r="AU219" s="135">
        <f t="shared" si="117"/>
        <v>0.27397260273972601</v>
      </c>
      <c r="AV219" s="135">
        <f t="shared" si="117"/>
        <v>0</v>
      </c>
      <c r="AW219" s="135">
        <f t="shared" si="117"/>
        <v>0</v>
      </c>
      <c r="AX219" s="135">
        <f t="shared" si="117"/>
        <v>1.095890410958904</v>
      </c>
      <c r="AY219" s="135">
        <f t="shared" si="117"/>
        <v>0</v>
      </c>
      <c r="AZ219" s="135">
        <f t="shared" si="117"/>
        <v>1.095890410958904</v>
      </c>
      <c r="BA219" s="135">
        <f t="shared" si="117"/>
        <v>0</v>
      </c>
      <c r="BB219" s="135">
        <f t="shared" si="117"/>
        <v>0</v>
      </c>
      <c r="BC219" s="135">
        <f t="shared" si="117"/>
        <v>0</v>
      </c>
      <c r="BD219" s="135">
        <f t="shared" si="117"/>
        <v>0</v>
      </c>
      <c r="BE219" s="135">
        <f t="shared" si="117"/>
        <v>0</v>
      </c>
      <c r="BF219" s="135">
        <f t="shared" si="117"/>
        <v>0.27397260273972601</v>
      </c>
      <c r="BG219" s="135">
        <f t="shared" si="117"/>
        <v>0</v>
      </c>
      <c r="BH219" s="135">
        <f t="shared" si="117"/>
        <v>0</v>
      </c>
      <c r="BI219" s="135">
        <f t="shared" si="117"/>
        <v>0</v>
      </c>
      <c r="BJ219" s="135">
        <f t="shared" si="117"/>
        <v>0</v>
      </c>
      <c r="BK219" s="135">
        <f t="shared" si="117"/>
        <v>0</v>
      </c>
      <c r="BL219" s="135">
        <f t="shared" si="117"/>
        <v>0</v>
      </c>
      <c r="BM219" s="135">
        <f t="shared" si="117"/>
        <v>0</v>
      </c>
      <c r="BN219" s="135">
        <f t="shared" si="117"/>
        <v>0</v>
      </c>
      <c r="BO219" s="135">
        <f t="shared" si="117"/>
        <v>0.54794520547945202</v>
      </c>
      <c r="BP219" s="135">
        <f t="shared" si="117"/>
        <v>0</v>
      </c>
      <c r="BQ219" s="135">
        <f t="shared" si="117"/>
        <v>0</v>
      </c>
      <c r="BR219" s="135">
        <f t="shared" si="117"/>
        <v>0</v>
      </c>
      <c r="BS219" s="135">
        <f t="shared" si="117"/>
        <v>1.095890410958904</v>
      </c>
      <c r="BT219" s="135">
        <f t="shared" si="117"/>
        <v>0</v>
      </c>
      <c r="BU219" s="135">
        <f t="shared" si="117"/>
        <v>0</v>
      </c>
      <c r="BV219" s="135">
        <f t="shared" si="117"/>
        <v>2.4657534246575343</v>
      </c>
      <c r="BW219" s="135">
        <f t="shared" si="117"/>
        <v>0.54794520547945202</v>
      </c>
      <c r="CA219" s="135">
        <f t="shared" si="66"/>
        <v>100</v>
      </c>
      <c r="CD219" s="135">
        <f t="shared" si="67"/>
        <v>100</v>
      </c>
    </row>
    <row r="220" spans="1:82" x14ac:dyDescent="0.2">
      <c r="A220" s="135">
        <v>3</v>
      </c>
      <c r="B220" s="136">
        <v>21</v>
      </c>
      <c r="C220" s="135" t="s">
        <v>425</v>
      </c>
      <c r="D220" s="146">
        <v>213</v>
      </c>
      <c r="E220" s="164">
        <v>273</v>
      </c>
      <c r="F220" s="135">
        <v>217</v>
      </c>
      <c r="G220" s="140">
        <f>'Revised Stratig. - April ''08'!G385</f>
        <v>8486</v>
      </c>
      <c r="I220" s="135">
        <f t="shared" ref="I220:AL220" si="118">(I53/$CA53)*100</f>
        <v>0</v>
      </c>
      <c r="J220" s="135">
        <f t="shared" si="118"/>
        <v>0</v>
      </c>
      <c r="K220" s="135">
        <f t="shared" si="118"/>
        <v>3.6605657237936775</v>
      </c>
      <c r="L220" s="135">
        <f t="shared" si="118"/>
        <v>0.66555740432612309</v>
      </c>
      <c r="M220" s="135">
        <f t="shared" si="118"/>
        <v>0</v>
      </c>
      <c r="N220" s="135">
        <f t="shared" si="118"/>
        <v>0.33277870216306155</v>
      </c>
      <c r="O220" s="135">
        <f t="shared" si="118"/>
        <v>15.307820299500833</v>
      </c>
      <c r="P220" s="135">
        <f t="shared" si="118"/>
        <v>0</v>
      </c>
      <c r="Q220" s="135">
        <f t="shared" si="118"/>
        <v>0</v>
      </c>
      <c r="R220" s="135">
        <f t="shared" si="118"/>
        <v>0</v>
      </c>
      <c r="S220" s="135">
        <f t="shared" si="118"/>
        <v>0</v>
      </c>
      <c r="T220" s="135">
        <f t="shared" si="118"/>
        <v>0</v>
      </c>
      <c r="U220" s="135">
        <f t="shared" si="118"/>
        <v>0.33277870216306155</v>
      </c>
      <c r="V220" s="135">
        <f t="shared" si="118"/>
        <v>0</v>
      </c>
      <c r="W220" s="135">
        <f t="shared" si="118"/>
        <v>0.66555740432612309</v>
      </c>
      <c r="X220" s="135">
        <f t="shared" si="118"/>
        <v>0</v>
      </c>
      <c r="Y220" s="135">
        <f t="shared" si="118"/>
        <v>0</v>
      </c>
      <c r="Z220" s="135">
        <f t="shared" si="118"/>
        <v>0</v>
      </c>
      <c r="AA220" s="135">
        <f t="shared" si="118"/>
        <v>0.33277870216306155</v>
      </c>
      <c r="AB220" s="135">
        <f t="shared" si="118"/>
        <v>0</v>
      </c>
      <c r="AC220" s="135">
        <f t="shared" si="118"/>
        <v>0.66555740432612309</v>
      </c>
      <c r="AD220" s="135">
        <f t="shared" si="118"/>
        <v>0</v>
      </c>
      <c r="AE220" s="135">
        <f t="shared" si="118"/>
        <v>1.3311148086522462</v>
      </c>
      <c r="AF220" s="135">
        <f t="shared" si="118"/>
        <v>7.9866888519134775</v>
      </c>
      <c r="AG220" s="135">
        <f t="shared" si="118"/>
        <v>32.113144758735437</v>
      </c>
      <c r="AH220" s="135">
        <f t="shared" si="118"/>
        <v>0</v>
      </c>
      <c r="AI220" s="135">
        <f t="shared" si="118"/>
        <v>9.6505823627287857</v>
      </c>
      <c r="AJ220" s="135">
        <f t="shared" si="118"/>
        <v>0</v>
      </c>
      <c r="AK220" s="135">
        <f t="shared" si="118"/>
        <v>25.623960066555739</v>
      </c>
      <c r="AL220" s="135">
        <f t="shared" si="118"/>
        <v>1.3311148086522462</v>
      </c>
      <c r="AM220" s="135">
        <f t="shared" ref="AM220:BW220" si="119">(AM53/$CD53)*100</f>
        <v>0.31397174254317112</v>
      </c>
      <c r="AN220" s="135">
        <f t="shared" si="119"/>
        <v>1.8838304552590266</v>
      </c>
      <c r="AO220" s="135">
        <f t="shared" si="119"/>
        <v>0</v>
      </c>
      <c r="AP220" s="135">
        <f t="shared" si="119"/>
        <v>0</v>
      </c>
      <c r="AQ220" s="135">
        <f t="shared" si="119"/>
        <v>0.62794348508634223</v>
      </c>
      <c r="AR220" s="135">
        <f t="shared" si="119"/>
        <v>0</v>
      </c>
      <c r="AS220" s="135">
        <f t="shared" si="119"/>
        <v>0</v>
      </c>
      <c r="AT220" s="135">
        <f t="shared" si="119"/>
        <v>0</v>
      </c>
      <c r="AU220" s="135">
        <f t="shared" si="119"/>
        <v>0.9419152276295133</v>
      </c>
      <c r="AV220" s="135">
        <f t="shared" si="119"/>
        <v>0</v>
      </c>
      <c r="AW220" s="135">
        <f t="shared" si="119"/>
        <v>0</v>
      </c>
      <c r="AX220" s="135">
        <f t="shared" si="119"/>
        <v>0.31397174254317112</v>
      </c>
      <c r="AY220" s="135">
        <f t="shared" si="119"/>
        <v>0</v>
      </c>
      <c r="AZ220" s="135">
        <f t="shared" si="119"/>
        <v>0</v>
      </c>
      <c r="BA220" s="135">
        <f t="shared" si="119"/>
        <v>0</v>
      </c>
      <c r="BB220" s="135">
        <f t="shared" si="119"/>
        <v>0</v>
      </c>
      <c r="BC220" s="135">
        <f t="shared" si="119"/>
        <v>0</v>
      </c>
      <c r="BD220" s="135">
        <f t="shared" si="119"/>
        <v>0</v>
      </c>
      <c r="BE220" s="135">
        <f t="shared" si="119"/>
        <v>0</v>
      </c>
      <c r="BF220" s="135">
        <f t="shared" si="119"/>
        <v>0.31397174254317112</v>
      </c>
      <c r="BG220" s="135">
        <f t="shared" si="119"/>
        <v>0</v>
      </c>
      <c r="BH220" s="135">
        <f t="shared" si="119"/>
        <v>0</v>
      </c>
      <c r="BI220" s="135">
        <f t="shared" si="119"/>
        <v>0</v>
      </c>
      <c r="BJ220" s="135">
        <f t="shared" si="119"/>
        <v>0</v>
      </c>
      <c r="BK220" s="135">
        <f t="shared" si="119"/>
        <v>0</v>
      </c>
      <c r="BL220" s="135">
        <f t="shared" si="119"/>
        <v>0</v>
      </c>
      <c r="BM220" s="135">
        <f t="shared" si="119"/>
        <v>0</v>
      </c>
      <c r="BN220" s="135">
        <f t="shared" si="119"/>
        <v>0</v>
      </c>
      <c r="BO220" s="135">
        <f t="shared" si="119"/>
        <v>0.31397174254317112</v>
      </c>
      <c r="BP220" s="135">
        <f t="shared" si="119"/>
        <v>0</v>
      </c>
      <c r="BQ220" s="135">
        <f t="shared" si="119"/>
        <v>0</v>
      </c>
      <c r="BR220" s="135">
        <f t="shared" si="119"/>
        <v>0</v>
      </c>
      <c r="BS220" s="135">
        <f t="shared" si="119"/>
        <v>0.31397174254317112</v>
      </c>
      <c r="BT220" s="135">
        <f t="shared" si="119"/>
        <v>0</v>
      </c>
      <c r="BU220" s="135">
        <f t="shared" si="119"/>
        <v>0</v>
      </c>
      <c r="BV220" s="135">
        <f t="shared" si="119"/>
        <v>0.62794348508634223</v>
      </c>
      <c r="BW220" s="135">
        <f t="shared" si="119"/>
        <v>0</v>
      </c>
      <c r="CA220" s="135">
        <f t="shared" si="66"/>
        <v>100</v>
      </c>
      <c r="CD220" s="135">
        <f t="shared" si="67"/>
        <v>100</v>
      </c>
    </row>
    <row r="221" spans="1:82" x14ac:dyDescent="0.2">
      <c r="A221" s="135">
        <v>3</v>
      </c>
      <c r="B221" s="136">
        <v>22</v>
      </c>
      <c r="C221" s="135" t="s">
        <v>425</v>
      </c>
      <c r="D221" s="146">
        <v>214</v>
      </c>
      <c r="E221" s="164">
        <v>274</v>
      </c>
      <c r="F221" s="135">
        <v>218</v>
      </c>
      <c r="G221" s="140">
        <f>'Revised Stratig. - April ''08'!G386</f>
        <v>8492</v>
      </c>
      <c r="I221" s="135">
        <f t="shared" ref="I221:AL221" si="120">(I54/$CA54)*100</f>
        <v>0</v>
      </c>
      <c r="J221" s="135">
        <f t="shared" si="120"/>
        <v>3.0303030303030303</v>
      </c>
      <c r="K221" s="135">
        <f t="shared" si="120"/>
        <v>2.3569023569023568</v>
      </c>
      <c r="L221" s="135">
        <f t="shared" si="120"/>
        <v>0.67340067340067333</v>
      </c>
      <c r="M221" s="135">
        <f t="shared" si="120"/>
        <v>0.67340067340067333</v>
      </c>
      <c r="N221" s="135">
        <f t="shared" si="120"/>
        <v>0.33670033670033667</v>
      </c>
      <c r="O221" s="135">
        <f t="shared" si="120"/>
        <v>11.784511784511785</v>
      </c>
      <c r="P221" s="135">
        <f t="shared" si="120"/>
        <v>0.33670033670033667</v>
      </c>
      <c r="Q221" s="135">
        <f t="shared" si="120"/>
        <v>0</v>
      </c>
      <c r="R221" s="135">
        <f t="shared" si="120"/>
        <v>0</v>
      </c>
      <c r="S221" s="135">
        <f t="shared" si="120"/>
        <v>0</v>
      </c>
      <c r="T221" s="135">
        <f t="shared" si="120"/>
        <v>0.33670033670033667</v>
      </c>
      <c r="U221" s="135">
        <f t="shared" si="120"/>
        <v>1.0101010101010102</v>
      </c>
      <c r="V221" s="135">
        <f t="shared" si="120"/>
        <v>0</v>
      </c>
      <c r="W221" s="135">
        <f t="shared" si="120"/>
        <v>0.67340067340067333</v>
      </c>
      <c r="X221" s="135">
        <f t="shared" si="120"/>
        <v>0</v>
      </c>
      <c r="Y221" s="135">
        <f t="shared" si="120"/>
        <v>0</v>
      </c>
      <c r="Z221" s="135">
        <f t="shared" si="120"/>
        <v>0</v>
      </c>
      <c r="AA221" s="135">
        <f t="shared" si="120"/>
        <v>0.33670033670033667</v>
      </c>
      <c r="AB221" s="135">
        <f t="shared" si="120"/>
        <v>0</v>
      </c>
      <c r="AC221" s="135">
        <f t="shared" si="120"/>
        <v>1.0101010101010102</v>
      </c>
      <c r="AD221" s="135">
        <f t="shared" si="120"/>
        <v>0.33670033670033667</v>
      </c>
      <c r="AE221" s="135">
        <f t="shared" si="120"/>
        <v>1.3468013468013467</v>
      </c>
      <c r="AF221" s="135">
        <f t="shared" si="120"/>
        <v>12.794612794612794</v>
      </c>
      <c r="AG221" s="135">
        <f t="shared" si="120"/>
        <v>30.976430976430976</v>
      </c>
      <c r="AH221" s="135">
        <f t="shared" si="120"/>
        <v>0.33670033670033667</v>
      </c>
      <c r="AI221" s="135">
        <f t="shared" si="120"/>
        <v>11.447811447811448</v>
      </c>
      <c r="AJ221" s="135">
        <f t="shared" si="120"/>
        <v>0</v>
      </c>
      <c r="AK221" s="135">
        <f t="shared" si="120"/>
        <v>19.528619528619529</v>
      </c>
      <c r="AL221" s="135">
        <f t="shared" si="120"/>
        <v>0.67340067340067333</v>
      </c>
      <c r="AM221" s="135">
        <f t="shared" ref="AM221:BW221" si="121">(AM54/$CD54)*100</f>
        <v>0.62893081761006298</v>
      </c>
      <c r="AN221" s="135">
        <f t="shared" si="121"/>
        <v>0</v>
      </c>
      <c r="AO221" s="135">
        <f t="shared" si="121"/>
        <v>0</v>
      </c>
      <c r="AP221" s="135">
        <f t="shared" si="121"/>
        <v>0</v>
      </c>
      <c r="AQ221" s="135">
        <f t="shared" si="121"/>
        <v>0.31446540880503149</v>
      </c>
      <c r="AR221" s="135">
        <f t="shared" si="121"/>
        <v>0</v>
      </c>
      <c r="AS221" s="135">
        <f t="shared" si="121"/>
        <v>0</v>
      </c>
      <c r="AT221" s="135">
        <f t="shared" si="121"/>
        <v>0</v>
      </c>
      <c r="AU221" s="135">
        <f t="shared" si="121"/>
        <v>0.31446540880503149</v>
      </c>
      <c r="AV221" s="135">
        <f t="shared" si="121"/>
        <v>0</v>
      </c>
      <c r="AW221" s="135">
        <f t="shared" si="121"/>
        <v>0</v>
      </c>
      <c r="AX221" s="135">
        <f t="shared" si="121"/>
        <v>0.31446540880503149</v>
      </c>
      <c r="AY221" s="135">
        <f t="shared" si="121"/>
        <v>0</v>
      </c>
      <c r="AZ221" s="135">
        <f t="shared" si="121"/>
        <v>0.62893081761006298</v>
      </c>
      <c r="BA221" s="135">
        <f t="shared" si="121"/>
        <v>0</v>
      </c>
      <c r="BB221" s="135">
        <f t="shared" si="121"/>
        <v>0</v>
      </c>
      <c r="BC221" s="135">
        <f t="shared" si="121"/>
        <v>0</v>
      </c>
      <c r="BD221" s="135">
        <f t="shared" si="121"/>
        <v>0</v>
      </c>
      <c r="BE221" s="135">
        <f t="shared" si="121"/>
        <v>0</v>
      </c>
      <c r="BF221" s="135">
        <f t="shared" si="121"/>
        <v>0</v>
      </c>
      <c r="BG221" s="135">
        <f t="shared" si="121"/>
        <v>0.31446540880503149</v>
      </c>
      <c r="BH221" s="135">
        <f t="shared" si="121"/>
        <v>0</v>
      </c>
      <c r="BI221" s="135">
        <f t="shared" si="121"/>
        <v>0</v>
      </c>
      <c r="BJ221" s="135">
        <f t="shared" si="121"/>
        <v>0</v>
      </c>
      <c r="BK221" s="135">
        <f t="shared" si="121"/>
        <v>0</v>
      </c>
      <c r="BL221" s="135">
        <f t="shared" si="121"/>
        <v>0</v>
      </c>
      <c r="BM221" s="135">
        <f t="shared" si="121"/>
        <v>0</v>
      </c>
      <c r="BN221" s="135">
        <f t="shared" si="121"/>
        <v>0</v>
      </c>
      <c r="BO221" s="135">
        <f t="shared" si="121"/>
        <v>0</v>
      </c>
      <c r="BP221" s="135">
        <f t="shared" si="121"/>
        <v>0</v>
      </c>
      <c r="BQ221" s="135">
        <f t="shared" si="121"/>
        <v>0</v>
      </c>
      <c r="BR221" s="135">
        <f t="shared" si="121"/>
        <v>0</v>
      </c>
      <c r="BS221" s="135">
        <f t="shared" si="121"/>
        <v>0.31446540880503149</v>
      </c>
      <c r="BT221" s="135">
        <f t="shared" si="121"/>
        <v>0</v>
      </c>
      <c r="BU221" s="135">
        <f t="shared" si="121"/>
        <v>0</v>
      </c>
      <c r="BV221" s="135">
        <f t="shared" si="121"/>
        <v>2.8301886792452833</v>
      </c>
      <c r="BW221" s="135">
        <f t="shared" si="121"/>
        <v>0.94339622641509435</v>
      </c>
      <c r="CA221" s="135">
        <f t="shared" si="66"/>
        <v>100</v>
      </c>
      <c r="CD221" s="135">
        <f t="shared" si="67"/>
        <v>100</v>
      </c>
    </row>
    <row r="222" spans="1:82" x14ac:dyDescent="0.2">
      <c r="A222" s="135">
        <v>3</v>
      </c>
      <c r="B222" s="136">
        <v>23</v>
      </c>
      <c r="C222" s="135" t="s">
        <v>425</v>
      </c>
      <c r="D222" s="146">
        <v>215</v>
      </c>
      <c r="E222" s="164">
        <v>275</v>
      </c>
      <c r="F222" s="135">
        <v>219</v>
      </c>
      <c r="G222" s="140">
        <f>'Revised Stratig. - April ''08'!G387</f>
        <v>8498</v>
      </c>
      <c r="I222" s="135">
        <f t="shared" ref="I222:AL222" si="122">(I55/$CA55)*100</f>
        <v>0</v>
      </c>
      <c r="J222" s="135">
        <f t="shared" si="122"/>
        <v>0.6578947368421052</v>
      </c>
      <c r="K222" s="135">
        <f t="shared" si="122"/>
        <v>5.9210526315789469</v>
      </c>
      <c r="L222" s="135">
        <f t="shared" si="122"/>
        <v>0.6578947368421052</v>
      </c>
      <c r="M222" s="135">
        <f t="shared" si="122"/>
        <v>0.3289473684210526</v>
      </c>
      <c r="N222" s="135">
        <f t="shared" si="122"/>
        <v>0.3289473684210526</v>
      </c>
      <c r="O222" s="135">
        <f t="shared" si="122"/>
        <v>12.828947368421053</v>
      </c>
      <c r="P222" s="135">
        <f t="shared" si="122"/>
        <v>0</v>
      </c>
      <c r="Q222" s="135">
        <f t="shared" si="122"/>
        <v>0</v>
      </c>
      <c r="R222" s="135">
        <f t="shared" si="122"/>
        <v>0</v>
      </c>
      <c r="S222" s="135">
        <f t="shared" si="122"/>
        <v>0</v>
      </c>
      <c r="T222" s="135">
        <f t="shared" si="122"/>
        <v>0</v>
      </c>
      <c r="U222" s="135">
        <f t="shared" si="122"/>
        <v>0.6578947368421052</v>
      </c>
      <c r="V222" s="135">
        <f t="shared" si="122"/>
        <v>0</v>
      </c>
      <c r="W222" s="135">
        <f t="shared" si="122"/>
        <v>0.98684210526315785</v>
      </c>
      <c r="X222" s="135">
        <f t="shared" si="122"/>
        <v>0</v>
      </c>
      <c r="Y222" s="135">
        <f t="shared" si="122"/>
        <v>0</v>
      </c>
      <c r="Z222" s="135">
        <f t="shared" si="122"/>
        <v>0</v>
      </c>
      <c r="AA222" s="135">
        <f t="shared" si="122"/>
        <v>0</v>
      </c>
      <c r="AB222" s="135">
        <f t="shared" si="122"/>
        <v>0</v>
      </c>
      <c r="AC222" s="135">
        <f t="shared" si="122"/>
        <v>0</v>
      </c>
      <c r="AD222" s="135">
        <f t="shared" si="122"/>
        <v>0.6578947368421052</v>
      </c>
      <c r="AE222" s="135">
        <f t="shared" si="122"/>
        <v>0.6578947368421052</v>
      </c>
      <c r="AF222" s="135">
        <f t="shared" si="122"/>
        <v>6.5789473684210522</v>
      </c>
      <c r="AG222" s="135">
        <f t="shared" si="122"/>
        <v>34.539473684210527</v>
      </c>
      <c r="AH222" s="135">
        <f t="shared" si="122"/>
        <v>0</v>
      </c>
      <c r="AI222" s="135">
        <f t="shared" si="122"/>
        <v>9.5394736842105274</v>
      </c>
      <c r="AJ222" s="135">
        <f t="shared" si="122"/>
        <v>0</v>
      </c>
      <c r="AK222" s="135">
        <f t="shared" si="122"/>
        <v>23.026315789473685</v>
      </c>
      <c r="AL222" s="135">
        <f t="shared" si="122"/>
        <v>2.6315789473684208</v>
      </c>
      <c r="AM222" s="135">
        <f t="shared" ref="AM222:BW222" si="123">(AM55/$CD55)*100</f>
        <v>1.2383900928792571</v>
      </c>
      <c r="AN222" s="135">
        <f t="shared" si="123"/>
        <v>0.61919504643962853</v>
      </c>
      <c r="AO222" s="135">
        <f t="shared" si="123"/>
        <v>0</v>
      </c>
      <c r="AP222" s="135">
        <f t="shared" si="123"/>
        <v>0</v>
      </c>
      <c r="AQ222" s="135">
        <f t="shared" si="123"/>
        <v>0</v>
      </c>
      <c r="AR222" s="135">
        <f t="shared" si="123"/>
        <v>0</v>
      </c>
      <c r="AS222" s="135">
        <f t="shared" si="123"/>
        <v>0</v>
      </c>
      <c r="AT222" s="135">
        <f t="shared" si="123"/>
        <v>0</v>
      </c>
      <c r="AU222" s="135">
        <f t="shared" si="123"/>
        <v>0.61919504643962853</v>
      </c>
      <c r="AV222" s="135">
        <f t="shared" si="123"/>
        <v>0</v>
      </c>
      <c r="AW222" s="135">
        <f t="shared" si="123"/>
        <v>0</v>
      </c>
      <c r="AX222" s="135">
        <f t="shared" si="123"/>
        <v>0</v>
      </c>
      <c r="AY222" s="135">
        <f t="shared" si="123"/>
        <v>0.30959752321981426</v>
      </c>
      <c r="AZ222" s="135">
        <f t="shared" si="123"/>
        <v>1.2383900928792571</v>
      </c>
      <c r="BA222" s="135">
        <f t="shared" si="123"/>
        <v>0</v>
      </c>
      <c r="BB222" s="135">
        <f t="shared" si="123"/>
        <v>0</v>
      </c>
      <c r="BC222" s="135">
        <f t="shared" si="123"/>
        <v>0</v>
      </c>
      <c r="BD222" s="135">
        <f t="shared" si="123"/>
        <v>0</v>
      </c>
      <c r="BE222" s="135">
        <f t="shared" si="123"/>
        <v>0</v>
      </c>
      <c r="BF222" s="135">
        <f t="shared" si="123"/>
        <v>0</v>
      </c>
      <c r="BG222" s="135">
        <f t="shared" si="123"/>
        <v>0</v>
      </c>
      <c r="BH222" s="135">
        <f t="shared" si="123"/>
        <v>0.30959752321981426</v>
      </c>
      <c r="BI222" s="135">
        <f t="shared" si="123"/>
        <v>0</v>
      </c>
      <c r="BJ222" s="135">
        <f t="shared" si="123"/>
        <v>0</v>
      </c>
      <c r="BK222" s="135">
        <f t="shared" si="123"/>
        <v>0</v>
      </c>
      <c r="BL222" s="135">
        <f t="shared" si="123"/>
        <v>0</v>
      </c>
      <c r="BM222" s="135">
        <f t="shared" si="123"/>
        <v>0</v>
      </c>
      <c r="BN222" s="135">
        <f t="shared" si="123"/>
        <v>0</v>
      </c>
      <c r="BO222" s="135">
        <f t="shared" si="123"/>
        <v>0.30959752321981426</v>
      </c>
      <c r="BP222" s="135">
        <f t="shared" si="123"/>
        <v>0</v>
      </c>
      <c r="BQ222" s="135">
        <f t="shared" si="123"/>
        <v>0</v>
      </c>
      <c r="BR222" s="135">
        <f t="shared" si="123"/>
        <v>0</v>
      </c>
      <c r="BS222" s="135">
        <f t="shared" si="123"/>
        <v>0</v>
      </c>
      <c r="BT222" s="135">
        <f t="shared" si="123"/>
        <v>0</v>
      </c>
      <c r="BU222" s="135">
        <f t="shared" si="123"/>
        <v>0</v>
      </c>
      <c r="BV222" s="135">
        <f t="shared" si="123"/>
        <v>1.2383900928792571</v>
      </c>
      <c r="BW222" s="135">
        <f t="shared" si="123"/>
        <v>0</v>
      </c>
      <c r="CA222" s="135">
        <f t="shared" si="66"/>
        <v>100</v>
      </c>
      <c r="CD222" s="135">
        <f t="shared" si="67"/>
        <v>100</v>
      </c>
    </row>
    <row r="223" spans="1:82" x14ac:dyDescent="0.2">
      <c r="A223" s="144">
        <v>3</v>
      </c>
      <c r="B223" s="144">
        <v>24</v>
      </c>
      <c r="C223" s="144" t="s">
        <v>425</v>
      </c>
      <c r="D223" s="147">
        <v>216</v>
      </c>
      <c r="E223" s="164">
        <v>276</v>
      </c>
      <c r="F223" s="144">
        <v>220</v>
      </c>
      <c r="G223" s="143">
        <f>'Revised Stratig. - April ''08'!G388</f>
        <v>8504</v>
      </c>
      <c r="I223" s="135">
        <f t="shared" ref="I223:AL223" si="124">(I56/$CA56)*100</f>
        <v>0</v>
      </c>
      <c r="J223" s="135">
        <f t="shared" si="124"/>
        <v>0.66006600660066006</v>
      </c>
      <c r="K223" s="135">
        <f t="shared" si="124"/>
        <v>5.9405940594059405</v>
      </c>
      <c r="L223" s="135">
        <f t="shared" si="124"/>
        <v>0</v>
      </c>
      <c r="M223" s="135">
        <f t="shared" si="124"/>
        <v>0.33003300330033003</v>
      </c>
      <c r="N223" s="135">
        <f t="shared" si="124"/>
        <v>0.33003300330033003</v>
      </c>
      <c r="O223" s="135">
        <f t="shared" si="124"/>
        <v>11.881188118811881</v>
      </c>
      <c r="P223" s="135">
        <f t="shared" si="124"/>
        <v>0</v>
      </c>
      <c r="Q223" s="135">
        <f t="shared" si="124"/>
        <v>0</v>
      </c>
      <c r="R223" s="135">
        <f t="shared" si="124"/>
        <v>0</v>
      </c>
      <c r="S223" s="135">
        <f t="shared" si="124"/>
        <v>0</v>
      </c>
      <c r="T223" s="135">
        <f t="shared" si="124"/>
        <v>0.66006600660066006</v>
      </c>
      <c r="U223" s="135">
        <f t="shared" si="124"/>
        <v>0</v>
      </c>
      <c r="V223" s="135">
        <f t="shared" si="124"/>
        <v>0.66006600660066006</v>
      </c>
      <c r="W223" s="135">
        <f t="shared" si="124"/>
        <v>0.99009900990099009</v>
      </c>
      <c r="X223" s="135">
        <f t="shared" si="124"/>
        <v>0</v>
      </c>
      <c r="Y223" s="135">
        <f t="shared" si="124"/>
        <v>0</v>
      </c>
      <c r="Z223" s="135">
        <f t="shared" si="124"/>
        <v>0</v>
      </c>
      <c r="AA223" s="135">
        <f t="shared" si="124"/>
        <v>0.66006600660066006</v>
      </c>
      <c r="AB223" s="135">
        <f t="shared" si="124"/>
        <v>0</v>
      </c>
      <c r="AC223" s="135">
        <f t="shared" si="124"/>
        <v>0.33003300330033003</v>
      </c>
      <c r="AD223" s="135">
        <f t="shared" si="124"/>
        <v>0.33003300330033003</v>
      </c>
      <c r="AE223" s="135">
        <f t="shared" si="124"/>
        <v>0.99009900990099009</v>
      </c>
      <c r="AF223" s="135">
        <f t="shared" si="124"/>
        <v>10.891089108910892</v>
      </c>
      <c r="AG223" s="135">
        <f t="shared" si="124"/>
        <v>37.293729372937293</v>
      </c>
      <c r="AH223" s="135">
        <f t="shared" si="124"/>
        <v>0</v>
      </c>
      <c r="AI223" s="135">
        <f t="shared" si="124"/>
        <v>8.2508250825082499</v>
      </c>
      <c r="AJ223" s="135">
        <f t="shared" si="124"/>
        <v>0</v>
      </c>
      <c r="AK223" s="135">
        <f t="shared" si="124"/>
        <v>19.801980198019802</v>
      </c>
      <c r="AL223" s="135">
        <f t="shared" si="124"/>
        <v>0</v>
      </c>
      <c r="AM223" s="135">
        <f t="shared" ref="AM223:BW223" si="125">(AM56/$CD56)*100</f>
        <v>0.30864197530864196</v>
      </c>
      <c r="AN223" s="135">
        <f t="shared" si="125"/>
        <v>1.8518518518518516</v>
      </c>
      <c r="AO223" s="135">
        <f t="shared" si="125"/>
        <v>0</v>
      </c>
      <c r="AP223" s="135">
        <f t="shared" si="125"/>
        <v>0</v>
      </c>
      <c r="AQ223" s="135">
        <f t="shared" si="125"/>
        <v>0</v>
      </c>
      <c r="AR223" s="135">
        <f t="shared" si="125"/>
        <v>0</v>
      </c>
      <c r="AS223" s="135">
        <f t="shared" si="125"/>
        <v>0</v>
      </c>
      <c r="AT223" s="135">
        <f t="shared" si="125"/>
        <v>0</v>
      </c>
      <c r="AU223" s="135">
        <f t="shared" si="125"/>
        <v>0</v>
      </c>
      <c r="AV223" s="135">
        <f t="shared" si="125"/>
        <v>0</v>
      </c>
      <c r="AW223" s="135">
        <f t="shared" si="125"/>
        <v>0</v>
      </c>
      <c r="AX223" s="135">
        <f t="shared" si="125"/>
        <v>0</v>
      </c>
      <c r="AY223" s="135">
        <f t="shared" si="125"/>
        <v>0</v>
      </c>
      <c r="AZ223" s="135">
        <f t="shared" si="125"/>
        <v>0.92592592592592582</v>
      </c>
      <c r="BA223" s="135">
        <f t="shared" si="125"/>
        <v>0</v>
      </c>
      <c r="BB223" s="135">
        <f t="shared" si="125"/>
        <v>0</v>
      </c>
      <c r="BC223" s="135">
        <f t="shared" si="125"/>
        <v>0</v>
      </c>
      <c r="BD223" s="135">
        <f t="shared" si="125"/>
        <v>0</v>
      </c>
      <c r="BE223" s="135">
        <f t="shared" si="125"/>
        <v>0</v>
      </c>
      <c r="BF223" s="135">
        <f t="shared" si="125"/>
        <v>0</v>
      </c>
      <c r="BG223" s="135">
        <f t="shared" si="125"/>
        <v>0.30864197530864196</v>
      </c>
      <c r="BH223" s="135">
        <f t="shared" si="125"/>
        <v>0</v>
      </c>
      <c r="BI223" s="135">
        <f t="shared" si="125"/>
        <v>0</v>
      </c>
      <c r="BJ223" s="135">
        <f t="shared" si="125"/>
        <v>0</v>
      </c>
      <c r="BK223" s="135">
        <f t="shared" si="125"/>
        <v>0</v>
      </c>
      <c r="BL223" s="135">
        <f t="shared" si="125"/>
        <v>0</v>
      </c>
      <c r="BM223" s="135">
        <f t="shared" si="125"/>
        <v>0.30864197530864196</v>
      </c>
      <c r="BN223" s="135">
        <f t="shared" si="125"/>
        <v>0</v>
      </c>
      <c r="BO223" s="135">
        <f t="shared" si="125"/>
        <v>0.30864197530864196</v>
      </c>
      <c r="BP223" s="135">
        <f t="shared" si="125"/>
        <v>0</v>
      </c>
      <c r="BQ223" s="135">
        <f t="shared" si="125"/>
        <v>0</v>
      </c>
      <c r="BR223" s="135">
        <f t="shared" si="125"/>
        <v>0</v>
      </c>
      <c r="BS223" s="135">
        <f t="shared" si="125"/>
        <v>0</v>
      </c>
      <c r="BT223" s="135">
        <f t="shared" si="125"/>
        <v>0</v>
      </c>
      <c r="BU223" s="135">
        <f t="shared" si="125"/>
        <v>0</v>
      </c>
      <c r="BV223" s="135">
        <f t="shared" si="125"/>
        <v>2.1604938271604937</v>
      </c>
      <c r="BW223" s="135">
        <f t="shared" si="125"/>
        <v>0.30864197530864196</v>
      </c>
      <c r="CA223" s="135">
        <f t="shared" si="66"/>
        <v>100</v>
      </c>
      <c r="CD223" s="135">
        <f t="shared" si="67"/>
        <v>100</v>
      </c>
    </row>
    <row r="224" spans="1:82" x14ac:dyDescent="0.2">
      <c r="A224" s="135">
        <v>3</v>
      </c>
      <c r="B224" s="136">
        <v>24</v>
      </c>
      <c r="C224" s="135" t="s">
        <v>426</v>
      </c>
      <c r="D224" s="146">
        <v>216</v>
      </c>
      <c r="E224" s="165">
        <v>276</v>
      </c>
      <c r="F224" s="135">
        <v>224</v>
      </c>
      <c r="G224" s="143">
        <f>'Revised Stratig. - April ''08'!G388</f>
        <v>8504</v>
      </c>
      <c r="I224" s="135">
        <f t="shared" ref="I224:AL224" si="126">(I57/$CA57)*100</f>
        <v>0</v>
      </c>
      <c r="J224" s="135">
        <f t="shared" si="126"/>
        <v>0.91047040971168436</v>
      </c>
      <c r="K224" s="135">
        <f t="shared" si="126"/>
        <v>2.1244309559939301</v>
      </c>
      <c r="L224" s="135">
        <f t="shared" si="126"/>
        <v>0.60698027314112291</v>
      </c>
      <c r="M224" s="135">
        <f t="shared" si="126"/>
        <v>0.91047040971168436</v>
      </c>
      <c r="N224" s="135">
        <f t="shared" si="126"/>
        <v>0</v>
      </c>
      <c r="O224" s="135">
        <f t="shared" si="126"/>
        <v>11.229135053110774</v>
      </c>
      <c r="P224" s="135">
        <f t="shared" si="126"/>
        <v>0.60698027314112291</v>
      </c>
      <c r="Q224" s="135">
        <f t="shared" si="126"/>
        <v>0</v>
      </c>
      <c r="R224" s="135">
        <f t="shared" si="126"/>
        <v>0</v>
      </c>
      <c r="S224" s="135">
        <f t="shared" si="126"/>
        <v>0</v>
      </c>
      <c r="T224" s="135">
        <f t="shared" si="126"/>
        <v>0</v>
      </c>
      <c r="U224" s="135">
        <f t="shared" si="126"/>
        <v>0.30349013657056145</v>
      </c>
      <c r="V224" s="135">
        <f t="shared" si="126"/>
        <v>0</v>
      </c>
      <c r="W224" s="135">
        <f t="shared" si="126"/>
        <v>0.30349013657056145</v>
      </c>
      <c r="X224" s="135">
        <f t="shared" si="126"/>
        <v>0</v>
      </c>
      <c r="Y224" s="135">
        <f t="shared" si="126"/>
        <v>0</v>
      </c>
      <c r="Z224" s="135">
        <f t="shared" si="126"/>
        <v>0</v>
      </c>
      <c r="AA224" s="135">
        <f t="shared" si="126"/>
        <v>0</v>
      </c>
      <c r="AB224" s="135">
        <f t="shared" si="126"/>
        <v>0</v>
      </c>
      <c r="AC224" s="135">
        <f t="shared" si="126"/>
        <v>0.60698027314112291</v>
      </c>
      <c r="AD224" s="135">
        <f t="shared" si="126"/>
        <v>0.60698027314112291</v>
      </c>
      <c r="AE224" s="135">
        <f t="shared" si="126"/>
        <v>1.5174506828528074</v>
      </c>
      <c r="AF224" s="135">
        <f t="shared" si="126"/>
        <v>8.8012139605462814</v>
      </c>
      <c r="AG224" s="135">
        <f t="shared" si="126"/>
        <v>45.068285280728375</v>
      </c>
      <c r="AH224" s="135">
        <f t="shared" si="126"/>
        <v>0</v>
      </c>
      <c r="AI224" s="135">
        <f t="shared" si="126"/>
        <v>10.62215477996965</v>
      </c>
      <c r="AJ224" s="135">
        <f t="shared" si="126"/>
        <v>0</v>
      </c>
      <c r="AK224" s="135">
        <f t="shared" si="126"/>
        <v>14.56752655538695</v>
      </c>
      <c r="AL224" s="135">
        <f t="shared" si="126"/>
        <v>1.2139605462822458</v>
      </c>
      <c r="AM224" s="135">
        <f t="shared" ref="AM224:BW224" si="127">(AM57/$CD57)*100</f>
        <v>0.57061340941512129</v>
      </c>
      <c r="AN224" s="135">
        <f t="shared" si="127"/>
        <v>0.28530670470756064</v>
      </c>
      <c r="AO224" s="135">
        <f t="shared" si="127"/>
        <v>0</v>
      </c>
      <c r="AP224" s="135">
        <f t="shared" si="127"/>
        <v>0</v>
      </c>
      <c r="AQ224" s="135">
        <f t="shared" si="127"/>
        <v>0</v>
      </c>
      <c r="AR224" s="135">
        <f t="shared" si="127"/>
        <v>0</v>
      </c>
      <c r="AS224" s="135">
        <f t="shared" si="127"/>
        <v>0</v>
      </c>
      <c r="AT224" s="135">
        <f t="shared" si="127"/>
        <v>0</v>
      </c>
      <c r="AU224" s="135">
        <f t="shared" si="127"/>
        <v>0</v>
      </c>
      <c r="AV224" s="135">
        <f t="shared" si="127"/>
        <v>0</v>
      </c>
      <c r="AW224" s="135">
        <f t="shared" si="127"/>
        <v>0</v>
      </c>
      <c r="AX224" s="135">
        <f t="shared" si="127"/>
        <v>0.85592011412268187</v>
      </c>
      <c r="AY224" s="135">
        <f t="shared" si="127"/>
        <v>0</v>
      </c>
      <c r="AZ224" s="135">
        <f t="shared" si="127"/>
        <v>0</v>
      </c>
      <c r="BA224" s="135">
        <f t="shared" si="127"/>
        <v>0</v>
      </c>
      <c r="BB224" s="135">
        <f t="shared" si="127"/>
        <v>0</v>
      </c>
      <c r="BC224" s="135">
        <f t="shared" si="127"/>
        <v>0</v>
      </c>
      <c r="BD224" s="135">
        <f t="shared" si="127"/>
        <v>0</v>
      </c>
      <c r="BE224" s="135">
        <f t="shared" si="127"/>
        <v>0</v>
      </c>
      <c r="BF224" s="135">
        <f t="shared" si="127"/>
        <v>0.57061340941512129</v>
      </c>
      <c r="BG224" s="135">
        <f t="shared" si="127"/>
        <v>0</v>
      </c>
      <c r="BH224" s="135">
        <f t="shared" si="127"/>
        <v>0</v>
      </c>
      <c r="BI224" s="135">
        <f t="shared" si="127"/>
        <v>0</v>
      </c>
      <c r="BJ224" s="135">
        <f t="shared" si="127"/>
        <v>0.28530670470756064</v>
      </c>
      <c r="BK224" s="135">
        <f t="shared" si="127"/>
        <v>0</v>
      </c>
      <c r="BL224" s="135">
        <f t="shared" si="127"/>
        <v>0</v>
      </c>
      <c r="BM224" s="135">
        <f t="shared" si="127"/>
        <v>0</v>
      </c>
      <c r="BN224" s="135">
        <f t="shared" si="127"/>
        <v>0</v>
      </c>
      <c r="BO224" s="135">
        <f t="shared" si="127"/>
        <v>0.85592011412268187</v>
      </c>
      <c r="BP224" s="135">
        <f t="shared" si="127"/>
        <v>0</v>
      </c>
      <c r="BQ224" s="135">
        <f t="shared" si="127"/>
        <v>0</v>
      </c>
      <c r="BR224" s="135">
        <f t="shared" si="127"/>
        <v>0</v>
      </c>
      <c r="BS224" s="135">
        <f t="shared" si="127"/>
        <v>0.57061340941512129</v>
      </c>
      <c r="BT224" s="135">
        <f t="shared" si="127"/>
        <v>0</v>
      </c>
      <c r="BU224" s="135">
        <f t="shared" si="127"/>
        <v>0</v>
      </c>
      <c r="BV224" s="135">
        <f t="shared" si="127"/>
        <v>1.1412268188302426</v>
      </c>
      <c r="BW224" s="135">
        <f t="shared" si="127"/>
        <v>0.85592011412268187</v>
      </c>
      <c r="CA224" s="135">
        <f t="shared" si="66"/>
        <v>100</v>
      </c>
      <c r="CD224" s="135">
        <f t="shared" si="67"/>
        <v>100</v>
      </c>
    </row>
    <row r="225" spans="1:82" x14ac:dyDescent="0.2">
      <c r="A225" s="135">
        <v>3</v>
      </c>
      <c r="B225" s="136">
        <v>25</v>
      </c>
      <c r="C225" s="135" t="s">
        <v>425</v>
      </c>
      <c r="D225" s="146">
        <v>217</v>
      </c>
      <c r="E225" s="164">
        <v>277</v>
      </c>
      <c r="F225" s="135">
        <v>221</v>
      </c>
      <c r="G225" s="140">
        <f>'Revised Stratig. - April ''08'!G389</f>
        <v>8510</v>
      </c>
      <c r="I225" s="135">
        <f t="shared" ref="I225:AL225" si="128">(I58/$CA58)*100</f>
        <v>0</v>
      </c>
      <c r="J225" s="135">
        <f t="shared" si="128"/>
        <v>1</v>
      </c>
      <c r="K225" s="135">
        <f t="shared" si="128"/>
        <v>2</v>
      </c>
      <c r="L225" s="135">
        <f t="shared" si="128"/>
        <v>1</v>
      </c>
      <c r="M225" s="135">
        <f t="shared" si="128"/>
        <v>1</v>
      </c>
      <c r="N225" s="135">
        <f t="shared" si="128"/>
        <v>1</v>
      </c>
      <c r="O225" s="135">
        <f t="shared" si="128"/>
        <v>9</v>
      </c>
      <c r="P225" s="135">
        <f t="shared" si="128"/>
        <v>0</v>
      </c>
      <c r="Q225" s="135">
        <f t="shared" si="128"/>
        <v>0</v>
      </c>
      <c r="R225" s="135">
        <f t="shared" si="128"/>
        <v>0</v>
      </c>
      <c r="S225" s="135">
        <f t="shared" si="128"/>
        <v>0</v>
      </c>
      <c r="T225" s="135">
        <f t="shared" si="128"/>
        <v>0.33333333333333337</v>
      </c>
      <c r="U225" s="135">
        <f t="shared" si="128"/>
        <v>1</v>
      </c>
      <c r="V225" s="135">
        <f t="shared" si="128"/>
        <v>0</v>
      </c>
      <c r="W225" s="135">
        <f t="shared" si="128"/>
        <v>0.66666666666666674</v>
      </c>
      <c r="X225" s="135">
        <f t="shared" si="128"/>
        <v>0</v>
      </c>
      <c r="Y225" s="135">
        <f t="shared" si="128"/>
        <v>0</v>
      </c>
      <c r="Z225" s="135">
        <f t="shared" si="128"/>
        <v>0.33333333333333337</v>
      </c>
      <c r="AA225" s="135">
        <f t="shared" si="128"/>
        <v>0.33333333333333337</v>
      </c>
      <c r="AB225" s="135">
        <f t="shared" si="128"/>
        <v>0</v>
      </c>
      <c r="AC225" s="135">
        <f t="shared" si="128"/>
        <v>1</v>
      </c>
      <c r="AD225" s="135">
        <f t="shared" si="128"/>
        <v>0</v>
      </c>
      <c r="AE225" s="135">
        <f t="shared" si="128"/>
        <v>0.66666666666666674</v>
      </c>
      <c r="AF225" s="135">
        <f t="shared" si="128"/>
        <v>8.6666666666666679</v>
      </c>
      <c r="AG225" s="135">
        <f t="shared" si="128"/>
        <v>44.666666666666664</v>
      </c>
      <c r="AH225" s="135">
        <f t="shared" si="128"/>
        <v>0</v>
      </c>
      <c r="AI225" s="135">
        <f t="shared" si="128"/>
        <v>8</v>
      </c>
      <c r="AJ225" s="135">
        <f t="shared" si="128"/>
        <v>0</v>
      </c>
      <c r="AK225" s="135">
        <f t="shared" si="128"/>
        <v>17.666666666666668</v>
      </c>
      <c r="AL225" s="135">
        <f t="shared" si="128"/>
        <v>1.6666666666666667</v>
      </c>
      <c r="AM225" s="135">
        <f t="shared" ref="AM225:BW225" si="129">(AM58/$CD58)*100</f>
        <v>0.6211180124223602</v>
      </c>
      <c r="AN225" s="135">
        <f t="shared" si="129"/>
        <v>1.8633540372670807</v>
      </c>
      <c r="AO225" s="135">
        <f t="shared" si="129"/>
        <v>0</v>
      </c>
      <c r="AP225" s="135">
        <f t="shared" si="129"/>
        <v>0</v>
      </c>
      <c r="AQ225" s="135">
        <f t="shared" si="129"/>
        <v>0</v>
      </c>
      <c r="AR225" s="135">
        <f t="shared" si="129"/>
        <v>0</v>
      </c>
      <c r="AS225" s="135">
        <f t="shared" si="129"/>
        <v>0</v>
      </c>
      <c r="AT225" s="135">
        <f t="shared" si="129"/>
        <v>0</v>
      </c>
      <c r="AU225" s="135">
        <f t="shared" si="129"/>
        <v>1.2422360248447204</v>
      </c>
      <c r="AV225" s="135">
        <f t="shared" si="129"/>
        <v>0</v>
      </c>
      <c r="AW225" s="135">
        <f t="shared" si="129"/>
        <v>0</v>
      </c>
      <c r="AX225" s="135">
        <f t="shared" si="129"/>
        <v>0.3105590062111801</v>
      </c>
      <c r="AY225" s="135">
        <f t="shared" si="129"/>
        <v>0</v>
      </c>
      <c r="AZ225" s="135">
        <f t="shared" si="129"/>
        <v>0</v>
      </c>
      <c r="BA225" s="135">
        <f t="shared" si="129"/>
        <v>0</v>
      </c>
      <c r="BB225" s="135">
        <f t="shared" si="129"/>
        <v>0</v>
      </c>
      <c r="BC225" s="135">
        <f t="shared" si="129"/>
        <v>0</v>
      </c>
      <c r="BD225" s="135">
        <f t="shared" si="129"/>
        <v>0</v>
      </c>
      <c r="BE225" s="135">
        <f t="shared" si="129"/>
        <v>0</v>
      </c>
      <c r="BF225" s="135">
        <f t="shared" si="129"/>
        <v>0</v>
      </c>
      <c r="BG225" s="135">
        <f t="shared" si="129"/>
        <v>0</v>
      </c>
      <c r="BH225" s="135">
        <f t="shared" si="129"/>
        <v>0</v>
      </c>
      <c r="BI225" s="135">
        <f t="shared" si="129"/>
        <v>0</v>
      </c>
      <c r="BJ225" s="135">
        <f t="shared" si="129"/>
        <v>0</v>
      </c>
      <c r="BK225" s="135">
        <f t="shared" si="129"/>
        <v>0</v>
      </c>
      <c r="BL225" s="135">
        <f t="shared" si="129"/>
        <v>0</v>
      </c>
      <c r="BM225" s="135">
        <f t="shared" si="129"/>
        <v>0</v>
      </c>
      <c r="BN225" s="135">
        <f t="shared" si="129"/>
        <v>0</v>
      </c>
      <c r="BO225" s="135">
        <f t="shared" si="129"/>
        <v>0.6211180124223602</v>
      </c>
      <c r="BP225" s="135">
        <f t="shared" si="129"/>
        <v>0</v>
      </c>
      <c r="BQ225" s="135">
        <f t="shared" si="129"/>
        <v>0</v>
      </c>
      <c r="BR225" s="135">
        <f t="shared" si="129"/>
        <v>0</v>
      </c>
      <c r="BS225" s="135">
        <f t="shared" si="129"/>
        <v>0.93167701863354035</v>
      </c>
      <c r="BT225" s="135">
        <f t="shared" si="129"/>
        <v>0</v>
      </c>
      <c r="BU225" s="135">
        <f t="shared" si="129"/>
        <v>0</v>
      </c>
      <c r="BV225" s="135">
        <f t="shared" si="129"/>
        <v>0.93167701863354035</v>
      </c>
      <c r="BW225" s="135">
        <f t="shared" si="129"/>
        <v>0.3105590062111801</v>
      </c>
      <c r="CA225" s="135">
        <f t="shared" si="66"/>
        <v>100</v>
      </c>
      <c r="CD225" s="135">
        <f t="shared" si="67"/>
        <v>100</v>
      </c>
    </row>
    <row r="226" spans="1:82" x14ac:dyDescent="0.2">
      <c r="A226" s="135">
        <v>3</v>
      </c>
      <c r="B226" s="136">
        <v>26</v>
      </c>
      <c r="C226" s="135" t="s">
        <v>425</v>
      </c>
      <c r="D226" s="146">
        <v>218</v>
      </c>
      <c r="E226" s="164">
        <v>278</v>
      </c>
      <c r="F226" s="135">
        <v>222</v>
      </c>
      <c r="G226" s="140">
        <f>'Revised Stratig. - April ''08'!G390</f>
        <v>8516</v>
      </c>
      <c r="I226" s="135">
        <f t="shared" ref="I226:AL226" si="130">(I59/$CA59)*100</f>
        <v>0</v>
      </c>
      <c r="J226" s="135">
        <f t="shared" si="130"/>
        <v>0.31595576619273302</v>
      </c>
      <c r="K226" s="135">
        <f t="shared" si="130"/>
        <v>2.5276461295418642</v>
      </c>
      <c r="L226" s="135">
        <f t="shared" si="130"/>
        <v>0.31595576619273302</v>
      </c>
      <c r="M226" s="135">
        <f t="shared" si="130"/>
        <v>0</v>
      </c>
      <c r="N226" s="135">
        <f t="shared" si="130"/>
        <v>0</v>
      </c>
      <c r="O226" s="135">
        <f t="shared" si="130"/>
        <v>12.006319115323855</v>
      </c>
      <c r="P226" s="135">
        <f t="shared" si="130"/>
        <v>0</v>
      </c>
      <c r="Q226" s="135">
        <f t="shared" si="130"/>
        <v>0</v>
      </c>
      <c r="R226" s="135">
        <f t="shared" si="130"/>
        <v>0</v>
      </c>
      <c r="S226" s="135">
        <f t="shared" si="130"/>
        <v>0</v>
      </c>
      <c r="T226" s="135">
        <f t="shared" si="130"/>
        <v>0</v>
      </c>
      <c r="U226" s="135">
        <f t="shared" si="130"/>
        <v>0</v>
      </c>
      <c r="V226" s="135">
        <f t="shared" si="130"/>
        <v>0</v>
      </c>
      <c r="W226" s="135">
        <f t="shared" si="130"/>
        <v>0</v>
      </c>
      <c r="X226" s="135">
        <f t="shared" si="130"/>
        <v>0</v>
      </c>
      <c r="Y226" s="135">
        <f t="shared" si="130"/>
        <v>0</v>
      </c>
      <c r="Z226" s="135">
        <f t="shared" si="130"/>
        <v>0</v>
      </c>
      <c r="AA226" s="135">
        <f t="shared" si="130"/>
        <v>0.31595576619273302</v>
      </c>
      <c r="AB226" s="135">
        <f t="shared" si="130"/>
        <v>0</v>
      </c>
      <c r="AC226" s="135">
        <f t="shared" si="130"/>
        <v>0.63191153238546605</v>
      </c>
      <c r="AD226" s="135">
        <f t="shared" si="130"/>
        <v>0.31595576619273302</v>
      </c>
      <c r="AE226" s="135">
        <f t="shared" si="130"/>
        <v>3.1595576619273298</v>
      </c>
      <c r="AF226" s="135">
        <f t="shared" si="130"/>
        <v>12.006319115323855</v>
      </c>
      <c r="AG226" s="135">
        <f t="shared" si="130"/>
        <v>38.072669826224335</v>
      </c>
      <c r="AH226" s="135">
        <f t="shared" si="130"/>
        <v>0</v>
      </c>
      <c r="AI226" s="135">
        <f t="shared" si="130"/>
        <v>12.638230647709319</v>
      </c>
      <c r="AJ226" s="135">
        <f t="shared" si="130"/>
        <v>0</v>
      </c>
      <c r="AK226" s="135">
        <f t="shared" si="130"/>
        <v>16.113744075829384</v>
      </c>
      <c r="AL226" s="135">
        <f t="shared" si="130"/>
        <v>1.5797788309636649</v>
      </c>
      <c r="AM226" s="135">
        <f t="shared" ref="AM226:BW226" si="131">(AM59/$CD59)*100</f>
        <v>0.5891016200294551</v>
      </c>
      <c r="AN226" s="135">
        <f t="shared" si="131"/>
        <v>1.1782032400589102</v>
      </c>
      <c r="AO226" s="135">
        <f t="shared" si="131"/>
        <v>0</v>
      </c>
      <c r="AP226" s="135">
        <f t="shared" si="131"/>
        <v>0</v>
      </c>
      <c r="AQ226" s="135">
        <f t="shared" si="131"/>
        <v>0</v>
      </c>
      <c r="AR226" s="135">
        <f t="shared" si="131"/>
        <v>0.29455081001472755</v>
      </c>
      <c r="AS226" s="135">
        <f t="shared" si="131"/>
        <v>0</v>
      </c>
      <c r="AT226" s="135">
        <f t="shared" si="131"/>
        <v>0</v>
      </c>
      <c r="AU226" s="135">
        <f t="shared" si="131"/>
        <v>0.5891016200294551</v>
      </c>
      <c r="AV226" s="135">
        <f t="shared" si="131"/>
        <v>0</v>
      </c>
      <c r="AW226" s="135">
        <f t="shared" si="131"/>
        <v>0</v>
      </c>
      <c r="AX226" s="135">
        <f t="shared" si="131"/>
        <v>0</v>
      </c>
      <c r="AY226" s="135">
        <f t="shared" si="131"/>
        <v>0</v>
      </c>
      <c r="AZ226" s="135">
        <f t="shared" si="131"/>
        <v>0.29455081001472755</v>
      </c>
      <c r="BA226" s="135">
        <f t="shared" si="131"/>
        <v>0</v>
      </c>
      <c r="BB226" s="135">
        <f t="shared" si="131"/>
        <v>0</v>
      </c>
      <c r="BC226" s="135">
        <f t="shared" si="131"/>
        <v>0</v>
      </c>
      <c r="BD226" s="135">
        <f t="shared" si="131"/>
        <v>0</v>
      </c>
      <c r="BE226" s="135">
        <f t="shared" si="131"/>
        <v>0</v>
      </c>
      <c r="BF226" s="135">
        <f t="shared" si="131"/>
        <v>0.29455081001472755</v>
      </c>
      <c r="BG226" s="135">
        <f t="shared" si="131"/>
        <v>0</v>
      </c>
      <c r="BH226" s="135">
        <f t="shared" si="131"/>
        <v>0</v>
      </c>
      <c r="BI226" s="135">
        <f t="shared" si="131"/>
        <v>0</v>
      </c>
      <c r="BJ226" s="135">
        <f t="shared" si="131"/>
        <v>0</v>
      </c>
      <c r="BK226" s="135">
        <f t="shared" si="131"/>
        <v>0</v>
      </c>
      <c r="BL226" s="135">
        <f t="shared" si="131"/>
        <v>0</v>
      </c>
      <c r="BM226" s="135">
        <f t="shared" si="131"/>
        <v>0</v>
      </c>
      <c r="BN226" s="135">
        <f t="shared" si="131"/>
        <v>0</v>
      </c>
      <c r="BO226" s="135">
        <f t="shared" si="131"/>
        <v>0</v>
      </c>
      <c r="BP226" s="135">
        <f t="shared" si="131"/>
        <v>0</v>
      </c>
      <c r="BQ226" s="135">
        <f t="shared" si="131"/>
        <v>0</v>
      </c>
      <c r="BR226" s="135">
        <f t="shared" si="131"/>
        <v>0</v>
      </c>
      <c r="BS226" s="135">
        <f t="shared" si="131"/>
        <v>0.5891016200294551</v>
      </c>
      <c r="BT226" s="135">
        <f t="shared" si="131"/>
        <v>0</v>
      </c>
      <c r="BU226" s="135">
        <f t="shared" si="131"/>
        <v>0</v>
      </c>
      <c r="BV226" s="135">
        <f t="shared" si="131"/>
        <v>2.0618556701030926</v>
      </c>
      <c r="BW226" s="135">
        <f t="shared" si="131"/>
        <v>0.88365243004418259</v>
      </c>
      <c r="CA226" s="135">
        <f t="shared" ref="CA226:CA257" si="132">(CA59/$CA59)*100</f>
        <v>100</v>
      </c>
      <c r="CD226" s="135">
        <f t="shared" ref="CD226:CD257" si="133">(CD59/$CD59)*100</f>
        <v>100</v>
      </c>
    </row>
    <row r="227" spans="1:82" x14ac:dyDescent="0.2">
      <c r="A227" s="135">
        <v>3</v>
      </c>
      <c r="B227" s="136">
        <v>27</v>
      </c>
      <c r="C227" s="135" t="s">
        <v>425</v>
      </c>
      <c r="D227" s="146">
        <v>219</v>
      </c>
      <c r="E227" s="164">
        <v>279</v>
      </c>
      <c r="F227" s="135">
        <v>223</v>
      </c>
      <c r="G227" s="140">
        <f>'Revised Stratig. - April ''08'!G391</f>
        <v>0</v>
      </c>
      <c r="I227" s="135">
        <f t="shared" ref="I227:AL227" si="134">(I60/$CA60)*100</f>
        <v>0</v>
      </c>
      <c r="J227" s="135">
        <f t="shared" si="134"/>
        <v>0.58139534883720934</v>
      </c>
      <c r="K227" s="135">
        <f t="shared" si="134"/>
        <v>1.7441860465116279</v>
      </c>
      <c r="L227" s="135">
        <f t="shared" si="134"/>
        <v>0</v>
      </c>
      <c r="M227" s="135">
        <f t="shared" si="134"/>
        <v>0.87209302325581395</v>
      </c>
      <c r="N227" s="135">
        <f t="shared" si="134"/>
        <v>1.7441860465116279</v>
      </c>
      <c r="O227" s="135">
        <f t="shared" si="134"/>
        <v>10.755813953488373</v>
      </c>
      <c r="P227" s="135">
        <f t="shared" si="134"/>
        <v>0.29069767441860467</v>
      </c>
      <c r="Q227" s="135">
        <f t="shared" si="134"/>
        <v>0</v>
      </c>
      <c r="R227" s="135">
        <f t="shared" si="134"/>
        <v>0</v>
      </c>
      <c r="S227" s="135">
        <f t="shared" si="134"/>
        <v>0</v>
      </c>
      <c r="T227" s="135">
        <f t="shared" si="134"/>
        <v>0.29069767441860467</v>
      </c>
      <c r="U227" s="135">
        <f t="shared" si="134"/>
        <v>0</v>
      </c>
      <c r="V227" s="135">
        <f t="shared" si="134"/>
        <v>0</v>
      </c>
      <c r="W227" s="135">
        <f t="shared" si="134"/>
        <v>0</v>
      </c>
      <c r="X227" s="135">
        <f t="shared" si="134"/>
        <v>0</v>
      </c>
      <c r="Y227" s="135">
        <f t="shared" si="134"/>
        <v>0</v>
      </c>
      <c r="Z227" s="135">
        <f t="shared" si="134"/>
        <v>0</v>
      </c>
      <c r="AA227" s="135">
        <f t="shared" si="134"/>
        <v>0.58139534883720934</v>
      </c>
      <c r="AB227" s="135">
        <f t="shared" si="134"/>
        <v>0</v>
      </c>
      <c r="AC227" s="135">
        <f t="shared" si="134"/>
        <v>0</v>
      </c>
      <c r="AD227" s="135">
        <f t="shared" si="134"/>
        <v>0</v>
      </c>
      <c r="AE227" s="135">
        <f t="shared" si="134"/>
        <v>0.87209302325581395</v>
      </c>
      <c r="AF227" s="135">
        <f t="shared" si="134"/>
        <v>7.5581395348837201</v>
      </c>
      <c r="AG227" s="135">
        <f t="shared" si="134"/>
        <v>42.732558139534881</v>
      </c>
      <c r="AH227" s="135">
        <f t="shared" si="134"/>
        <v>0</v>
      </c>
      <c r="AI227" s="135">
        <f t="shared" si="134"/>
        <v>12.790697674418606</v>
      </c>
      <c r="AJ227" s="135">
        <f t="shared" si="134"/>
        <v>0</v>
      </c>
      <c r="AK227" s="135">
        <f t="shared" si="134"/>
        <v>18.313953488372093</v>
      </c>
      <c r="AL227" s="135">
        <f t="shared" si="134"/>
        <v>0.87209302325581395</v>
      </c>
      <c r="AM227" s="135">
        <f t="shared" ref="AM227:BW227" si="135">(AM60/$CD60)*100</f>
        <v>0.82417582417582425</v>
      </c>
      <c r="AN227" s="135">
        <f t="shared" si="135"/>
        <v>0.82417582417582425</v>
      </c>
      <c r="AO227" s="135">
        <f t="shared" si="135"/>
        <v>0</v>
      </c>
      <c r="AP227" s="135">
        <f t="shared" si="135"/>
        <v>0</v>
      </c>
      <c r="AQ227" s="135">
        <f t="shared" si="135"/>
        <v>0.27472527472527475</v>
      </c>
      <c r="AR227" s="135">
        <f t="shared" si="135"/>
        <v>0</v>
      </c>
      <c r="AS227" s="135">
        <f t="shared" si="135"/>
        <v>0</v>
      </c>
      <c r="AT227" s="135">
        <f t="shared" si="135"/>
        <v>0</v>
      </c>
      <c r="AU227" s="135">
        <f t="shared" si="135"/>
        <v>0</v>
      </c>
      <c r="AV227" s="135">
        <f t="shared" si="135"/>
        <v>0</v>
      </c>
      <c r="AW227" s="135">
        <f t="shared" si="135"/>
        <v>0</v>
      </c>
      <c r="AX227" s="135">
        <f t="shared" si="135"/>
        <v>0.27472527472527475</v>
      </c>
      <c r="AY227" s="135">
        <f t="shared" si="135"/>
        <v>0</v>
      </c>
      <c r="AZ227" s="135">
        <f t="shared" si="135"/>
        <v>0.27472527472527475</v>
      </c>
      <c r="BA227" s="135">
        <f t="shared" si="135"/>
        <v>0</v>
      </c>
      <c r="BB227" s="135">
        <f t="shared" si="135"/>
        <v>0</v>
      </c>
      <c r="BC227" s="135">
        <f t="shared" si="135"/>
        <v>0</v>
      </c>
      <c r="BD227" s="135">
        <f t="shared" si="135"/>
        <v>0</v>
      </c>
      <c r="BE227" s="135">
        <f t="shared" si="135"/>
        <v>0</v>
      </c>
      <c r="BF227" s="135">
        <f t="shared" si="135"/>
        <v>0.82417582417582425</v>
      </c>
      <c r="BG227" s="135">
        <f t="shared" si="135"/>
        <v>0</v>
      </c>
      <c r="BH227" s="135">
        <f t="shared" si="135"/>
        <v>0</v>
      </c>
      <c r="BI227" s="135">
        <f t="shared" si="135"/>
        <v>0</v>
      </c>
      <c r="BJ227" s="135">
        <f t="shared" si="135"/>
        <v>0</v>
      </c>
      <c r="BK227" s="135">
        <f t="shared" si="135"/>
        <v>0</v>
      </c>
      <c r="BL227" s="135">
        <f t="shared" si="135"/>
        <v>0</v>
      </c>
      <c r="BM227" s="135">
        <f t="shared" si="135"/>
        <v>0</v>
      </c>
      <c r="BN227" s="135">
        <f t="shared" si="135"/>
        <v>0</v>
      </c>
      <c r="BO227" s="135">
        <f t="shared" si="135"/>
        <v>0</v>
      </c>
      <c r="BP227" s="135">
        <f t="shared" si="135"/>
        <v>0</v>
      </c>
      <c r="BQ227" s="135">
        <f t="shared" si="135"/>
        <v>0.27472527472527475</v>
      </c>
      <c r="BR227" s="135">
        <f t="shared" si="135"/>
        <v>0</v>
      </c>
      <c r="BS227" s="135">
        <f t="shared" si="135"/>
        <v>0</v>
      </c>
      <c r="BT227" s="135">
        <f t="shared" si="135"/>
        <v>0</v>
      </c>
      <c r="BU227" s="135">
        <f t="shared" si="135"/>
        <v>0</v>
      </c>
      <c r="BV227" s="135">
        <f t="shared" si="135"/>
        <v>1.9230769230769231</v>
      </c>
      <c r="BW227" s="135">
        <f t="shared" si="135"/>
        <v>0</v>
      </c>
      <c r="CA227" s="135">
        <f t="shared" si="132"/>
        <v>100</v>
      </c>
      <c r="CD227" s="135">
        <f t="shared" si="133"/>
        <v>100</v>
      </c>
    </row>
    <row r="228" spans="1:82" x14ac:dyDescent="0.2">
      <c r="A228" s="135">
        <v>3</v>
      </c>
      <c r="B228" s="136">
        <v>28</v>
      </c>
      <c r="C228" s="135" t="s">
        <v>425</v>
      </c>
      <c r="D228" s="146">
        <v>220</v>
      </c>
      <c r="E228" s="164">
        <v>280</v>
      </c>
      <c r="F228" s="135">
        <v>224</v>
      </c>
      <c r="G228" s="140">
        <f>'Revised Stratig. - April ''08'!G392</f>
        <v>0</v>
      </c>
      <c r="I228" s="135">
        <f t="shared" ref="I228:AL228" si="136">(I61/$CA61)*100</f>
        <v>0</v>
      </c>
      <c r="J228" s="135">
        <f t="shared" si="136"/>
        <v>0.79681274900398402</v>
      </c>
      <c r="K228" s="135">
        <f t="shared" si="136"/>
        <v>3.1872509960159361</v>
      </c>
      <c r="L228" s="135">
        <f t="shared" si="136"/>
        <v>0.39840637450199201</v>
      </c>
      <c r="M228" s="135">
        <f t="shared" si="136"/>
        <v>0</v>
      </c>
      <c r="N228" s="135">
        <f t="shared" si="136"/>
        <v>0</v>
      </c>
      <c r="O228" s="135">
        <f t="shared" si="136"/>
        <v>11.155378486055776</v>
      </c>
      <c r="P228" s="135">
        <f t="shared" si="136"/>
        <v>0</v>
      </c>
      <c r="Q228" s="135">
        <f t="shared" si="136"/>
        <v>0</v>
      </c>
      <c r="R228" s="135">
        <f t="shared" si="136"/>
        <v>0.39840637450199201</v>
      </c>
      <c r="S228" s="135">
        <f t="shared" si="136"/>
        <v>0</v>
      </c>
      <c r="T228" s="135">
        <f t="shared" si="136"/>
        <v>0</v>
      </c>
      <c r="U228" s="135">
        <f t="shared" si="136"/>
        <v>0.39840637450199201</v>
      </c>
      <c r="V228" s="135">
        <f t="shared" si="136"/>
        <v>0</v>
      </c>
      <c r="W228" s="135">
        <f t="shared" si="136"/>
        <v>0.39840637450199201</v>
      </c>
      <c r="X228" s="135">
        <f t="shared" si="136"/>
        <v>0</v>
      </c>
      <c r="Y228" s="135">
        <f t="shared" si="136"/>
        <v>0</v>
      </c>
      <c r="Z228" s="135">
        <f t="shared" si="136"/>
        <v>0</v>
      </c>
      <c r="AA228" s="135">
        <f t="shared" si="136"/>
        <v>0</v>
      </c>
      <c r="AB228" s="135">
        <f t="shared" si="136"/>
        <v>0</v>
      </c>
      <c r="AC228" s="135">
        <f t="shared" si="136"/>
        <v>0.39840637450199201</v>
      </c>
      <c r="AD228" s="135">
        <f t="shared" si="136"/>
        <v>0.39840637450199201</v>
      </c>
      <c r="AE228" s="135">
        <f t="shared" si="136"/>
        <v>9.5617529880478092</v>
      </c>
      <c r="AF228" s="135">
        <f t="shared" si="136"/>
        <v>1.9920318725099602</v>
      </c>
      <c r="AG228" s="135">
        <f t="shared" si="136"/>
        <v>43.027888446215137</v>
      </c>
      <c r="AH228" s="135">
        <f t="shared" si="136"/>
        <v>0</v>
      </c>
      <c r="AI228" s="135">
        <f t="shared" si="136"/>
        <v>7.569721115537849</v>
      </c>
      <c r="AJ228" s="135">
        <f t="shared" si="136"/>
        <v>0</v>
      </c>
      <c r="AK228" s="135">
        <f t="shared" si="136"/>
        <v>19.52191235059761</v>
      </c>
      <c r="AL228" s="135">
        <f t="shared" si="136"/>
        <v>0.79681274900398402</v>
      </c>
      <c r="AM228" s="135">
        <f t="shared" ref="AM228:BW228" si="137">(AM61/$CD61)*100</f>
        <v>0</v>
      </c>
      <c r="AN228" s="135">
        <f t="shared" si="137"/>
        <v>0.38759689922480622</v>
      </c>
      <c r="AO228" s="135">
        <f t="shared" si="137"/>
        <v>0</v>
      </c>
      <c r="AP228" s="135">
        <f t="shared" si="137"/>
        <v>0</v>
      </c>
      <c r="AQ228" s="135">
        <f t="shared" si="137"/>
        <v>0</v>
      </c>
      <c r="AR228" s="135">
        <f t="shared" si="137"/>
        <v>0</v>
      </c>
      <c r="AS228" s="135">
        <f t="shared" si="137"/>
        <v>0</v>
      </c>
      <c r="AT228" s="135">
        <f t="shared" si="137"/>
        <v>0</v>
      </c>
      <c r="AU228" s="135">
        <f t="shared" si="137"/>
        <v>0.77519379844961245</v>
      </c>
      <c r="AV228" s="135">
        <f t="shared" si="137"/>
        <v>0</v>
      </c>
      <c r="AW228" s="135">
        <f t="shared" si="137"/>
        <v>0</v>
      </c>
      <c r="AX228" s="135">
        <f t="shared" si="137"/>
        <v>0.38759689922480622</v>
      </c>
      <c r="AY228" s="135">
        <f t="shared" si="137"/>
        <v>0</v>
      </c>
      <c r="AZ228" s="135">
        <f t="shared" si="137"/>
        <v>0</v>
      </c>
      <c r="BA228" s="135">
        <f t="shared" si="137"/>
        <v>0</v>
      </c>
      <c r="BB228" s="135">
        <f t="shared" si="137"/>
        <v>0</v>
      </c>
      <c r="BC228" s="135">
        <f t="shared" si="137"/>
        <v>0</v>
      </c>
      <c r="BD228" s="135">
        <f t="shared" si="137"/>
        <v>0.77519379844961245</v>
      </c>
      <c r="BE228" s="135">
        <f t="shared" si="137"/>
        <v>0.38759689922480622</v>
      </c>
      <c r="BF228" s="135">
        <f t="shared" si="137"/>
        <v>0</v>
      </c>
      <c r="BG228" s="135">
        <f t="shared" si="137"/>
        <v>0</v>
      </c>
      <c r="BH228" s="135">
        <f t="shared" si="137"/>
        <v>0</v>
      </c>
      <c r="BI228" s="135">
        <f t="shared" si="137"/>
        <v>0</v>
      </c>
      <c r="BJ228" s="135">
        <f t="shared" si="137"/>
        <v>0</v>
      </c>
      <c r="BK228" s="135">
        <f t="shared" si="137"/>
        <v>0</v>
      </c>
      <c r="BL228" s="135">
        <f t="shared" si="137"/>
        <v>0</v>
      </c>
      <c r="BM228" s="135">
        <f t="shared" si="137"/>
        <v>0</v>
      </c>
      <c r="BN228" s="135">
        <f t="shared" si="137"/>
        <v>0</v>
      </c>
      <c r="BO228" s="135">
        <f t="shared" si="137"/>
        <v>0</v>
      </c>
      <c r="BP228" s="135">
        <f t="shared" si="137"/>
        <v>0</v>
      </c>
      <c r="BQ228" s="135">
        <f t="shared" si="137"/>
        <v>0</v>
      </c>
      <c r="BR228" s="135">
        <f t="shared" si="137"/>
        <v>0</v>
      </c>
      <c r="BS228" s="135">
        <f t="shared" si="137"/>
        <v>0</v>
      </c>
      <c r="BT228" s="135">
        <f t="shared" si="137"/>
        <v>0</v>
      </c>
      <c r="BU228" s="135">
        <f t="shared" si="137"/>
        <v>0</v>
      </c>
      <c r="BV228" s="135">
        <f t="shared" si="137"/>
        <v>0</v>
      </c>
      <c r="BW228" s="135">
        <f t="shared" si="137"/>
        <v>0</v>
      </c>
      <c r="CA228" s="135">
        <f t="shared" si="132"/>
        <v>100</v>
      </c>
      <c r="CD228" s="135">
        <f t="shared" si="133"/>
        <v>100</v>
      </c>
    </row>
    <row r="229" spans="1:82" x14ac:dyDescent="0.2">
      <c r="A229" s="135">
        <v>3</v>
      </c>
      <c r="B229" s="136">
        <v>29</v>
      </c>
      <c r="C229" s="135" t="s">
        <v>425</v>
      </c>
      <c r="D229" s="146">
        <v>221</v>
      </c>
      <c r="E229" s="164">
        <v>281</v>
      </c>
      <c r="F229" s="135">
        <v>225</v>
      </c>
      <c r="G229" s="140">
        <f>'Revised Stratig. - April ''08'!G393</f>
        <v>0</v>
      </c>
      <c r="I229" s="135">
        <f t="shared" ref="I229:AL229" si="138">(I62/$CA62)*100</f>
        <v>0</v>
      </c>
      <c r="J229" s="135">
        <f t="shared" si="138"/>
        <v>1.6501650165016499</v>
      </c>
      <c r="K229" s="135">
        <f t="shared" si="138"/>
        <v>2.3102310231023102</v>
      </c>
      <c r="L229" s="135">
        <f t="shared" si="138"/>
        <v>0.66006600660066006</v>
      </c>
      <c r="M229" s="135">
        <f t="shared" si="138"/>
        <v>0.66006600660066006</v>
      </c>
      <c r="N229" s="135">
        <f t="shared" si="138"/>
        <v>1.6501650165016499</v>
      </c>
      <c r="O229" s="135">
        <f t="shared" si="138"/>
        <v>17.161716171617162</v>
      </c>
      <c r="P229" s="135">
        <f t="shared" si="138"/>
        <v>0.33003300330033003</v>
      </c>
      <c r="Q229" s="135">
        <f t="shared" si="138"/>
        <v>0</v>
      </c>
      <c r="R229" s="135">
        <f t="shared" si="138"/>
        <v>0</v>
      </c>
      <c r="S229" s="135">
        <f t="shared" si="138"/>
        <v>0</v>
      </c>
      <c r="T229" s="135">
        <f t="shared" si="138"/>
        <v>0.33003300330033003</v>
      </c>
      <c r="U229" s="135">
        <f t="shared" si="138"/>
        <v>0</v>
      </c>
      <c r="V229" s="135">
        <f t="shared" si="138"/>
        <v>0</v>
      </c>
      <c r="W229" s="135">
        <f t="shared" si="138"/>
        <v>0.66006600660066006</v>
      </c>
      <c r="X229" s="135">
        <f t="shared" si="138"/>
        <v>0</v>
      </c>
      <c r="Y229" s="135">
        <f t="shared" si="138"/>
        <v>0.33003300330033003</v>
      </c>
      <c r="Z229" s="135">
        <f t="shared" si="138"/>
        <v>0</v>
      </c>
      <c r="AA229" s="135">
        <f t="shared" si="138"/>
        <v>0</v>
      </c>
      <c r="AB229" s="135">
        <f t="shared" si="138"/>
        <v>0</v>
      </c>
      <c r="AC229" s="135">
        <f t="shared" si="138"/>
        <v>0.33003300330033003</v>
      </c>
      <c r="AD229" s="135">
        <f t="shared" si="138"/>
        <v>0</v>
      </c>
      <c r="AE229" s="135">
        <f t="shared" si="138"/>
        <v>1.6501650165016499</v>
      </c>
      <c r="AF229" s="135">
        <f t="shared" si="138"/>
        <v>11.881188118811881</v>
      </c>
      <c r="AG229" s="135">
        <f t="shared" si="138"/>
        <v>33.333333333333329</v>
      </c>
      <c r="AH229" s="135">
        <f t="shared" si="138"/>
        <v>0</v>
      </c>
      <c r="AI229" s="135">
        <f t="shared" si="138"/>
        <v>6.6006600660065997</v>
      </c>
      <c r="AJ229" s="135">
        <f t="shared" si="138"/>
        <v>0</v>
      </c>
      <c r="AK229" s="135">
        <f t="shared" si="138"/>
        <v>18.481848184818482</v>
      </c>
      <c r="AL229" s="135">
        <f t="shared" si="138"/>
        <v>1.9801980198019802</v>
      </c>
      <c r="AM229" s="135">
        <f t="shared" ref="AM229:BW229" si="139">(AM62/$CD62)*100</f>
        <v>0.90090090090090091</v>
      </c>
      <c r="AN229" s="135">
        <f t="shared" si="139"/>
        <v>1.5015015015015014</v>
      </c>
      <c r="AO229" s="135">
        <f t="shared" si="139"/>
        <v>0</v>
      </c>
      <c r="AP229" s="135">
        <f t="shared" si="139"/>
        <v>0</v>
      </c>
      <c r="AQ229" s="135">
        <f t="shared" si="139"/>
        <v>0</v>
      </c>
      <c r="AR229" s="135">
        <f t="shared" si="139"/>
        <v>0</v>
      </c>
      <c r="AS229" s="135">
        <f t="shared" si="139"/>
        <v>0</v>
      </c>
      <c r="AT229" s="135">
        <f t="shared" si="139"/>
        <v>0</v>
      </c>
      <c r="AU229" s="135">
        <f t="shared" si="139"/>
        <v>0.3003003003003003</v>
      </c>
      <c r="AV229" s="135">
        <f t="shared" si="139"/>
        <v>0</v>
      </c>
      <c r="AW229" s="135">
        <f t="shared" si="139"/>
        <v>0</v>
      </c>
      <c r="AX229" s="135">
        <f t="shared" si="139"/>
        <v>0.3003003003003003</v>
      </c>
      <c r="AY229" s="135">
        <f t="shared" si="139"/>
        <v>0</v>
      </c>
      <c r="AZ229" s="135">
        <f t="shared" si="139"/>
        <v>1.2012012012012012</v>
      </c>
      <c r="BA229" s="135">
        <f t="shared" si="139"/>
        <v>0</v>
      </c>
      <c r="BB229" s="135">
        <f t="shared" si="139"/>
        <v>0</v>
      </c>
      <c r="BC229" s="135">
        <f t="shared" si="139"/>
        <v>0</v>
      </c>
      <c r="BD229" s="135">
        <f t="shared" si="139"/>
        <v>0</v>
      </c>
      <c r="BE229" s="135">
        <f t="shared" si="139"/>
        <v>0</v>
      </c>
      <c r="BF229" s="135">
        <f t="shared" si="139"/>
        <v>0.60060060060060061</v>
      </c>
      <c r="BG229" s="135">
        <f t="shared" si="139"/>
        <v>0</v>
      </c>
      <c r="BH229" s="135">
        <f t="shared" si="139"/>
        <v>0</v>
      </c>
      <c r="BI229" s="135">
        <f t="shared" si="139"/>
        <v>0</v>
      </c>
      <c r="BJ229" s="135">
        <f t="shared" si="139"/>
        <v>0</v>
      </c>
      <c r="BK229" s="135">
        <f t="shared" si="139"/>
        <v>0</v>
      </c>
      <c r="BL229" s="135">
        <f t="shared" si="139"/>
        <v>0</v>
      </c>
      <c r="BM229" s="135">
        <f t="shared" si="139"/>
        <v>0</v>
      </c>
      <c r="BN229" s="135">
        <f t="shared" si="139"/>
        <v>0</v>
      </c>
      <c r="BO229" s="135">
        <f t="shared" si="139"/>
        <v>0</v>
      </c>
      <c r="BP229" s="135">
        <f t="shared" si="139"/>
        <v>0</v>
      </c>
      <c r="BQ229" s="135">
        <f t="shared" si="139"/>
        <v>0</v>
      </c>
      <c r="BR229" s="135">
        <f t="shared" si="139"/>
        <v>0</v>
      </c>
      <c r="BS229" s="135">
        <f t="shared" si="139"/>
        <v>0</v>
      </c>
      <c r="BT229" s="135">
        <f t="shared" si="139"/>
        <v>0</v>
      </c>
      <c r="BU229" s="135">
        <f t="shared" si="139"/>
        <v>0</v>
      </c>
      <c r="BV229" s="135">
        <f t="shared" si="139"/>
        <v>3.303303303303303</v>
      </c>
      <c r="BW229" s="135">
        <f t="shared" si="139"/>
        <v>0.90090090090090091</v>
      </c>
      <c r="CA229" s="135">
        <f t="shared" si="132"/>
        <v>100</v>
      </c>
      <c r="CD229" s="135">
        <f t="shared" si="133"/>
        <v>100</v>
      </c>
    </row>
    <row r="230" spans="1:82" x14ac:dyDescent="0.2">
      <c r="A230" s="135">
        <v>3</v>
      </c>
      <c r="B230" s="136">
        <v>30</v>
      </c>
      <c r="C230" s="135" t="s">
        <v>425</v>
      </c>
      <c r="D230" s="146">
        <v>222</v>
      </c>
      <c r="E230" s="164">
        <v>282</v>
      </c>
      <c r="F230" s="135">
        <v>226</v>
      </c>
      <c r="G230" s="140">
        <f>'Revised Stratig. - April ''08'!G394</f>
        <v>0</v>
      </c>
      <c r="I230" s="135">
        <f t="shared" ref="I230:AL230" si="140">(I63/$CA63)*100</f>
        <v>0</v>
      </c>
      <c r="J230" s="135">
        <f t="shared" si="140"/>
        <v>0.65146579804560267</v>
      </c>
      <c r="K230" s="135">
        <f t="shared" si="140"/>
        <v>2.6058631921824107</v>
      </c>
      <c r="L230" s="135">
        <f t="shared" si="140"/>
        <v>0.32573289902280134</v>
      </c>
      <c r="M230" s="135">
        <f t="shared" si="140"/>
        <v>0.65146579804560267</v>
      </c>
      <c r="N230" s="135">
        <f t="shared" si="140"/>
        <v>0</v>
      </c>
      <c r="O230" s="135">
        <f t="shared" si="140"/>
        <v>10.423452768729643</v>
      </c>
      <c r="P230" s="135">
        <f t="shared" si="140"/>
        <v>0.32573289902280134</v>
      </c>
      <c r="Q230" s="135">
        <f t="shared" si="140"/>
        <v>0</v>
      </c>
      <c r="R230" s="135">
        <f t="shared" si="140"/>
        <v>0</v>
      </c>
      <c r="S230" s="135">
        <f t="shared" si="140"/>
        <v>0</v>
      </c>
      <c r="T230" s="135">
        <f t="shared" si="140"/>
        <v>0.65146579804560267</v>
      </c>
      <c r="U230" s="135">
        <f t="shared" si="140"/>
        <v>0</v>
      </c>
      <c r="V230" s="135">
        <f t="shared" si="140"/>
        <v>0</v>
      </c>
      <c r="W230" s="135">
        <f t="shared" si="140"/>
        <v>0.32573289902280134</v>
      </c>
      <c r="X230" s="135">
        <f t="shared" si="140"/>
        <v>0</v>
      </c>
      <c r="Y230" s="135">
        <f t="shared" si="140"/>
        <v>0</v>
      </c>
      <c r="Z230" s="135">
        <f t="shared" si="140"/>
        <v>0</v>
      </c>
      <c r="AA230" s="135">
        <f t="shared" si="140"/>
        <v>0</v>
      </c>
      <c r="AB230" s="135">
        <f t="shared" si="140"/>
        <v>0</v>
      </c>
      <c r="AC230" s="135">
        <f t="shared" si="140"/>
        <v>1.3029315960912053</v>
      </c>
      <c r="AD230" s="135">
        <f t="shared" si="140"/>
        <v>0.32573289902280134</v>
      </c>
      <c r="AE230" s="135">
        <f t="shared" si="140"/>
        <v>0.32573289902280134</v>
      </c>
      <c r="AF230" s="135">
        <f t="shared" si="140"/>
        <v>6.8403908794788277</v>
      </c>
      <c r="AG230" s="135">
        <f t="shared" si="140"/>
        <v>45.602605863192181</v>
      </c>
      <c r="AH230" s="135">
        <f t="shared" si="140"/>
        <v>0</v>
      </c>
      <c r="AI230" s="135">
        <f t="shared" si="140"/>
        <v>12.37785016286645</v>
      </c>
      <c r="AJ230" s="135">
        <f t="shared" si="140"/>
        <v>0.32573289902280134</v>
      </c>
      <c r="AK230" s="135">
        <f t="shared" si="140"/>
        <v>15.309446254071663</v>
      </c>
      <c r="AL230" s="135">
        <f t="shared" si="140"/>
        <v>1.6286644951140066</v>
      </c>
      <c r="AM230" s="135">
        <f t="shared" ref="AM230:BW230" si="141">(AM63/$CD63)*100</f>
        <v>1.2084592145015105</v>
      </c>
      <c r="AN230" s="135">
        <f t="shared" si="141"/>
        <v>0.90634441087613304</v>
      </c>
      <c r="AO230" s="135">
        <f t="shared" si="141"/>
        <v>0</v>
      </c>
      <c r="AP230" s="135">
        <f t="shared" si="141"/>
        <v>0</v>
      </c>
      <c r="AQ230" s="135">
        <f t="shared" si="141"/>
        <v>0</v>
      </c>
      <c r="AR230" s="135">
        <f t="shared" si="141"/>
        <v>0.30211480362537763</v>
      </c>
      <c r="AS230" s="135">
        <f t="shared" si="141"/>
        <v>0</v>
      </c>
      <c r="AT230" s="135">
        <f t="shared" si="141"/>
        <v>0</v>
      </c>
      <c r="AU230" s="135">
        <f t="shared" si="141"/>
        <v>0.60422960725075525</v>
      </c>
      <c r="AV230" s="135">
        <f t="shared" si="141"/>
        <v>0</v>
      </c>
      <c r="AW230" s="135">
        <f t="shared" si="141"/>
        <v>0</v>
      </c>
      <c r="AX230" s="135">
        <f t="shared" si="141"/>
        <v>0</v>
      </c>
      <c r="AY230" s="135">
        <f t="shared" si="141"/>
        <v>0</v>
      </c>
      <c r="AZ230" s="135">
        <f t="shared" si="141"/>
        <v>0.60422960725075525</v>
      </c>
      <c r="BA230" s="135">
        <f t="shared" si="141"/>
        <v>0</v>
      </c>
      <c r="BB230" s="135">
        <f t="shared" si="141"/>
        <v>0</v>
      </c>
      <c r="BC230" s="135">
        <f t="shared" si="141"/>
        <v>0</v>
      </c>
      <c r="BD230" s="135">
        <f t="shared" si="141"/>
        <v>0</v>
      </c>
      <c r="BE230" s="135">
        <f t="shared" si="141"/>
        <v>0</v>
      </c>
      <c r="BF230" s="135">
        <f t="shared" si="141"/>
        <v>0.90634441087613304</v>
      </c>
      <c r="BG230" s="135">
        <f t="shared" si="141"/>
        <v>0</v>
      </c>
      <c r="BH230" s="135">
        <f t="shared" si="141"/>
        <v>0</v>
      </c>
      <c r="BI230" s="135">
        <f t="shared" si="141"/>
        <v>0</v>
      </c>
      <c r="BJ230" s="135">
        <f t="shared" si="141"/>
        <v>0</v>
      </c>
      <c r="BK230" s="135">
        <f t="shared" si="141"/>
        <v>0</v>
      </c>
      <c r="BL230" s="135">
        <f t="shared" si="141"/>
        <v>0</v>
      </c>
      <c r="BM230" s="135">
        <f t="shared" si="141"/>
        <v>0</v>
      </c>
      <c r="BN230" s="135">
        <f t="shared" si="141"/>
        <v>0</v>
      </c>
      <c r="BO230" s="135">
        <f t="shared" si="141"/>
        <v>0</v>
      </c>
      <c r="BP230" s="135">
        <f t="shared" si="141"/>
        <v>0</v>
      </c>
      <c r="BQ230" s="135">
        <f t="shared" si="141"/>
        <v>0</v>
      </c>
      <c r="BR230" s="135">
        <f t="shared" si="141"/>
        <v>0</v>
      </c>
      <c r="BS230" s="135">
        <f t="shared" si="141"/>
        <v>0.30211480362537763</v>
      </c>
      <c r="BT230" s="135">
        <f t="shared" si="141"/>
        <v>0</v>
      </c>
      <c r="BU230" s="135">
        <f t="shared" si="141"/>
        <v>0</v>
      </c>
      <c r="BV230" s="135">
        <f t="shared" si="141"/>
        <v>1.8126888217522661</v>
      </c>
      <c r="BW230" s="135">
        <f t="shared" si="141"/>
        <v>0.60422960725075525</v>
      </c>
      <c r="CA230" s="135">
        <f t="shared" si="132"/>
        <v>100</v>
      </c>
      <c r="CD230" s="135">
        <f t="shared" si="133"/>
        <v>100</v>
      </c>
    </row>
    <row r="231" spans="1:82" x14ac:dyDescent="0.2">
      <c r="A231" s="135">
        <v>3</v>
      </c>
      <c r="B231" s="136">
        <v>31</v>
      </c>
      <c r="C231" s="135" t="s">
        <v>425</v>
      </c>
      <c r="D231" s="146">
        <v>223</v>
      </c>
      <c r="E231" s="164">
        <v>283</v>
      </c>
      <c r="F231" s="135">
        <v>227</v>
      </c>
      <c r="G231" s="140">
        <f>'Revised Stratig. - April ''08'!G395</f>
        <v>0</v>
      </c>
      <c r="I231" s="135">
        <f t="shared" ref="I231:AL231" si="142">(I64/$CA64)*100</f>
        <v>0</v>
      </c>
      <c r="J231" s="135">
        <f t="shared" si="142"/>
        <v>0.28860028860028858</v>
      </c>
      <c r="K231" s="135">
        <f t="shared" si="142"/>
        <v>2.5974025974025974</v>
      </c>
      <c r="L231" s="135">
        <f t="shared" si="142"/>
        <v>1.7316017316017316</v>
      </c>
      <c r="M231" s="135">
        <f t="shared" si="142"/>
        <v>0</v>
      </c>
      <c r="N231" s="135">
        <f t="shared" si="142"/>
        <v>0</v>
      </c>
      <c r="O231" s="135">
        <f t="shared" si="142"/>
        <v>11.255411255411255</v>
      </c>
      <c r="P231" s="135">
        <f t="shared" si="142"/>
        <v>0</v>
      </c>
      <c r="Q231" s="135">
        <f t="shared" si="142"/>
        <v>0</v>
      </c>
      <c r="R231" s="135">
        <f t="shared" si="142"/>
        <v>0</v>
      </c>
      <c r="S231" s="135">
        <f t="shared" si="142"/>
        <v>0</v>
      </c>
      <c r="T231" s="135">
        <f t="shared" si="142"/>
        <v>0.28860028860028858</v>
      </c>
      <c r="U231" s="135">
        <f t="shared" si="142"/>
        <v>0</v>
      </c>
      <c r="V231" s="135">
        <f t="shared" si="142"/>
        <v>0</v>
      </c>
      <c r="W231" s="135">
        <f t="shared" si="142"/>
        <v>1.1544011544011543</v>
      </c>
      <c r="X231" s="135">
        <f t="shared" si="142"/>
        <v>0</v>
      </c>
      <c r="Y231" s="135">
        <f t="shared" si="142"/>
        <v>0</v>
      </c>
      <c r="Z231" s="135">
        <f t="shared" si="142"/>
        <v>0</v>
      </c>
      <c r="AA231" s="135">
        <f t="shared" si="142"/>
        <v>0.57720057720057716</v>
      </c>
      <c r="AB231" s="135">
        <f t="shared" si="142"/>
        <v>0</v>
      </c>
      <c r="AC231" s="135">
        <f t="shared" si="142"/>
        <v>0.28860028860028858</v>
      </c>
      <c r="AD231" s="135">
        <f t="shared" si="142"/>
        <v>0</v>
      </c>
      <c r="AE231" s="135">
        <f t="shared" si="142"/>
        <v>0.57720057720057716</v>
      </c>
      <c r="AF231" s="135">
        <f t="shared" si="142"/>
        <v>10.1010101010101</v>
      </c>
      <c r="AG231" s="135">
        <f t="shared" si="142"/>
        <v>53.246753246753244</v>
      </c>
      <c r="AH231" s="135">
        <f t="shared" si="142"/>
        <v>0.28860028860028858</v>
      </c>
      <c r="AI231" s="135">
        <f t="shared" si="142"/>
        <v>7.7922077922077921</v>
      </c>
      <c r="AJ231" s="135">
        <f t="shared" si="142"/>
        <v>0</v>
      </c>
      <c r="AK231" s="135">
        <f t="shared" si="142"/>
        <v>8.9466089466089471</v>
      </c>
      <c r="AL231" s="135">
        <f t="shared" si="142"/>
        <v>0.86580086580086579</v>
      </c>
      <c r="AM231" s="135">
        <f t="shared" ref="AM231:BW231" si="143">(AM64/$CD64)*100</f>
        <v>0.27285129604365621</v>
      </c>
      <c r="AN231" s="135">
        <f t="shared" si="143"/>
        <v>1.3642564802182811</v>
      </c>
      <c r="AO231" s="135">
        <f t="shared" si="143"/>
        <v>0.27285129604365621</v>
      </c>
      <c r="AP231" s="135">
        <f t="shared" si="143"/>
        <v>0</v>
      </c>
      <c r="AQ231" s="135">
        <f t="shared" si="143"/>
        <v>0</v>
      </c>
      <c r="AR231" s="135">
        <f t="shared" si="143"/>
        <v>0.81855388813096863</v>
      </c>
      <c r="AS231" s="135">
        <f t="shared" si="143"/>
        <v>0</v>
      </c>
      <c r="AT231" s="135">
        <f t="shared" si="143"/>
        <v>0</v>
      </c>
      <c r="AU231" s="135">
        <f t="shared" si="143"/>
        <v>1.0914051841746248</v>
      </c>
      <c r="AV231" s="135">
        <f t="shared" si="143"/>
        <v>0</v>
      </c>
      <c r="AW231" s="135">
        <f t="shared" si="143"/>
        <v>0</v>
      </c>
      <c r="AX231" s="135">
        <f t="shared" si="143"/>
        <v>0.27285129604365621</v>
      </c>
      <c r="AY231" s="135">
        <f t="shared" si="143"/>
        <v>0</v>
      </c>
      <c r="AZ231" s="135">
        <f t="shared" si="143"/>
        <v>0</v>
      </c>
      <c r="BA231" s="135">
        <f t="shared" si="143"/>
        <v>0</v>
      </c>
      <c r="BB231" s="135">
        <f t="shared" si="143"/>
        <v>0</v>
      </c>
      <c r="BC231" s="135">
        <f t="shared" si="143"/>
        <v>0</v>
      </c>
      <c r="BD231" s="135">
        <f t="shared" si="143"/>
        <v>0</v>
      </c>
      <c r="BE231" s="135">
        <f t="shared" si="143"/>
        <v>0</v>
      </c>
      <c r="BF231" s="135">
        <f t="shared" si="143"/>
        <v>0.27285129604365621</v>
      </c>
      <c r="BG231" s="135">
        <f t="shared" si="143"/>
        <v>0</v>
      </c>
      <c r="BH231" s="135">
        <f t="shared" si="143"/>
        <v>0</v>
      </c>
      <c r="BI231" s="135">
        <f t="shared" si="143"/>
        <v>0</v>
      </c>
      <c r="BJ231" s="135">
        <f t="shared" si="143"/>
        <v>0</v>
      </c>
      <c r="BK231" s="135">
        <f t="shared" si="143"/>
        <v>0</v>
      </c>
      <c r="BL231" s="135">
        <f t="shared" si="143"/>
        <v>0</v>
      </c>
      <c r="BM231" s="135">
        <f t="shared" si="143"/>
        <v>0</v>
      </c>
      <c r="BN231" s="135">
        <f t="shared" si="143"/>
        <v>0</v>
      </c>
      <c r="BO231" s="135">
        <f t="shared" si="143"/>
        <v>0</v>
      </c>
      <c r="BP231" s="135">
        <f t="shared" si="143"/>
        <v>0</v>
      </c>
      <c r="BQ231" s="135">
        <f t="shared" si="143"/>
        <v>0</v>
      </c>
      <c r="BR231" s="135">
        <f t="shared" si="143"/>
        <v>0</v>
      </c>
      <c r="BS231" s="135">
        <f t="shared" si="143"/>
        <v>0.81855388813096863</v>
      </c>
      <c r="BT231" s="135">
        <f t="shared" si="143"/>
        <v>0</v>
      </c>
      <c r="BU231" s="135">
        <f t="shared" si="143"/>
        <v>0</v>
      </c>
      <c r="BV231" s="135">
        <f t="shared" si="143"/>
        <v>0</v>
      </c>
      <c r="BW231" s="135">
        <f t="shared" si="143"/>
        <v>0.27285129604365621</v>
      </c>
      <c r="CA231" s="135">
        <f t="shared" si="132"/>
        <v>100</v>
      </c>
      <c r="CD231" s="135">
        <f t="shared" si="133"/>
        <v>100</v>
      </c>
    </row>
    <row r="232" spans="1:82" x14ac:dyDescent="0.2">
      <c r="A232" s="135">
        <v>3</v>
      </c>
      <c r="B232" s="136">
        <v>32</v>
      </c>
      <c r="C232" s="135" t="s">
        <v>425</v>
      </c>
      <c r="D232" s="146">
        <v>224</v>
      </c>
      <c r="E232" s="164">
        <v>284</v>
      </c>
      <c r="F232" s="135">
        <v>228</v>
      </c>
      <c r="G232" s="140">
        <f>'Revised Stratig. - April ''08'!G396</f>
        <v>0</v>
      </c>
      <c r="I232" s="135">
        <f t="shared" ref="I232:AL232" si="144">(I65/$CA65)*100</f>
        <v>0</v>
      </c>
      <c r="J232" s="135">
        <f t="shared" si="144"/>
        <v>1.3986013986013985</v>
      </c>
      <c r="K232" s="135">
        <f t="shared" si="144"/>
        <v>3.1468531468531471</v>
      </c>
      <c r="L232" s="135">
        <f t="shared" si="144"/>
        <v>0.69930069930069927</v>
      </c>
      <c r="M232" s="135">
        <f t="shared" si="144"/>
        <v>0</v>
      </c>
      <c r="N232" s="135">
        <f t="shared" si="144"/>
        <v>0.69930069930069927</v>
      </c>
      <c r="O232" s="135">
        <f t="shared" si="144"/>
        <v>10.48951048951049</v>
      </c>
      <c r="P232" s="135">
        <f t="shared" si="144"/>
        <v>0</v>
      </c>
      <c r="Q232" s="135">
        <f t="shared" si="144"/>
        <v>0</v>
      </c>
      <c r="R232" s="135">
        <f t="shared" si="144"/>
        <v>0</v>
      </c>
      <c r="S232" s="135">
        <f t="shared" si="144"/>
        <v>0</v>
      </c>
      <c r="T232" s="135">
        <f t="shared" si="144"/>
        <v>1.048951048951049</v>
      </c>
      <c r="U232" s="135">
        <f t="shared" si="144"/>
        <v>0.34965034965034963</v>
      </c>
      <c r="V232" s="135">
        <f t="shared" si="144"/>
        <v>0</v>
      </c>
      <c r="W232" s="135">
        <f t="shared" si="144"/>
        <v>0.34965034965034963</v>
      </c>
      <c r="X232" s="135">
        <f t="shared" si="144"/>
        <v>0</v>
      </c>
      <c r="Y232" s="135">
        <f t="shared" si="144"/>
        <v>0</v>
      </c>
      <c r="Z232" s="135">
        <f t="shared" si="144"/>
        <v>0</v>
      </c>
      <c r="AA232" s="135">
        <f t="shared" si="144"/>
        <v>0.69930069930069927</v>
      </c>
      <c r="AB232" s="135">
        <f t="shared" si="144"/>
        <v>0</v>
      </c>
      <c r="AC232" s="135">
        <f t="shared" si="144"/>
        <v>1.7482517482517483</v>
      </c>
      <c r="AD232" s="135">
        <f t="shared" si="144"/>
        <v>0.34965034965034963</v>
      </c>
      <c r="AE232" s="135">
        <f t="shared" si="144"/>
        <v>1.7482517482517483</v>
      </c>
      <c r="AF232" s="135">
        <f t="shared" si="144"/>
        <v>9.79020979020979</v>
      </c>
      <c r="AG232" s="135">
        <f t="shared" si="144"/>
        <v>45.454545454545453</v>
      </c>
      <c r="AH232" s="135">
        <f t="shared" si="144"/>
        <v>0</v>
      </c>
      <c r="AI232" s="135">
        <f t="shared" si="144"/>
        <v>10.13986013986014</v>
      </c>
      <c r="AJ232" s="135">
        <f t="shared" si="144"/>
        <v>0</v>
      </c>
      <c r="AK232" s="135">
        <f t="shared" si="144"/>
        <v>11.888111888111888</v>
      </c>
      <c r="AL232" s="135">
        <f t="shared" si="144"/>
        <v>0</v>
      </c>
      <c r="AM232" s="135">
        <f t="shared" ref="AM232:BW232" si="145">(AM65/$CD65)*100</f>
        <v>0</v>
      </c>
      <c r="AN232" s="135">
        <f t="shared" si="145"/>
        <v>0.9375</v>
      </c>
      <c r="AO232" s="135">
        <f t="shared" si="145"/>
        <v>0.3125</v>
      </c>
      <c r="AP232" s="135">
        <f t="shared" si="145"/>
        <v>0</v>
      </c>
      <c r="AQ232" s="135">
        <f t="shared" si="145"/>
        <v>0.3125</v>
      </c>
      <c r="AR232" s="135">
        <f t="shared" si="145"/>
        <v>0</v>
      </c>
      <c r="AS232" s="135">
        <f t="shared" si="145"/>
        <v>0</v>
      </c>
      <c r="AT232" s="135">
        <f t="shared" si="145"/>
        <v>0</v>
      </c>
      <c r="AU232" s="135">
        <f t="shared" si="145"/>
        <v>1.875</v>
      </c>
      <c r="AV232" s="135">
        <f t="shared" si="145"/>
        <v>0</v>
      </c>
      <c r="AW232" s="135">
        <f t="shared" si="145"/>
        <v>0</v>
      </c>
      <c r="AX232" s="135">
        <f t="shared" si="145"/>
        <v>0.3125</v>
      </c>
      <c r="AY232" s="135">
        <f t="shared" si="145"/>
        <v>0.3125</v>
      </c>
      <c r="AZ232" s="135">
        <f t="shared" si="145"/>
        <v>1.25</v>
      </c>
      <c r="BA232" s="135">
        <f t="shared" si="145"/>
        <v>0</v>
      </c>
      <c r="BB232" s="135">
        <f t="shared" si="145"/>
        <v>0</v>
      </c>
      <c r="BC232" s="135">
        <f t="shared" si="145"/>
        <v>0</v>
      </c>
      <c r="BD232" s="135">
        <f t="shared" si="145"/>
        <v>0</v>
      </c>
      <c r="BE232" s="135">
        <f t="shared" si="145"/>
        <v>0</v>
      </c>
      <c r="BF232" s="135">
        <f t="shared" si="145"/>
        <v>0</v>
      </c>
      <c r="BG232" s="135">
        <f t="shared" si="145"/>
        <v>0</v>
      </c>
      <c r="BH232" s="135">
        <f t="shared" si="145"/>
        <v>0</v>
      </c>
      <c r="BI232" s="135">
        <f t="shared" si="145"/>
        <v>0</v>
      </c>
      <c r="BJ232" s="135">
        <f t="shared" si="145"/>
        <v>0</v>
      </c>
      <c r="BK232" s="135">
        <f t="shared" si="145"/>
        <v>0</v>
      </c>
      <c r="BL232" s="135">
        <f t="shared" si="145"/>
        <v>0</v>
      </c>
      <c r="BM232" s="135">
        <f t="shared" si="145"/>
        <v>0</v>
      </c>
      <c r="BN232" s="135">
        <f t="shared" si="145"/>
        <v>0</v>
      </c>
      <c r="BO232" s="135">
        <f t="shared" si="145"/>
        <v>1.5625</v>
      </c>
      <c r="BP232" s="135">
        <f t="shared" si="145"/>
        <v>0</v>
      </c>
      <c r="BQ232" s="135">
        <f t="shared" si="145"/>
        <v>0</v>
      </c>
      <c r="BR232" s="135">
        <f t="shared" si="145"/>
        <v>0</v>
      </c>
      <c r="BS232" s="135">
        <f t="shared" si="145"/>
        <v>3.125</v>
      </c>
      <c r="BT232" s="135">
        <f t="shared" si="145"/>
        <v>0</v>
      </c>
      <c r="BU232" s="135">
        <f t="shared" si="145"/>
        <v>0</v>
      </c>
      <c r="BV232" s="135">
        <f t="shared" si="145"/>
        <v>0.3125</v>
      </c>
      <c r="BW232" s="135">
        <f t="shared" si="145"/>
        <v>0.3125</v>
      </c>
      <c r="CA232" s="135">
        <f t="shared" si="132"/>
        <v>100</v>
      </c>
      <c r="CD232" s="135">
        <f t="shared" si="133"/>
        <v>100</v>
      </c>
    </row>
    <row r="233" spans="1:82" x14ac:dyDescent="0.2">
      <c r="A233" s="135">
        <v>3</v>
      </c>
      <c r="B233" s="136">
        <v>33</v>
      </c>
      <c r="C233" s="135" t="s">
        <v>425</v>
      </c>
      <c r="D233" s="146">
        <v>225</v>
      </c>
      <c r="E233" s="164">
        <v>285</v>
      </c>
      <c r="F233" s="135">
        <v>229</v>
      </c>
      <c r="G233" s="140">
        <f>'Revised Stratig. - April ''08'!G397</f>
        <v>0</v>
      </c>
      <c r="I233" s="135">
        <f t="shared" ref="I233:AL233" si="146">(I66/$CA66)*100</f>
        <v>0</v>
      </c>
      <c r="J233" s="135">
        <f t="shared" si="146"/>
        <v>1.0204081632653061</v>
      </c>
      <c r="K233" s="135">
        <f t="shared" si="146"/>
        <v>2.7210884353741496</v>
      </c>
      <c r="L233" s="135">
        <f t="shared" si="146"/>
        <v>1.3605442176870748</v>
      </c>
      <c r="M233" s="135">
        <f t="shared" si="146"/>
        <v>1.0204081632653061</v>
      </c>
      <c r="N233" s="135">
        <f t="shared" si="146"/>
        <v>0.68027210884353739</v>
      </c>
      <c r="O233" s="135">
        <f t="shared" si="146"/>
        <v>7.8231292517006805</v>
      </c>
      <c r="P233" s="135">
        <f t="shared" si="146"/>
        <v>0</v>
      </c>
      <c r="Q233" s="135">
        <f t="shared" si="146"/>
        <v>0</v>
      </c>
      <c r="R233" s="135">
        <f t="shared" si="146"/>
        <v>0</v>
      </c>
      <c r="S233" s="135">
        <f t="shared" si="146"/>
        <v>0</v>
      </c>
      <c r="T233" s="135">
        <f t="shared" si="146"/>
        <v>0.3401360544217687</v>
      </c>
      <c r="U233" s="135">
        <f t="shared" si="146"/>
        <v>0</v>
      </c>
      <c r="V233" s="135">
        <f t="shared" si="146"/>
        <v>0</v>
      </c>
      <c r="W233" s="135">
        <f t="shared" si="146"/>
        <v>1.0204081632653061</v>
      </c>
      <c r="X233" s="135">
        <f t="shared" si="146"/>
        <v>0</v>
      </c>
      <c r="Y233" s="135">
        <f t="shared" si="146"/>
        <v>0</v>
      </c>
      <c r="Z233" s="135">
        <f t="shared" si="146"/>
        <v>0</v>
      </c>
      <c r="AA233" s="135">
        <f t="shared" si="146"/>
        <v>0</v>
      </c>
      <c r="AB233" s="135">
        <f t="shared" si="146"/>
        <v>0</v>
      </c>
      <c r="AC233" s="135">
        <f t="shared" si="146"/>
        <v>1.0204081632653061</v>
      </c>
      <c r="AD233" s="135">
        <f t="shared" si="146"/>
        <v>0</v>
      </c>
      <c r="AE233" s="135">
        <f t="shared" si="146"/>
        <v>0.3401360544217687</v>
      </c>
      <c r="AF233" s="135">
        <f t="shared" si="146"/>
        <v>10.884353741496598</v>
      </c>
      <c r="AG233" s="135">
        <f t="shared" si="146"/>
        <v>51.020408163265309</v>
      </c>
      <c r="AH233" s="135">
        <f t="shared" si="146"/>
        <v>0</v>
      </c>
      <c r="AI233" s="135">
        <f t="shared" si="146"/>
        <v>7.4829931972789119</v>
      </c>
      <c r="AJ233" s="135">
        <f t="shared" si="146"/>
        <v>0</v>
      </c>
      <c r="AK233" s="135">
        <f t="shared" si="146"/>
        <v>11.904761904761903</v>
      </c>
      <c r="AL233" s="135">
        <f t="shared" si="146"/>
        <v>1.3605442176870748</v>
      </c>
      <c r="AM233" s="135">
        <f t="shared" ref="AM233:BW233" si="147">(AM66/$CD66)*100</f>
        <v>1.2232415902140672</v>
      </c>
      <c r="AN233" s="135">
        <f t="shared" si="147"/>
        <v>1.2232415902140672</v>
      </c>
      <c r="AO233" s="135">
        <f t="shared" si="147"/>
        <v>0</v>
      </c>
      <c r="AP233" s="135">
        <f t="shared" si="147"/>
        <v>0</v>
      </c>
      <c r="AQ233" s="135">
        <f t="shared" si="147"/>
        <v>0.3058103975535168</v>
      </c>
      <c r="AR233" s="135">
        <f t="shared" si="147"/>
        <v>0</v>
      </c>
      <c r="AS233" s="135">
        <f t="shared" si="147"/>
        <v>0</v>
      </c>
      <c r="AT233" s="135">
        <f t="shared" si="147"/>
        <v>0</v>
      </c>
      <c r="AU233" s="135">
        <f t="shared" si="147"/>
        <v>1.2232415902140672</v>
      </c>
      <c r="AV233" s="135">
        <f t="shared" si="147"/>
        <v>0</v>
      </c>
      <c r="AW233" s="135">
        <f t="shared" si="147"/>
        <v>0</v>
      </c>
      <c r="AX233" s="135">
        <f t="shared" si="147"/>
        <v>0.3058103975535168</v>
      </c>
      <c r="AY233" s="135">
        <f t="shared" si="147"/>
        <v>0.3058103975535168</v>
      </c>
      <c r="AZ233" s="135">
        <f t="shared" si="147"/>
        <v>1.2232415902140672</v>
      </c>
      <c r="BA233" s="135">
        <f t="shared" si="147"/>
        <v>0</v>
      </c>
      <c r="BB233" s="135">
        <f t="shared" si="147"/>
        <v>0</v>
      </c>
      <c r="BC233" s="135">
        <f t="shared" si="147"/>
        <v>0</v>
      </c>
      <c r="BD233" s="135">
        <f t="shared" si="147"/>
        <v>0</v>
      </c>
      <c r="BE233" s="135">
        <f t="shared" si="147"/>
        <v>0</v>
      </c>
      <c r="BF233" s="135">
        <f t="shared" si="147"/>
        <v>0.91743119266055051</v>
      </c>
      <c r="BG233" s="135">
        <f t="shared" si="147"/>
        <v>0.3058103975535168</v>
      </c>
      <c r="BH233" s="135">
        <f t="shared" si="147"/>
        <v>0</v>
      </c>
      <c r="BI233" s="135">
        <f t="shared" si="147"/>
        <v>0</v>
      </c>
      <c r="BJ233" s="135">
        <f t="shared" si="147"/>
        <v>0</v>
      </c>
      <c r="BK233" s="135">
        <f t="shared" si="147"/>
        <v>0</v>
      </c>
      <c r="BL233" s="135">
        <f t="shared" si="147"/>
        <v>0</v>
      </c>
      <c r="BM233" s="135">
        <f t="shared" si="147"/>
        <v>0</v>
      </c>
      <c r="BN233" s="135">
        <f t="shared" si="147"/>
        <v>0</v>
      </c>
      <c r="BO233" s="135">
        <f t="shared" si="147"/>
        <v>1.5290519877675841</v>
      </c>
      <c r="BP233" s="135">
        <f t="shared" si="147"/>
        <v>0</v>
      </c>
      <c r="BQ233" s="135">
        <f t="shared" si="147"/>
        <v>0.3058103975535168</v>
      </c>
      <c r="BR233" s="135">
        <f t="shared" si="147"/>
        <v>0</v>
      </c>
      <c r="BS233" s="135">
        <f t="shared" si="147"/>
        <v>0</v>
      </c>
      <c r="BT233" s="135">
        <f t="shared" si="147"/>
        <v>0</v>
      </c>
      <c r="BU233" s="135">
        <f t="shared" si="147"/>
        <v>0</v>
      </c>
      <c r="BV233" s="135">
        <f t="shared" si="147"/>
        <v>0.91743119266055051</v>
      </c>
      <c r="BW233" s="135">
        <f t="shared" si="147"/>
        <v>0.3058103975535168</v>
      </c>
      <c r="CA233" s="135">
        <f t="shared" si="132"/>
        <v>100</v>
      </c>
      <c r="CD233" s="135">
        <f t="shared" si="133"/>
        <v>100</v>
      </c>
    </row>
    <row r="234" spans="1:82" x14ac:dyDescent="0.2">
      <c r="A234" s="144">
        <v>3</v>
      </c>
      <c r="B234" s="144">
        <v>34</v>
      </c>
      <c r="C234" s="144" t="s">
        <v>425</v>
      </c>
      <c r="D234" s="147">
        <v>226</v>
      </c>
      <c r="E234" s="164">
        <v>286</v>
      </c>
      <c r="F234" s="144">
        <v>230</v>
      </c>
      <c r="G234" s="143">
        <f>'Revised Stratig. - April ''08'!G398</f>
        <v>0</v>
      </c>
      <c r="I234" s="135">
        <f t="shared" ref="I234:AL234" si="148">(I67/$CA67)*100</f>
        <v>0</v>
      </c>
      <c r="J234" s="135">
        <f t="shared" si="148"/>
        <v>0.87976539589442826</v>
      </c>
      <c r="K234" s="135">
        <f t="shared" si="148"/>
        <v>2.3460410557184752</v>
      </c>
      <c r="L234" s="135">
        <f t="shared" si="148"/>
        <v>0</v>
      </c>
      <c r="M234" s="135">
        <f t="shared" si="148"/>
        <v>0.2932551319648094</v>
      </c>
      <c r="N234" s="135">
        <f t="shared" si="148"/>
        <v>1.7595307917888565</v>
      </c>
      <c r="O234" s="135">
        <f t="shared" si="148"/>
        <v>9.0909090909090917</v>
      </c>
      <c r="P234" s="135">
        <f t="shared" si="148"/>
        <v>0</v>
      </c>
      <c r="Q234" s="135">
        <f t="shared" si="148"/>
        <v>0</v>
      </c>
      <c r="R234" s="135">
        <f t="shared" si="148"/>
        <v>0</v>
      </c>
      <c r="S234" s="135">
        <f t="shared" si="148"/>
        <v>0</v>
      </c>
      <c r="T234" s="135">
        <f t="shared" si="148"/>
        <v>0.5865102639296188</v>
      </c>
      <c r="U234" s="135">
        <f t="shared" si="148"/>
        <v>0</v>
      </c>
      <c r="V234" s="135">
        <f t="shared" si="148"/>
        <v>0</v>
      </c>
      <c r="W234" s="135">
        <f t="shared" si="148"/>
        <v>0.87976539589442826</v>
      </c>
      <c r="X234" s="135">
        <f t="shared" si="148"/>
        <v>0</v>
      </c>
      <c r="Y234" s="135">
        <f t="shared" si="148"/>
        <v>0</v>
      </c>
      <c r="Z234" s="135">
        <f t="shared" si="148"/>
        <v>0</v>
      </c>
      <c r="AA234" s="135">
        <f t="shared" si="148"/>
        <v>0</v>
      </c>
      <c r="AB234" s="135">
        <f t="shared" si="148"/>
        <v>0</v>
      </c>
      <c r="AC234" s="135">
        <f t="shared" si="148"/>
        <v>0.87976539589442826</v>
      </c>
      <c r="AD234" s="135">
        <f t="shared" si="148"/>
        <v>0</v>
      </c>
      <c r="AE234" s="135">
        <f t="shared" si="148"/>
        <v>5.2785923753665687</v>
      </c>
      <c r="AF234" s="135">
        <f t="shared" si="148"/>
        <v>11.143695014662756</v>
      </c>
      <c r="AG234" s="135">
        <f t="shared" si="148"/>
        <v>41.055718475073313</v>
      </c>
      <c r="AH234" s="135">
        <f t="shared" si="148"/>
        <v>0</v>
      </c>
      <c r="AI234" s="135">
        <f t="shared" si="148"/>
        <v>10.850439882697946</v>
      </c>
      <c r="AJ234" s="135">
        <f t="shared" si="148"/>
        <v>0.2932551319648094</v>
      </c>
      <c r="AK234" s="135">
        <f t="shared" si="148"/>
        <v>13.196480938416421</v>
      </c>
      <c r="AL234" s="135">
        <f t="shared" si="148"/>
        <v>1.466275659824047</v>
      </c>
      <c r="AM234" s="135">
        <f t="shared" ref="AM234:BW234" si="149">(AM67/$CD67)*100</f>
        <v>1.3586956521739131</v>
      </c>
      <c r="AN234" s="135">
        <f t="shared" si="149"/>
        <v>1.0869565217391304</v>
      </c>
      <c r="AO234" s="135">
        <f t="shared" si="149"/>
        <v>0</v>
      </c>
      <c r="AP234" s="135">
        <f t="shared" si="149"/>
        <v>0</v>
      </c>
      <c r="AQ234" s="135">
        <f t="shared" si="149"/>
        <v>0.27173913043478259</v>
      </c>
      <c r="AR234" s="135">
        <f t="shared" si="149"/>
        <v>0</v>
      </c>
      <c r="AS234" s="135">
        <f t="shared" si="149"/>
        <v>0</v>
      </c>
      <c r="AT234" s="135">
        <f t="shared" si="149"/>
        <v>0</v>
      </c>
      <c r="AU234" s="135">
        <f t="shared" si="149"/>
        <v>0.81521739130434778</v>
      </c>
      <c r="AV234" s="135">
        <f t="shared" si="149"/>
        <v>0</v>
      </c>
      <c r="AW234" s="135">
        <f t="shared" si="149"/>
        <v>0</v>
      </c>
      <c r="AX234" s="135">
        <f t="shared" si="149"/>
        <v>0</v>
      </c>
      <c r="AY234" s="135">
        <f t="shared" si="149"/>
        <v>0</v>
      </c>
      <c r="AZ234" s="135">
        <f t="shared" si="149"/>
        <v>0.27173913043478259</v>
      </c>
      <c r="BA234" s="135">
        <f t="shared" si="149"/>
        <v>0</v>
      </c>
      <c r="BB234" s="135">
        <f t="shared" si="149"/>
        <v>0</v>
      </c>
      <c r="BC234" s="135">
        <f t="shared" si="149"/>
        <v>0</v>
      </c>
      <c r="BD234" s="135">
        <f t="shared" si="149"/>
        <v>0</v>
      </c>
      <c r="BE234" s="135">
        <f t="shared" si="149"/>
        <v>0</v>
      </c>
      <c r="BF234" s="135">
        <f t="shared" si="149"/>
        <v>0.54347826086956519</v>
      </c>
      <c r="BG234" s="135">
        <f t="shared" si="149"/>
        <v>0</v>
      </c>
      <c r="BH234" s="135">
        <f t="shared" si="149"/>
        <v>0</v>
      </c>
      <c r="BI234" s="135">
        <f t="shared" si="149"/>
        <v>0</v>
      </c>
      <c r="BJ234" s="135">
        <f t="shared" si="149"/>
        <v>0</v>
      </c>
      <c r="BK234" s="135">
        <f t="shared" si="149"/>
        <v>0</v>
      </c>
      <c r="BL234" s="135">
        <f t="shared" si="149"/>
        <v>0</v>
      </c>
      <c r="BM234" s="135">
        <f t="shared" si="149"/>
        <v>0</v>
      </c>
      <c r="BN234" s="135">
        <f t="shared" si="149"/>
        <v>0</v>
      </c>
      <c r="BO234" s="135">
        <f t="shared" si="149"/>
        <v>0.27173913043478259</v>
      </c>
      <c r="BP234" s="135">
        <f t="shared" si="149"/>
        <v>0</v>
      </c>
      <c r="BQ234" s="135">
        <f t="shared" si="149"/>
        <v>0</v>
      </c>
      <c r="BR234" s="135">
        <f t="shared" si="149"/>
        <v>0</v>
      </c>
      <c r="BS234" s="135">
        <f t="shared" si="149"/>
        <v>0.54347826086956519</v>
      </c>
      <c r="BT234" s="135">
        <f t="shared" si="149"/>
        <v>0</v>
      </c>
      <c r="BU234" s="135">
        <f t="shared" si="149"/>
        <v>0</v>
      </c>
      <c r="BV234" s="135">
        <f t="shared" si="149"/>
        <v>1.9021739130434785</v>
      </c>
      <c r="BW234" s="135">
        <f t="shared" si="149"/>
        <v>0.27173913043478259</v>
      </c>
      <c r="CA234" s="135">
        <f t="shared" si="132"/>
        <v>100</v>
      </c>
      <c r="CD234" s="135">
        <f t="shared" si="133"/>
        <v>100</v>
      </c>
    </row>
    <row r="235" spans="1:82" x14ac:dyDescent="0.2">
      <c r="A235" s="135">
        <v>3</v>
      </c>
      <c r="B235" s="136">
        <v>34</v>
      </c>
      <c r="C235" s="135" t="s">
        <v>426</v>
      </c>
      <c r="D235" s="146">
        <v>226</v>
      </c>
      <c r="E235" s="165">
        <v>286</v>
      </c>
      <c r="F235" s="135">
        <v>234</v>
      </c>
      <c r="G235" s="143">
        <f>'Revised Stratig. - April ''08'!G398</f>
        <v>0</v>
      </c>
      <c r="I235" s="135">
        <f t="shared" ref="I235:AL235" si="150">(I68/$CA68)*100</f>
        <v>0.36363636363636365</v>
      </c>
      <c r="J235" s="135">
        <f t="shared" si="150"/>
        <v>0</v>
      </c>
      <c r="K235" s="135">
        <f t="shared" si="150"/>
        <v>1.8181818181818181</v>
      </c>
      <c r="L235" s="135">
        <f t="shared" si="150"/>
        <v>0</v>
      </c>
      <c r="M235" s="135">
        <f t="shared" si="150"/>
        <v>0</v>
      </c>
      <c r="N235" s="135">
        <f t="shared" si="150"/>
        <v>0.72727272727272729</v>
      </c>
      <c r="O235" s="135">
        <f t="shared" si="150"/>
        <v>8</v>
      </c>
      <c r="P235" s="135">
        <f t="shared" si="150"/>
        <v>0</v>
      </c>
      <c r="Q235" s="135">
        <f t="shared" si="150"/>
        <v>0</v>
      </c>
      <c r="R235" s="135">
        <f t="shared" si="150"/>
        <v>0.36363636363636365</v>
      </c>
      <c r="S235" s="135">
        <f t="shared" si="150"/>
        <v>0</v>
      </c>
      <c r="T235" s="135">
        <f t="shared" si="150"/>
        <v>0</v>
      </c>
      <c r="U235" s="135">
        <f t="shared" si="150"/>
        <v>0.36363636363636365</v>
      </c>
      <c r="V235" s="135">
        <f t="shared" si="150"/>
        <v>0.36363636363636365</v>
      </c>
      <c r="W235" s="135">
        <f t="shared" si="150"/>
        <v>0.72727272727272729</v>
      </c>
      <c r="X235" s="135">
        <f t="shared" si="150"/>
        <v>0</v>
      </c>
      <c r="Y235" s="135">
        <f t="shared" si="150"/>
        <v>0</v>
      </c>
      <c r="Z235" s="135">
        <f t="shared" si="150"/>
        <v>0</v>
      </c>
      <c r="AA235" s="135">
        <f t="shared" si="150"/>
        <v>0</v>
      </c>
      <c r="AB235" s="135">
        <f t="shared" si="150"/>
        <v>0</v>
      </c>
      <c r="AC235" s="135">
        <f t="shared" si="150"/>
        <v>0</v>
      </c>
      <c r="AD235" s="135">
        <f t="shared" si="150"/>
        <v>2.1818181818181821</v>
      </c>
      <c r="AE235" s="135">
        <f t="shared" si="150"/>
        <v>29.818181818181817</v>
      </c>
      <c r="AF235" s="135">
        <f t="shared" si="150"/>
        <v>1.0909090909090911</v>
      </c>
      <c r="AG235" s="135">
        <f t="shared" si="150"/>
        <v>31.272727272727273</v>
      </c>
      <c r="AH235" s="135">
        <f t="shared" si="150"/>
        <v>0</v>
      </c>
      <c r="AI235" s="135">
        <f t="shared" si="150"/>
        <v>3.2727272727272729</v>
      </c>
      <c r="AJ235" s="135">
        <f t="shared" si="150"/>
        <v>0</v>
      </c>
      <c r="AK235" s="135">
        <f t="shared" si="150"/>
        <v>19.272727272727273</v>
      </c>
      <c r="AL235" s="135">
        <f t="shared" si="150"/>
        <v>0.36363636363636365</v>
      </c>
      <c r="AM235" s="135">
        <f t="shared" ref="AM235:BW235" si="151">(AM68/$CD68)*100</f>
        <v>1.0204081632653061</v>
      </c>
      <c r="AN235" s="135">
        <f t="shared" si="151"/>
        <v>0.68027210884353739</v>
      </c>
      <c r="AO235" s="135">
        <f t="shared" si="151"/>
        <v>0</v>
      </c>
      <c r="AP235" s="135">
        <f t="shared" si="151"/>
        <v>0</v>
      </c>
      <c r="AQ235" s="135">
        <f t="shared" si="151"/>
        <v>0</v>
      </c>
      <c r="AR235" s="135">
        <f t="shared" si="151"/>
        <v>0.3401360544217687</v>
      </c>
      <c r="AS235" s="135">
        <f t="shared" si="151"/>
        <v>0</v>
      </c>
      <c r="AT235" s="135">
        <f t="shared" si="151"/>
        <v>0</v>
      </c>
      <c r="AU235" s="135">
        <f t="shared" si="151"/>
        <v>0</v>
      </c>
      <c r="AV235" s="135">
        <f t="shared" si="151"/>
        <v>0</v>
      </c>
      <c r="AW235" s="135">
        <f t="shared" si="151"/>
        <v>0</v>
      </c>
      <c r="AX235" s="135">
        <f t="shared" si="151"/>
        <v>0.68027210884353739</v>
      </c>
      <c r="AY235" s="135">
        <f t="shared" si="151"/>
        <v>0</v>
      </c>
      <c r="AZ235" s="135">
        <f t="shared" si="151"/>
        <v>0.3401360544217687</v>
      </c>
      <c r="BA235" s="135">
        <f t="shared" si="151"/>
        <v>0</v>
      </c>
      <c r="BB235" s="135">
        <f t="shared" si="151"/>
        <v>0</v>
      </c>
      <c r="BC235" s="135">
        <f t="shared" si="151"/>
        <v>0</v>
      </c>
      <c r="BD235" s="135">
        <f t="shared" si="151"/>
        <v>2.3809523809523809</v>
      </c>
      <c r="BE235" s="135">
        <f t="shared" si="151"/>
        <v>0</v>
      </c>
      <c r="BF235" s="135">
        <f t="shared" si="151"/>
        <v>0</v>
      </c>
      <c r="BG235" s="135">
        <f t="shared" si="151"/>
        <v>0</v>
      </c>
      <c r="BH235" s="135">
        <f t="shared" si="151"/>
        <v>0</v>
      </c>
      <c r="BI235" s="135">
        <f t="shared" si="151"/>
        <v>0</v>
      </c>
      <c r="BJ235" s="135">
        <f t="shared" si="151"/>
        <v>0</v>
      </c>
      <c r="BK235" s="135">
        <f t="shared" si="151"/>
        <v>0</v>
      </c>
      <c r="BL235" s="135">
        <f t="shared" si="151"/>
        <v>0</v>
      </c>
      <c r="BM235" s="135">
        <f t="shared" si="151"/>
        <v>0</v>
      </c>
      <c r="BN235" s="135">
        <f t="shared" si="151"/>
        <v>0</v>
      </c>
      <c r="BO235" s="135">
        <f t="shared" si="151"/>
        <v>0</v>
      </c>
      <c r="BP235" s="135">
        <f t="shared" si="151"/>
        <v>0</v>
      </c>
      <c r="BQ235" s="135">
        <f t="shared" si="151"/>
        <v>0</v>
      </c>
      <c r="BR235" s="135">
        <f t="shared" si="151"/>
        <v>0</v>
      </c>
      <c r="BS235" s="135">
        <f t="shared" si="151"/>
        <v>0</v>
      </c>
      <c r="BT235" s="135">
        <f t="shared" si="151"/>
        <v>0</v>
      </c>
      <c r="BU235" s="135">
        <f t="shared" si="151"/>
        <v>1.0204081632653061</v>
      </c>
      <c r="BV235" s="135">
        <f t="shared" si="151"/>
        <v>0</v>
      </c>
      <c r="BW235" s="135">
        <f t="shared" si="151"/>
        <v>0</v>
      </c>
      <c r="CA235" s="135">
        <f t="shared" si="132"/>
        <v>100</v>
      </c>
      <c r="CD235" s="135">
        <f t="shared" si="133"/>
        <v>100</v>
      </c>
    </row>
    <row r="236" spans="1:82" x14ac:dyDescent="0.2">
      <c r="A236" s="135">
        <v>3</v>
      </c>
      <c r="B236" s="136">
        <v>35</v>
      </c>
      <c r="C236" s="135" t="s">
        <v>425</v>
      </c>
      <c r="D236" s="146">
        <v>227</v>
      </c>
      <c r="E236" s="164">
        <v>287</v>
      </c>
      <c r="F236" s="135">
        <v>231</v>
      </c>
      <c r="G236" s="140">
        <f>'Revised Stratig. - April ''08'!G399</f>
        <v>0</v>
      </c>
      <c r="I236" s="135">
        <f t="shared" ref="I236:AL236" si="152">(I69/$CA69)*100</f>
        <v>0</v>
      </c>
      <c r="J236" s="135">
        <f t="shared" si="152"/>
        <v>0.96618357487922701</v>
      </c>
      <c r="K236" s="135">
        <f t="shared" si="152"/>
        <v>1.6103059581320449</v>
      </c>
      <c r="L236" s="135">
        <f t="shared" si="152"/>
        <v>0</v>
      </c>
      <c r="M236" s="135">
        <f t="shared" si="152"/>
        <v>0</v>
      </c>
      <c r="N236" s="135">
        <f t="shared" si="152"/>
        <v>0.322061191626409</v>
      </c>
      <c r="O236" s="135">
        <f t="shared" si="152"/>
        <v>7.4074074074074066</v>
      </c>
      <c r="P236" s="135">
        <f t="shared" si="152"/>
        <v>0.322061191626409</v>
      </c>
      <c r="Q236" s="135">
        <f t="shared" si="152"/>
        <v>0</v>
      </c>
      <c r="R236" s="135">
        <f t="shared" si="152"/>
        <v>0</v>
      </c>
      <c r="S236" s="135">
        <f t="shared" si="152"/>
        <v>0</v>
      </c>
      <c r="T236" s="135">
        <f t="shared" si="152"/>
        <v>0.322061191626409</v>
      </c>
      <c r="U236" s="135">
        <f t="shared" si="152"/>
        <v>0</v>
      </c>
      <c r="V236" s="135">
        <f t="shared" si="152"/>
        <v>0.322061191626409</v>
      </c>
      <c r="W236" s="135">
        <f t="shared" si="152"/>
        <v>0</v>
      </c>
      <c r="X236" s="135">
        <f t="shared" si="152"/>
        <v>0</v>
      </c>
      <c r="Y236" s="135">
        <f t="shared" si="152"/>
        <v>0</v>
      </c>
      <c r="Z236" s="135">
        <f t="shared" si="152"/>
        <v>0.322061191626409</v>
      </c>
      <c r="AA236" s="135">
        <f t="shared" si="152"/>
        <v>0</v>
      </c>
      <c r="AB236" s="135">
        <f t="shared" si="152"/>
        <v>0</v>
      </c>
      <c r="AC236" s="135">
        <f t="shared" si="152"/>
        <v>0</v>
      </c>
      <c r="AD236" s="135">
        <f t="shared" si="152"/>
        <v>0</v>
      </c>
      <c r="AE236" s="135">
        <f t="shared" si="152"/>
        <v>4.5088566827697258</v>
      </c>
      <c r="AF236" s="135">
        <f t="shared" si="152"/>
        <v>13.848631239935589</v>
      </c>
      <c r="AG236" s="135">
        <f t="shared" si="152"/>
        <v>42.351046698872786</v>
      </c>
      <c r="AH236" s="135">
        <f t="shared" si="152"/>
        <v>0</v>
      </c>
      <c r="AI236" s="135">
        <f t="shared" si="152"/>
        <v>7.4074074074074066</v>
      </c>
      <c r="AJ236" s="135">
        <f t="shared" si="152"/>
        <v>0</v>
      </c>
      <c r="AK236" s="135">
        <f t="shared" si="152"/>
        <v>19.323671497584542</v>
      </c>
      <c r="AL236" s="135">
        <f t="shared" si="152"/>
        <v>0.96618357487922701</v>
      </c>
      <c r="AM236" s="135">
        <f t="shared" ref="AM236:BW236" si="153">(AM69/$CD69)*100</f>
        <v>0.90497737556561098</v>
      </c>
      <c r="AN236" s="135">
        <f t="shared" si="153"/>
        <v>0.60331825037707398</v>
      </c>
      <c r="AO236" s="135">
        <f t="shared" si="153"/>
        <v>0</v>
      </c>
      <c r="AP236" s="135">
        <f t="shared" si="153"/>
        <v>0</v>
      </c>
      <c r="AQ236" s="135">
        <f t="shared" si="153"/>
        <v>0.30165912518853699</v>
      </c>
      <c r="AR236" s="135">
        <f t="shared" si="153"/>
        <v>0</v>
      </c>
      <c r="AS236" s="135">
        <f t="shared" si="153"/>
        <v>0</v>
      </c>
      <c r="AT236" s="135">
        <f t="shared" si="153"/>
        <v>0</v>
      </c>
      <c r="AU236" s="135">
        <f t="shared" si="153"/>
        <v>0.30165912518853699</v>
      </c>
      <c r="AV236" s="135">
        <f t="shared" si="153"/>
        <v>0</v>
      </c>
      <c r="AW236" s="135">
        <f t="shared" si="153"/>
        <v>0</v>
      </c>
      <c r="AX236" s="135">
        <f t="shared" si="153"/>
        <v>0.60331825037707398</v>
      </c>
      <c r="AY236" s="135">
        <f t="shared" si="153"/>
        <v>0</v>
      </c>
      <c r="AZ236" s="135">
        <f t="shared" si="153"/>
        <v>0.90497737556561098</v>
      </c>
      <c r="BA236" s="135">
        <f t="shared" si="153"/>
        <v>0</v>
      </c>
      <c r="BB236" s="135">
        <f t="shared" si="153"/>
        <v>0</v>
      </c>
      <c r="BC236" s="135">
        <f t="shared" si="153"/>
        <v>0</v>
      </c>
      <c r="BD236" s="135">
        <f t="shared" si="153"/>
        <v>0</v>
      </c>
      <c r="BE236" s="135">
        <f t="shared" si="153"/>
        <v>0</v>
      </c>
      <c r="BF236" s="135">
        <f t="shared" si="153"/>
        <v>0.30165912518853699</v>
      </c>
      <c r="BG236" s="135">
        <f t="shared" si="153"/>
        <v>0</v>
      </c>
      <c r="BH236" s="135">
        <f t="shared" si="153"/>
        <v>0</v>
      </c>
      <c r="BI236" s="135">
        <f t="shared" si="153"/>
        <v>0</v>
      </c>
      <c r="BJ236" s="135">
        <f t="shared" si="153"/>
        <v>0</v>
      </c>
      <c r="BK236" s="135">
        <f t="shared" si="153"/>
        <v>0</v>
      </c>
      <c r="BL236" s="135">
        <f t="shared" si="153"/>
        <v>0</v>
      </c>
      <c r="BM236" s="135">
        <f t="shared" si="153"/>
        <v>0</v>
      </c>
      <c r="BN236" s="135">
        <f t="shared" si="153"/>
        <v>0</v>
      </c>
      <c r="BO236" s="135">
        <f t="shared" si="153"/>
        <v>0.30165912518853699</v>
      </c>
      <c r="BP236" s="135">
        <f t="shared" si="153"/>
        <v>0</v>
      </c>
      <c r="BQ236" s="135">
        <f t="shared" si="153"/>
        <v>0</v>
      </c>
      <c r="BR236" s="135">
        <f t="shared" si="153"/>
        <v>0</v>
      </c>
      <c r="BS236" s="135">
        <f t="shared" si="153"/>
        <v>0.30165912518853699</v>
      </c>
      <c r="BT236" s="135">
        <f t="shared" si="153"/>
        <v>0</v>
      </c>
      <c r="BU236" s="135">
        <f t="shared" si="153"/>
        <v>0</v>
      </c>
      <c r="BV236" s="135">
        <f t="shared" si="153"/>
        <v>1.206636500754148</v>
      </c>
      <c r="BW236" s="135">
        <f t="shared" si="153"/>
        <v>0.60331825037707398</v>
      </c>
      <c r="CA236" s="135">
        <f t="shared" si="132"/>
        <v>100</v>
      </c>
      <c r="CD236" s="135">
        <f t="shared" si="133"/>
        <v>100</v>
      </c>
    </row>
    <row r="237" spans="1:82" x14ac:dyDescent="0.2">
      <c r="A237" s="135">
        <v>3</v>
      </c>
      <c r="B237" s="136">
        <v>36</v>
      </c>
      <c r="C237" s="135" t="s">
        <v>425</v>
      </c>
      <c r="D237" s="146">
        <v>228</v>
      </c>
      <c r="E237" s="164">
        <v>288</v>
      </c>
      <c r="F237" s="135">
        <v>232</v>
      </c>
      <c r="G237" s="140">
        <f>'Revised Stratig. - April ''08'!G400</f>
        <v>0</v>
      </c>
      <c r="I237" s="135">
        <f t="shared" ref="I237:AL237" si="154">(I70/$CA70)*100</f>
        <v>0</v>
      </c>
      <c r="J237" s="135">
        <f t="shared" si="154"/>
        <v>0</v>
      </c>
      <c r="K237" s="135">
        <f t="shared" si="154"/>
        <v>0.9375</v>
      </c>
      <c r="L237" s="135">
        <f t="shared" si="154"/>
        <v>0.625</v>
      </c>
      <c r="M237" s="135">
        <f t="shared" si="154"/>
        <v>0.625</v>
      </c>
      <c r="N237" s="135">
        <f t="shared" si="154"/>
        <v>0.3125</v>
      </c>
      <c r="O237" s="135">
        <f t="shared" si="154"/>
        <v>5.625</v>
      </c>
      <c r="P237" s="135">
        <f t="shared" si="154"/>
        <v>0</v>
      </c>
      <c r="Q237" s="135">
        <f t="shared" si="154"/>
        <v>0</v>
      </c>
      <c r="R237" s="135">
        <f t="shared" si="154"/>
        <v>0</v>
      </c>
      <c r="S237" s="135">
        <f t="shared" si="154"/>
        <v>0</v>
      </c>
      <c r="T237" s="135">
        <f t="shared" si="154"/>
        <v>0</v>
      </c>
      <c r="U237" s="135">
        <f t="shared" si="154"/>
        <v>0</v>
      </c>
      <c r="V237" s="135">
        <f t="shared" si="154"/>
        <v>0</v>
      </c>
      <c r="W237" s="135">
        <f t="shared" si="154"/>
        <v>0</v>
      </c>
      <c r="X237" s="135">
        <f t="shared" si="154"/>
        <v>0</v>
      </c>
      <c r="Y237" s="135">
        <f t="shared" si="154"/>
        <v>0</v>
      </c>
      <c r="Z237" s="135">
        <f t="shared" si="154"/>
        <v>0</v>
      </c>
      <c r="AA237" s="135">
        <f t="shared" si="154"/>
        <v>0</v>
      </c>
      <c r="AB237" s="135">
        <f t="shared" si="154"/>
        <v>0</v>
      </c>
      <c r="AC237" s="135">
        <f t="shared" si="154"/>
        <v>0.3125</v>
      </c>
      <c r="AD237" s="135">
        <f t="shared" si="154"/>
        <v>0</v>
      </c>
      <c r="AE237" s="135">
        <f t="shared" si="154"/>
        <v>2.1875</v>
      </c>
      <c r="AF237" s="135">
        <f t="shared" si="154"/>
        <v>6.8750000000000009</v>
      </c>
      <c r="AG237" s="135">
        <f t="shared" si="154"/>
        <v>51.249999999999993</v>
      </c>
      <c r="AH237" s="135">
        <f t="shared" si="154"/>
        <v>0</v>
      </c>
      <c r="AI237" s="135">
        <f t="shared" si="154"/>
        <v>6.8750000000000009</v>
      </c>
      <c r="AJ237" s="135">
        <f t="shared" si="154"/>
        <v>0.625</v>
      </c>
      <c r="AK237" s="135">
        <f t="shared" si="154"/>
        <v>22.5</v>
      </c>
      <c r="AL237" s="135">
        <f t="shared" si="154"/>
        <v>1.25</v>
      </c>
      <c r="AM237" s="135">
        <f t="shared" ref="AM237:BW237" si="155">(AM70/$CD70)*100</f>
        <v>0.86705202312138718</v>
      </c>
      <c r="AN237" s="135">
        <f t="shared" si="155"/>
        <v>0.86705202312138718</v>
      </c>
      <c r="AO237" s="135">
        <f t="shared" si="155"/>
        <v>0.28901734104046239</v>
      </c>
      <c r="AP237" s="135">
        <f t="shared" si="155"/>
        <v>0</v>
      </c>
      <c r="AQ237" s="135">
        <f t="shared" si="155"/>
        <v>0</v>
      </c>
      <c r="AR237" s="135">
        <f t="shared" si="155"/>
        <v>0</v>
      </c>
      <c r="AS237" s="135">
        <f t="shared" si="155"/>
        <v>0</v>
      </c>
      <c r="AT237" s="135">
        <f t="shared" si="155"/>
        <v>0</v>
      </c>
      <c r="AU237" s="135">
        <f t="shared" si="155"/>
        <v>0.57803468208092479</v>
      </c>
      <c r="AV237" s="135">
        <f t="shared" si="155"/>
        <v>0</v>
      </c>
      <c r="AW237" s="135">
        <f t="shared" si="155"/>
        <v>0</v>
      </c>
      <c r="AX237" s="135">
        <f t="shared" si="155"/>
        <v>0.86705202312138718</v>
      </c>
      <c r="AY237" s="135">
        <f t="shared" si="155"/>
        <v>0</v>
      </c>
      <c r="AZ237" s="135">
        <f t="shared" si="155"/>
        <v>0</v>
      </c>
      <c r="BA237" s="135">
        <f t="shared" si="155"/>
        <v>0</v>
      </c>
      <c r="BB237" s="135">
        <f t="shared" si="155"/>
        <v>0</v>
      </c>
      <c r="BC237" s="135">
        <f t="shared" si="155"/>
        <v>0</v>
      </c>
      <c r="BD237" s="135">
        <f t="shared" si="155"/>
        <v>0</v>
      </c>
      <c r="BE237" s="135">
        <f t="shared" si="155"/>
        <v>0</v>
      </c>
      <c r="BF237" s="135">
        <f t="shared" si="155"/>
        <v>0.28901734104046239</v>
      </c>
      <c r="BG237" s="135">
        <f t="shared" si="155"/>
        <v>0</v>
      </c>
      <c r="BH237" s="135">
        <f t="shared" si="155"/>
        <v>0.57803468208092479</v>
      </c>
      <c r="BI237" s="135">
        <f t="shared" si="155"/>
        <v>0</v>
      </c>
      <c r="BJ237" s="135">
        <f t="shared" si="155"/>
        <v>0</v>
      </c>
      <c r="BK237" s="135">
        <f t="shared" si="155"/>
        <v>0</v>
      </c>
      <c r="BL237" s="135">
        <f t="shared" si="155"/>
        <v>0.28901734104046239</v>
      </c>
      <c r="BM237" s="135">
        <f t="shared" si="155"/>
        <v>0</v>
      </c>
      <c r="BN237" s="135">
        <f t="shared" si="155"/>
        <v>0</v>
      </c>
      <c r="BO237" s="135">
        <f t="shared" si="155"/>
        <v>0</v>
      </c>
      <c r="BP237" s="135">
        <f t="shared" si="155"/>
        <v>0</v>
      </c>
      <c r="BQ237" s="135">
        <f t="shared" si="155"/>
        <v>0</v>
      </c>
      <c r="BR237" s="135">
        <f t="shared" si="155"/>
        <v>0</v>
      </c>
      <c r="BS237" s="135">
        <f t="shared" si="155"/>
        <v>0</v>
      </c>
      <c r="BT237" s="135">
        <f t="shared" si="155"/>
        <v>0</v>
      </c>
      <c r="BU237" s="135">
        <f t="shared" si="155"/>
        <v>0</v>
      </c>
      <c r="BV237" s="135">
        <f t="shared" si="155"/>
        <v>2.8901734104046244</v>
      </c>
      <c r="BW237" s="135">
        <f t="shared" si="155"/>
        <v>0</v>
      </c>
      <c r="CA237" s="135">
        <f t="shared" si="132"/>
        <v>100</v>
      </c>
      <c r="CD237" s="135">
        <f t="shared" si="133"/>
        <v>100</v>
      </c>
    </row>
    <row r="238" spans="1:82" x14ac:dyDescent="0.2">
      <c r="A238" s="135">
        <v>3</v>
      </c>
      <c r="B238" s="136">
        <v>37</v>
      </c>
      <c r="C238" s="135" t="s">
        <v>425</v>
      </c>
      <c r="D238" s="146">
        <v>229</v>
      </c>
      <c r="E238" s="164">
        <v>289</v>
      </c>
      <c r="F238" s="135">
        <v>233</v>
      </c>
      <c r="G238" s="140">
        <f>'Revised Stratig. - April ''08'!G401</f>
        <v>0</v>
      </c>
      <c r="I238" s="135">
        <f t="shared" ref="I238:AL238" si="156">(I71/$CA71)*100</f>
        <v>0</v>
      </c>
      <c r="J238" s="135">
        <f t="shared" si="156"/>
        <v>0.60790273556231</v>
      </c>
      <c r="K238" s="135">
        <f t="shared" si="156"/>
        <v>1.8237082066869299</v>
      </c>
      <c r="L238" s="135">
        <f t="shared" si="156"/>
        <v>0</v>
      </c>
      <c r="M238" s="135">
        <f t="shared" si="156"/>
        <v>0</v>
      </c>
      <c r="N238" s="135">
        <f t="shared" si="156"/>
        <v>0.60790273556231</v>
      </c>
      <c r="O238" s="135">
        <f t="shared" si="156"/>
        <v>3.6474164133738598</v>
      </c>
      <c r="P238" s="135">
        <f t="shared" si="156"/>
        <v>0</v>
      </c>
      <c r="Q238" s="135">
        <f t="shared" si="156"/>
        <v>0</v>
      </c>
      <c r="R238" s="135">
        <f t="shared" si="156"/>
        <v>0</v>
      </c>
      <c r="S238" s="135">
        <f t="shared" si="156"/>
        <v>0</v>
      </c>
      <c r="T238" s="135">
        <f t="shared" si="156"/>
        <v>0</v>
      </c>
      <c r="U238" s="135">
        <f t="shared" si="156"/>
        <v>0</v>
      </c>
      <c r="V238" s="135">
        <f t="shared" si="156"/>
        <v>0</v>
      </c>
      <c r="W238" s="135">
        <f t="shared" si="156"/>
        <v>0</v>
      </c>
      <c r="X238" s="135">
        <f t="shared" si="156"/>
        <v>0</v>
      </c>
      <c r="Y238" s="135">
        <f t="shared" si="156"/>
        <v>0</v>
      </c>
      <c r="Z238" s="135">
        <f t="shared" si="156"/>
        <v>0</v>
      </c>
      <c r="AA238" s="135">
        <f t="shared" si="156"/>
        <v>0</v>
      </c>
      <c r="AB238" s="135">
        <f t="shared" si="156"/>
        <v>0</v>
      </c>
      <c r="AC238" s="135">
        <f t="shared" si="156"/>
        <v>0</v>
      </c>
      <c r="AD238" s="135">
        <f t="shared" si="156"/>
        <v>0</v>
      </c>
      <c r="AE238" s="135">
        <f t="shared" si="156"/>
        <v>1.8237082066869299</v>
      </c>
      <c r="AF238" s="135">
        <f t="shared" si="156"/>
        <v>9.4224924012158056</v>
      </c>
      <c r="AG238" s="135">
        <f t="shared" si="156"/>
        <v>47.720364741641333</v>
      </c>
      <c r="AH238" s="135">
        <f t="shared" si="156"/>
        <v>0</v>
      </c>
      <c r="AI238" s="135">
        <f t="shared" si="156"/>
        <v>7.2948328267477196</v>
      </c>
      <c r="AJ238" s="135">
        <f t="shared" si="156"/>
        <v>0</v>
      </c>
      <c r="AK238" s="135">
        <f t="shared" si="156"/>
        <v>25.835866261398177</v>
      </c>
      <c r="AL238" s="135">
        <f t="shared" si="156"/>
        <v>1.21580547112462</v>
      </c>
      <c r="AM238" s="135">
        <f t="shared" ref="AM238:BW238" si="157">(AM71/$CD71)*100</f>
        <v>0.84033613445378152</v>
      </c>
      <c r="AN238" s="135">
        <f t="shared" si="157"/>
        <v>1.680672268907563</v>
      </c>
      <c r="AO238" s="135">
        <f t="shared" si="157"/>
        <v>0</v>
      </c>
      <c r="AP238" s="135">
        <f t="shared" si="157"/>
        <v>0</v>
      </c>
      <c r="AQ238" s="135">
        <f t="shared" si="157"/>
        <v>0</v>
      </c>
      <c r="AR238" s="135">
        <f t="shared" si="157"/>
        <v>0</v>
      </c>
      <c r="AS238" s="135">
        <f t="shared" si="157"/>
        <v>0</v>
      </c>
      <c r="AT238" s="135">
        <f t="shared" si="157"/>
        <v>0</v>
      </c>
      <c r="AU238" s="135">
        <f t="shared" si="157"/>
        <v>0.56022408963585435</v>
      </c>
      <c r="AV238" s="135">
        <f t="shared" si="157"/>
        <v>0</v>
      </c>
      <c r="AW238" s="135">
        <f t="shared" si="157"/>
        <v>0</v>
      </c>
      <c r="AX238" s="135">
        <f t="shared" si="157"/>
        <v>0</v>
      </c>
      <c r="AY238" s="135">
        <f t="shared" si="157"/>
        <v>0</v>
      </c>
      <c r="AZ238" s="135">
        <f t="shared" si="157"/>
        <v>0.28011204481792717</v>
      </c>
      <c r="BA238" s="135">
        <f t="shared" si="157"/>
        <v>0</v>
      </c>
      <c r="BB238" s="135">
        <f t="shared" si="157"/>
        <v>0</v>
      </c>
      <c r="BC238" s="135">
        <f t="shared" si="157"/>
        <v>0</v>
      </c>
      <c r="BD238" s="135">
        <f t="shared" si="157"/>
        <v>0</v>
      </c>
      <c r="BE238" s="135">
        <f t="shared" si="157"/>
        <v>0</v>
      </c>
      <c r="BF238" s="135">
        <f t="shared" si="157"/>
        <v>0</v>
      </c>
      <c r="BG238" s="135">
        <f t="shared" si="157"/>
        <v>0</v>
      </c>
      <c r="BH238" s="135">
        <f t="shared" si="157"/>
        <v>0</v>
      </c>
      <c r="BI238" s="135">
        <f t="shared" si="157"/>
        <v>0</v>
      </c>
      <c r="BJ238" s="135">
        <f t="shared" si="157"/>
        <v>0</v>
      </c>
      <c r="BK238" s="135">
        <f t="shared" si="157"/>
        <v>0</v>
      </c>
      <c r="BL238" s="135">
        <f t="shared" si="157"/>
        <v>0</v>
      </c>
      <c r="BM238" s="135">
        <f t="shared" si="157"/>
        <v>0</v>
      </c>
      <c r="BN238" s="135">
        <f t="shared" si="157"/>
        <v>0</v>
      </c>
      <c r="BO238" s="135">
        <f t="shared" si="157"/>
        <v>0</v>
      </c>
      <c r="BP238" s="135">
        <f t="shared" si="157"/>
        <v>0</v>
      </c>
      <c r="BQ238" s="135">
        <f t="shared" si="157"/>
        <v>0</v>
      </c>
      <c r="BR238" s="135">
        <f t="shared" si="157"/>
        <v>0</v>
      </c>
      <c r="BS238" s="135">
        <f t="shared" si="157"/>
        <v>0</v>
      </c>
      <c r="BT238" s="135">
        <f t="shared" si="157"/>
        <v>0</v>
      </c>
      <c r="BU238" s="135">
        <f t="shared" si="157"/>
        <v>0</v>
      </c>
      <c r="BV238" s="135">
        <f t="shared" si="157"/>
        <v>4.4817927170868348</v>
      </c>
      <c r="BW238" s="135">
        <f t="shared" si="157"/>
        <v>0</v>
      </c>
      <c r="CA238" s="135">
        <f t="shared" si="132"/>
        <v>100</v>
      </c>
      <c r="CD238" s="135">
        <f t="shared" si="133"/>
        <v>100</v>
      </c>
    </row>
    <row r="239" spans="1:82" x14ac:dyDescent="0.2">
      <c r="A239" s="135">
        <v>3</v>
      </c>
      <c r="B239" s="136">
        <v>39</v>
      </c>
      <c r="C239" s="135" t="s">
        <v>425</v>
      </c>
      <c r="D239" s="146">
        <v>231</v>
      </c>
      <c r="E239" s="164">
        <v>291</v>
      </c>
      <c r="F239" s="135">
        <v>235</v>
      </c>
      <c r="G239" s="140">
        <f>'Revised Stratig. - April ''08'!G403</f>
        <v>0</v>
      </c>
      <c r="I239" s="135">
        <f t="shared" ref="I239:AL239" si="158">(I72/$CA72)*100</f>
        <v>0</v>
      </c>
      <c r="J239" s="135">
        <f t="shared" si="158"/>
        <v>0.53981106612685559</v>
      </c>
      <c r="K239" s="135">
        <f t="shared" si="158"/>
        <v>1.6194331983805668</v>
      </c>
      <c r="L239" s="135">
        <f t="shared" si="158"/>
        <v>0.26990553306342779</v>
      </c>
      <c r="M239" s="135">
        <f t="shared" si="158"/>
        <v>0</v>
      </c>
      <c r="N239" s="135">
        <f t="shared" si="158"/>
        <v>0.53981106612685559</v>
      </c>
      <c r="O239" s="135">
        <f t="shared" si="158"/>
        <v>6.7476383265856947</v>
      </c>
      <c r="P239" s="135">
        <f t="shared" si="158"/>
        <v>0</v>
      </c>
      <c r="Q239" s="135">
        <f t="shared" si="158"/>
        <v>0</v>
      </c>
      <c r="R239" s="135">
        <f t="shared" si="158"/>
        <v>0</v>
      </c>
      <c r="S239" s="135">
        <f t="shared" si="158"/>
        <v>0</v>
      </c>
      <c r="T239" s="135">
        <f t="shared" si="158"/>
        <v>0</v>
      </c>
      <c r="U239" s="135">
        <f t="shared" si="158"/>
        <v>0</v>
      </c>
      <c r="V239" s="135">
        <f t="shared" si="158"/>
        <v>0</v>
      </c>
      <c r="W239" s="135">
        <f t="shared" si="158"/>
        <v>0</v>
      </c>
      <c r="X239" s="135">
        <f t="shared" si="158"/>
        <v>0</v>
      </c>
      <c r="Y239" s="135">
        <f t="shared" si="158"/>
        <v>0</v>
      </c>
      <c r="Z239" s="135">
        <f t="shared" si="158"/>
        <v>0.26990553306342779</v>
      </c>
      <c r="AA239" s="135">
        <f t="shared" si="158"/>
        <v>0.26990553306342779</v>
      </c>
      <c r="AB239" s="135">
        <f t="shared" si="158"/>
        <v>0</v>
      </c>
      <c r="AC239" s="135">
        <f t="shared" si="158"/>
        <v>0</v>
      </c>
      <c r="AD239" s="135">
        <f t="shared" si="158"/>
        <v>0.26990553306342779</v>
      </c>
      <c r="AE239" s="135">
        <f t="shared" si="158"/>
        <v>1.3495276653171391</v>
      </c>
      <c r="AF239" s="135">
        <f t="shared" si="158"/>
        <v>7.8272604588394064</v>
      </c>
      <c r="AG239" s="135">
        <f t="shared" si="158"/>
        <v>50.337381916329285</v>
      </c>
      <c r="AH239" s="135">
        <f t="shared" si="158"/>
        <v>0</v>
      </c>
      <c r="AI239" s="135">
        <f t="shared" si="158"/>
        <v>4.5883940620782733</v>
      </c>
      <c r="AJ239" s="135">
        <f t="shared" si="158"/>
        <v>0</v>
      </c>
      <c r="AK239" s="135">
        <f t="shared" si="158"/>
        <v>24.831309041835357</v>
      </c>
      <c r="AL239" s="135">
        <f t="shared" si="158"/>
        <v>0.53981106612685559</v>
      </c>
      <c r="AM239" s="135">
        <f t="shared" ref="AM239:BW239" si="159">(AM72/$CD72)*100</f>
        <v>0.74906367041198507</v>
      </c>
      <c r="AN239" s="135">
        <f t="shared" si="159"/>
        <v>1.7478152309612984</v>
      </c>
      <c r="AO239" s="135">
        <f t="shared" si="159"/>
        <v>0</v>
      </c>
      <c r="AP239" s="135">
        <f t="shared" si="159"/>
        <v>0</v>
      </c>
      <c r="AQ239" s="135">
        <f t="shared" si="159"/>
        <v>0</v>
      </c>
      <c r="AR239" s="135">
        <f t="shared" si="159"/>
        <v>0</v>
      </c>
      <c r="AS239" s="135">
        <f t="shared" si="159"/>
        <v>0</v>
      </c>
      <c r="AT239" s="135">
        <f t="shared" si="159"/>
        <v>0</v>
      </c>
      <c r="AU239" s="135">
        <f t="shared" si="159"/>
        <v>0.74906367041198507</v>
      </c>
      <c r="AV239" s="135">
        <f t="shared" si="159"/>
        <v>0</v>
      </c>
      <c r="AW239" s="135">
        <f t="shared" si="159"/>
        <v>0</v>
      </c>
      <c r="AX239" s="135">
        <f t="shared" si="159"/>
        <v>0.49937578027465668</v>
      </c>
      <c r="AY239" s="135">
        <f t="shared" si="159"/>
        <v>0</v>
      </c>
      <c r="AZ239" s="135">
        <f t="shared" si="159"/>
        <v>0.24968789013732834</v>
      </c>
      <c r="BA239" s="135">
        <f t="shared" si="159"/>
        <v>0</v>
      </c>
      <c r="BB239" s="135">
        <f t="shared" si="159"/>
        <v>0</v>
      </c>
      <c r="BC239" s="135">
        <f t="shared" si="159"/>
        <v>0</v>
      </c>
      <c r="BD239" s="135">
        <f t="shared" si="159"/>
        <v>0</v>
      </c>
      <c r="BE239" s="135">
        <f t="shared" si="159"/>
        <v>0</v>
      </c>
      <c r="BF239" s="135">
        <f t="shared" si="159"/>
        <v>0.24968789013732834</v>
      </c>
      <c r="BG239" s="135">
        <f t="shared" si="159"/>
        <v>0</v>
      </c>
      <c r="BH239" s="135">
        <f t="shared" si="159"/>
        <v>0.24968789013732834</v>
      </c>
      <c r="BI239" s="135">
        <f t="shared" si="159"/>
        <v>0</v>
      </c>
      <c r="BJ239" s="135">
        <f t="shared" si="159"/>
        <v>0</v>
      </c>
      <c r="BK239" s="135">
        <f t="shared" si="159"/>
        <v>0</v>
      </c>
      <c r="BL239" s="135">
        <f t="shared" si="159"/>
        <v>0</v>
      </c>
      <c r="BM239" s="135">
        <f t="shared" si="159"/>
        <v>0</v>
      </c>
      <c r="BN239" s="135">
        <f t="shared" si="159"/>
        <v>0.49937578027465668</v>
      </c>
      <c r="BO239" s="135">
        <f t="shared" si="159"/>
        <v>0</v>
      </c>
      <c r="BP239" s="135">
        <f t="shared" si="159"/>
        <v>0</v>
      </c>
      <c r="BQ239" s="135">
        <f t="shared" si="159"/>
        <v>0</v>
      </c>
      <c r="BR239" s="135">
        <f t="shared" si="159"/>
        <v>0</v>
      </c>
      <c r="BS239" s="135">
        <f t="shared" si="159"/>
        <v>0.74906367041198507</v>
      </c>
      <c r="BT239" s="135">
        <f t="shared" si="159"/>
        <v>0</v>
      </c>
      <c r="BU239" s="135">
        <f t="shared" si="159"/>
        <v>0</v>
      </c>
      <c r="BV239" s="135">
        <f t="shared" si="159"/>
        <v>1.7478152309612984</v>
      </c>
      <c r="BW239" s="135">
        <f t="shared" si="159"/>
        <v>0</v>
      </c>
      <c r="CA239" s="135">
        <f t="shared" si="132"/>
        <v>100</v>
      </c>
      <c r="CD239" s="135">
        <f t="shared" si="133"/>
        <v>100</v>
      </c>
    </row>
    <row r="240" spans="1:82" x14ac:dyDescent="0.2">
      <c r="A240" s="135">
        <v>3</v>
      </c>
      <c r="B240" s="136">
        <v>40</v>
      </c>
      <c r="C240" s="135" t="s">
        <v>425</v>
      </c>
      <c r="D240" s="146">
        <v>232</v>
      </c>
      <c r="E240" s="164">
        <v>292</v>
      </c>
      <c r="F240" s="135">
        <v>236</v>
      </c>
      <c r="G240" s="140">
        <f>'Revised Stratig. - April ''08'!G404</f>
        <v>0</v>
      </c>
      <c r="I240" s="135">
        <f t="shared" ref="I240:AL240" si="160">(I73/$CA73)*100</f>
        <v>0</v>
      </c>
      <c r="J240" s="135">
        <f t="shared" si="160"/>
        <v>0</v>
      </c>
      <c r="K240" s="135">
        <f t="shared" si="160"/>
        <v>0</v>
      </c>
      <c r="L240" s="135">
        <f t="shared" si="160"/>
        <v>0</v>
      </c>
      <c r="M240" s="135">
        <f t="shared" si="160"/>
        <v>0.64620355411954766</v>
      </c>
      <c r="N240" s="135">
        <f t="shared" si="160"/>
        <v>0.32310177705977383</v>
      </c>
      <c r="O240" s="135">
        <f t="shared" si="160"/>
        <v>4.2003231017770597</v>
      </c>
      <c r="P240" s="135">
        <f t="shared" si="160"/>
        <v>0</v>
      </c>
      <c r="Q240" s="135">
        <f t="shared" si="160"/>
        <v>0</v>
      </c>
      <c r="R240" s="135">
        <f t="shared" si="160"/>
        <v>0</v>
      </c>
      <c r="S240" s="135">
        <f t="shared" si="160"/>
        <v>0</v>
      </c>
      <c r="T240" s="135">
        <f t="shared" si="160"/>
        <v>0</v>
      </c>
      <c r="U240" s="135">
        <f t="shared" si="160"/>
        <v>0.64620355411954766</v>
      </c>
      <c r="V240" s="135">
        <f t="shared" si="160"/>
        <v>0</v>
      </c>
      <c r="W240" s="135">
        <f t="shared" si="160"/>
        <v>0.64620355411954766</v>
      </c>
      <c r="X240" s="135">
        <f t="shared" si="160"/>
        <v>0</v>
      </c>
      <c r="Y240" s="135">
        <f t="shared" si="160"/>
        <v>0</v>
      </c>
      <c r="Z240" s="135">
        <f t="shared" si="160"/>
        <v>0.64620355411954766</v>
      </c>
      <c r="AA240" s="135">
        <f t="shared" si="160"/>
        <v>0</v>
      </c>
      <c r="AB240" s="135">
        <f t="shared" si="160"/>
        <v>0</v>
      </c>
      <c r="AC240" s="135">
        <f t="shared" si="160"/>
        <v>0.32310177705977383</v>
      </c>
      <c r="AD240" s="135">
        <f t="shared" si="160"/>
        <v>0.32310177705977383</v>
      </c>
      <c r="AE240" s="135">
        <f t="shared" si="160"/>
        <v>1.615508885298869</v>
      </c>
      <c r="AF240" s="135">
        <f t="shared" si="160"/>
        <v>8.4006462035541194</v>
      </c>
      <c r="AG240" s="135">
        <f t="shared" si="160"/>
        <v>54.765751211631667</v>
      </c>
      <c r="AH240" s="135">
        <f t="shared" si="160"/>
        <v>0</v>
      </c>
      <c r="AI240" s="135">
        <f t="shared" si="160"/>
        <v>5.8158319870759287</v>
      </c>
      <c r="AJ240" s="135">
        <f t="shared" si="160"/>
        <v>0</v>
      </c>
      <c r="AK240" s="135">
        <f t="shared" si="160"/>
        <v>21.32471728594507</v>
      </c>
      <c r="AL240" s="135">
        <f t="shared" si="160"/>
        <v>0.32310177705977383</v>
      </c>
      <c r="AM240" s="135">
        <f t="shared" ref="AM240:BW240" si="161">(AM73/$CD73)*100</f>
        <v>1.7725258493353029</v>
      </c>
      <c r="AN240" s="135">
        <f t="shared" si="161"/>
        <v>1.4771048744460855</v>
      </c>
      <c r="AO240" s="135">
        <f t="shared" si="161"/>
        <v>0</v>
      </c>
      <c r="AP240" s="135">
        <f t="shared" si="161"/>
        <v>0</v>
      </c>
      <c r="AQ240" s="135">
        <f t="shared" si="161"/>
        <v>0</v>
      </c>
      <c r="AR240" s="135">
        <f t="shared" si="161"/>
        <v>0</v>
      </c>
      <c r="AS240" s="135">
        <f t="shared" si="161"/>
        <v>0</v>
      </c>
      <c r="AT240" s="135">
        <f t="shared" si="161"/>
        <v>0</v>
      </c>
      <c r="AU240" s="135">
        <f t="shared" si="161"/>
        <v>0.29542097488921715</v>
      </c>
      <c r="AV240" s="135">
        <f t="shared" si="161"/>
        <v>0</v>
      </c>
      <c r="AW240" s="135">
        <f t="shared" si="161"/>
        <v>0</v>
      </c>
      <c r="AX240" s="135">
        <f t="shared" si="161"/>
        <v>0.29542097488921715</v>
      </c>
      <c r="AY240" s="135">
        <f t="shared" si="161"/>
        <v>0</v>
      </c>
      <c r="AZ240" s="135">
        <f t="shared" si="161"/>
        <v>0.88626292466765144</v>
      </c>
      <c r="BA240" s="135">
        <f t="shared" si="161"/>
        <v>0</v>
      </c>
      <c r="BB240" s="135">
        <f t="shared" si="161"/>
        <v>0</v>
      </c>
      <c r="BC240" s="135">
        <f t="shared" si="161"/>
        <v>0</v>
      </c>
      <c r="BD240" s="135">
        <f t="shared" si="161"/>
        <v>0</v>
      </c>
      <c r="BE240" s="135">
        <f t="shared" si="161"/>
        <v>0</v>
      </c>
      <c r="BF240" s="135">
        <f t="shared" si="161"/>
        <v>0.29542097488921715</v>
      </c>
      <c r="BG240" s="135">
        <f t="shared" si="161"/>
        <v>0</v>
      </c>
      <c r="BH240" s="135">
        <f t="shared" si="161"/>
        <v>0</v>
      </c>
      <c r="BI240" s="135">
        <f t="shared" si="161"/>
        <v>0</v>
      </c>
      <c r="BJ240" s="135">
        <f t="shared" si="161"/>
        <v>0</v>
      </c>
      <c r="BK240" s="135">
        <f t="shared" si="161"/>
        <v>0</v>
      </c>
      <c r="BL240" s="135">
        <f t="shared" si="161"/>
        <v>0.29542097488921715</v>
      </c>
      <c r="BM240" s="135">
        <f t="shared" si="161"/>
        <v>0</v>
      </c>
      <c r="BN240" s="135">
        <f t="shared" si="161"/>
        <v>0</v>
      </c>
      <c r="BO240" s="135">
        <f t="shared" si="161"/>
        <v>0</v>
      </c>
      <c r="BP240" s="135">
        <f t="shared" si="161"/>
        <v>0</v>
      </c>
      <c r="BQ240" s="135">
        <f t="shared" si="161"/>
        <v>0</v>
      </c>
      <c r="BR240" s="135">
        <f t="shared" si="161"/>
        <v>0</v>
      </c>
      <c r="BS240" s="135">
        <f t="shared" si="161"/>
        <v>0</v>
      </c>
      <c r="BT240" s="135">
        <f t="shared" si="161"/>
        <v>0</v>
      </c>
      <c r="BU240" s="135">
        <f t="shared" si="161"/>
        <v>0</v>
      </c>
      <c r="BV240" s="135">
        <f t="shared" si="161"/>
        <v>2.0679468242245198</v>
      </c>
      <c r="BW240" s="135">
        <f t="shared" si="161"/>
        <v>1.1816838995568686</v>
      </c>
      <c r="CA240" s="135">
        <f t="shared" si="132"/>
        <v>100</v>
      </c>
      <c r="CD240" s="135">
        <f t="shared" si="133"/>
        <v>100</v>
      </c>
    </row>
    <row r="241" spans="1:82" x14ac:dyDescent="0.2">
      <c r="A241" s="135">
        <v>3</v>
      </c>
      <c r="B241" s="136">
        <v>41</v>
      </c>
      <c r="C241" s="135" t="s">
        <v>425</v>
      </c>
      <c r="D241" s="146">
        <v>233</v>
      </c>
      <c r="E241" s="164">
        <v>293</v>
      </c>
      <c r="F241" s="135">
        <v>237</v>
      </c>
      <c r="G241" s="140">
        <f>'Revised Stratig. - April ''08'!G405</f>
        <v>0</v>
      </c>
      <c r="I241" s="135">
        <f t="shared" ref="I241:AL241" si="162">(I74/$CA74)*100</f>
        <v>0</v>
      </c>
      <c r="J241" s="135">
        <f t="shared" si="162"/>
        <v>0.92735703245749612</v>
      </c>
      <c r="K241" s="135">
        <f t="shared" si="162"/>
        <v>1.8547140649149922</v>
      </c>
      <c r="L241" s="135">
        <f t="shared" si="162"/>
        <v>0</v>
      </c>
      <c r="M241" s="135">
        <f t="shared" si="162"/>
        <v>0.30911901081916537</v>
      </c>
      <c r="N241" s="135">
        <f t="shared" si="162"/>
        <v>0.30911901081916537</v>
      </c>
      <c r="O241" s="135">
        <f t="shared" si="162"/>
        <v>5.564142194744977</v>
      </c>
      <c r="P241" s="135">
        <f t="shared" si="162"/>
        <v>0</v>
      </c>
      <c r="Q241" s="135">
        <f t="shared" si="162"/>
        <v>0</v>
      </c>
      <c r="R241" s="135">
        <f t="shared" si="162"/>
        <v>0</v>
      </c>
      <c r="S241" s="135">
        <f t="shared" si="162"/>
        <v>0</v>
      </c>
      <c r="T241" s="135">
        <f t="shared" si="162"/>
        <v>0.30911901081916537</v>
      </c>
      <c r="U241" s="135">
        <f t="shared" si="162"/>
        <v>0.30911901081916537</v>
      </c>
      <c r="V241" s="135">
        <f t="shared" si="162"/>
        <v>0</v>
      </c>
      <c r="W241" s="135">
        <f t="shared" si="162"/>
        <v>0.61823802163833075</v>
      </c>
      <c r="X241" s="135">
        <f t="shared" si="162"/>
        <v>0</v>
      </c>
      <c r="Y241" s="135">
        <f t="shared" si="162"/>
        <v>0</v>
      </c>
      <c r="Z241" s="135">
        <f t="shared" si="162"/>
        <v>0</v>
      </c>
      <c r="AA241" s="135">
        <f t="shared" si="162"/>
        <v>0.30911901081916537</v>
      </c>
      <c r="AB241" s="135">
        <f t="shared" si="162"/>
        <v>0</v>
      </c>
      <c r="AC241" s="135">
        <f t="shared" si="162"/>
        <v>0.61823802163833075</v>
      </c>
      <c r="AD241" s="135">
        <f t="shared" si="162"/>
        <v>0</v>
      </c>
      <c r="AE241" s="135">
        <f t="shared" si="162"/>
        <v>3.400309119010819</v>
      </c>
      <c r="AF241" s="135">
        <f t="shared" si="162"/>
        <v>11.128284389489954</v>
      </c>
      <c r="AG241" s="135">
        <f t="shared" si="162"/>
        <v>44.049459041731062</v>
      </c>
      <c r="AH241" s="135">
        <f t="shared" si="162"/>
        <v>0</v>
      </c>
      <c r="AI241" s="135">
        <f t="shared" si="162"/>
        <v>4.6367851622874809</v>
      </c>
      <c r="AJ241" s="135">
        <f t="shared" si="162"/>
        <v>0</v>
      </c>
      <c r="AK241" s="135">
        <f t="shared" si="162"/>
        <v>24.729520865533232</v>
      </c>
      <c r="AL241" s="135">
        <f t="shared" si="162"/>
        <v>0.92735703245749612</v>
      </c>
      <c r="AM241" s="135">
        <f t="shared" ref="AM241:BW241" si="163">(AM74/$CD74)*100</f>
        <v>0.87847730600292828</v>
      </c>
      <c r="AN241" s="135">
        <f t="shared" si="163"/>
        <v>1.7569546120058566</v>
      </c>
      <c r="AO241" s="135">
        <f t="shared" si="163"/>
        <v>0</v>
      </c>
      <c r="AP241" s="135">
        <f t="shared" si="163"/>
        <v>0</v>
      </c>
      <c r="AQ241" s="135">
        <f t="shared" si="163"/>
        <v>0</v>
      </c>
      <c r="AR241" s="135">
        <f t="shared" si="163"/>
        <v>0.29282576866764276</v>
      </c>
      <c r="AS241" s="135">
        <f t="shared" si="163"/>
        <v>0</v>
      </c>
      <c r="AT241" s="135">
        <f t="shared" si="163"/>
        <v>0</v>
      </c>
      <c r="AU241" s="135">
        <f t="shared" si="163"/>
        <v>0.87847730600292828</v>
      </c>
      <c r="AV241" s="135">
        <f t="shared" si="163"/>
        <v>0</v>
      </c>
      <c r="AW241" s="135">
        <f t="shared" si="163"/>
        <v>0</v>
      </c>
      <c r="AX241" s="135">
        <f t="shared" si="163"/>
        <v>0.29282576866764276</v>
      </c>
      <c r="AY241" s="135">
        <f t="shared" si="163"/>
        <v>0</v>
      </c>
      <c r="AZ241" s="135">
        <f t="shared" si="163"/>
        <v>0</v>
      </c>
      <c r="BA241" s="135">
        <f t="shared" si="163"/>
        <v>0</v>
      </c>
      <c r="BB241" s="135">
        <f t="shared" si="163"/>
        <v>0</v>
      </c>
      <c r="BC241" s="135">
        <f t="shared" si="163"/>
        <v>0</v>
      </c>
      <c r="BD241" s="135">
        <f t="shared" si="163"/>
        <v>0</v>
      </c>
      <c r="BE241" s="135">
        <f t="shared" si="163"/>
        <v>0</v>
      </c>
      <c r="BF241" s="135">
        <f t="shared" si="163"/>
        <v>0.29282576866764276</v>
      </c>
      <c r="BG241" s="135">
        <f t="shared" si="163"/>
        <v>0</v>
      </c>
      <c r="BH241" s="135">
        <f t="shared" si="163"/>
        <v>0.29282576866764276</v>
      </c>
      <c r="BI241" s="135">
        <f t="shared" si="163"/>
        <v>0</v>
      </c>
      <c r="BJ241" s="135">
        <f t="shared" si="163"/>
        <v>0</v>
      </c>
      <c r="BK241" s="135">
        <f t="shared" si="163"/>
        <v>0</v>
      </c>
      <c r="BL241" s="135">
        <f t="shared" si="163"/>
        <v>0</v>
      </c>
      <c r="BM241" s="135">
        <f t="shared" si="163"/>
        <v>0</v>
      </c>
      <c r="BN241" s="135">
        <f t="shared" si="163"/>
        <v>0</v>
      </c>
      <c r="BO241" s="135">
        <f t="shared" si="163"/>
        <v>0</v>
      </c>
      <c r="BP241" s="135">
        <f t="shared" si="163"/>
        <v>0</v>
      </c>
      <c r="BQ241" s="135">
        <f t="shared" si="163"/>
        <v>0</v>
      </c>
      <c r="BR241" s="135">
        <f t="shared" si="163"/>
        <v>0</v>
      </c>
      <c r="BS241" s="135">
        <f t="shared" si="163"/>
        <v>0.58565153733528552</v>
      </c>
      <c r="BT241" s="135">
        <f t="shared" si="163"/>
        <v>0</v>
      </c>
      <c r="BU241" s="135">
        <f t="shared" si="163"/>
        <v>0</v>
      </c>
      <c r="BV241" s="135">
        <f t="shared" si="163"/>
        <v>0</v>
      </c>
      <c r="BW241" s="135">
        <f t="shared" si="163"/>
        <v>0</v>
      </c>
      <c r="CA241" s="135">
        <f t="shared" si="132"/>
        <v>100</v>
      </c>
      <c r="CD241" s="135">
        <f t="shared" si="133"/>
        <v>100</v>
      </c>
    </row>
    <row r="242" spans="1:82" x14ac:dyDescent="0.2">
      <c r="A242" s="135">
        <v>3</v>
      </c>
      <c r="B242" s="136">
        <v>42</v>
      </c>
      <c r="C242" s="135" t="s">
        <v>425</v>
      </c>
      <c r="D242" s="146">
        <v>234</v>
      </c>
      <c r="E242" s="164">
        <v>294</v>
      </c>
      <c r="F242" s="135">
        <v>238</v>
      </c>
      <c r="G242" s="140">
        <f>'Revised Stratig. - April ''08'!G406</f>
        <v>0</v>
      </c>
      <c r="I242" s="135">
        <f t="shared" ref="I242:AL242" si="164">(I75/$CA75)*100</f>
        <v>0</v>
      </c>
      <c r="J242" s="135">
        <f t="shared" si="164"/>
        <v>0.53333333333333333</v>
      </c>
      <c r="K242" s="135">
        <f t="shared" si="164"/>
        <v>0.26666666666666666</v>
      </c>
      <c r="L242" s="135">
        <f t="shared" si="164"/>
        <v>0.53333333333333333</v>
      </c>
      <c r="M242" s="135">
        <f t="shared" si="164"/>
        <v>0</v>
      </c>
      <c r="N242" s="135">
        <f t="shared" si="164"/>
        <v>0.53333333333333333</v>
      </c>
      <c r="O242" s="135">
        <f t="shared" si="164"/>
        <v>4.8</v>
      </c>
      <c r="P242" s="135">
        <f t="shared" si="164"/>
        <v>0.26666666666666666</v>
      </c>
      <c r="Q242" s="135">
        <f t="shared" si="164"/>
        <v>0</v>
      </c>
      <c r="R242" s="135">
        <f t="shared" si="164"/>
        <v>0</v>
      </c>
      <c r="S242" s="135">
        <f t="shared" si="164"/>
        <v>0</v>
      </c>
      <c r="T242" s="135">
        <f t="shared" si="164"/>
        <v>0</v>
      </c>
      <c r="U242" s="135">
        <f t="shared" si="164"/>
        <v>0</v>
      </c>
      <c r="V242" s="135">
        <f t="shared" si="164"/>
        <v>0.26666666666666666</v>
      </c>
      <c r="W242" s="135">
        <f t="shared" si="164"/>
        <v>0.26666666666666666</v>
      </c>
      <c r="X242" s="135">
        <f t="shared" si="164"/>
        <v>0</v>
      </c>
      <c r="Y242" s="135">
        <f t="shared" si="164"/>
        <v>0</v>
      </c>
      <c r="Z242" s="135">
        <f t="shared" si="164"/>
        <v>0.26666666666666666</v>
      </c>
      <c r="AA242" s="135">
        <f t="shared" si="164"/>
        <v>0.26666666666666666</v>
      </c>
      <c r="AB242" s="135">
        <f t="shared" si="164"/>
        <v>0</v>
      </c>
      <c r="AC242" s="135">
        <f t="shared" si="164"/>
        <v>0.26666666666666666</v>
      </c>
      <c r="AD242" s="135">
        <f t="shared" si="164"/>
        <v>0</v>
      </c>
      <c r="AE242" s="135">
        <f t="shared" si="164"/>
        <v>2.4</v>
      </c>
      <c r="AF242" s="135">
        <f t="shared" si="164"/>
        <v>10.933333333333334</v>
      </c>
      <c r="AG242" s="135">
        <f t="shared" si="164"/>
        <v>55.733333333333334</v>
      </c>
      <c r="AH242" s="135">
        <f t="shared" si="164"/>
        <v>0</v>
      </c>
      <c r="AI242" s="135">
        <f t="shared" si="164"/>
        <v>5.8666666666666663</v>
      </c>
      <c r="AJ242" s="135">
        <f t="shared" si="164"/>
        <v>0</v>
      </c>
      <c r="AK242" s="135">
        <f t="shared" si="164"/>
        <v>15.466666666666667</v>
      </c>
      <c r="AL242" s="135">
        <f t="shared" si="164"/>
        <v>1.3333333333333335</v>
      </c>
      <c r="AM242" s="135">
        <f t="shared" ref="AM242:BW242" si="165">(AM75/$CD75)*100</f>
        <v>0.25252525252525254</v>
      </c>
      <c r="AN242" s="135">
        <f t="shared" si="165"/>
        <v>0.50505050505050508</v>
      </c>
      <c r="AO242" s="135">
        <f t="shared" si="165"/>
        <v>0</v>
      </c>
      <c r="AP242" s="135">
        <f t="shared" si="165"/>
        <v>0</v>
      </c>
      <c r="AQ242" s="135">
        <f t="shared" si="165"/>
        <v>0</v>
      </c>
      <c r="AR242" s="135">
        <f t="shared" si="165"/>
        <v>0</v>
      </c>
      <c r="AS242" s="135">
        <f t="shared" si="165"/>
        <v>0</v>
      </c>
      <c r="AT242" s="135">
        <f t="shared" si="165"/>
        <v>0</v>
      </c>
      <c r="AU242" s="135">
        <f t="shared" si="165"/>
        <v>0.50505050505050508</v>
      </c>
      <c r="AV242" s="135">
        <f t="shared" si="165"/>
        <v>0</v>
      </c>
      <c r="AW242" s="135">
        <f t="shared" si="165"/>
        <v>0</v>
      </c>
      <c r="AX242" s="135">
        <f t="shared" si="165"/>
        <v>0.25252525252525254</v>
      </c>
      <c r="AY242" s="135">
        <f t="shared" si="165"/>
        <v>0</v>
      </c>
      <c r="AZ242" s="135">
        <f t="shared" si="165"/>
        <v>0.50505050505050508</v>
      </c>
      <c r="BA242" s="135">
        <f t="shared" si="165"/>
        <v>0</v>
      </c>
      <c r="BB242" s="135">
        <f t="shared" si="165"/>
        <v>0</v>
      </c>
      <c r="BC242" s="135">
        <f t="shared" si="165"/>
        <v>0</v>
      </c>
      <c r="BD242" s="135">
        <f t="shared" si="165"/>
        <v>0</v>
      </c>
      <c r="BE242" s="135">
        <f t="shared" si="165"/>
        <v>0</v>
      </c>
      <c r="BF242" s="135">
        <f t="shared" si="165"/>
        <v>0.25252525252525254</v>
      </c>
      <c r="BG242" s="135">
        <f t="shared" si="165"/>
        <v>0</v>
      </c>
      <c r="BH242" s="135">
        <f t="shared" si="165"/>
        <v>0.25252525252525254</v>
      </c>
      <c r="BI242" s="135">
        <f t="shared" si="165"/>
        <v>0</v>
      </c>
      <c r="BJ242" s="135">
        <f t="shared" si="165"/>
        <v>0</v>
      </c>
      <c r="BK242" s="135">
        <f t="shared" si="165"/>
        <v>0</v>
      </c>
      <c r="BL242" s="135">
        <f t="shared" si="165"/>
        <v>0</v>
      </c>
      <c r="BM242" s="135">
        <f t="shared" si="165"/>
        <v>0</v>
      </c>
      <c r="BN242" s="135">
        <f t="shared" si="165"/>
        <v>0</v>
      </c>
      <c r="BO242" s="135">
        <f t="shared" si="165"/>
        <v>0.50505050505050508</v>
      </c>
      <c r="BP242" s="135">
        <f t="shared" si="165"/>
        <v>0</v>
      </c>
      <c r="BQ242" s="135">
        <f t="shared" si="165"/>
        <v>0</v>
      </c>
      <c r="BR242" s="135">
        <f t="shared" si="165"/>
        <v>0</v>
      </c>
      <c r="BS242" s="135">
        <f t="shared" si="165"/>
        <v>0</v>
      </c>
      <c r="BT242" s="135">
        <f t="shared" si="165"/>
        <v>0</v>
      </c>
      <c r="BU242" s="135">
        <f t="shared" si="165"/>
        <v>0</v>
      </c>
      <c r="BV242" s="135">
        <f t="shared" si="165"/>
        <v>1.7676767676767675</v>
      </c>
      <c r="BW242" s="135">
        <f t="shared" si="165"/>
        <v>0.50505050505050508</v>
      </c>
      <c r="CA242" s="135">
        <f t="shared" si="132"/>
        <v>100</v>
      </c>
      <c r="CD242" s="135">
        <f t="shared" si="133"/>
        <v>100</v>
      </c>
    </row>
    <row r="243" spans="1:82" x14ac:dyDescent="0.2">
      <c r="A243" s="135">
        <v>3</v>
      </c>
      <c r="B243" s="136">
        <v>43</v>
      </c>
      <c r="C243" s="135" t="s">
        <v>425</v>
      </c>
      <c r="D243" s="146">
        <v>235</v>
      </c>
      <c r="E243" s="164">
        <v>295</v>
      </c>
      <c r="F243" s="135">
        <v>239</v>
      </c>
      <c r="G243" s="140">
        <f>'Revised Stratig. - April ''08'!G407</f>
        <v>0</v>
      </c>
      <c r="I243" s="135">
        <f t="shared" ref="I243:AL243" si="166">(I76/$CA76)*100</f>
        <v>0</v>
      </c>
      <c r="J243" s="135">
        <f t="shared" si="166"/>
        <v>0</v>
      </c>
      <c r="K243" s="135">
        <f t="shared" si="166"/>
        <v>2.2617124394184165</v>
      </c>
      <c r="L243" s="135">
        <f t="shared" si="166"/>
        <v>0.32310177705977383</v>
      </c>
      <c r="M243" s="135">
        <f t="shared" si="166"/>
        <v>0.32310177705977383</v>
      </c>
      <c r="N243" s="135">
        <f t="shared" si="166"/>
        <v>0.96930533117932149</v>
      </c>
      <c r="O243" s="135">
        <f t="shared" si="166"/>
        <v>5.4927302100161546</v>
      </c>
      <c r="P243" s="135">
        <f t="shared" si="166"/>
        <v>0.32310177705977383</v>
      </c>
      <c r="Q243" s="135">
        <f t="shared" si="166"/>
        <v>0</v>
      </c>
      <c r="R243" s="135">
        <f t="shared" si="166"/>
        <v>0</v>
      </c>
      <c r="S243" s="135">
        <f t="shared" si="166"/>
        <v>0</v>
      </c>
      <c r="T243" s="135">
        <f t="shared" si="166"/>
        <v>0</v>
      </c>
      <c r="U243" s="135">
        <f t="shared" si="166"/>
        <v>1.2924071082390953</v>
      </c>
      <c r="V243" s="135">
        <f t="shared" si="166"/>
        <v>0</v>
      </c>
      <c r="W243" s="135">
        <f t="shared" si="166"/>
        <v>0.64620355411954766</v>
      </c>
      <c r="X243" s="135">
        <f t="shared" si="166"/>
        <v>0</v>
      </c>
      <c r="Y243" s="135">
        <f t="shared" si="166"/>
        <v>0</v>
      </c>
      <c r="Z243" s="135">
        <f t="shared" si="166"/>
        <v>0</v>
      </c>
      <c r="AA243" s="135">
        <f t="shared" si="166"/>
        <v>0</v>
      </c>
      <c r="AB243" s="135">
        <f t="shared" si="166"/>
        <v>0</v>
      </c>
      <c r="AC243" s="135">
        <f t="shared" si="166"/>
        <v>0.64620355411954766</v>
      </c>
      <c r="AD243" s="135">
        <f t="shared" si="166"/>
        <v>0.32310177705977383</v>
      </c>
      <c r="AE243" s="135">
        <f t="shared" si="166"/>
        <v>0.32310177705977383</v>
      </c>
      <c r="AF243" s="135">
        <f t="shared" si="166"/>
        <v>3.5541195476575123</v>
      </c>
      <c r="AG243" s="135">
        <f t="shared" si="166"/>
        <v>60.904684975767367</v>
      </c>
      <c r="AH243" s="135">
        <f t="shared" si="166"/>
        <v>0</v>
      </c>
      <c r="AI243" s="135">
        <f t="shared" si="166"/>
        <v>8.4006462035541194</v>
      </c>
      <c r="AJ243" s="135">
        <f t="shared" si="166"/>
        <v>0</v>
      </c>
      <c r="AK243" s="135">
        <f t="shared" si="166"/>
        <v>13.247172859450727</v>
      </c>
      <c r="AL243" s="135">
        <f t="shared" si="166"/>
        <v>0.96930533117932149</v>
      </c>
      <c r="AM243" s="135">
        <f t="shared" ref="AM243:BW243" si="167">(AM76/$CD76)*100</f>
        <v>1.4903129657228018</v>
      </c>
      <c r="AN243" s="135">
        <f t="shared" si="167"/>
        <v>1.1922503725782414</v>
      </c>
      <c r="AO243" s="135">
        <f t="shared" si="167"/>
        <v>0</v>
      </c>
      <c r="AP243" s="135">
        <f t="shared" si="167"/>
        <v>0</v>
      </c>
      <c r="AQ243" s="135">
        <f t="shared" si="167"/>
        <v>0.29806259314456035</v>
      </c>
      <c r="AR243" s="135">
        <f t="shared" si="167"/>
        <v>0</v>
      </c>
      <c r="AS243" s="135">
        <f t="shared" si="167"/>
        <v>0</v>
      </c>
      <c r="AT243" s="135">
        <f t="shared" si="167"/>
        <v>0</v>
      </c>
      <c r="AU243" s="135">
        <f t="shared" si="167"/>
        <v>0.29806259314456035</v>
      </c>
      <c r="AV243" s="135">
        <f t="shared" si="167"/>
        <v>0</v>
      </c>
      <c r="AW243" s="135">
        <f t="shared" si="167"/>
        <v>0</v>
      </c>
      <c r="AX243" s="135">
        <f t="shared" si="167"/>
        <v>0.29806259314456035</v>
      </c>
      <c r="AY243" s="135">
        <f t="shared" si="167"/>
        <v>0</v>
      </c>
      <c r="AZ243" s="135">
        <f t="shared" si="167"/>
        <v>0.29806259314456035</v>
      </c>
      <c r="BA243" s="135">
        <f t="shared" si="167"/>
        <v>0</v>
      </c>
      <c r="BB243" s="135">
        <f t="shared" si="167"/>
        <v>0</v>
      </c>
      <c r="BC243" s="135">
        <f t="shared" si="167"/>
        <v>0</v>
      </c>
      <c r="BD243" s="135">
        <f t="shared" si="167"/>
        <v>0</v>
      </c>
      <c r="BE243" s="135">
        <f t="shared" si="167"/>
        <v>0</v>
      </c>
      <c r="BF243" s="135">
        <f t="shared" si="167"/>
        <v>0.29806259314456035</v>
      </c>
      <c r="BG243" s="135">
        <f t="shared" si="167"/>
        <v>0</v>
      </c>
      <c r="BH243" s="135">
        <f t="shared" si="167"/>
        <v>0.29806259314456035</v>
      </c>
      <c r="BI243" s="135">
        <f t="shared" si="167"/>
        <v>0</v>
      </c>
      <c r="BJ243" s="135">
        <f t="shared" si="167"/>
        <v>0</v>
      </c>
      <c r="BK243" s="135">
        <f t="shared" si="167"/>
        <v>0</v>
      </c>
      <c r="BL243" s="135">
        <f t="shared" si="167"/>
        <v>0</v>
      </c>
      <c r="BM243" s="135">
        <f t="shared" si="167"/>
        <v>0</v>
      </c>
      <c r="BN243" s="135">
        <f t="shared" si="167"/>
        <v>0</v>
      </c>
      <c r="BO243" s="135">
        <f t="shared" si="167"/>
        <v>0.89418777943368111</v>
      </c>
      <c r="BP243" s="135">
        <f t="shared" si="167"/>
        <v>0</v>
      </c>
      <c r="BQ243" s="135">
        <f t="shared" si="167"/>
        <v>0</v>
      </c>
      <c r="BR243" s="135">
        <f t="shared" si="167"/>
        <v>0</v>
      </c>
      <c r="BS243" s="135">
        <f t="shared" si="167"/>
        <v>0</v>
      </c>
      <c r="BT243" s="135">
        <f t="shared" si="167"/>
        <v>0</v>
      </c>
      <c r="BU243" s="135">
        <f t="shared" si="167"/>
        <v>0</v>
      </c>
      <c r="BV243" s="135">
        <f t="shared" si="167"/>
        <v>1.1922503725782414</v>
      </c>
      <c r="BW243" s="135">
        <f t="shared" si="167"/>
        <v>1.1922503725782414</v>
      </c>
      <c r="CA243" s="135">
        <f t="shared" si="132"/>
        <v>100</v>
      </c>
      <c r="CD243" s="135">
        <f t="shared" si="133"/>
        <v>100</v>
      </c>
    </row>
    <row r="244" spans="1:82" x14ac:dyDescent="0.2">
      <c r="A244" s="144">
        <v>3</v>
      </c>
      <c r="B244" s="144">
        <v>44</v>
      </c>
      <c r="C244" s="144" t="s">
        <v>425</v>
      </c>
      <c r="D244" s="147">
        <v>236</v>
      </c>
      <c r="E244" s="164">
        <v>296</v>
      </c>
      <c r="F244" s="144">
        <v>240</v>
      </c>
      <c r="G244" s="143">
        <f>'Revised Stratig. - April ''08'!G408</f>
        <v>0</v>
      </c>
      <c r="I244" s="135">
        <f t="shared" ref="I244:AL244" si="168">(I77/$CA77)*100</f>
        <v>0</v>
      </c>
      <c r="J244" s="135">
        <f t="shared" si="168"/>
        <v>0.66889632107023411</v>
      </c>
      <c r="K244" s="135">
        <f t="shared" si="168"/>
        <v>1.3377926421404682</v>
      </c>
      <c r="L244" s="135">
        <f t="shared" si="168"/>
        <v>0</v>
      </c>
      <c r="M244" s="135">
        <f t="shared" si="168"/>
        <v>0.66889632107023411</v>
      </c>
      <c r="N244" s="135">
        <f t="shared" si="168"/>
        <v>0.33444816053511706</v>
      </c>
      <c r="O244" s="135">
        <f t="shared" si="168"/>
        <v>6.3545150501672243</v>
      </c>
      <c r="P244" s="135">
        <f t="shared" si="168"/>
        <v>0</v>
      </c>
      <c r="Q244" s="135">
        <f t="shared" si="168"/>
        <v>0</v>
      </c>
      <c r="R244" s="135">
        <f t="shared" si="168"/>
        <v>0</v>
      </c>
      <c r="S244" s="135">
        <f t="shared" si="168"/>
        <v>0</v>
      </c>
      <c r="T244" s="135">
        <f t="shared" si="168"/>
        <v>0</v>
      </c>
      <c r="U244" s="135">
        <f t="shared" si="168"/>
        <v>0</v>
      </c>
      <c r="V244" s="135">
        <f t="shared" si="168"/>
        <v>0</v>
      </c>
      <c r="W244" s="135">
        <f t="shared" si="168"/>
        <v>0</v>
      </c>
      <c r="X244" s="135">
        <f t="shared" si="168"/>
        <v>0</v>
      </c>
      <c r="Y244" s="135">
        <f t="shared" si="168"/>
        <v>0</v>
      </c>
      <c r="Z244" s="135">
        <f t="shared" si="168"/>
        <v>0.33444816053511706</v>
      </c>
      <c r="AA244" s="135">
        <f t="shared" si="168"/>
        <v>0</v>
      </c>
      <c r="AB244" s="135">
        <f t="shared" si="168"/>
        <v>0</v>
      </c>
      <c r="AC244" s="135">
        <f t="shared" si="168"/>
        <v>0.66889632107023411</v>
      </c>
      <c r="AD244" s="135">
        <f t="shared" si="168"/>
        <v>0.66889632107023411</v>
      </c>
      <c r="AE244" s="135">
        <f t="shared" si="168"/>
        <v>2.0066889632107023</v>
      </c>
      <c r="AF244" s="135">
        <f t="shared" si="168"/>
        <v>10.033444816053512</v>
      </c>
      <c r="AG244" s="135">
        <f t="shared" si="168"/>
        <v>50.167224080267559</v>
      </c>
      <c r="AH244" s="135">
        <f t="shared" si="168"/>
        <v>0</v>
      </c>
      <c r="AI244" s="135">
        <f t="shared" si="168"/>
        <v>5.3511705685618729</v>
      </c>
      <c r="AJ244" s="135">
        <f t="shared" si="168"/>
        <v>0.33444816053511706</v>
      </c>
      <c r="AK244" s="135">
        <f t="shared" si="168"/>
        <v>20.066889632107024</v>
      </c>
      <c r="AL244" s="135">
        <f t="shared" si="168"/>
        <v>1.0033444816053512</v>
      </c>
      <c r="AM244" s="135">
        <f t="shared" ref="AM244:BW244" si="169">(AM77/$CD77)*100</f>
        <v>0.94637223974763407</v>
      </c>
      <c r="AN244" s="135">
        <f t="shared" si="169"/>
        <v>0.94637223974763407</v>
      </c>
      <c r="AO244" s="135">
        <f t="shared" si="169"/>
        <v>0</v>
      </c>
      <c r="AP244" s="135">
        <f t="shared" si="169"/>
        <v>0</v>
      </c>
      <c r="AQ244" s="135">
        <f t="shared" si="169"/>
        <v>0.31545741324921134</v>
      </c>
      <c r="AR244" s="135">
        <f t="shared" si="169"/>
        <v>0.31545741324921134</v>
      </c>
      <c r="AS244" s="135">
        <f t="shared" si="169"/>
        <v>0</v>
      </c>
      <c r="AT244" s="135">
        <f t="shared" si="169"/>
        <v>0</v>
      </c>
      <c r="AU244" s="135">
        <f t="shared" si="169"/>
        <v>0.63091482649842268</v>
      </c>
      <c r="AV244" s="135">
        <f t="shared" si="169"/>
        <v>0</v>
      </c>
      <c r="AW244" s="135">
        <f t="shared" si="169"/>
        <v>0</v>
      </c>
      <c r="AX244" s="135">
        <f t="shared" si="169"/>
        <v>0.63091482649842268</v>
      </c>
      <c r="AY244" s="135">
        <f t="shared" si="169"/>
        <v>0</v>
      </c>
      <c r="AZ244" s="135">
        <f t="shared" si="169"/>
        <v>0.94637223974763407</v>
      </c>
      <c r="BA244" s="135">
        <f t="shared" si="169"/>
        <v>0</v>
      </c>
      <c r="BB244" s="135">
        <f t="shared" si="169"/>
        <v>0</v>
      </c>
      <c r="BC244" s="135">
        <f t="shared" si="169"/>
        <v>0</v>
      </c>
      <c r="BD244" s="135">
        <f t="shared" si="169"/>
        <v>0</v>
      </c>
      <c r="BE244" s="135">
        <f t="shared" si="169"/>
        <v>0</v>
      </c>
      <c r="BF244" s="135">
        <f t="shared" si="169"/>
        <v>0.31545741324921134</v>
      </c>
      <c r="BG244" s="135">
        <f t="shared" si="169"/>
        <v>0</v>
      </c>
      <c r="BH244" s="135">
        <f t="shared" si="169"/>
        <v>0</v>
      </c>
      <c r="BI244" s="135">
        <f t="shared" si="169"/>
        <v>0</v>
      </c>
      <c r="BJ244" s="135">
        <f t="shared" si="169"/>
        <v>0</v>
      </c>
      <c r="BK244" s="135">
        <f t="shared" si="169"/>
        <v>0</v>
      </c>
      <c r="BL244" s="135">
        <f t="shared" si="169"/>
        <v>0</v>
      </c>
      <c r="BM244" s="135">
        <f t="shared" si="169"/>
        <v>0</v>
      </c>
      <c r="BN244" s="135">
        <f t="shared" si="169"/>
        <v>0</v>
      </c>
      <c r="BO244" s="135">
        <f t="shared" si="169"/>
        <v>0</v>
      </c>
      <c r="BP244" s="135">
        <f t="shared" si="169"/>
        <v>0</v>
      </c>
      <c r="BQ244" s="135">
        <f t="shared" si="169"/>
        <v>0</v>
      </c>
      <c r="BR244" s="135">
        <f t="shared" si="169"/>
        <v>0</v>
      </c>
      <c r="BS244" s="135">
        <f t="shared" si="169"/>
        <v>0</v>
      </c>
      <c r="BT244" s="135">
        <f t="shared" si="169"/>
        <v>0</v>
      </c>
      <c r="BU244" s="135">
        <f t="shared" si="169"/>
        <v>0</v>
      </c>
      <c r="BV244" s="135">
        <f t="shared" si="169"/>
        <v>0.31545741324921134</v>
      </c>
      <c r="BW244" s="135">
        <f t="shared" si="169"/>
        <v>0.31545741324921134</v>
      </c>
      <c r="CA244" s="135">
        <f t="shared" si="132"/>
        <v>100</v>
      </c>
      <c r="CD244" s="135">
        <f t="shared" si="133"/>
        <v>100</v>
      </c>
    </row>
    <row r="245" spans="1:82" x14ac:dyDescent="0.2">
      <c r="A245" s="135">
        <v>3</v>
      </c>
      <c r="B245" s="136">
        <v>44</v>
      </c>
      <c r="C245" s="135" t="s">
        <v>426</v>
      </c>
      <c r="D245" s="146">
        <v>236</v>
      </c>
      <c r="E245" s="165">
        <v>296</v>
      </c>
      <c r="F245" s="135">
        <v>244</v>
      </c>
      <c r="G245" s="143">
        <f>'Revised Stratig. - April ''08'!G408</f>
        <v>0</v>
      </c>
      <c r="I245" s="135">
        <f t="shared" ref="I245:AL245" si="170">(I78/$CA78)*100</f>
        <v>0</v>
      </c>
      <c r="J245" s="135">
        <f t="shared" si="170"/>
        <v>0.390625</v>
      </c>
      <c r="K245" s="135">
        <f t="shared" si="170"/>
        <v>0.390625</v>
      </c>
      <c r="L245" s="135">
        <f t="shared" si="170"/>
        <v>0</v>
      </c>
      <c r="M245" s="135">
        <f t="shared" si="170"/>
        <v>0</v>
      </c>
      <c r="N245" s="135">
        <f t="shared" si="170"/>
        <v>1.5625</v>
      </c>
      <c r="O245" s="135">
        <f t="shared" si="170"/>
        <v>4.6875</v>
      </c>
      <c r="P245" s="135">
        <f t="shared" si="170"/>
        <v>0</v>
      </c>
      <c r="Q245" s="135">
        <f t="shared" si="170"/>
        <v>0</v>
      </c>
      <c r="R245" s="135">
        <f t="shared" si="170"/>
        <v>0.78125</v>
      </c>
      <c r="S245" s="135">
        <f t="shared" si="170"/>
        <v>0</v>
      </c>
      <c r="T245" s="135">
        <f t="shared" si="170"/>
        <v>0</v>
      </c>
      <c r="U245" s="135">
        <f t="shared" si="170"/>
        <v>0.390625</v>
      </c>
      <c r="V245" s="135">
        <f t="shared" si="170"/>
        <v>0.390625</v>
      </c>
      <c r="W245" s="135">
        <f t="shared" si="170"/>
        <v>0</v>
      </c>
      <c r="X245" s="135">
        <f t="shared" si="170"/>
        <v>0</v>
      </c>
      <c r="Y245" s="135">
        <f t="shared" si="170"/>
        <v>0</v>
      </c>
      <c r="Z245" s="135">
        <f t="shared" si="170"/>
        <v>0</v>
      </c>
      <c r="AA245" s="135">
        <f t="shared" si="170"/>
        <v>0.390625</v>
      </c>
      <c r="AB245" s="135">
        <f t="shared" si="170"/>
        <v>0</v>
      </c>
      <c r="AC245" s="135">
        <f t="shared" si="170"/>
        <v>0.78125</v>
      </c>
      <c r="AD245" s="135">
        <f t="shared" si="170"/>
        <v>0</v>
      </c>
      <c r="AE245" s="135">
        <f t="shared" si="170"/>
        <v>10.546875</v>
      </c>
      <c r="AF245" s="135">
        <f t="shared" si="170"/>
        <v>0.78125</v>
      </c>
      <c r="AG245" s="135">
        <f t="shared" si="170"/>
        <v>51.171875</v>
      </c>
      <c r="AH245" s="135">
        <f t="shared" si="170"/>
        <v>0</v>
      </c>
      <c r="AI245" s="135">
        <f t="shared" si="170"/>
        <v>9.375</v>
      </c>
      <c r="AJ245" s="135">
        <f t="shared" si="170"/>
        <v>0</v>
      </c>
      <c r="AK245" s="135">
        <f t="shared" si="170"/>
        <v>18.359375</v>
      </c>
      <c r="AL245" s="135">
        <f t="shared" si="170"/>
        <v>0</v>
      </c>
      <c r="AM245" s="135">
        <f t="shared" ref="AM245:BW245" si="171">(AM78/$CD78)*100</f>
        <v>0</v>
      </c>
      <c r="AN245" s="135">
        <f t="shared" si="171"/>
        <v>0.38610038610038611</v>
      </c>
      <c r="AO245" s="135">
        <f t="shared" si="171"/>
        <v>0</v>
      </c>
      <c r="AP245" s="135">
        <f t="shared" si="171"/>
        <v>0</v>
      </c>
      <c r="AQ245" s="135">
        <f t="shared" si="171"/>
        <v>0</v>
      </c>
      <c r="AR245" s="135">
        <f t="shared" si="171"/>
        <v>0</v>
      </c>
      <c r="AS245" s="135">
        <f t="shared" si="171"/>
        <v>0</v>
      </c>
      <c r="AT245" s="135">
        <f t="shared" si="171"/>
        <v>0</v>
      </c>
      <c r="AU245" s="135">
        <f t="shared" si="171"/>
        <v>0.77220077220077221</v>
      </c>
      <c r="AV245" s="135">
        <f t="shared" si="171"/>
        <v>0</v>
      </c>
      <c r="AW245" s="135">
        <f t="shared" si="171"/>
        <v>0</v>
      </c>
      <c r="AX245" s="135">
        <f t="shared" si="171"/>
        <v>0</v>
      </c>
      <c r="AY245" s="135">
        <f t="shared" si="171"/>
        <v>0</v>
      </c>
      <c r="AZ245" s="135">
        <f t="shared" si="171"/>
        <v>0</v>
      </c>
      <c r="BA245" s="135">
        <f t="shared" si="171"/>
        <v>0</v>
      </c>
      <c r="BB245" s="135">
        <f t="shared" si="171"/>
        <v>0</v>
      </c>
      <c r="BC245" s="135">
        <f t="shared" si="171"/>
        <v>0</v>
      </c>
      <c r="BD245" s="135">
        <f t="shared" si="171"/>
        <v>0</v>
      </c>
      <c r="BE245" s="135">
        <f t="shared" si="171"/>
        <v>0</v>
      </c>
      <c r="BF245" s="135">
        <f t="shared" si="171"/>
        <v>0</v>
      </c>
      <c r="BG245" s="135">
        <f t="shared" si="171"/>
        <v>0</v>
      </c>
      <c r="BH245" s="135">
        <f t="shared" si="171"/>
        <v>0</v>
      </c>
      <c r="BI245" s="135">
        <f t="shared" si="171"/>
        <v>0</v>
      </c>
      <c r="BJ245" s="135">
        <f t="shared" si="171"/>
        <v>0</v>
      </c>
      <c r="BK245" s="135">
        <f t="shared" si="171"/>
        <v>0</v>
      </c>
      <c r="BL245" s="135">
        <f t="shared" si="171"/>
        <v>0</v>
      </c>
      <c r="BM245" s="135">
        <f t="shared" si="171"/>
        <v>0</v>
      </c>
      <c r="BN245" s="135">
        <f t="shared" si="171"/>
        <v>0</v>
      </c>
      <c r="BO245" s="135">
        <f t="shared" si="171"/>
        <v>0</v>
      </c>
      <c r="BP245" s="135">
        <f t="shared" si="171"/>
        <v>0</v>
      </c>
      <c r="BQ245" s="135">
        <f t="shared" si="171"/>
        <v>0</v>
      </c>
      <c r="BR245" s="135">
        <f t="shared" si="171"/>
        <v>0</v>
      </c>
      <c r="BS245" s="135">
        <f t="shared" si="171"/>
        <v>0</v>
      </c>
      <c r="BT245" s="135">
        <f t="shared" si="171"/>
        <v>0</v>
      </c>
      <c r="BU245" s="135">
        <f t="shared" si="171"/>
        <v>0</v>
      </c>
      <c r="BV245" s="135">
        <f t="shared" si="171"/>
        <v>0</v>
      </c>
      <c r="BW245" s="135">
        <f t="shared" si="171"/>
        <v>0</v>
      </c>
      <c r="CA245" s="135">
        <f t="shared" si="132"/>
        <v>100</v>
      </c>
      <c r="CD245" s="135">
        <f t="shared" si="133"/>
        <v>100</v>
      </c>
    </row>
    <row r="246" spans="1:82" x14ac:dyDescent="0.2">
      <c r="A246" s="135">
        <v>3</v>
      </c>
      <c r="B246" s="136">
        <v>45</v>
      </c>
      <c r="C246" s="135" t="s">
        <v>425</v>
      </c>
      <c r="D246" s="146">
        <v>237</v>
      </c>
      <c r="E246" s="164">
        <v>297</v>
      </c>
      <c r="F246" s="135">
        <v>241</v>
      </c>
      <c r="G246" s="140">
        <f>'Revised Stratig. - April ''08'!G409</f>
        <v>0</v>
      </c>
      <c r="I246" s="135">
        <f t="shared" ref="I246:AL246" si="172">(I79/$CA79)*100</f>
        <v>0.30864197530864196</v>
      </c>
      <c r="J246" s="135">
        <f t="shared" si="172"/>
        <v>0</v>
      </c>
      <c r="K246" s="135">
        <f t="shared" si="172"/>
        <v>0.61728395061728392</v>
      </c>
      <c r="L246" s="135">
        <f t="shared" si="172"/>
        <v>0.61728395061728392</v>
      </c>
      <c r="M246" s="135">
        <f t="shared" si="172"/>
        <v>0.30864197530864196</v>
      </c>
      <c r="N246" s="135">
        <f t="shared" si="172"/>
        <v>0.61728395061728392</v>
      </c>
      <c r="O246" s="135">
        <f t="shared" si="172"/>
        <v>7.4074074074074066</v>
      </c>
      <c r="P246" s="135">
        <f t="shared" si="172"/>
        <v>0</v>
      </c>
      <c r="Q246" s="135">
        <f t="shared" si="172"/>
        <v>0</v>
      </c>
      <c r="R246" s="135">
        <f t="shared" si="172"/>
        <v>0</v>
      </c>
      <c r="S246" s="135">
        <f t="shared" si="172"/>
        <v>0</v>
      </c>
      <c r="T246" s="135">
        <f t="shared" si="172"/>
        <v>0.30864197530864196</v>
      </c>
      <c r="U246" s="135">
        <f t="shared" si="172"/>
        <v>0</v>
      </c>
      <c r="V246" s="135">
        <f t="shared" si="172"/>
        <v>0</v>
      </c>
      <c r="W246" s="135">
        <f t="shared" si="172"/>
        <v>0.30864197530864196</v>
      </c>
      <c r="X246" s="135">
        <f t="shared" si="172"/>
        <v>0</v>
      </c>
      <c r="Y246" s="135">
        <f t="shared" si="172"/>
        <v>0</v>
      </c>
      <c r="Z246" s="135">
        <f t="shared" si="172"/>
        <v>0.30864197530864196</v>
      </c>
      <c r="AA246" s="135">
        <f t="shared" si="172"/>
        <v>0</v>
      </c>
      <c r="AB246" s="135">
        <f t="shared" si="172"/>
        <v>0</v>
      </c>
      <c r="AC246" s="135">
        <f t="shared" si="172"/>
        <v>1.8518518518518516</v>
      </c>
      <c r="AD246" s="135">
        <f t="shared" si="172"/>
        <v>0</v>
      </c>
      <c r="AE246" s="135">
        <f t="shared" si="172"/>
        <v>0.92592592592592582</v>
      </c>
      <c r="AF246" s="135">
        <f t="shared" si="172"/>
        <v>7.098765432098765</v>
      </c>
      <c r="AG246" s="135">
        <f t="shared" si="172"/>
        <v>57.407407407407405</v>
      </c>
      <c r="AH246" s="135">
        <f t="shared" si="172"/>
        <v>0</v>
      </c>
      <c r="AI246" s="135">
        <f t="shared" si="172"/>
        <v>4.9382716049382713</v>
      </c>
      <c r="AJ246" s="135">
        <f t="shared" si="172"/>
        <v>0.30864197530864196</v>
      </c>
      <c r="AK246" s="135">
        <f t="shared" si="172"/>
        <v>15.432098765432098</v>
      </c>
      <c r="AL246" s="135">
        <f t="shared" si="172"/>
        <v>1.2345679012345678</v>
      </c>
      <c r="AM246" s="135">
        <f t="shared" ref="AM246:BW246" si="173">(AM79/$CD79)*100</f>
        <v>0.58997050147492625</v>
      </c>
      <c r="AN246" s="135">
        <f t="shared" si="173"/>
        <v>0.58997050147492625</v>
      </c>
      <c r="AO246" s="135">
        <f t="shared" si="173"/>
        <v>0</v>
      </c>
      <c r="AP246" s="135">
        <f t="shared" si="173"/>
        <v>0</v>
      </c>
      <c r="AQ246" s="135">
        <f t="shared" si="173"/>
        <v>0</v>
      </c>
      <c r="AR246" s="135">
        <f t="shared" si="173"/>
        <v>0</v>
      </c>
      <c r="AS246" s="135">
        <f t="shared" si="173"/>
        <v>0</v>
      </c>
      <c r="AT246" s="135">
        <f t="shared" si="173"/>
        <v>0</v>
      </c>
      <c r="AU246" s="135">
        <f t="shared" si="173"/>
        <v>0.29498525073746312</v>
      </c>
      <c r="AV246" s="135">
        <f t="shared" si="173"/>
        <v>0</v>
      </c>
      <c r="AW246" s="135">
        <f t="shared" si="173"/>
        <v>0</v>
      </c>
      <c r="AX246" s="135">
        <f t="shared" si="173"/>
        <v>0.58997050147492625</v>
      </c>
      <c r="AY246" s="135">
        <f t="shared" si="173"/>
        <v>0</v>
      </c>
      <c r="AZ246" s="135">
        <f t="shared" si="173"/>
        <v>0</v>
      </c>
      <c r="BA246" s="135">
        <f t="shared" si="173"/>
        <v>0</v>
      </c>
      <c r="BB246" s="135">
        <f t="shared" si="173"/>
        <v>0</v>
      </c>
      <c r="BC246" s="135">
        <f t="shared" si="173"/>
        <v>0</v>
      </c>
      <c r="BD246" s="135">
        <f t="shared" si="173"/>
        <v>0</v>
      </c>
      <c r="BE246" s="135">
        <f t="shared" si="173"/>
        <v>0</v>
      </c>
      <c r="BF246" s="135">
        <f t="shared" si="173"/>
        <v>0.29498525073746312</v>
      </c>
      <c r="BG246" s="135">
        <f t="shared" si="173"/>
        <v>0</v>
      </c>
      <c r="BH246" s="135">
        <f t="shared" si="173"/>
        <v>0.58997050147492625</v>
      </c>
      <c r="BI246" s="135">
        <f t="shared" si="173"/>
        <v>0</v>
      </c>
      <c r="BJ246" s="135">
        <f t="shared" si="173"/>
        <v>0</v>
      </c>
      <c r="BK246" s="135">
        <f t="shared" si="173"/>
        <v>0</v>
      </c>
      <c r="BL246" s="135">
        <f t="shared" si="173"/>
        <v>0</v>
      </c>
      <c r="BM246" s="135">
        <f t="shared" si="173"/>
        <v>0</v>
      </c>
      <c r="BN246" s="135">
        <f t="shared" si="173"/>
        <v>0</v>
      </c>
      <c r="BO246" s="135">
        <f t="shared" si="173"/>
        <v>0</v>
      </c>
      <c r="BP246" s="135">
        <f t="shared" si="173"/>
        <v>0</v>
      </c>
      <c r="BQ246" s="135">
        <f t="shared" si="173"/>
        <v>0</v>
      </c>
      <c r="BR246" s="135">
        <f t="shared" si="173"/>
        <v>0</v>
      </c>
      <c r="BS246" s="135">
        <f t="shared" si="173"/>
        <v>0.58997050147492625</v>
      </c>
      <c r="BT246" s="135">
        <f t="shared" si="173"/>
        <v>0</v>
      </c>
      <c r="BU246" s="135">
        <f t="shared" si="173"/>
        <v>0</v>
      </c>
      <c r="BV246" s="135">
        <f t="shared" si="173"/>
        <v>0.88495575221238942</v>
      </c>
      <c r="BW246" s="135">
        <f t="shared" si="173"/>
        <v>0</v>
      </c>
      <c r="CA246" s="135">
        <f t="shared" si="132"/>
        <v>100</v>
      </c>
      <c r="CD246" s="135">
        <f t="shared" si="133"/>
        <v>100</v>
      </c>
    </row>
    <row r="247" spans="1:82" x14ac:dyDescent="0.2">
      <c r="A247" s="135">
        <v>3</v>
      </c>
      <c r="B247" s="136">
        <v>46</v>
      </c>
      <c r="C247" s="135" t="s">
        <v>425</v>
      </c>
      <c r="D247" s="146">
        <v>238</v>
      </c>
      <c r="E247" s="164">
        <v>298</v>
      </c>
      <c r="F247" s="135">
        <v>242</v>
      </c>
      <c r="G247" s="140">
        <f>'Revised Stratig. - April ''08'!G410</f>
        <v>0</v>
      </c>
      <c r="I247" s="135">
        <f t="shared" ref="I247:AL247" si="174">(I80/$CA80)*100</f>
        <v>0</v>
      </c>
      <c r="J247" s="135">
        <f t="shared" si="174"/>
        <v>0.56338028169014087</v>
      </c>
      <c r="K247" s="135">
        <f t="shared" si="174"/>
        <v>1.4084507042253522</v>
      </c>
      <c r="L247" s="135">
        <f t="shared" si="174"/>
        <v>0.28169014084507044</v>
      </c>
      <c r="M247" s="135">
        <f t="shared" si="174"/>
        <v>0.28169014084507044</v>
      </c>
      <c r="N247" s="135">
        <f t="shared" si="174"/>
        <v>0.84507042253521114</v>
      </c>
      <c r="O247" s="135">
        <f t="shared" si="174"/>
        <v>4.507042253521127</v>
      </c>
      <c r="P247" s="135">
        <f t="shared" si="174"/>
        <v>0</v>
      </c>
      <c r="Q247" s="135">
        <f t="shared" si="174"/>
        <v>0</v>
      </c>
      <c r="R247" s="135">
        <f t="shared" si="174"/>
        <v>0</v>
      </c>
      <c r="S247" s="135">
        <f t="shared" si="174"/>
        <v>0</v>
      </c>
      <c r="T247" s="135">
        <f t="shared" si="174"/>
        <v>0</v>
      </c>
      <c r="U247" s="135">
        <f t="shared" si="174"/>
        <v>0.28169014084507044</v>
      </c>
      <c r="V247" s="135">
        <f t="shared" si="174"/>
        <v>0</v>
      </c>
      <c r="W247" s="135">
        <f t="shared" si="174"/>
        <v>0</v>
      </c>
      <c r="X247" s="135">
        <f t="shared" si="174"/>
        <v>0</v>
      </c>
      <c r="Y247" s="135">
        <f t="shared" si="174"/>
        <v>0</v>
      </c>
      <c r="Z247" s="135">
        <f t="shared" si="174"/>
        <v>0</v>
      </c>
      <c r="AA247" s="135">
        <f t="shared" si="174"/>
        <v>0</v>
      </c>
      <c r="AB247" s="135">
        <f t="shared" si="174"/>
        <v>0</v>
      </c>
      <c r="AC247" s="135">
        <f t="shared" si="174"/>
        <v>0.56338028169014087</v>
      </c>
      <c r="AD247" s="135">
        <f t="shared" si="174"/>
        <v>0</v>
      </c>
      <c r="AE247" s="135">
        <f t="shared" si="174"/>
        <v>2.2535211267605635</v>
      </c>
      <c r="AF247" s="135">
        <f t="shared" si="174"/>
        <v>5.6338028169014089</v>
      </c>
      <c r="AG247" s="135">
        <f t="shared" si="174"/>
        <v>59.718309859154928</v>
      </c>
      <c r="AH247" s="135">
        <f t="shared" si="174"/>
        <v>0</v>
      </c>
      <c r="AI247" s="135">
        <f t="shared" si="174"/>
        <v>5.352112676056338</v>
      </c>
      <c r="AJ247" s="135">
        <f t="shared" si="174"/>
        <v>0</v>
      </c>
      <c r="AK247" s="135">
        <f t="shared" si="174"/>
        <v>17.464788732394364</v>
      </c>
      <c r="AL247" s="135">
        <f t="shared" si="174"/>
        <v>0.84507042253521114</v>
      </c>
      <c r="AM247" s="135">
        <f t="shared" ref="AM247:BW247" si="175">(AM80/$CD80)*100</f>
        <v>0.53475935828876997</v>
      </c>
      <c r="AN247" s="135">
        <f t="shared" si="175"/>
        <v>0.53475935828876997</v>
      </c>
      <c r="AO247" s="135">
        <f t="shared" si="175"/>
        <v>0</v>
      </c>
      <c r="AP247" s="135">
        <f t="shared" si="175"/>
        <v>0</v>
      </c>
      <c r="AQ247" s="135">
        <f t="shared" si="175"/>
        <v>0</v>
      </c>
      <c r="AR247" s="135">
        <f t="shared" si="175"/>
        <v>0</v>
      </c>
      <c r="AS247" s="135">
        <f t="shared" si="175"/>
        <v>0</v>
      </c>
      <c r="AT247" s="135">
        <f t="shared" si="175"/>
        <v>0</v>
      </c>
      <c r="AU247" s="135">
        <f t="shared" si="175"/>
        <v>0.26737967914438499</v>
      </c>
      <c r="AV247" s="135">
        <f t="shared" si="175"/>
        <v>0</v>
      </c>
      <c r="AW247" s="135">
        <f t="shared" si="175"/>
        <v>0</v>
      </c>
      <c r="AX247" s="135">
        <f t="shared" si="175"/>
        <v>0.26737967914438499</v>
      </c>
      <c r="AY247" s="135">
        <f t="shared" si="175"/>
        <v>0</v>
      </c>
      <c r="AZ247" s="135">
        <f t="shared" si="175"/>
        <v>0</v>
      </c>
      <c r="BA247" s="135">
        <f t="shared" si="175"/>
        <v>0</v>
      </c>
      <c r="BB247" s="135">
        <f t="shared" si="175"/>
        <v>0</v>
      </c>
      <c r="BC247" s="135">
        <f t="shared" si="175"/>
        <v>0</v>
      </c>
      <c r="BD247" s="135">
        <f t="shared" si="175"/>
        <v>0</v>
      </c>
      <c r="BE247" s="135">
        <f t="shared" si="175"/>
        <v>0</v>
      </c>
      <c r="BF247" s="135">
        <f t="shared" si="175"/>
        <v>0.53475935828876997</v>
      </c>
      <c r="BG247" s="135">
        <f t="shared" si="175"/>
        <v>0</v>
      </c>
      <c r="BH247" s="135">
        <f t="shared" si="175"/>
        <v>1.3368983957219251</v>
      </c>
      <c r="BI247" s="135">
        <f t="shared" si="175"/>
        <v>0</v>
      </c>
      <c r="BJ247" s="135">
        <f t="shared" si="175"/>
        <v>0</v>
      </c>
      <c r="BK247" s="135">
        <f t="shared" si="175"/>
        <v>0</v>
      </c>
      <c r="BL247" s="135">
        <f t="shared" si="175"/>
        <v>0</v>
      </c>
      <c r="BM247" s="135">
        <f t="shared" si="175"/>
        <v>0</v>
      </c>
      <c r="BN247" s="135">
        <f t="shared" si="175"/>
        <v>0</v>
      </c>
      <c r="BO247" s="135">
        <f t="shared" si="175"/>
        <v>0</v>
      </c>
      <c r="BP247" s="135">
        <f t="shared" si="175"/>
        <v>0</v>
      </c>
      <c r="BQ247" s="135">
        <f t="shared" si="175"/>
        <v>0</v>
      </c>
      <c r="BR247" s="135">
        <f t="shared" si="175"/>
        <v>0</v>
      </c>
      <c r="BS247" s="135">
        <f t="shared" si="175"/>
        <v>0</v>
      </c>
      <c r="BT247" s="135">
        <f t="shared" si="175"/>
        <v>0</v>
      </c>
      <c r="BU247" s="135">
        <f t="shared" si="175"/>
        <v>0</v>
      </c>
      <c r="BV247" s="135">
        <f t="shared" si="175"/>
        <v>1.6042780748663104</v>
      </c>
      <c r="BW247" s="135">
        <f t="shared" si="175"/>
        <v>0</v>
      </c>
      <c r="CA247" s="135">
        <f t="shared" si="132"/>
        <v>100</v>
      </c>
      <c r="CD247" s="135">
        <f t="shared" si="133"/>
        <v>100</v>
      </c>
    </row>
    <row r="248" spans="1:82" x14ac:dyDescent="0.2">
      <c r="A248" s="135">
        <v>3</v>
      </c>
      <c r="B248" s="136">
        <v>47</v>
      </c>
      <c r="C248" s="135" t="s">
        <v>425</v>
      </c>
      <c r="D248" s="146">
        <v>239</v>
      </c>
      <c r="E248" s="164">
        <v>299</v>
      </c>
      <c r="F248" s="135">
        <v>243</v>
      </c>
      <c r="G248" s="140">
        <f>'Revised Stratig. - April ''08'!G411</f>
        <v>0</v>
      </c>
      <c r="I248" s="135">
        <f t="shared" ref="I248:AL248" si="176">(I81/$CA81)*100</f>
        <v>0.30769230769230771</v>
      </c>
      <c r="J248" s="135">
        <f t="shared" si="176"/>
        <v>0</v>
      </c>
      <c r="K248" s="135">
        <f t="shared" si="176"/>
        <v>1.8461538461538463</v>
      </c>
      <c r="L248" s="135">
        <f t="shared" si="176"/>
        <v>0.61538461538461542</v>
      </c>
      <c r="M248" s="135">
        <f t="shared" si="176"/>
        <v>0</v>
      </c>
      <c r="N248" s="135">
        <f t="shared" si="176"/>
        <v>0.92307692307692313</v>
      </c>
      <c r="O248" s="135">
        <f t="shared" si="176"/>
        <v>3.6923076923076925</v>
      </c>
      <c r="P248" s="135">
        <f t="shared" si="176"/>
        <v>0</v>
      </c>
      <c r="Q248" s="135">
        <f t="shared" si="176"/>
        <v>0</v>
      </c>
      <c r="R248" s="135">
        <f t="shared" si="176"/>
        <v>0</v>
      </c>
      <c r="S248" s="135">
        <f t="shared" si="176"/>
        <v>0</v>
      </c>
      <c r="T248" s="135">
        <f t="shared" si="176"/>
        <v>0</v>
      </c>
      <c r="U248" s="135">
        <f t="shared" si="176"/>
        <v>0</v>
      </c>
      <c r="V248" s="135">
        <f t="shared" si="176"/>
        <v>0</v>
      </c>
      <c r="W248" s="135">
        <f t="shared" si="176"/>
        <v>0.61538461538461542</v>
      </c>
      <c r="X248" s="135">
        <f t="shared" si="176"/>
        <v>0</v>
      </c>
      <c r="Y248" s="135">
        <f t="shared" si="176"/>
        <v>0</v>
      </c>
      <c r="Z248" s="135">
        <f t="shared" si="176"/>
        <v>0</v>
      </c>
      <c r="AA248" s="135">
        <f t="shared" si="176"/>
        <v>0</v>
      </c>
      <c r="AB248" s="135">
        <f t="shared" si="176"/>
        <v>0</v>
      </c>
      <c r="AC248" s="135">
        <f t="shared" si="176"/>
        <v>0.30769230769230771</v>
      </c>
      <c r="AD248" s="135">
        <f t="shared" si="176"/>
        <v>0.61538461538461542</v>
      </c>
      <c r="AE248" s="135">
        <f t="shared" si="176"/>
        <v>2.1538461538461537</v>
      </c>
      <c r="AF248" s="135">
        <f t="shared" si="176"/>
        <v>10.153846153846153</v>
      </c>
      <c r="AG248" s="135">
        <f t="shared" si="176"/>
        <v>56.000000000000007</v>
      </c>
      <c r="AH248" s="135">
        <f t="shared" si="176"/>
        <v>0</v>
      </c>
      <c r="AI248" s="135">
        <f t="shared" si="176"/>
        <v>7.0769230769230766</v>
      </c>
      <c r="AJ248" s="135">
        <f t="shared" si="176"/>
        <v>0</v>
      </c>
      <c r="AK248" s="135">
        <f t="shared" si="176"/>
        <v>15.076923076923077</v>
      </c>
      <c r="AL248" s="135">
        <f t="shared" si="176"/>
        <v>0.61538461538461542</v>
      </c>
      <c r="AM248" s="135">
        <f t="shared" ref="AM248:BW248" si="177">(AM81/$CD81)*100</f>
        <v>0.58309037900874638</v>
      </c>
      <c r="AN248" s="135">
        <f t="shared" si="177"/>
        <v>0.58309037900874638</v>
      </c>
      <c r="AO248" s="135">
        <f t="shared" si="177"/>
        <v>0</v>
      </c>
      <c r="AP248" s="135">
        <f t="shared" si="177"/>
        <v>0</v>
      </c>
      <c r="AQ248" s="135">
        <f t="shared" si="177"/>
        <v>0.29154518950437319</v>
      </c>
      <c r="AR248" s="135">
        <f t="shared" si="177"/>
        <v>0</v>
      </c>
      <c r="AS248" s="135">
        <f t="shared" si="177"/>
        <v>0</v>
      </c>
      <c r="AT248" s="135">
        <f t="shared" si="177"/>
        <v>0</v>
      </c>
      <c r="AU248" s="135">
        <f t="shared" si="177"/>
        <v>0</v>
      </c>
      <c r="AV248" s="135">
        <f t="shared" si="177"/>
        <v>0</v>
      </c>
      <c r="AW248" s="135">
        <f t="shared" si="177"/>
        <v>0</v>
      </c>
      <c r="AX248" s="135">
        <f t="shared" si="177"/>
        <v>0.58309037900874638</v>
      </c>
      <c r="AY248" s="135">
        <f t="shared" si="177"/>
        <v>0</v>
      </c>
      <c r="AZ248" s="135">
        <f t="shared" si="177"/>
        <v>0</v>
      </c>
      <c r="BA248" s="135">
        <f t="shared" si="177"/>
        <v>0</v>
      </c>
      <c r="BB248" s="135">
        <f t="shared" si="177"/>
        <v>0</v>
      </c>
      <c r="BC248" s="135">
        <f t="shared" si="177"/>
        <v>0</v>
      </c>
      <c r="BD248" s="135">
        <f t="shared" si="177"/>
        <v>0</v>
      </c>
      <c r="BE248" s="135">
        <f t="shared" si="177"/>
        <v>0</v>
      </c>
      <c r="BF248" s="135">
        <f t="shared" si="177"/>
        <v>0.29154518950437319</v>
      </c>
      <c r="BG248" s="135">
        <f t="shared" si="177"/>
        <v>0</v>
      </c>
      <c r="BH248" s="135">
        <f t="shared" si="177"/>
        <v>0.58309037900874638</v>
      </c>
      <c r="BI248" s="135">
        <f t="shared" si="177"/>
        <v>0</v>
      </c>
      <c r="BJ248" s="135">
        <f t="shared" si="177"/>
        <v>0</v>
      </c>
      <c r="BK248" s="135">
        <f t="shared" si="177"/>
        <v>0</v>
      </c>
      <c r="BL248" s="135">
        <f t="shared" si="177"/>
        <v>0</v>
      </c>
      <c r="BM248" s="135">
        <f t="shared" si="177"/>
        <v>0</v>
      </c>
      <c r="BN248" s="135">
        <f t="shared" si="177"/>
        <v>0</v>
      </c>
      <c r="BO248" s="135">
        <f t="shared" si="177"/>
        <v>0</v>
      </c>
      <c r="BP248" s="135">
        <f t="shared" si="177"/>
        <v>0</v>
      </c>
      <c r="BQ248" s="135">
        <f t="shared" si="177"/>
        <v>0</v>
      </c>
      <c r="BR248" s="135">
        <f t="shared" si="177"/>
        <v>0</v>
      </c>
      <c r="BS248" s="135">
        <f t="shared" si="177"/>
        <v>0.29154518950437319</v>
      </c>
      <c r="BT248" s="135">
        <f t="shared" si="177"/>
        <v>0</v>
      </c>
      <c r="BU248" s="135">
        <f t="shared" si="177"/>
        <v>0</v>
      </c>
      <c r="BV248" s="135">
        <f t="shared" si="177"/>
        <v>2.0408163265306123</v>
      </c>
      <c r="BW248" s="135">
        <f t="shared" si="177"/>
        <v>0</v>
      </c>
      <c r="CA248" s="135">
        <f t="shared" si="132"/>
        <v>100</v>
      </c>
      <c r="CD248" s="135">
        <f t="shared" si="133"/>
        <v>100</v>
      </c>
    </row>
    <row r="249" spans="1:82" x14ac:dyDescent="0.2">
      <c r="A249" s="135">
        <v>3</v>
      </c>
      <c r="B249" s="136">
        <v>49</v>
      </c>
      <c r="C249" s="135" t="s">
        <v>425</v>
      </c>
      <c r="D249" s="146">
        <v>241</v>
      </c>
      <c r="E249" s="164">
        <v>301</v>
      </c>
      <c r="F249" s="135">
        <v>245</v>
      </c>
      <c r="G249" s="140">
        <f>'Revised Stratig. - April ''08'!G413</f>
        <v>0</v>
      </c>
      <c r="I249" s="135">
        <f t="shared" ref="I249:AL249" si="178">(I82/$CA82)*100</f>
        <v>0</v>
      </c>
      <c r="J249" s="135">
        <f t="shared" si="178"/>
        <v>0.30959752321981426</v>
      </c>
      <c r="K249" s="135">
        <f t="shared" si="178"/>
        <v>0.92879256965944268</v>
      </c>
      <c r="L249" s="135">
        <f t="shared" si="178"/>
        <v>0</v>
      </c>
      <c r="M249" s="135">
        <f t="shared" si="178"/>
        <v>0</v>
      </c>
      <c r="N249" s="135">
        <f t="shared" si="178"/>
        <v>0.30959752321981426</v>
      </c>
      <c r="O249" s="135">
        <f t="shared" si="178"/>
        <v>7.4303405572755414</v>
      </c>
      <c r="P249" s="135">
        <f t="shared" si="178"/>
        <v>0.30959752321981426</v>
      </c>
      <c r="Q249" s="135">
        <f t="shared" si="178"/>
        <v>0</v>
      </c>
      <c r="R249" s="135">
        <f t="shared" si="178"/>
        <v>0</v>
      </c>
      <c r="S249" s="135">
        <f t="shared" si="178"/>
        <v>0</v>
      </c>
      <c r="T249" s="135">
        <f t="shared" si="178"/>
        <v>0</v>
      </c>
      <c r="U249" s="135">
        <f t="shared" si="178"/>
        <v>0</v>
      </c>
      <c r="V249" s="135">
        <f t="shared" si="178"/>
        <v>0</v>
      </c>
      <c r="W249" s="135">
        <f t="shared" si="178"/>
        <v>0.30959752321981426</v>
      </c>
      <c r="X249" s="135">
        <f t="shared" si="178"/>
        <v>0</v>
      </c>
      <c r="Y249" s="135">
        <f t="shared" si="178"/>
        <v>0</v>
      </c>
      <c r="Z249" s="135">
        <f t="shared" si="178"/>
        <v>0</v>
      </c>
      <c r="AA249" s="135">
        <f t="shared" si="178"/>
        <v>0</v>
      </c>
      <c r="AB249" s="135">
        <f t="shared" si="178"/>
        <v>0</v>
      </c>
      <c r="AC249" s="135">
        <f t="shared" si="178"/>
        <v>0.61919504643962853</v>
      </c>
      <c r="AD249" s="135">
        <f t="shared" si="178"/>
        <v>0</v>
      </c>
      <c r="AE249" s="135">
        <f t="shared" si="178"/>
        <v>2.4767801857585141</v>
      </c>
      <c r="AF249" s="135">
        <f t="shared" si="178"/>
        <v>10.216718266253871</v>
      </c>
      <c r="AG249" s="135">
        <f t="shared" si="178"/>
        <v>57.894736842105267</v>
      </c>
      <c r="AH249" s="135">
        <f t="shared" si="178"/>
        <v>0</v>
      </c>
      <c r="AI249" s="135">
        <f t="shared" si="178"/>
        <v>4.643962848297214</v>
      </c>
      <c r="AJ249" s="135">
        <f t="shared" si="178"/>
        <v>0</v>
      </c>
      <c r="AK249" s="135">
        <f t="shared" si="178"/>
        <v>13.622291021671826</v>
      </c>
      <c r="AL249" s="135">
        <f t="shared" si="178"/>
        <v>0.92879256965944268</v>
      </c>
      <c r="AM249" s="135">
        <f t="shared" ref="AM249:BW249" si="179">(AM82/$CD82)*100</f>
        <v>1.4534883720930232</v>
      </c>
      <c r="AN249" s="135">
        <f t="shared" si="179"/>
        <v>0.29069767441860467</v>
      </c>
      <c r="AO249" s="135">
        <f t="shared" si="179"/>
        <v>0</v>
      </c>
      <c r="AP249" s="135">
        <f t="shared" si="179"/>
        <v>0</v>
      </c>
      <c r="AQ249" s="135">
        <f t="shared" si="179"/>
        <v>0</v>
      </c>
      <c r="AR249" s="135">
        <f t="shared" si="179"/>
        <v>0</v>
      </c>
      <c r="AS249" s="135">
        <f t="shared" si="179"/>
        <v>0</v>
      </c>
      <c r="AT249" s="135">
        <f t="shared" si="179"/>
        <v>0.29069767441860467</v>
      </c>
      <c r="AU249" s="135">
        <f t="shared" si="179"/>
        <v>0.58139534883720934</v>
      </c>
      <c r="AV249" s="135">
        <f t="shared" si="179"/>
        <v>0</v>
      </c>
      <c r="AW249" s="135">
        <f t="shared" si="179"/>
        <v>0</v>
      </c>
      <c r="AX249" s="135">
        <f t="shared" si="179"/>
        <v>0.58139534883720934</v>
      </c>
      <c r="AY249" s="135">
        <f t="shared" si="179"/>
        <v>0</v>
      </c>
      <c r="AZ249" s="135">
        <f t="shared" si="179"/>
        <v>0</v>
      </c>
      <c r="BA249" s="135">
        <f t="shared" si="179"/>
        <v>0</v>
      </c>
      <c r="BB249" s="135">
        <f t="shared" si="179"/>
        <v>0</v>
      </c>
      <c r="BC249" s="135">
        <f t="shared" si="179"/>
        <v>0</v>
      </c>
      <c r="BD249" s="135">
        <f t="shared" si="179"/>
        <v>0</v>
      </c>
      <c r="BE249" s="135">
        <f t="shared" si="179"/>
        <v>0</v>
      </c>
      <c r="BF249" s="135">
        <f t="shared" si="179"/>
        <v>0.58139534883720934</v>
      </c>
      <c r="BG249" s="135">
        <f t="shared" si="179"/>
        <v>0</v>
      </c>
      <c r="BH249" s="135">
        <f t="shared" si="179"/>
        <v>0.29069767441860467</v>
      </c>
      <c r="BI249" s="135">
        <f t="shared" si="179"/>
        <v>0</v>
      </c>
      <c r="BJ249" s="135">
        <f t="shared" si="179"/>
        <v>0</v>
      </c>
      <c r="BK249" s="135">
        <f t="shared" si="179"/>
        <v>0</v>
      </c>
      <c r="BL249" s="135">
        <f t="shared" si="179"/>
        <v>0</v>
      </c>
      <c r="BM249" s="135">
        <f t="shared" si="179"/>
        <v>0</v>
      </c>
      <c r="BN249" s="135">
        <f t="shared" si="179"/>
        <v>0</v>
      </c>
      <c r="BO249" s="135">
        <f t="shared" si="179"/>
        <v>0</v>
      </c>
      <c r="BP249" s="135">
        <f t="shared" si="179"/>
        <v>0</v>
      </c>
      <c r="BQ249" s="135">
        <f t="shared" si="179"/>
        <v>0</v>
      </c>
      <c r="BR249" s="135">
        <f t="shared" si="179"/>
        <v>0</v>
      </c>
      <c r="BS249" s="135">
        <f t="shared" si="179"/>
        <v>0.29069767441860467</v>
      </c>
      <c r="BT249" s="135">
        <f t="shared" si="179"/>
        <v>0</v>
      </c>
      <c r="BU249" s="135">
        <f t="shared" si="179"/>
        <v>0</v>
      </c>
      <c r="BV249" s="135">
        <f t="shared" si="179"/>
        <v>1.7441860465116279</v>
      </c>
      <c r="BW249" s="135">
        <f t="shared" si="179"/>
        <v>0</v>
      </c>
      <c r="CA249" s="135">
        <f t="shared" si="132"/>
        <v>100</v>
      </c>
      <c r="CD249" s="135">
        <f t="shared" si="133"/>
        <v>100</v>
      </c>
    </row>
    <row r="250" spans="1:82" x14ac:dyDescent="0.2">
      <c r="A250" s="135">
        <v>3</v>
      </c>
      <c r="B250" s="136">
        <v>50</v>
      </c>
      <c r="C250" s="135" t="s">
        <v>425</v>
      </c>
      <c r="D250" s="146">
        <v>242</v>
      </c>
      <c r="E250" s="164">
        <v>302</v>
      </c>
      <c r="F250" s="135">
        <v>246</v>
      </c>
      <c r="G250" s="140">
        <f>'Revised Stratig. - April ''08'!G414</f>
        <v>0</v>
      </c>
      <c r="I250" s="135">
        <f t="shared" ref="I250:AL250" si="180">(I83/$CA83)*100</f>
        <v>0</v>
      </c>
      <c r="J250" s="135">
        <f t="shared" si="180"/>
        <v>0.5891016200294551</v>
      </c>
      <c r="K250" s="135">
        <f t="shared" si="180"/>
        <v>1.4727540500736376</v>
      </c>
      <c r="L250" s="135">
        <f t="shared" si="180"/>
        <v>0</v>
      </c>
      <c r="M250" s="135">
        <f t="shared" si="180"/>
        <v>0.5891016200294551</v>
      </c>
      <c r="N250" s="135">
        <f t="shared" si="180"/>
        <v>0.88365243004418259</v>
      </c>
      <c r="O250" s="135">
        <f t="shared" si="180"/>
        <v>5.8910162002945503</v>
      </c>
      <c r="P250" s="135">
        <f t="shared" si="180"/>
        <v>0</v>
      </c>
      <c r="Q250" s="135">
        <f t="shared" si="180"/>
        <v>0</v>
      </c>
      <c r="R250" s="135">
        <f t="shared" si="180"/>
        <v>0</v>
      </c>
      <c r="S250" s="135">
        <f t="shared" si="180"/>
        <v>0</v>
      </c>
      <c r="T250" s="135">
        <f t="shared" si="180"/>
        <v>0.29455081001472755</v>
      </c>
      <c r="U250" s="135">
        <f t="shared" si="180"/>
        <v>0.5891016200294551</v>
      </c>
      <c r="V250" s="135">
        <f t="shared" si="180"/>
        <v>0</v>
      </c>
      <c r="W250" s="135">
        <f t="shared" si="180"/>
        <v>0.29455081001472755</v>
      </c>
      <c r="X250" s="135">
        <f t="shared" si="180"/>
        <v>0</v>
      </c>
      <c r="Y250" s="135">
        <f t="shared" si="180"/>
        <v>0</v>
      </c>
      <c r="Z250" s="135">
        <f t="shared" si="180"/>
        <v>0</v>
      </c>
      <c r="AA250" s="135">
        <f t="shared" si="180"/>
        <v>0</v>
      </c>
      <c r="AB250" s="135">
        <f t="shared" si="180"/>
        <v>0</v>
      </c>
      <c r="AC250" s="135">
        <f t="shared" si="180"/>
        <v>1.1782032400589102</v>
      </c>
      <c r="AD250" s="135">
        <f t="shared" si="180"/>
        <v>0</v>
      </c>
      <c r="AE250" s="135">
        <f t="shared" si="180"/>
        <v>0.88365243004418259</v>
      </c>
      <c r="AF250" s="135">
        <f t="shared" si="180"/>
        <v>5.5964653902798238</v>
      </c>
      <c r="AG250" s="135">
        <f t="shared" si="180"/>
        <v>63.770250368188506</v>
      </c>
      <c r="AH250" s="135">
        <f t="shared" si="180"/>
        <v>0</v>
      </c>
      <c r="AI250" s="135">
        <f t="shared" si="180"/>
        <v>8.5419734904270985</v>
      </c>
      <c r="AJ250" s="135">
        <f t="shared" si="180"/>
        <v>0</v>
      </c>
      <c r="AK250" s="135">
        <f t="shared" si="180"/>
        <v>8.5419734904270985</v>
      </c>
      <c r="AL250" s="135">
        <f t="shared" si="180"/>
        <v>0.88365243004418259</v>
      </c>
      <c r="AM250" s="135">
        <f t="shared" ref="AM250:BW250" si="181">(AM83/$CD83)*100</f>
        <v>1.1347517730496455</v>
      </c>
      <c r="AN250" s="135">
        <f t="shared" si="181"/>
        <v>0.28368794326241137</v>
      </c>
      <c r="AO250" s="135">
        <f t="shared" si="181"/>
        <v>0</v>
      </c>
      <c r="AP250" s="135">
        <f t="shared" si="181"/>
        <v>0</v>
      </c>
      <c r="AQ250" s="135">
        <f t="shared" si="181"/>
        <v>0.28368794326241137</v>
      </c>
      <c r="AR250" s="135">
        <f t="shared" si="181"/>
        <v>0</v>
      </c>
      <c r="AS250" s="135">
        <f t="shared" si="181"/>
        <v>0</v>
      </c>
      <c r="AT250" s="135">
        <f t="shared" si="181"/>
        <v>0</v>
      </c>
      <c r="AU250" s="135">
        <f t="shared" si="181"/>
        <v>0</v>
      </c>
      <c r="AV250" s="135">
        <f t="shared" si="181"/>
        <v>0</v>
      </c>
      <c r="AW250" s="135">
        <f t="shared" si="181"/>
        <v>0</v>
      </c>
      <c r="AX250" s="135">
        <f t="shared" si="181"/>
        <v>0</v>
      </c>
      <c r="AY250" s="135">
        <f t="shared" si="181"/>
        <v>0</v>
      </c>
      <c r="AZ250" s="135">
        <f t="shared" si="181"/>
        <v>0.28368794326241137</v>
      </c>
      <c r="BA250" s="135">
        <f t="shared" si="181"/>
        <v>0</v>
      </c>
      <c r="BB250" s="135">
        <f t="shared" si="181"/>
        <v>0</v>
      </c>
      <c r="BC250" s="135">
        <f t="shared" si="181"/>
        <v>0</v>
      </c>
      <c r="BD250" s="135">
        <f t="shared" si="181"/>
        <v>0</v>
      </c>
      <c r="BE250" s="135">
        <f t="shared" si="181"/>
        <v>0</v>
      </c>
      <c r="BF250" s="135">
        <f t="shared" si="181"/>
        <v>0.28368794326241137</v>
      </c>
      <c r="BG250" s="135">
        <f t="shared" si="181"/>
        <v>0</v>
      </c>
      <c r="BH250" s="135">
        <f t="shared" si="181"/>
        <v>0</v>
      </c>
      <c r="BI250" s="135">
        <f t="shared" si="181"/>
        <v>0</v>
      </c>
      <c r="BJ250" s="135">
        <f t="shared" si="181"/>
        <v>0</v>
      </c>
      <c r="BK250" s="135">
        <f t="shared" si="181"/>
        <v>0</v>
      </c>
      <c r="BL250" s="135">
        <f t="shared" si="181"/>
        <v>0</v>
      </c>
      <c r="BM250" s="135">
        <f t="shared" si="181"/>
        <v>0</v>
      </c>
      <c r="BN250" s="135">
        <f t="shared" si="181"/>
        <v>0</v>
      </c>
      <c r="BO250" s="135">
        <f t="shared" si="181"/>
        <v>0</v>
      </c>
      <c r="BP250" s="135">
        <f t="shared" si="181"/>
        <v>0</v>
      </c>
      <c r="BQ250" s="135">
        <f t="shared" si="181"/>
        <v>0.28368794326241137</v>
      </c>
      <c r="BR250" s="135">
        <f t="shared" si="181"/>
        <v>0</v>
      </c>
      <c r="BS250" s="135">
        <f t="shared" si="181"/>
        <v>0</v>
      </c>
      <c r="BT250" s="135">
        <f t="shared" si="181"/>
        <v>0</v>
      </c>
      <c r="BU250" s="135">
        <f t="shared" si="181"/>
        <v>0</v>
      </c>
      <c r="BV250" s="135">
        <f t="shared" si="181"/>
        <v>0.56737588652482274</v>
      </c>
      <c r="BW250" s="135">
        <f t="shared" si="181"/>
        <v>0.56737588652482274</v>
      </c>
      <c r="CA250" s="135">
        <f t="shared" si="132"/>
        <v>100</v>
      </c>
      <c r="CD250" s="135">
        <f t="shared" si="133"/>
        <v>100</v>
      </c>
    </row>
    <row r="251" spans="1:82" x14ac:dyDescent="0.2">
      <c r="A251" s="135">
        <v>3</v>
      </c>
      <c r="B251" s="136">
        <v>51</v>
      </c>
      <c r="C251" s="135" t="s">
        <v>425</v>
      </c>
      <c r="D251" s="146">
        <v>243</v>
      </c>
      <c r="E251" s="164">
        <v>303</v>
      </c>
      <c r="F251" s="135">
        <v>247</v>
      </c>
      <c r="G251" s="140">
        <f>'Revised Stratig. - April ''08'!G415</f>
        <v>0</v>
      </c>
      <c r="I251" s="135">
        <f t="shared" ref="I251:AL251" si="182">(I84/$CA84)*100</f>
        <v>0.33222591362126247</v>
      </c>
      <c r="J251" s="135">
        <f t="shared" si="182"/>
        <v>0</v>
      </c>
      <c r="K251" s="135">
        <f t="shared" si="182"/>
        <v>0.99667774086378735</v>
      </c>
      <c r="L251" s="135">
        <f t="shared" si="182"/>
        <v>0.99667774086378735</v>
      </c>
      <c r="M251" s="135">
        <f t="shared" si="182"/>
        <v>0.33222591362126247</v>
      </c>
      <c r="N251" s="135">
        <f t="shared" si="182"/>
        <v>0.33222591362126247</v>
      </c>
      <c r="O251" s="135">
        <f t="shared" si="182"/>
        <v>9.6345514950166127</v>
      </c>
      <c r="P251" s="135">
        <f t="shared" si="182"/>
        <v>0</v>
      </c>
      <c r="Q251" s="135">
        <f t="shared" si="182"/>
        <v>0</v>
      </c>
      <c r="R251" s="135">
        <f t="shared" si="182"/>
        <v>0</v>
      </c>
      <c r="S251" s="135">
        <f t="shared" si="182"/>
        <v>0</v>
      </c>
      <c r="T251" s="135">
        <f t="shared" si="182"/>
        <v>0.33222591362126247</v>
      </c>
      <c r="U251" s="135">
        <f t="shared" si="182"/>
        <v>0.33222591362126247</v>
      </c>
      <c r="V251" s="135">
        <f t="shared" si="182"/>
        <v>0</v>
      </c>
      <c r="W251" s="135">
        <f t="shared" si="182"/>
        <v>0</v>
      </c>
      <c r="X251" s="135">
        <f t="shared" si="182"/>
        <v>0</v>
      </c>
      <c r="Y251" s="135">
        <f t="shared" si="182"/>
        <v>0</v>
      </c>
      <c r="Z251" s="135">
        <f t="shared" si="182"/>
        <v>0</v>
      </c>
      <c r="AA251" s="135">
        <f t="shared" si="182"/>
        <v>0.66445182724252494</v>
      </c>
      <c r="AB251" s="135">
        <f t="shared" si="182"/>
        <v>0</v>
      </c>
      <c r="AC251" s="135">
        <f t="shared" si="182"/>
        <v>0.99667774086378735</v>
      </c>
      <c r="AD251" s="135">
        <f t="shared" si="182"/>
        <v>2.3255813953488373</v>
      </c>
      <c r="AE251" s="135">
        <f t="shared" si="182"/>
        <v>0.66445182724252494</v>
      </c>
      <c r="AF251" s="135">
        <f t="shared" si="182"/>
        <v>7.3089700996677749</v>
      </c>
      <c r="AG251" s="135">
        <f t="shared" si="182"/>
        <v>56.478405315614623</v>
      </c>
      <c r="AH251" s="135">
        <f t="shared" si="182"/>
        <v>0</v>
      </c>
      <c r="AI251" s="135">
        <f t="shared" si="182"/>
        <v>7.6411960132890364</v>
      </c>
      <c r="AJ251" s="135">
        <f t="shared" si="182"/>
        <v>0</v>
      </c>
      <c r="AK251" s="135">
        <f t="shared" si="182"/>
        <v>10.631229235880399</v>
      </c>
      <c r="AL251" s="135">
        <f t="shared" si="182"/>
        <v>0</v>
      </c>
      <c r="AM251" s="135">
        <f t="shared" ref="AM251:BW251" si="183">(AM84/$CD84)*100</f>
        <v>1.8575851393188854</v>
      </c>
      <c r="AN251" s="135">
        <f t="shared" si="183"/>
        <v>0.30959752321981426</v>
      </c>
      <c r="AO251" s="135">
        <f t="shared" si="183"/>
        <v>0</v>
      </c>
      <c r="AP251" s="135">
        <f t="shared" si="183"/>
        <v>0</v>
      </c>
      <c r="AQ251" s="135">
        <f t="shared" si="183"/>
        <v>0</v>
      </c>
      <c r="AR251" s="135">
        <f t="shared" si="183"/>
        <v>0</v>
      </c>
      <c r="AS251" s="135">
        <f t="shared" si="183"/>
        <v>0</v>
      </c>
      <c r="AT251" s="135">
        <f t="shared" si="183"/>
        <v>0</v>
      </c>
      <c r="AU251" s="135">
        <f t="shared" si="183"/>
        <v>0</v>
      </c>
      <c r="AV251" s="135">
        <f t="shared" si="183"/>
        <v>0</v>
      </c>
      <c r="AW251" s="135">
        <f t="shared" si="183"/>
        <v>0</v>
      </c>
      <c r="AX251" s="135">
        <f t="shared" si="183"/>
        <v>0.61919504643962853</v>
      </c>
      <c r="AY251" s="135">
        <f t="shared" si="183"/>
        <v>0</v>
      </c>
      <c r="AZ251" s="135">
        <f t="shared" si="183"/>
        <v>0.92879256965944268</v>
      </c>
      <c r="BA251" s="135">
        <f t="shared" si="183"/>
        <v>0</v>
      </c>
      <c r="BB251" s="135">
        <f t="shared" si="183"/>
        <v>0</v>
      </c>
      <c r="BC251" s="135">
        <f t="shared" si="183"/>
        <v>0</v>
      </c>
      <c r="BD251" s="135">
        <f t="shared" si="183"/>
        <v>0</v>
      </c>
      <c r="BE251" s="135">
        <f t="shared" si="183"/>
        <v>0</v>
      </c>
      <c r="BF251" s="135">
        <f t="shared" si="183"/>
        <v>0.30959752321981426</v>
      </c>
      <c r="BG251" s="135">
        <f t="shared" si="183"/>
        <v>0</v>
      </c>
      <c r="BH251" s="135">
        <f t="shared" si="183"/>
        <v>0</v>
      </c>
      <c r="BI251" s="135">
        <f t="shared" si="183"/>
        <v>0</v>
      </c>
      <c r="BJ251" s="135">
        <f t="shared" si="183"/>
        <v>0</v>
      </c>
      <c r="BK251" s="135">
        <f t="shared" si="183"/>
        <v>0</v>
      </c>
      <c r="BL251" s="135">
        <f t="shared" si="183"/>
        <v>0</v>
      </c>
      <c r="BM251" s="135">
        <f t="shared" si="183"/>
        <v>0</v>
      </c>
      <c r="BN251" s="135">
        <f t="shared" si="183"/>
        <v>0</v>
      </c>
      <c r="BO251" s="135">
        <f t="shared" si="183"/>
        <v>0.30959752321981426</v>
      </c>
      <c r="BP251" s="135">
        <f t="shared" si="183"/>
        <v>0</v>
      </c>
      <c r="BQ251" s="135">
        <f t="shared" si="183"/>
        <v>0</v>
      </c>
      <c r="BR251" s="135">
        <f t="shared" si="183"/>
        <v>0</v>
      </c>
      <c r="BS251" s="135">
        <f t="shared" si="183"/>
        <v>0.30959752321981426</v>
      </c>
      <c r="BT251" s="135">
        <f t="shared" si="183"/>
        <v>0</v>
      </c>
      <c r="BU251" s="135">
        <f t="shared" si="183"/>
        <v>0</v>
      </c>
      <c r="BV251" s="135">
        <f t="shared" si="183"/>
        <v>1.2383900928792571</v>
      </c>
      <c r="BW251" s="135">
        <f t="shared" si="183"/>
        <v>0.92879256965944268</v>
      </c>
      <c r="CA251" s="135">
        <f t="shared" si="132"/>
        <v>100</v>
      </c>
      <c r="CD251" s="135">
        <f t="shared" si="133"/>
        <v>100</v>
      </c>
    </row>
    <row r="252" spans="1:82" x14ac:dyDescent="0.2">
      <c r="A252" s="135">
        <v>3</v>
      </c>
      <c r="B252" s="136">
        <v>52</v>
      </c>
      <c r="C252" s="135" t="s">
        <v>425</v>
      </c>
      <c r="D252" s="146">
        <v>244</v>
      </c>
      <c r="E252" s="164">
        <v>304</v>
      </c>
      <c r="F252" s="135">
        <v>248</v>
      </c>
      <c r="G252" s="140">
        <f>'Revised Stratig. - April ''08'!G416</f>
        <v>0</v>
      </c>
      <c r="I252" s="135">
        <f t="shared" ref="I252:AL252" si="184">(I85/$CA85)*100</f>
        <v>0.33670033670033667</v>
      </c>
      <c r="J252" s="135">
        <f t="shared" si="184"/>
        <v>1.6835016835016834</v>
      </c>
      <c r="K252" s="135">
        <f t="shared" si="184"/>
        <v>1.3468013468013467</v>
      </c>
      <c r="L252" s="135">
        <f t="shared" si="184"/>
        <v>0.33670033670033667</v>
      </c>
      <c r="M252" s="135">
        <f t="shared" si="184"/>
        <v>0</v>
      </c>
      <c r="N252" s="135">
        <f t="shared" si="184"/>
        <v>1.3468013468013467</v>
      </c>
      <c r="O252" s="135">
        <f t="shared" si="184"/>
        <v>5.3872053872053867</v>
      </c>
      <c r="P252" s="135">
        <f t="shared" si="184"/>
        <v>0</v>
      </c>
      <c r="Q252" s="135">
        <f t="shared" si="184"/>
        <v>0</v>
      </c>
      <c r="R252" s="135">
        <f t="shared" si="184"/>
        <v>0</v>
      </c>
      <c r="S252" s="135">
        <f t="shared" si="184"/>
        <v>0</v>
      </c>
      <c r="T252" s="135">
        <f t="shared" si="184"/>
        <v>0.33670033670033667</v>
      </c>
      <c r="U252" s="135">
        <f t="shared" si="184"/>
        <v>0.67340067340067333</v>
      </c>
      <c r="V252" s="135">
        <f t="shared" si="184"/>
        <v>0</v>
      </c>
      <c r="W252" s="135">
        <f t="shared" si="184"/>
        <v>0.33670033670033667</v>
      </c>
      <c r="X252" s="135">
        <f t="shared" si="184"/>
        <v>0</v>
      </c>
      <c r="Y252" s="135">
        <f t="shared" si="184"/>
        <v>0</v>
      </c>
      <c r="Z252" s="135">
        <f t="shared" si="184"/>
        <v>0</v>
      </c>
      <c r="AA252" s="135">
        <f t="shared" si="184"/>
        <v>0</v>
      </c>
      <c r="AB252" s="135">
        <f t="shared" si="184"/>
        <v>0</v>
      </c>
      <c r="AC252" s="135">
        <f t="shared" si="184"/>
        <v>0</v>
      </c>
      <c r="AD252" s="135">
        <f t="shared" si="184"/>
        <v>0</v>
      </c>
      <c r="AE252" s="135">
        <f t="shared" si="184"/>
        <v>5.7239057239057241</v>
      </c>
      <c r="AF252" s="135">
        <f t="shared" si="184"/>
        <v>11.447811447811448</v>
      </c>
      <c r="AG252" s="135">
        <f t="shared" si="184"/>
        <v>49.158249158249156</v>
      </c>
      <c r="AH252" s="135">
        <f t="shared" si="184"/>
        <v>0</v>
      </c>
      <c r="AI252" s="135">
        <f t="shared" si="184"/>
        <v>7.4074074074074066</v>
      </c>
      <c r="AJ252" s="135">
        <f t="shared" si="184"/>
        <v>0.33670033670033667</v>
      </c>
      <c r="AK252" s="135">
        <f t="shared" si="184"/>
        <v>12.794612794612794</v>
      </c>
      <c r="AL252" s="135">
        <f t="shared" si="184"/>
        <v>1.3468013468013467</v>
      </c>
      <c r="AM252" s="135">
        <f t="shared" ref="AM252:BW252" si="185">(AM85/$CD85)*100</f>
        <v>1.2345679012345678</v>
      </c>
      <c r="AN252" s="135">
        <f t="shared" si="185"/>
        <v>0.61728395061728392</v>
      </c>
      <c r="AO252" s="135">
        <f t="shared" si="185"/>
        <v>0</v>
      </c>
      <c r="AP252" s="135">
        <f t="shared" si="185"/>
        <v>0</v>
      </c>
      <c r="AQ252" s="135">
        <f t="shared" si="185"/>
        <v>0</v>
      </c>
      <c r="AR252" s="135">
        <f t="shared" si="185"/>
        <v>0</v>
      </c>
      <c r="AS252" s="135">
        <f t="shared" si="185"/>
        <v>0</v>
      </c>
      <c r="AT252" s="135">
        <f t="shared" si="185"/>
        <v>0.30864197530864196</v>
      </c>
      <c r="AU252" s="135">
        <f t="shared" si="185"/>
        <v>0.61728395061728392</v>
      </c>
      <c r="AV252" s="135">
        <f t="shared" si="185"/>
        <v>0</v>
      </c>
      <c r="AW252" s="135">
        <f t="shared" si="185"/>
        <v>0</v>
      </c>
      <c r="AX252" s="135">
        <f t="shared" si="185"/>
        <v>0.30864197530864196</v>
      </c>
      <c r="AY252" s="135">
        <f t="shared" si="185"/>
        <v>0</v>
      </c>
      <c r="AZ252" s="135">
        <f t="shared" si="185"/>
        <v>0.61728395061728392</v>
      </c>
      <c r="BA252" s="135">
        <f t="shared" si="185"/>
        <v>0</v>
      </c>
      <c r="BB252" s="135">
        <f t="shared" si="185"/>
        <v>0</v>
      </c>
      <c r="BC252" s="135">
        <f t="shared" si="185"/>
        <v>0</v>
      </c>
      <c r="BD252" s="135">
        <f t="shared" si="185"/>
        <v>0</v>
      </c>
      <c r="BE252" s="135">
        <f t="shared" si="185"/>
        <v>0</v>
      </c>
      <c r="BF252" s="135">
        <f t="shared" si="185"/>
        <v>0.92592592592592582</v>
      </c>
      <c r="BG252" s="135">
        <f t="shared" si="185"/>
        <v>0</v>
      </c>
      <c r="BH252" s="135">
        <f t="shared" si="185"/>
        <v>0.61728395061728392</v>
      </c>
      <c r="BI252" s="135">
        <f t="shared" si="185"/>
        <v>0</v>
      </c>
      <c r="BJ252" s="135">
        <f t="shared" si="185"/>
        <v>0</v>
      </c>
      <c r="BK252" s="135">
        <f t="shared" si="185"/>
        <v>0</v>
      </c>
      <c r="BL252" s="135">
        <f t="shared" si="185"/>
        <v>0</v>
      </c>
      <c r="BM252" s="135">
        <f t="shared" si="185"/>
        <v>0</v>
      </c>
      <c r="BN252" s="135">
        <f t="shared" si="185"/>
        <v>0</v>
      </c>
      <c r="BO252" s="135">
        <f t="shared" si="185"/>
        <v>0</v>
      </c>
      <c r="BP252" s="135">
        <f t="shared" si="185"/>
        <v>0</v>
      </c>
      <c r="BQ252" s="135">
        <f t="shared" si="185"/>
        <v>0</v>
      </c>
      <c r="BR252" s="135">
        <f t="shared" si="185"/>
        <v>0</v>
      </c>
      <c r="BS252" s="135">
        <f t="shared" si="185"/>
        <v>0.30864197530864196</v>
      </c>
      <c r="BT252" s="135">
        <f t="shared" si="185"/>
        <v>0</v>
      </c>
      <c r="BU252" s="135">
        <f t="shared" si="185"/>
        <v>0</v>
      </c>
      <c r="BV252" s="135">
        <f t="shared" si="185"/>
        <v>0.92592592592592582</v>
      </c>
      <c r="BW252" s="135">
        <f t="shared" si="185"/>
        <v>1.8518518518518516</v>
      </c>
      <c r="CA252" s="135">
        <f t="shared" si="132"/>
        <v>100</v>
      </c>
      <c r="CD252" s="135">
        <f t="shared" si="133"/>
        <v>100</v>
      </c>
    </row>
    <row r="253" spans="1:82" x14ac:dyDescent="0.2">
      <c r="A253" s="135">
        <v>3</v>
      </c>
      <c r="B253" s="136">
        <v>53</v>
      </c>
      <c r="C253" s="135" t="s">
        <v>425</v>
      </c>
      <c r="D253" s="146">
        <v>245</v>
      </c>
      <c r="E253" s="164">
        <v>305</v>
      </c>
      <c r="F253" s="135">
        <v>249</v>
      </c>
      <c r="G253" s="140">
        <f>'Revised Stratig. - April ''08'!G417</f>
        <v>0</v>
      </c>
      <c r="I253" s="135">
        <f t="shared" ref="I253:AL253" si="186">(I86/$CA86)*100</f>
        <v>0</v>
      </c>
      <c r="J253" s="135">
        <f t="shared" si="186"/>
        <v>0</v>
      </c>
      <c r="K253" s="135">
        <f t="shared" si="186"/>
        <v>0.86580086580086579</v>
      </c>
      <c r="L253" s="135">
        <f t="shared" si="186"/>
        <v>0.28860028860028858</v>
      </c>
      <c r="M253" s="135">
        <f t="shared" si="186"/>
        <v>0.28860028860028858</v>
      </c>
      <c r="N253" s="135">
        <f t="shared" si="186"/>
        <v>0.57720057720057716</v>
      </c>
      <c r="O253" s="135">
        <f t="shared" si="186"/>
        <v>4.329004329004329</v>
      </c>
      <c r="P253" s="135">
        <f t="shared" si="186"/>
        <v>0</v>
      </c>
      <c r="Q253" s="135">
        <f t="shared" si="186"/>
        <v>0</v>
      </c>
      <c r="R253" s="135">
        <f t="shared" si="186"/>
        <v>0</v>
      </c>
      <c r="S253" s="135">
        <f t="shared" si="186"/>
        <v>0</v>
      </c>
      <c r="T253" s="135">
        <f t="shared" si="186"/>
        <v>0.28860028860028858</v>
      </c>
      <c r="U253" s="135">
        <f t="shared" si="186"/>
        <v>0.28860028860028858</v>
      </c>
      <c r="V253" s="135">
        <f t="shared" si="186"/>
        <v>0</v>
      </c>
      <c r="W253" s="135">
        <f t="shared" si="186"/>
        <v>0.28860028860028858</v>
      </c>
      <c r="X253" s="135">
        <f t="shared" si="186"/>
        <v>0</v>
      </c>
      <c r="Y253" s="135">
        <f t="shared" si="186"/>
        <v>0</v>
      </c>
      <c r="Z253" s="135">
        <f t="shared" si="186"/>
        <v>0</v>
      </c>
      <c r="AA253" s="135">
        <f t="shared" si="186"/>
        <v>0.28860028860028858</v>
      </c>
      <c r="AB253" s="135">
        <f t="shared" si="186"/>
        <v>0</v>
      </c>
      <c r="AC253" s="135">
        <f t="shared" si="186"/>
        <v>0.86580086580086579</v>
      </c>
      <c r="AD253" s="135">
        <f t="shared" si="186"/>
        <v>0.57720057720057716</v>
      </c>
      <c r="AE253" s="135">
        <f t="shared" si="186"/>
        <v>2.8860028860028861</v>
      </c>
      <c r="AF253" s="135">
        <f t="shared" si="186"/>
        <v>6.637806637806638</v>
      </c>
      <c r="AG253" s="135">
        <f t="shared" si="186"/>
        <v>59.884559884559884</v>
      </c>
      <c r="AH253" s="135">
        <f t="shared" si="186"/>
        <v>0</v>
      </c>
      <c r="AI253" s="135">
        <f t="shared" si="186"/>
        <v>10.966810966810966</v>
      </c>
      <c r="AJ253" s="135">
        <f t="shared" si="186"/>
        <v>0</v>
      </c>
      <c r="AK253" s="135">
        <f t="shared" si="186"/>
        <v>8.9466089466089471</v>
      </c>
      <c r="AL253" s="135">
        <f t="shared" si="186"/>
        <v>1.7316017316017316</v>
      </c>
      <c r="AM253" s="135">
        <f t="shared" ref="AM253:BW253" si="187">(AM86/$CD86)*100</f>
        <v>0.55172413793103448</v>
      </c>
      <c r="AN253" s="135">
        <f t="shared" si="187"/>
        <v>0</v>
      </c>
      <c r="AO253" s="135">
        <f t="shared" si="187"/>
        <v>0</v>
      </c>
      <c r="AP253" s="135">
        <f t="shared" si="187"/>
        <v>0</v>
      </c>
      <c r="AQ253" s="135">
        <f t="shared" si="187"/>
        <v>0</v>
      </c>
      <c r="AR253" s="135">
        <f t="shared" si="187"/>
        <v>0</v>
      </c>
      <c r="AS253" s="135">
        <f t="shared" si="187"/>
        <v>0</v>
      </c>
      <c r="AT253" s="135">
        <f t="shared" si="187"/>
        <v>0</v>
      </c>
      <c r="AU253" s="135">
        <f t="shared" si="187"/>
        <v>0.55172413793103448</v>
      </c>
      <c r="AV253" s="135">
        <f t="shared" si="187"/>
        <v>0</v>
      </c>
      <c r="AW253" s="135">
        <f t="shared" si="187"/>
        <v>0</v>
      </c>
      <c r="AX253" s="135">
        <f t="shared" si="187"/>
        <v>0.55172413793103448</v>
      </c>
      <c r="AY253" s="135">
        <f t="shared" si="187"/>
        <v>0</v>
      </c>
      <c r="AZ253" s="135">
        <f t="shared" si="187"/>
        <v>0.27586206896551724</v>
      </c>
      <c r="BA253" s="135">
        <f t="shared" si="187"/>
        <v>0</v>
      </c>
      <c r="BB253" s="135">
        <f t="shared" si="187"/>
        <v>0</v>
      </c>
      <c r="BC253" s="135">
        <f t="shared" si="187"/>
        <v>0</v>
      </c>
      <c r="BD253" s="135">
        <f t="shared" si="187"/>
        <v>0</v>
      </c>
      <c r="BE253" s="135">
        <f t="shared" si="187"/>
        <v>0</v>
      </c>
      <c r="BF253" s="135">
        <f t="shared" si="187"/>
        <v>0.55172413793103448</v>
      </c>
      <c r="BG253" s="135">
        <f t="shared" si="187"/>
        <v>0</v>
      </c>
      <c r="BH253" s="135">
        <f t="shared" si="187"/>
        <v>0</v>
      </c>
      <c r="BI253" s="135">
        <f t="shared" si="187"/>
        <v>0</v>
      </c>
      <c r="BJ253" s="135">
        <f t="shared" si="187"/>
        <v>0</v>
      </c>
      <c r="BK253" s="135">
        <f t="shared" si="187"/>
        <v>0</v>
      </c>
      <c r="BL253" s="135">
        <f t="shared" si="187"/>
        <v>0</v>
      </c>
      <c r="BM253" s="135">
        <f t="shared" si="187"/>
        <v>0</v>
      </c>
      <c r="BN253" s="135">
        <f t="shared" si="187"/>
        <v>0</v>
      </c>
      <c r="BO253" s="135">
        <f t="shared" si="187"/>
        <v>0.27586206896551724</v>
      </c>
      <c r="BP253" s="135">
        <f t="shared" si="187"/>
        <v>0</v>
      </c>
      <c r="BQ253" s="135">
        <f t="shared" si="187"/>
        <v>0</v>
      </c>
      <c r="BR253" s="135">
        <f t="shared" si="187"/>
        <v>0</v>
      </c>
      <c r="BS253" s="135">
        <f t="shared" si="187"/>
        <v>0.27586206896551724</v>
      </c>
      <c r="BT253" s="135">
        <f t="shared" si="187"/>
        <v>0</v>
      </c>
      <c r="BU253" s="135">
        <f t="shared" si="187"/>
        <v>0</v>
      </c>
      <c r="BV253" s="135">
        <f t="shared" si="187"/>
        <v>1.103448275862069</v>
      </c>
      <c r="BW253" s="135">
        <f t="shared" si="187"/>
        <v>0.27586206896551724</v>
      </c>
      <c r="CA253" s="135">
        <f t="shared" si="132"/>
        <v>100</v>
      </c>
      <c r="CD253" s="135">
        <f t="shared" si="133"/>
        <v>100</v>
      </c>
    </row>
    <row r="254" spans="1:82" x14ac:dyDescent="0.2">
      <c r="A254" s="135">
        <v>3</v>
      </c>
      <c r="B254" s="136">
        <v>54</v>
      </c>
      <c r="C254" s="135" t="s">
        <v>426</v>
      </c>
      <c r="D254" s="146">
        <v>246</v>
      </c>
      <c r="E254" s="164">
        <v>306</v>
      </c>
      <c r="F254" s="135">
        <v>254</v>
      </c>
      <c r="G254" s="140">
        <f>'Revised Stratig. - April ''08'!G418</f>
        <v>0</v>
      </c>
      <c r="I254" s="135">
        <f t="shared" ref="I254:AL254" si="188">(I87/$CA87)*100</f>
        <v>1.2269938650306749</v>
      </c>
      <c r="J254" s="135">
        <f t="shared" si="188"/>
        <v>0</v>
      </c>
      <c r="K254" s="135">
        <f t="shared" si="188"/>
        <v>0.30674846625766872</v>
      </c>
      <c r="L254" s="135">
        <f t="shared" si="188"/>
        <v>0</v>
      </c>
      <c r="M254" s="135">
        <f t="shared" si="188"/>
        <v>0</v>
      </c>
      <c r="N254" s="135">
        <f t="shared" si="188"/>
        <v>0.92024539877300615</v>
      </c>
      <c r="O254" s="135">
        <f t="shared" si="188"/>
        <v>5.5214723926380369</v>
      </c>
      <c r="P254" s="135">
        <f t="shared" si="188"/>
        <v>0</v>
      </c>
      <c r="Q254" s="135">
        <f t="shared" si="188"/>
        <v>0</v>
      </c>
      <c r="R254" s="135">
        <f t="shared" si="188"/>
        <v>0.30674846625766872</v>
      </c>
      <c r="S254" s="135">
        <f t="shared" si="188"/>
        <v>0</v>
      </c>
      <c r="T254" s="135">
        <f t="shared" si="188"/>
        <v>0</v>
      </c>
      <c r="U254" s="135">
        <f t="shared" si="188"/>
        <v>0</v>
      </c>
      <c r="V254" s="135">
        <f t="shared" si="188"/>
        <v>0</v>
      </c>
      <c r="W254" s="135">
        <f t="shared" si="188"/>
        <v>0</v>
      </c>
      <c r="X254" s="135">
        <f t="shared" si="188"/>
        <v>0</v>
      </c>
      <c r="Y254" s="135">
        <f t="shared" si="188"/>
        <v>0</v>
      </c>
      <c r="Z254" s="135">
        <f t="shared" si="188"/>
        <v>0</v>
      </c>
      <c r="AA254" s="135">
        <f t="shared" si="188"/>
        <v>0</v>
      </c>
      <c r="AB254" s="135">
        <f t="shared" si="188"/>
        <v>0</v>
      </c>
      <c r="AC254" s="135">
        <f t="shared" si="188"/>
        <v>0</v>
      </c>
      <c r="AD254" s="135">
        <f t="shared" si="188"/>
        <v>1.5337423312883436</v>
      </c>
      <c r="AE254" s="135">
        <f t="shared" si="188"/>
        <v>19.018404907975462</v>
      </c>
      <c r="AF254" s="135">
        <f t="shared" si="188"/>
        <v>2.147239263803681</v>
      </c>
      <c r="AG254" s="135">
        <f t="shared" si="188"/>
        <v>54.29447852760736</v>
      </c>
      <c r="AH254" s="135">
        <f t="shared" si="188"/>
        <v>0</v>
      </c>
      <c r="AI254" s="135">
        <f t="shared" si="188"/>
        <v>5.5214723926380369</v>
      </c>
      <c r="AJ254" s="135">
        <f t="shared" si="188"/>
        <v>0</v>
      </c>
      <c r="AK254" s="135">
        <f t="shared" si="188"/>
        <v>8.8957055214723919</v>
      </c>
      <c r="AL254" s="135">
        <f t="shared" si="188"/>
        <v>0.30674846625766872</v>
      </c>
      <c r="AM254" s="135">
        <f t="shared" ref="AM254:BW254" si="189">(AM87/$CD87)*100</f>
        <v>1.1976047904191618</v>
      </c>
      <c r="AN254" s="135">
        <f t="shared" si="189"/>
        <v>0.29940119760479045</v>
      </c>
      <c r="AO254" s="135">
        <f t="shared" si="189"/>
        <v>0</v>
      </c>
      <c r="AP254" s="135">
        <f t="shared" si="189"/>
        <v>0</v>
      </c>
      <c r="AQ254" s="135">
        <f t="shared" si="189"/>
        <v>0</v>
      </c>
      <c r="AR254" s="135">
        <f t="shared" si="189"/>
        <v>0</v>
      </c>
      <c r="AS254" s="135">
        <f t="shared" si="189"/>
        <v>0</v>
      </c>
      <c r="AT254" s="135">
        <f t="shared" si="189"/>
        <v>0</v>
      </c>
      <c r="AU254" s="135">
        <f t="shared" si="189"/>
        <v>0</v>
      </c>
      <c r="AV254" s="135">
        <f t="shared" si="189"/>
        <v>0</v>
      </c>
      <c r="AW254" s="135">
        <f t="shared" si="189"/>
        <v>0</v>
      </c>
      <c r="AX254" s="135">
        <f t="shared" si="189"/>
        <v>0</v>
      </c>
      <c r="AY254" s="135">
        <f t="shared" si="189"/>
        <v>0</v>
      </c>
      <c r="AZ254" s="135">
        <f t="shared" si="189"/>
        <v>0</v>
      </c>
      <c r="BA254" s="135">
        <f t="shared" si="189"/>
        <v>0</v>
      </c>
      <c r="BB254" s="135">
        <f t="shared" si="189"/>
        <v>0</v>
      </c>
      <c r="BC254" s="135">
        <f t="shared" si="189"/>
        <v>0</v>
      </c>
      <c r="BD254" s="135">
        <f t="shared" si="189"/>
        <v>0.5988023952095809</v>
      </c>
      <c r="BE254" s="135">
        <f t="shared" si="189"/>
        <v>0</v>
      </c>
      <c r="BF254" s="135">
        <f t="shared" si="189"/>
        <v>0</v>
      </c>
      <c r="BG254" s="135">
        <f t="shared" si="189"/>
        <v>0</v>
      </c>
      <c r="BH254" s="135">
        <f t="shared" si="189"/>
        <v>0</v>
      </c>
      <c r="BI254" s="135">
        <f t="shared" si="189"/>
        <v>0</v>
      </c>
      <c r="BJ254" s="135">
        <f t="shared" si="189"/>
        <v>0</v>
      </c>
      <c r="BK254" s="135">
        <f t="shared" si="189"/>
        <v>0</v>
      </c>
      <c r="BL254" s="135">
        <f t="shared" si="189"/>
        <v>0</v>
      </c>
      <c r="BM254" s="135">
        <f t="shared" si="189"/>
        <v>0</v>
      </c>
      <c r="BN254" s="135">
        <f t="shared" si="189"/>
        <v>0</v>
      </c>
      <c r="BO254" s="135">
        <f t="shared" si="189"/>
        <v>0</v>
      </c>
      <c r="BP254" s="135">
        <f t="shared" si="189"/>
        <v>0</v>
      </c>
      <c r="BQ254" s="135">
        <f t="shared" si="189"/>
        <v>0</v>
      </c>
      <c r="BR254" s="135">
        <f t="shared" si="189"/>
        <v>0</v>
      </c>
      <c r="BS254" s="135">
        <f t="shared" si="189"/>
        <v>0</v>
      </c>
      <c r="BT254" s="135">
        <f t="shared" si="189"/>
        <v>0</v>
      </c>
      <c r="BU254" s="135">
        <f t="shared" si="189"/>
        <v>0.29940119760479045</v>
      </c>
      <c r="BV254" s="135">
        <f t="shared" si="189"/>
        <v>0</v>
      </c>
      <c r="BW254" s="135">
        <f t="shared" si="189"/>
        <v>0</v>
      </c>
      <c r="CA254" s="135">
        <f t="shared" si="132"/>
        <v>100</v>
      </c>
      <c r="CD254" s="135">
        <f t="shared" si="133"/>
        <v>100</v>
      </c>
    </row>
    <row r="255" spans="1:82" x14ac:dyDescent="0.2">
      <c r="A255" s="135">
        <v>3</v>
      </c>
      <c r="B255" s="136">
        <v>55</v>
      </c>
      <c r="C255" s="135" t="s">
        <v>425</v>
      </c>
      <c r="D255" s="146">
        <v>247</v>
      </c>
      <c r="E255" s="164">
        <v>307</v>
      </c>
      <c r="F255" s="135">
        <v>251</v>
      </c>
      <c r="G255" s="140">
        <f>'Revised Stratig. - April ''08'!G419</f>
        <v>0</v>
      </c>
      <c r="I255" s="135">
        <f t="shared" ref="I255:AL255" si="190">(I88/$CA88)*100</f>
        <v>0.31847133757961787</v>
      </c>
      <c r="J255" s="135">
        <f t="shared" si="190"/>
        <v>0.95541401273885351</v>
      </c>
      <c r="K255" s="135">
        <f t="shared" si="190"/>
        <v>1.2738853503184715</v>
      </c>
      <c r="L255" s="135">
        <f t="shared" si="190"/>
        <v>0</v>
      </c>
      <c r="M255" s="135">
        <f t="shared" si="190"/>
        <v>0.63694267515923575</v>
      </c>
      <c r="N255" s="135">
        <f t="shared" si="190"/>
        <v>1.2738853503184715</v>
      </c>
      <c r="O255" s="135">
        <f t="shared" si="190"/>
        <v>7.0063694267515926</v>
      </c>
      <c r="P255" s="135">
        <f t="shared" si="190"/>
        <v>0</v>
      </c>
      <c r="Q255" s="135">
        <f t="shared" si="190"/>
        <v>0</v>
      </c>
      <c r="R255" s="135">
        <f t="shared" si="190"/>
        <v>0</v>
      </c>
      <c r="S255" s="135">
        <f t="shared" si="190"/>
        <v>0</v>
      </c>
      <c r="T255" s="135">
        <f t="shared" si="190"/>
        <v>0</v>
      </c>
      <c r="U255" s="135">
        <f t="shared" si="190"/>
        <v>0.63694267515923575</v>
      </c>
      <c r="V255" s="135">
        <f t="shared" si="190"/>
        <v>0</v>
      </c>
      <c r="W255" s="135">
        <f t="shared" si="190"/>
        <v>0.31847133757961787</v>
      </c>
      <c r="X255" s="135">
        <f t="shared" si="190"/>
        <v>0</v>
      </c>
      <c r="Y255" s="135">
        <f t="shared" si="190"/>
        <v>0</v>
      </c>
      <c r="Z255" s="135">
        <f t="shared" si="190"/>
        <v>0</v>
      </c>
      <c r="AA255" s="135">
        <f t="shared" si="190"/>
        <v>0</v>
      </c>
      <c r="AB255" s="135">
        <f t="shared" si="190"/>
        <v>0</v>
      </c>
      <c r="AC255" s="135">
        <f t="shared" si="190"/>
        <v>0.95541401273885351</v>
      </c>
      <c r="AD255" s="135">
        <f t="shared" si="190"/>
        <v>0.95541401273885351</v>
      </c>
      <c r="AE255" s="135">
        <f t="shared" si="190"/>
        <v>3.5031847133757963</v>
      </c>
      <c r="AF255" s="135">
        <f t="shared" si="190"/>
        <v>10.509554140127388</v>
      </c>
      <c r="AG255" s="135">
        <f t="shared" si="190"/>
        <v>49.681528662420384</v>
      </c>
      <c r="AH255" s="135">
        <f t="shared" si="190"/>
        <v>0</v>
      </c>
      <c r="AI255" s="135">
        <f t="shared" si="190"/>
        <v>10.191082802547772</v>
      </c>
      <c r="AJ255" s="135">
        <f t="shared" si="190"/>
        <v>0</v>
      </c>
      <c r="AK255" s="135">
        <f t="shared" si="190"/>
        <v>9.8726114649681538</v>
      </c>
      <c r="AL255" s="135">
        <f t="shared" si="190"/>
        <v>1.910828025477707</v>
      </c>
      <c r="AM255" s="135">
        <f t="shared" ref="AM255:BW255" si="191">(AM88/$CD88)*100</f>
        <v>0.59701492537313439</v>
      </c>
      <c r="AN255" s="135">
        <f t="shared" si="191"/>
        <v>0.59701492537313439</v>
      </c>
      <c r="AO255" s="135">
        <f t="shared" si="191"/>
        <v>0</v>
      </c>
      <c r="AP255" s="135">
        <f t="shared" si="191"/>
        <v>0</v>
      </c>
      <c r="AQ255" s="135">
        <f t="shared" si="191"/>
        <v>0</v>
      </c>
      <c r="AR255" s="135">
        <f t="shared" si="191"/>
        <v>0</v>
      </c>
      <c r="AS255" s="135">
        <f t="shared" si="191"/>
        <v>0</v>
      </c>
      <c r="AT255" s="135">
        <f t="shared" si="191"/>
        <v>0</v>
      </c>
      <c r="AU255" s="135">
        <f t="shared" si="191"/>
        <v>0.29850746268656719</v>
      </c>
      <c r="AV255" s="135">
        <f t="shared" si="191"/>
        <v>0</v>
      </c>
      <c r="AW255" s="135">
        <f t="shared" si="191"/>
        <v>0</v>
      </c>
      <c r="AX255" s="135">
        <f t="shared" si="191"/>
        <v>0.29850746268656719</v>
      </c>
      <c r="AY255" s="135">
        <f t="shared" si="191"/>
        <v>0</v>
      </c>
      <c r="AZ255" s="135">
        <f t="shared" si="191"/>
        <v>0.59701492537313439</v>
      </c>
      <c r="BA255" s="135">
        <f t="shared" si="191"/>
        <v>0</v>
      </c>
      <c r="BB255" s="135">
        <f t="shared" si="191"/>
        <v>0</v>
      </c>
      <c r="BC255" s="135">
        <f t="shared" si="191"/>
        <v>0</v>
      </c>
      <c r="BD255" s="135">
        <f t="shared" si="191"/>
        <v>0</v>
      </c>
      <c r="BE255" s="135">
        <f t="shared" si="191"/>
        <v>0</v>
      </c>
      <c r="BF255" s="135">
        <f t="shared" si="191"/>
        <v>0</v>
      </c>
      <c r="BG255" s="135">
        <f t="shared" si="191"/>
        <v>0</v>
      </c>
      <c r="BH255" s="135">
        <f t="shared" si="191"/>
        <v>0</v>
      </c>
      <c r="BI255" s="135">
        <f t="shared" si="191"/>
        <v>0</v>
      </c>
      <c r="BJ255" s="135">
        <f t="shared" si="191"/>
        <v>0</v>
      </c>
      <c r="BK255" s="135">
        <f t="shared" si="191"/>
        <v>0</v>
      </c>
      <c r="BL255" s="135">
        <f t="shared" si="191"/>
        <v>0</v>
      </c>
      <c r="BM255" s="135">
        <f t="shared" si="191"/>
        <v>0</v>
      </c>
      <c r="BN255" s="135">
        <f t="shared" si="191"/>
        <v>0.29850746268656719</v>
      </c>
      <c r="BO255" s="135">
        <f t="shared" si="191"/>
        <v>0.29850746268656719</v>
      </c>
      <c r="BP255" s="135">
        <f t="shared" si="191"/>
        <v>0</v>
      </c>
      <c r="BQ255" s="135">
        <f t="shared" si="191"/>
        <v>0</v>
      </c>
      <c r="BR255" s="135">
        <f t="shared" si="191"/>
        <v>0</v>
      </c>
      <c r="BS255" s="135">
        <f t="shared" si="191"/>
        <v>0.89552238805970152</v>
      </c>
      <c r="BT255" s="135">
        <f t="shared" si="191"/>
        <v>0</v>
      </c>
      <c r="BU255" s="135">
        <f t="shared" si="191"/>
        <v>0</v>
      </c>
      <c r="BV255" s="135">
        <f t="shared" si="191"/>
        <v>2.3880597014925375</v>
      </c>
      <c r="BW255" s="135">
        <f t="shared" si="191"/>
        <v>0</v>
      </c>
      <c r="CA255" s="135">
        <f t="shared" si="132"/>
        <v>100</v>
      </c>
      <c r="CD255" s="135">
        <f t="shared" si="133"/>
        <v>100</v>
      </c>
    </row>
    <row r="256" spans="1:82" x14ac:dyDescent="0.2">
      <c r="A256" s="135">
        <v>3</v>
      </c>
      <c r="B256" s="136">
        <v>56</v>
      </c>
      <c r="C256" s="135" t="s">
        <v>425</v>
      </c>
      <c r="D256" s="146">
        <v>248</v>
      </c>
      <c r="E256" s="164">
        <v>308</v>
      </c>
      <c r="F256" s="135">
        <v>252</v>
      </c>
      <c r="G256" s="140">
        <f>'Revised Stratig. - April ''08'!G420</f>
        <v>0</v>
      </c>
      <c r="I256" s="135">
        <f t="shared" ref="I256:AL256" si="192">(I89/$CA89)*100</f>
        <v>0.33277870216306155</v>
      </c>
      <c r="J256" s="135">
        <f t="shared" si="192"/>
        <v>0</v>
      </c>
      <c r="K256" s="135">
        <f t="shared" si="192"/>
        <v>2.3294509151414311</v>
      </c>
      <c r="L256" s="135">
        <f t="shared" si="192"/>
        <v>0.33277870216306155</v>
      </c>
      <c r="M256" s="135">
        <f t="shared" si="192"/>
        <v>0</v>
      </c>
      <c r="N256" s="135">
        <f t="shared" si="192"/>
        <v>0.33277870216306155</v>
      </c>
      <c r="O256" s="135">
        <f t="shared" si="192"/>
        <v>5.3244592346089847</v>
      </c>
      <c r="P256" s="135">
        <f t="shared" si="192"/>
        <v>0.66555740432612309</v>
      </c>
      <c r="Q256" s="135">
        <f t="shared" si="192"/>
        <v>0</v>
      </c>
      <c r="R256" s="135">
        <f t="shared" si="192"/>
        <v>0</v>
      </c>
      <c r="S256" s="135">
        <f t="shared" si="192"/>
        <v>0</v>
      </c>
      <c r="T256" s="135">
        <f t="shared" si="192"/>
        <v>0.33277870216306155</v>
      </c>
      <c r="U256" s="135">
        <f t="shared" si="192"/>
        <v>0.33277870216306155</v>
      </c>
      <c r="V256" s="135">
        <f t="shared" si="192"/>
        <v>0</v>
      </c>
      <c r="W256" s="135">
        <f t="shared" si="192"/>
        <v>0.99833610648918469</v>
      </c>
      <c r="X256" s="135">
        <f t="shared" si="192"/>
        <v>0</v>
      </c>
      <c r="Y256" s="135">
        <f t="shared" si="192"/>
        <v>0</v>
      </c>
      <c r="Z256" s="135">
        <f t="shared" si="192"/>
        <v>0</v>
      </c>
      <c r="AA256" s="135">
        <f t="shared" si="192"/>
        <v>0.33277870216306155</v>
      </c>
      <c r="AB256" s="135">
        <f t="shared" si="192"/>
        <v>0</v>
      </c>
      <c r="AC256" s="135">
        <f t="shared" si="192"/>
        <v>0.66555740432612309</v>
      </c>
      <c r="AD256" s="135">
        <f t="shared" si="192"/>
        <v>0.66555740432612309</v>
      </c>
      <c r="AE256" s="135">
        <f t="shared" si="192"/>
        <v>2.3294509151414311</v>
      </c>
      <c r="AF256" s="135">
        <f t="shared" si="192"/>
        <v>18.302828618968388</v>
      </c>
      <c r="AG256" s="135">
        <f t="shared" si="192"/>
        <v>55.407653910149747</v>
      </c>
      <c r="AH256" s="135">
        <f t="shared" si="192"/>
        <v>0</v>
      </c>
      <c r="AI256" s="135">
        <f t="shared" si="192"/>
        <v>5.9900166389351082</v>
      </c>
      <c r="AJ256" s="135">
        <f t="shared" si="192"/>
        <v>0</v>
      </c>
      <c r="AK256" s="135">
        <f t="shared" si="192"/>
        <v>5.3244592346089847</v>
      </c>
      <c r="AL256" s="135">
        <f t="shared" si="192"/>
        <v>0</v>
      </c>
      <c r="AM256" s="135">
        <f t="shared" ref="AM256:BW256" si="193">(AM89/$CD89)*100</f>
        <v>1.206636500754148</v>
      </c>
      <c r="AN256" s="135">
        <f t="shared" si="193"/>
        <v>0.90497737556561098</v>
      </c>
      <c r="AO256" s="135">
        <f t="shared" si="193"/>
        <v>0</v>
      </c>
      <c r="AP256" s="135">
        <f t="shared" si="193"/>
        <v>0</v>
      </c>
      <c r="AQ256" s="135">
        <f t="shared" si="193"/>
        <v>1.206636500754148</v>
      </c>
      <c r="AR256" s="135">
        <f t="shared" si="193"/>
        <v>0.60331825037707398</v>
      </c>
      <c r="AS256" s="135">
        <f t="shared" si="193"/>
        <v>0</v>
      </c>
      <c r="AT256" s="135">
        <f t="shared" si="193"/>
        <v>0</v>
      </c>
      <c r="AU256" s="135">
        <f t="shared" si="193"/>
        <v>1.206636500754148</v>
      </c>
      <c r="AV256" s="135">
        <f t="shared" si="193"/>
        <v>0</v>
      </c>
      <c r="AW256" s="135">
        <f t="shared" si="193"/>
        <v>0</v>
      </c>
      <c r="AX256" s="135">
        <f t="shared" si="193"/>
        <v>0.60331825037707398</v>
      </c>
      <c r="AY256" s="135">
        <f t="shared" si="193"/>
        <v>0</v>
      </c>
      <c r="AZ256" s="135">
        <f t="shared" si="193"/>
        <v>1.206636500754148</v>
      </c>
      <c r="BA256" s="135">
        <f t="shared" si="193"/>
        <v>0</v>
      </c>
      <c r="BB256" s="135">
        <f t="shared" si="193"/>
        <v>0</v>
      </c>
      <c r="BC256" s="135">
        <f t="shared" si="193"/>
        <v>0</v>
      </c>
      <c r="BD256" s="135">
        <f t="shared" si="193"/>
        <v>0</v>
      </c>
      <c r="BE256" s="135">
        <f t="shared" si="193"/>
        <v>0</v>
      </c>
      <c r="BF256" s="135">
        <f t="shared" si="193"/>
        <v>0.30165912518853699</v>
      </c>
      <c r="BG256" s="135">
        <f t="shared" si="193"/>
        <v>0</v>
      </c>
      <c r="BH256" s="135">
        <f t="shared" si="193"/>
        <v>0</v>
      </c>
      <c r="BI256" s="135">
        <f t="shared" si="193"/>
        <v>0</v>
      </c>
      <c r="BJ256" s="135">
        <f t="shared" si="193"/>
        <v>0.30165912518853699</v>
      </c>
      <c r="BK256" s="135">
        <f t="shared" si="193"/>
        <v>0</v>
      </c>
      <c r="BL256" s="135">
        <f t="shared" si="193"/>
        <v>0</v>
      </c>
      <c r="BM256" s="135">
        <f t="shared" si="193"/>
        <v>0</v>
      </c>
      <c r="BN256" s="135">
        <f t="shared" si="193"/>
        <v>0</v>
      </c>
      <c r="BO256" s="135">
        <f t="shared" si="193"/>
        <v>0</v>
      </c>
      <c r="BP256" s="135">
        <f t="shared" si="193"/>
        <v>0</v>
      </c>
      <c r="BQ256" s="135">
        <f t="shared" si="193"/>
        <v>0</v>
      </c>
      <c r="BR256" s="135">
        <f t="shared" si="193"/>
        <v>0</v>
      </c>
      <c r="BS256" s="135">
        <f t="shared" si="193"/>
        <v>0.60331825037707398</v>
      </c>
      <c r="BT256" s="135">
        <f t="shared" si="193"/>
        <v>0</v>
      </c>
      <c r="BU256" s="135">
        <f t="shared" si="193"/>
        <v>0</v>
      </c>
      <c r="BV256" s="135">
        <f t="shared" si="193"/>
        <v>0.60331825037707398</v>
      </c>
      <c r="BW256" s="135">
        <f t="shared" si="193"/>
        <v>0.60331825037707398</v>
      </c>
      <c r="CA256" s="135">
        <f t="shared" si="132"/>
        <v>100</v>
      </c>
      <c r="CD256" s="135">
        <f t="shared" si="133"/>
        <v>100</v>
      </c>
    </row>
    <row r="257" spans="1:82" x14ac:dyDescent="0.2">
      <c r="A257" s="135">
        <v>3</v>
      </c>
      <c r="B257" s="136">
        <v>57</v>
      </c>
      <c r="C257" s="135" t="s">
        <v>425</v>
      </c>
      <c r="D257" s="146">
        <v>249</v>
      </c>
      <c r="E257" s="164">
        <v>309</v>
      </c>
      <c r="F257" s="135">
        <v>253</v>
      </c>
      <c r="G257" s="140">
        <f>'Revised Stratig. - April ''08'!G421</f>
        <v>0</v>
      </c>
      <c r="I257" s="135">
        <f t="shared" ref="I257:AL257" si="194">(I90/$CA90)*100</f>
        <v>0</v>
      </c>
      <c r="J257" s="135">
        <f t="shared" si="194"/>
        <v>1.2251148545176112</v>
      </c>
      <c r="K257" s="135">
        <f t="shared" si="194"/>
        <v>1.8376722817764166</v>
      </c>
      <c r="L257" s="135">
        <f t="shared" si="194"/>
        <v>0</v>
      </c>
      <c r="M257" s="135">
        <f t="shared" si="194"/>
        <v>0</v>
      </c>
      <c r="N257" s="135">
        <f t="shared" si="194"/>
        <v>0</v>
      </c>
      <c r="O257" s="135">
        <f t="shared" si="194"/>
        <v>3.6753445635528332</v>
      </c>
      <c r="P257" s="135">
        <f t="shared" si="194"/>
        <v>0</v>
      </c>
      <c r="Q257" s="135">
        <f t="shared" si="194"/>
        <v>0</v>
      </c>
      <c r="R257" s="135">
        <f t="shared" si="194"/>
        <v>0</v>
      </c>
      <c r="S257" s="135">
        <f t="shared" si="194"/>
        <v>0</v>
      </c>
      <c r="T257" s="135">
        <f t="shared" si="194"/>
        <v>0</v>
      </c>
      <c r="U257" s="135">
        <f t="shared" si="194"/>
        <v>0.30627871362940279</v>
      </c>
      <c r="V257" s="135">
        <f t="shared" si="194"/>
        <v>0</v>
      </c>
      <c r="W257" s="135">
        <f t="shared" si="194"/>
        <v>0</v>
      </c>
      <c r="X257" s="135">
        <f t="shared" si="194"/>
        <v>0</v>
      </c>
      <c r="Y257" s="135">
        <f t="shared" si="194"/>
        <v>0</v>
      </c>
      <c r="Z257" s="135">
        <f t="shared" si="194"/>
        <v>0</v>
      </c>
      <c r="AA257" s="135">
        <f t="shared" si="194"/>
        <v>0.30627871362940279</v>
      </c>
      <c r="AB257" s="135">
        <f t="shared" si="194"/>
        <v>0</v>
      </c>
      <c r="AC257" s="135">
        <f t="shared" si="194"/>
        <v>0.30627871362940279</v>
      </c>
      <c r="AD257" s="135">
        <f t="shared" si="194"/>
        <v>0</v>
      </c>
      <c r="AE257" s="135">
        <f t="shared" si="194"/>
        <v>2.1439509954058193</v>
      </c>
      <c r="AF257" s="135">
        <f t="shared" si="194"/>
        <v>9.8009188361408892</v>
      </c>
      <c r="AG257" s="135">
        <f t="shared" si="194"/>
        <v>66.003062787136287</v>
      </c>
      <c r="AH257" s="135">
        <f t="shared" si="194"/>
        <v>0</v>
      </c>
      <c r="AI257" s="135">
        <f t="shared" si="194"/>
        <v>9.4946401225114858</v>
      </c>
      <c r="AJ257" s="135">
        <f t="shared" si="194"/>
        <v>0</v>
      </c>
      <c r="AK257" s="135">
        <f t="shared" si="194"/>
        <v>4.2879019908116387</v>
      </c>
      <c r="AL257" s="135">
        <f t="shared" si="194"/>
        <v>0.61255742725880558</v>
      </c>
      <c r="AM257" s="135">
        <f t="shared" ref="AM257:BW257" si="195">(AM90/$CD90)*100</f>
        <v>1.4513788098693758</v>
      </c>
      <c r="AN257" s="135">
        <f t="shared" si="195"/>
        <v>1.1611030478955007</v>
      </c>
      <c r="AO257" s="135">
        <f t="shared" si="195"/>
        <v>0</v>
      </c>
      <c r="AP257" s="135">
        <f t="shared" si="195"/>
        <v>0</v>
      </c>
      <c r="AQ257" s="135">
        <f t="shared" si="195"/>
        <v>0</v>
      </c>
      <c r="AR257" s="135">
        <f t="shared" si="195"/>
        <v>0.29027576197387517</v>
      </c>
      <c r="AS257" s="135">
        <f t="shared" si="195"/>
        <v>0</v>
      </c>
      <c r="AT257" s="135">
        <f t="shared" si="195"/>
        <v>0</v>
      </c>
      <c r="AU257" s="135">
        <f t="shared" si="195"/>
        <v>0.29027576197387517</v>
      </c>
      <c r="AV257" s="135">
        <f t="shared" si="195"/>
        <v>0</v>
      </c>
      <c r="AW257" s="135">
        <f t="shared" si="195"/>
        <v>0</v>
      </c>
      <c r="AX257" s="135">
        <f t="shared" si="195"/>
        <v>0.29027576197387517</v>
      </c>
      <c r="AY257" s="135">
        <f t="shared" si="195"/>
        <v>0</v>
      </c>
      <c r="AZ257" s="135">
        <f t="shared" si="195"/>
        <v>0.29027576197387517</v>
      </c>
      <c r="BA257" s="135">
        <f t="shared" si="195"/>
        <v>0</v>
      </c>
      <c r="BB257" s="135">
        <f t="shared" si="195"/>
        <v>0</v>
      </c>
      <c r="BC257" s="135">
        <f t="shared" si="195"/>
        <v>0</v>
      </c>
      <c r="BD257" s="135">
        <f t="shared" si="195"/>
        <v>0</v>
      </c>
      <c r="BE257" s="135">
        <f t="shared" si="195"/>
        <v>0</v>
      </c>
      <c r="BF257" s="135">
        <f t="shared" si="195"/>
        <v>0</v>
      </c>
      <c r="BG257" s="135">
        <f t="shared" si="195"/>
        <v>0</v>
      </c>
      <c r="BH257" s="135">
        <f t="shared" si="195"/>
        <v>0</v>
      </c>
      <c r="BI257" s="135">
        <f t="shared" si="195"/>
        <v>0</v>
      </c>
      <c r="BJ257" s="135">
        <f t="shared" si="195"/>
        <v>0</v>
      </c>
      <c r="BK257" s="135">
        <f t="shared" si="195"/>
        <v>0</v>
      </c>
      <c r="BL257" s="135">
        <f t="shared" si="195"/>
        <v>0</v>
      </c>
      <c r="BM257" s="135">
        <f t="shared" si="195"/>
        <v>0</v>
      </c>
      <c r="BN257" s="135">
        <f t="shared" si="195"/>
        <v>0</v>
      </c>
      <c r="BO257" s="135">
        <f t="shared" si="195"/>
        <v>0</v>
      </c>
      <c r="BP257" s="135">
        <f t="shared" si="195"/>
        <v>0</v>
      </c>
      <c r="BQ257" s="135">
        <f t="shared" si="195"/>
        <v>0</v>
      </c>
      <c r="BR257" s="135">
        <f t="shared" si="195"/>
        <v>0</v>
      </c>
      <c r="BS257" s="135">
        <f t="shared" si="195"/>
        <v>0.29027576197387517</v>
      </c>
      <c r="BT257" s="135">
        <f t="shared" si="195"/>
        <v>0</v>
      </c>
      <c r="BU257" s="135">
        <f t="shared" si="195"/>
        <v>0</v>
      </c>
      <c r="BV257" s="135">
        <f t="shared" si="195"/>
        <v>0.29027576197387517</v>
      </c>
      <c r="BW257" s="135">
        <f t="shared" si="195"/>
        <v>0.8708272859216255</v>
      </c>
      <c r="CA257" s="135">
        <f t="shared" si="132"/>
        <v>100</v>
      </c>
      <c r="CD257" s="135">
        <f t="shared" si="133"/>
        <v>100</v>
      </c>
    </row>
    <row r="258" spans="1:82" x14ac:dyDescent="0.2">
      <c r="A258" s="135">
        <v>3</v>
      </c>
      <c r="B258" s="136">
        <v>59</v>
      </c>
      <c r="C258" s="135" t="s">
        <v>425</v>
      </c>
      <c r="D258" s="146">
        <v>251</v>
      </c>
      <c r="E258" s="164">
        <v>311</v>
      </c>
      <c r="F258" s="135">
        <v>255</v>
      </c>
      <c r="G258" s="140">
        <f>'Revised Stratig. - April ''08'!G423</f>
        <v>0</v>
      </c>
      <c r="I258" s="135">
        <f t="shared" ref="I258:AL258" si="196">(I91/$CA91)*100</f>
        <v>0</v>
      </c>
      <c r="J258" s="135">
        <f t="shared" si="196"/>
        <v>0.62992125984251968</v>
      </c>
      <c r="K258" s="135">
        <f t="shared" si="196"/>
        <v>0.62992125984251968</v>
      </c>
      <c r="L258" s="135">
        <f t="shared" si="196"/>
        <v>0.94488188976377951</v>
      </c>
      <c r="M258" s="135">
        <f t="shared" si="196"/>
        <v>0</v>
      </c>
      <c r="N258" s="135">
        <f t="shared" si="196"/>
        <v>0</v>
      </c>
      <c r="O258" s="135">
        <f t="shared" si="196"/>
        <v>6.6141732283464565</v>
      </c>
      <c r="P258" s="135">
        <f t="shared" si="196"/>
        <v>0.31496062992125984</v>
      </c>
      <c r="Q258" s="135">
        <f t="shared" si="196"/>
        <v>0</v>
      </c>
      <c r="R258" s="135">
        <f t="shared" si="196"/>
        <v>0</v>
      </c>
      <c r="S258" s="135">
        <f t="shared" si="196"/>
        <v>0</v>
      </c>
      <c r="T258" s="135">
        <f t="shared" si="196"/>
        <v>0.31496062992125984</v>
      </c>
      <c r="U258" s="135">
        <f t="shared" si="196"/>
        <v>0</v>
      </c>
      <c r="V258" s="135">
        <f t="shared" si="196"/>
        <v>0.31496062992125984</v>
      </c>
      <c r="W258" s="135">
        <f t="shared" si="196"/>
        <v>0.62992125984251968</v>
      </c>
      <c r="X258" s="135">
        <f t="shared" si="196"/>
        <v>0</v>
      </c>
      <c r="Y258" s="135">
        <f t="shared" si="196"/>
        <v>0</v>
      </c>
      <c r="Z258" s="135">
        <f t="shared" si="196"/>
        <v>0</v>
      </c>
      <c r="AA258" s="135">
        <f t="shared" si="196"/>
        <v>0.31496062992125984</v>
      </c>
      <c r="AB258" s="135">
        <f t="shared" si="196"/>
        <v>0</v>
      </c>
      <c r="AC258" s="135">
        <f t="shared" si="196"/>
        <v>0.31496062992125984</v>
      </c>
      <c r="AD258" s="135">
        <f t="shared" si="196"/>
        <v>0</v>
      </c>
      <c r="AE258" s="135">
        <f t="shared" si="196"/>
        <v>0.62992125984251968</v>
      </c>
      <c r="AF258" s="135">
        <f t="shared" si="196"/>
        <v>11.968503937007874</v>
      </c>
      <c r="AG258" s="135">
        <f t="shared" si="196"/>
        <v>66.614173228346445</v>
      </c>
      <c r="AH258" s="135">
        <f t="shared" si="196"/>
        <v>0</v>
      </c>
      <c r="AI258" s="135">
        <f t="shared" si="196"/>
        <v>5.984251968503937</v>
      </c>
      <c r="AJ258" s="135">
        <f t="shared" si="196"/>
        <v>0</v>
      </c>
      <c r="AK258" s="135">
        <f t="shared" si="196"/>
        <v>3.4645669291338583</v>
      </c>
      <c r="AL258" s="135">
        <f t="shared" si="196"/>
        <v>0.31496062992125984</v>
      </c>
      <c r="AM258" s="135">
        <f t="shared" ref="AM258:BW258" si="197">(AM91/$CD91)*100</f>
        <v>0.30534351145038169</v>
      </c>
      <c r="AN258" s="135">
        <f t="shared" si="197"/>
        <v>0.61068702290076338</v>
      </c>
      <c r="AO258" s="135">
        <f t="shared" si="197"/>
        <v>0</v>
      </c>
      <c r="AP258" s="135">
        <f t="shared" si="197"/>
        <v>0</v>
      </c>
      <c r="AQ258" s="135">
        <f t="shared" si="197"/>
        <v>0</v>
      </c>
      <c r="AR258" s="135">
        <f t="shared" si="197"/>
        <v>0</v>
      </c>
      <c r="AS258" s="135">
        <f t="shared" si="197"/>
        <v>0</v>
      </c>
      <c r="AT258" s="135">
        <f t="shared" si="197"/>
        <v>0</v>
      </c>
      <c r="AU258" s="135">
        <f t="shared" si="197"/>
        <v>0.30534351145038169</v>
      </c>
      <c r="AV258" s="135">
        <f t="shared" si="197"/>
        <v>0</v>
      </c>
      <c r="AW258" s="135">
        <f t="shared" si="197"/>
        <v>0</v>
      </c>
      <c r="AX258" s="135">
        <f t="shared" si="197"/>
        <v>0</v>
      </c>
      <c r="AY258" s="135">
        <f t="shared" si="197"/>
        <v>0</v>
      </c>
      <c r="AZ258" s="135">
        <f t="shared" si="197"/>
        <v>0.61068702290076338</v>
      </c>
      <c r="BA258" s="135">
        <f t="shared" si="197"/>
        <v>0</v>
      </c>
      <c r="BB258" s="135">
        <f t="shared" si="197"/>
        <v>0</v>
      </c>
      <c r="BC258" s="135">
        <f t="shared" si="197"/>
        <v>0</v>
      </c>
      <c r="BD258" s="135">
        <f t="shared" si="197"/>
        <v>0</v>
      </c>
      <c r="BE258" s="135">
        <f t="shared" si="197"/>
        <v>0</v>
      </c>
      <c r="BF258" s="135">
        <f t="shared" si="197"/>
        <v>0</v>
      </c>
      <c r="BG258" s="135">
        <f t="shared" si="197"/>
        <v>0</v>
      </c>
      <c r="BH258" s="135">
        <f t="shared" si="197"/>
        <v>0</v>
      </c>
      <c r="BI258" s="135">
        <f t="shared" si="197"/>
        <v>0</v>
      </c>
      <c r="BJ258" s="135">
        <f t="shared" si="197"/>
        <v>0</v>
      </c>
      <c r="BK258" s="135">
        <f t="shared" si="197"/>
        <v>0</v>
      </c>
      <c r="BL258" s="135">
        <f t="shared" si="197"/>
        <v>0</v>
      </c>
      <c r="BM258" s="135">
        <f t="shared" si="197"/>
        <v>0</v>
      </c>
      <c r="BN258" s="135">
        <f t="shared" si="197"/>
        <v>0</v>
      </c>
      <c r="BO258" s="135">
        <f t="shared" si="197"/>
        <v>0</v>
      </c>
      <c r="BP258" s="135">
        <f t="shared" si="197"/>
        <v>0</v>
      </c>
      <c r="BQ258" s="135">
        <f t="shared" si="197"/>
        <v>0</v>
      </c>
      <c r="BR258" s="135">
        <f t="shared" si="197"/>
        <v>0</v>
      </c>
      <c r="BS258" s="135">
        <f t="shared" si="197"/>
        <v>0</v>
      </c>
      <c r="BT258" s="135">
        <f t="shared" si="197"/>
        <v>0</v>
      </c>
      <c r="BU258" s="135">
        <f t="shared" si="197"/>
        <v>0</v>
      </c>
      <c r="BV258" s="135">
        <f t="shared" si="197"/>
        <v>0.91603053435114512</v>
      </c>
      <c r="BW258" s="135">
        <f t="shared" si="197"/>
        <v>0.30534351145038169</v>
      </c>
      <c r="CA258" s="135">
        <f t="shared" ref="CA258:CA283" si="198">(CA91/$CA91)*100</f>
        <v>100</v>
      </c>
      <c r="CD258" s="135">
        <f t="shared" ref="CD258:CD283" si="199">(CD91/$CD91)*100</f>
        <v>100</v>
      </c>
    </row>
    <row r="259" spans="1:82" x14ac:dyDescent="0.2">
      <c r="A259" s="135">
        <v>3</v>
      </c>
      <c r="B259" s="136">
        <v>60</v>
      </c>
      <c r="C259" s="135" t="s">
        <v>425</v>
      </c>
      <c r="D259" s="146">
        <v>252</v>
      </c>
      <c r="E259" s="164">
        <v>312</v>
      </c>
      <c r="F259" s="135">
        <v>256</v>
      </c>
      <c r="G259" s="140">
        <f>'Revised Stratig. - April ''08'!G424</f>
        <v>0</v>
      </c>
      <c r="I259" s="135">
        <f t="shared" ref="I259:AL259" si="200">(I92/$CA92)*100</f>
        <v>0</v>
      </c>
      <c r="J259" s="135">
        <f t="shared" si="200"/>
        <v>0.68376068376068377</v>
      </c>
      <c r="K259" s="135">
        <f t="shared" si="200"/>
        <v>0.68376068376068377</v>
      </c>
      <c r="L259" s="135">
        <f t="shared" si="200"/>
        <v>0</v>
      </c>
      <c r="M259" s="135">
        <f t="shared" si="200"/>
        <v>0.34188034188034189</v>
      </c>
      <c r="N259" s="135">
        <f t="shared" si="200"/>
        <v>0.68376068376068377</v>
      </c>
      <c r="O259" s="135">
        <f t="shared" si="200"/>
        <v>8.5470085470085468</v>
      </c>
      <c r="P259" s="135">
        <f t="shared" si="200"/>
        <v>0</v>
      </c>
      <c r="Q259" s="135">
        <f t="shared" si="200"/>
        <v>0</v>
      </c>
      <c r="R259" s="135">
        <f t="shared" si="200"/>
        <v>0</v>
      </c>
      <c r="S259" s="135">
        <f t="shared" si="200"/>
        <v>0</v>
      </c>
      <c r="T259" s="135">
        <f t="shared" si="200"/>
        <v>0</v>
      </c>
      <c r="U259" s="135">
        <f t="shared" si="200"/>
        <v>0</v>
      </c>
      <c r="V259" s="135">
        <f t="shared" si="200"/>
        <v>0</v>
      </c>
      <c r="W259" s="135">
        <f t="shared" si="200"/>
        <v>0.34188034188034189</v>
      </c>
      <c r="X259" s="135">
        <f t="shared" si="200"/>
        <v>0</v>
      </c>
      <c r="Y259" s="135">
        <f t="shared" si="200"/>
        <v>0</v>
      </c>
      <c r="Z259" s="135">
        <f t="shared" si="200"/>
        <v>0</v>
      </c>
      <c r="AA259" s="135">
        <f t="shared" si="200"/>
        <v>0</v>
      </c>
      <c r="AB259" s="135">
        <f t="shared" si="200"/>
        <v>0</v>
      </c>
      <c r="AC259" s="135">
        <f t="shared" si="200"/>
        <v>1.0256410256410255</v>
      </c>
      <c r="AD259" s="135">
        <f t="shared" si="200"/>
        <v>0</v>
      </c>
      <c r="AE259" s="135">
        <f t="shared" si="200"/>
        <v>3.7606837606837606</v>
      </c>
      <c r="AF259" s="135">
        <f t="shared" si="200"/>
        <v>16.752136752136749</v>
      </c>
      <c r="AG259" s="135">
        <f t="shared" si="200"/>
        <v>53.846153846153847</v>
      </c>
      <c r="AH259" s="135">
        <f t="shared" si="200"/>
        <v>0</v>
      </c>
      <c r="AI259" s="135">
        <f t="shared" si="200"/>
        <v>7.1794871794871788</v>
      </c>
      <c r="AJ259" s="135">
        <f t="shared" si="200"/>
        <v>0</v>
      </c>
      <c r="AK259" s="135">
        <f t="shared" si="200"/>
        <v>5.1282051282051277</v>
      </c>
      <c r="AL259" s="135">
        <f t="shared" si="200"/>
        <v>1.0256410256410255</v>
      </c>
      <c r="AM259" s="135">
        <f t="shared" ref="AM259:BW259" si="201">(AM92/$CD92)*100</f>
        <v>0.64829821717990277</v>
      </c>
      <c r="AN259" s="135">
        <f t="shared" si="201"/>
        <v>0.64829821717990277</v>
      </c>
      <c r="AO259" s="135">
        <f t="shared" si="201"/>
        <v>0</v>
      </c>
      <c r="AP259" s="135">
        <f t="shared" si="201"/>
        <v>0</v>
      </c>
      <c r="AQ259" s="135">
        <f t="shared" si="201"/>
        <v>0</v>
      </c>
      <c r="AR259" s="135">
        <f t="shared" si="201"/>
        <v>0</v>
      </c>
      <c r="AS259" s="135">
        <f t="shared" si="201"/>
        <v>0</v>
      </c>
      <c r="AT259" s="135">
        <f t="shared" si="201"/>
        <v>0</v>
      </c>
      <c r="AU259" s="135">
        <f t="shared" si="201"/>
        <v>0.64829821717990277</v>
      </c>
      <c r="AV259" s="135">
        <f t="shared" si="201"/>
        <v>0</v>
      </c>
      <c r="AW259" s="135">
        <f t="shared" si="201"/>
        <v>0</v>
      </c>
      <c r="AX259" s="135">
        <f t="shared" si="201"/>
        <v>0.32414910858995138</v>
      </c>
      <c r="AY259" s="135">
        <f t="shared" si="201"/>
        <v>0</v>
      </c>
      <c r="AZ259" s="135">
        <f t="shared" si="201"/>
        <v>0.97244732576985426</v>
      </c>
      <c r="BA259" s="135">
        <f t="shared" si="201"/>
        <v>0</v>
      </c>
      <c r="BB259" s="135">
        <f t="shared" si="201"/>
        <v>0</v>
      </c>
      <c r="BC259" s="135">
        <f t="shared" si="201"/>
        <v>0</v>
      </c>
      <c r="BD259" s="135">
        <f t="shared" si="201"/>
        <v>0</v>
      </c>
      <c r="BE259" s="135">
        <f t="shared" si="201"/>
        <v>0</v>
      </c>
      <c r="BF259" s="135">
        <f t="shared" si="201"/>
        <v>0.64829821717990277</v>
      </c>
      <c r="BG259" s="135">
        <f t="shared" si="201"/>
        <v>0</v>
      </c>
      <c r="BH259" s="135">
        <f t="shared" si="201"/>
        <v>0</v>
      </c>
      <c r="BI259" s="135">
        <f t="shared" si="201"/>
        <v>0</v>
      </c>
      <c r="BJ259" s="135">
        <f t="shared" si="201"/>
        <v>0</v>
      </c>
      <c r="BK259" s="135">
        <f t="shared" si="201"/>
        <v>0</v>
      </c>
      <c r="BL259" s="135">
        <f t="shared" si="201"/>
        <v>0</v>
      </c>
      <c r="BM259" s="135">
        <f t="shared" si="201"/>
        <v>0</v>
      </c>
      <c r="BN259" s="135">
        <f t="shared" si="201"/>
        <v>0</v>
      </c>
      <c r="BO259" s="135">
        <f t="shared" si="201"/>
        <v>0</v>
      </c>
      <c r="BP259" s="135">
        <f t="shared" si="201"/>
        <v>0</v>
      </c>
      <c r="BQ259" s="135">
        <f t="shared" si="201"/>
        <v>0</v>
      </c>
      <c r="BR259" s="135">
        <f t="shared" si="201"/>
        <v>0</v>
      </c>
      <c r="BS259" s="135">
        <f t="shared" si="201"/>
        <v>0.32414910858995138</v>
      </c>
      <c r="BT259" s="135">
        <f t="shared" si="201"/>
        <v>0</v>
      </c>
      <c r="BU259" s="135">
        <f t="shared" si="201"/>
        <v>0</v>
      </c>
      <c r="BV259" s="135">
        <f t="shared" si="201"/>
        <v>0.64829821717990277</v>
      </c>
      <c r="BW259" s="135">
        <f t="shared" si="201"/>
        <v>0.32414910858995138</v>
      </c>
      <c r="CA259" s="135">
        <f t="shared" si="198"/>
        <v>100</v>
      </c>
      <c r="CD259" s="135">
        <f t="shared" si="199"/>
        <v>100</v>
      </c>
    </row>
    <row r="260" spans="1:82" x14ac:dyDescent="0.2">
      <c r="A260" s="135">
        <v>3</v>
      </c>
      <c r="B260" s="136">
        <v>61</v>
      </c>
      <c r="C260" s="135" t="s">
        <v>425</v>
      </c>
      <c r="D260" s="146">
        <v>253</v>
      </c>
      <c r="E260" s="164">
        <v>313</v>
      </c>
      <c r="F260" s="135">
        <v>257</v>
      </c>
      <c r="G260" s="140">
        <f>'Revised Stratig. - April ''08'!G425</f>
        <v>0</v>
      </c>
      <c r="I260" s="135">
        <f t="shared" ref="I260:AL260" si="202">(I93/$CA93)*100</f>
        <v>0</v>
      </c>
      <c r="J260" s="135">
        <f t="shared" si="202"/>
        <v>0.29411764705882354</v>
      </c>
      <c r="K260" s="135">
        <f t="shared" si="202"/>
        <v>1.7647058823529411</v>
      </c>
      <c r="L260" s="135">
        <f t="shared" si="202"/>
        <v>0</v>
      </c>
      <c r="M260" s="135">
        <f t="shared" si="202"/>
        <v>0</v>
      </c>
      <c r="N260" s="135">
        <f t="shared" si="202"/>
        <v>0.58823529411764708</v>
      </c>
      <c r="O260" s="135">
        <f t="shared" si="202"/>
        <v>4.117647058823529</v>
      </c>
      <c r="P260" s="135">
        <f t="shared" si="202"/>
        <v>0.29411764705882354</v>
      </c>
      <c r="Q260" s="135">
        <f t="shared" si="202"/>
        <v>0</v>
      </c>
      <c r="R260" s="135">
        <f t="shared" si="202"/>
        <v>0</v>
      </c>
      <c r="S260" s="135">
        <f t="shared" si="202"/>
        <v>0</v>
      </c>
      <c r="T260" s="135">
        <f t="shared" si="202"/>
        <v>0</v>
      </c>
      <c r="U260" s="135">
        <f t="shared" si="202"/>
        <v>0</v>
      </c>
      <c r="V260" s="135">
        <f t="shared" si="202"/>
        <v>0</v>
      </c>
      <c r="W260" s="135">
        <f t="shared" si="202"/>
        <v>0.58823529411764708</v>
      </c>
      <c r="X260" s="135">
        <f t="shared" si="202"/>
        <v>0</v>
      </c>
      <c r="Y260" s="135">
        <f t="shared" si="202"/>
        <v>0</v>
      </c>
      <c r="Z260" s="135">
        <f t="shared" si="202"/>
        <v>0</v>
      </c>
      <c r="AA260" s="135">
        <f t="shared" si="202"/>
        <v>0</v>
      </c>
      <c r="AB260" s="135">
        <f t="shared" si="202"/>
        <v>0</v>
      </c>
      <c r="AC260" s="135">
        <f t="shared" si="202"/>
        <v>0.29411764705882354</v>
      </c>
      <c r="AD260" s="135">
        <f t="shared" si="202"/>
        <v>0</v>
      </c>
      <c r="AE260" s="135">
        <f t="shared" si="202"/>
        <v>4.117647058823529</v>
      </c>
      <c r="AF260" s="135">
        <f t="shared" si="202"/>
        <v>11.176470588235295</v>
      </c>
      <c r="AG260" s="135">
        <f t="shared" si="202"/>
        <v>63.823529411764703</v>
      </c>
      <c r="AH260" s="135">
        <f t="shared" si="202"/>
        <v>0</v>
      </c>
      <c r="AI260" s="135">
        <f t="shared" si="202"/>
        <v>7.9411764705882346</v>
      </c>
      <c r="AJ260" s="135">
        <f t="shared" si="202"/>
        <v>0</v>
      </c>
      <c r="AK260" s="135">
        <f t="shared" si="202"/>
        <v>4.4117647058823533</v>
      </c>
      <c r="AL260" s="135">
        <f t="shared" si="202"/>
        <v>0.58823529411764708</v>
      </c>
      <c r="AM260" s="135">
        <f t="shared" ref="AM260:BW260" si="203">(AM93/$CD93)*100</f>
        <v>0.28328611898016998</v>
      </c>
      <c r="AN260" s="135">
        <f t="shared" si="203"/>
        <v>0</v>
      </c>
      <c r="AO260" s="135">
        <f t="shared" si="203"/>
        <v>0</v>
      </c>
      <c r="AP260" s="135">
        <f t="shared" si="203"/>
        <v>0</v>
      </c>
      <c r="AQ260" s="135">
        <f t="shared" si="203"/>
        <v>0</v>
      </c>
      <c r="AR260" s="135">
        <f t="shared" si="203"/>
        <v>0</v>
      </c>
      <c r="AS260" s="135">
        <f t="shared" si="203"/>
        <v>0</v>
      </c>
      <c r="AT260" s="135">
        <f t="shared" si="203"/>
        <v>0</v>
      </c>
      <c r="AU260" s="135">
        <f t="shared" si="203"/>
        <v>1.1331444759206799</v>
      </c>
      <c r="AV260" s="135">
        <f t="shared" si="203"/>
        <v>0</v>
      </c>
      <c r="AW260" s="135">
        <f t="shared" si="203"/>
        <v>0</v>
      </c>
      <c r="AX260" s="135">
        <f t="shared" si="203"/>
        <v>0</v>
      </c>
      <c r="AY260" s="135">
        <f t="shared" si="203"/>
        <v>0</v>
      </c>
      <c r="AZ260" s="135">
        <f t="shared" si="203"/>
        <v>0</v>
      </c>
      <c r="BA260" s="135">
        <f t="shared" si="203"/>
        <v>0</v>
      </c>
      <c r="BB260" s="135">
        <f t="shared" si="203"/>
        <v>0</v>
      </c>
      <c r="BC260" s="135">
        <f t="shared" si="203"/>
        <v>0</v>
      </c>
      <c r="BD260" s="135">
        <f t="shared" si="203"/>
        <v>0</v>
      </c>
      <c r="BE260" s="135">
        <f t="shared" si="203"/>
        <v>0</v>
      </c>
      <c r="BF260" s="135">
        <f t="shared" si="203"/>
        <v>0</v>
      </c>
      <c r="BG260" s="135">
        <f t="shared" si="203"/>
        <v>0</v>
      </c>
      <c r="BH260" s="135">
        <f t="shared" si="203"/>
        <v>0</v>
      </c>
      <c r="BI260" s="135">
        <f t="shared" si="203"/>
        <v>0</v>
      </c>
      <c r="BJ260" s="135">
        <f t="shared" si="203"/>
        <v>0</v>
      </c>
      <c r="BK260" s="135">
        <f t="shared" si="203"/>
        <v>0</v>
      </c>
      <c r="BL260" s="135">
        <f t="shared" si="203"/>
        <v>0.28328611898016998</v>
      </c>
      <c r="BM260" s="135">
        <f t="shared" si="203"/>
        <v>0</v>
      </c>
      <c r="BN260" s="135">
        <f t="shared" si="203"/>
        <v>0</v>
      </c>
      <c r="BO260" s="135">
        <f t="shared" si="203"/>
        <v>0</v>
      </c>
      <c r="BP260" s="135">
        <f t="shared" si="203"/>
        <v>0</v>
      </c>
      <c r="BQ260" s="135">
        <f t="shared" si="203"/>
        <v>0.28328611898016998</v>
      </c>
      <c r="BR260" s="135">
        <f t="shared" si="203"/>
        <v>0</v>
      </c>
      <c r="BS260" s="135">
        <f t="shared" si="203"/>
        <v>0.84985835694051004</v>
      </c>
      <c r="BT260" s="135">
        <f t="shared" si="203"/>
        <v>0</v>
      </c>
      <c r="BU260" s="135">
        <f t="shared" si="203"/>
        <v>0</v>
      </c>
      <c r="BV260" s="135">
        <f t="shared" si="203"/>
        <v>0.84985835694051004</v>
      </c>
      <c r="BW260" s="135">
        <f t="shared" si="203"/>
        <v>0</v>
      </c>
      <c r="CA260" s="135">
        <f t="shared" si="198"/>
        <v>100</v>
      </c>
      <c r="CD260" s="135">
        <f t="shared" si="199"/>
        <v>100</v>
      </c>
    </row>
    <row r="261" spans="1:82" x14ac:dyDescent="0.2">
      <c r="A261" s="135">
        <v>3</v>
      </c>
      <c r="B261" s="136">
        <v>62</v>
      </c>
      <c r="C261" s="135" t="s">
        <v>425</v>
      </c>
      <c r="D261" s="146">
        <v>254</v>
      </c>
      <c r="E261" s="164">
        <v>314</v>
      </c>
      <c r="F261" s="135">
        <v>258</v>
      </c>
      <c r="G261" s="140">
        <f>'Revised Stratig. - April ''08'!G426</f>
        <v>0</v>
      </c>
      <c r="I261" s="135">
        <f t="shared" ref="I261:AL261" si="204">(I94/$CA94)*100</f>
        <v>0</v>
      </c>
      <c r="J261" s="135">
        <f t="shared" si="204"/>
        <v>0.64308681672025725</v>
      </c>
      <c r="K261" s="135">
        <f t="shared" si="204"/>
        <v>0.32154340836012862</v>
      </c>
      <c r="L261" s="135">
        <f t="shared" si="204"/>
        <v>0</v>
      </c>
      <c r="M261" s="135">
        <f t="shared" si="204"/>
        <v>0</v>
      </c>
      <c r="N261" s="135">
        <f t="shared" si="204"/>
        <v>0.96463022508038598</v>
      </c>
      <c r="O261" s="135">
        <f t="shared" si="204"/>
        <v>9.6463022508038581</v>
      </c>
      <c r="P261" s="135">
        <f t="shared" si="204"/>
        <v>0</v>
      </c>
      <c r="Q261" s="135">
        <f t="shared" si="204"/>
        <v>0</v>
      </c>
      <c r="R261" s="135">
        <f t="shared" si="204"/>
        <v>0</v>
      </c>
      <c r="S261" s="135">
        <f t="shared" si="204"/>
        <v>0</v>
      </c>
      <c r="T261" s="135">
        <f t="shared" si="204"/>
        <v>0</v>
      </c>
      <c r="U261" s="135">
        <f t="shared" si="204"/>
        <v>0.32154340836012862</v>
      </c>
      <c r="V261" s="135">
        <f t="shared" si="204"/>
        <v>0</v>
      </c>
      <c r="W261" s="135">
        <f t="shared" si="204"/>
        <v>0.32154340836012862</v>
      </c>
      <c r="X261" s="135">
        <f t="shared" si="204"/>
        <v>0</v>
      </c>
      <c r="Y261" s="135">
        <f t="shared" si="204"/>
        <v>0</v>
      </c>
      <c r="Z261" s="135">
        <f t="shared" si="204"/>
        <v>0</v>
      </c>
      <c r="AA261" s="135">
        <f t="shared" si="204"/>
        <v>0</v>
      </c>
      <c r="AB261" s="135">
        <f t="shared" si="204"/>
        <v>0</v>
      </c>
      <c r="AC261" s="135">
        <f t="shared" si="204"/>
        <v>0.32154340836012862</v>
      </c>
      <c r="AD261" s="135">
        <f t="shared" si="204"/>
        <v>0.32154340836012862</v>
      </c>
      <c r="AE261" s="135">
        <f t="shared" si="204"/>
        <v>4.180064308681672</v>
      </c>
      <c r="AF261" s="135">
        <f t="shared" si="204"/>
        <v>10.289389067524116</v>
      </c>
      <c r="AG261" s="135">
        <f t="shared" si="204"/>
        <v>59.485530546623799</v>
      </c>
      <c r="AH261" s="135">
        <f t="shared" si="204"/>
        <v>0</v>
      </c>
      <c r="AI261" s="135">
        <f t="shared" si="204"/>
        <v>8.6816720257234739</v>
      </c>
      <c r="AJ261" s="135">
        <f t="shared" si="204"/>
        <v>0</v>
      </c>
      <c r="AK261" s="135">
        <f t="shared" si="204"/>
        <v>2.572347266881029</v>
      </c>
      <c r="AL261" s="135">
        <f t="shared" si="204"/>
        <v>1.929260450160772</v>
      </c>
      <c r="AM261" s="135">
        <f t="shared" ref="AM261:BW261" si="205">(AM94/$CD94)*100</f>
        <v>0.30864197530864196</v>
      </c>
      <c r="AN261" s="135">
        <f t="shared" si="205"/>
        <v>0.30864197530864196</v>
      </c>
      <c r="AO261" s="135">
        <f t="shared" si="205"/>
        <v>0</v>
      </c>
      <c r="AP261" s="135">
        <f t="shared" si="205"/>
        <v>0</v>
      </c>
      <c r="AQ261" s="135">
        <f t="shared" si="205"/>
        <v>0</v>
      </c>
      <c r="AR261" s="135">
        <f t="shared" si="205"/>
        <v>0</v>
      </c>
      <c r="AS261" s="135">
        <f t="shared" si="205"/>
        <v>0</v>
      </c>
      <c r="AT261" s="135">
        <f t="shared" si="205"/>
        <v>0</v>
      </c>
      <c r="AU261" s="135">
        <f t="shared" si="205"/>
        <v>0</v>
      </c>
      <c r="AV261" s="135">
        <f t="shared" si="205"/>
        <v>0</v>
      </c>
      <c r="AW261" s="135">
        <f t="shared" si="205"/>
        <v>0</v>
      </c>
      <c r="AX261" s="135">
        <f t="shared" si="205"/>
        <v>0.30864197530864196</v>
      </c>
      <c r="AY261" s="135">
        <f t="shared" si="205"/>
        <v>0</v>
      </c>
      <c r="AZ261" s="135">
        <f t="shared" si="205"/>
        <v>0</v>
      </c>
      <c r="BA261" s="135">
        <f t="shared" si="205"/>
        <v>0</v>
      </c>
      <c r="BB261" s="135">
        <f t="shared" si="205"/>
        <v>0</v>
      </c>
      <c r="BC261" s="135">
        <f t="shared" si="205"/>
        <v>0</v>
      </c>
      <c r="BD261" s="135">
        <f t="shared" si="205"/>
        <v>0</v>
      </c>
      <c r="BE261" s="135">
        <f t="shared" si="205"/>
        <v>0</v>
      </c>
      <c r="BF261" s="135">
        <f t="shared" si="205"/>
        <v>0.92592592592592582</v>
      </c>
      <c r="BG261" s="135">
        <f t="shared" si="205"/>
        <v>0</v>
      </c>
      <c r="BH261" s="135">
        <f t="shared" si="205"/>
        <v>0</v>
      </c>
      <c r="BI261" s="135">
        <f t="shared" si="205"/>
        <v>0</v>
      </c>
      <c r="BJ261" s="135">
        <f t="shared" si="205"/>
        <v>0</v>
      </c>
      <c r="BK261" s="135">
        <f t="shared" si="205"/>
        <v>0</v>
      </c>
      <c r="BL261" s="135">
        <f t="shared" si="205"/>
        <v>0</v>
      </c>
      <c r="BM261" s="135">
        <f t="shared" si="205"/>
        <v>0</v>
      </c>
      <c r="BN261" s="135">
        <f t="shared" si="205"/>
        <v>0</v>
      </c>
      <c r="BO261" s="135">
        <f t="shared" si="205"/>
        <v>0.30864197530864196</v>
      </c>
      <c r="BP261" s="135">
        <f t="shared" si="205"/>
        <v>0</v>
      </c>
      <c r="BQ261" s="135">
        <f t="shared" si="205"/>
        <v>0</v>
      </c>
      <c r="BR261" s="135">
        <f t="shared" si="205"/>
        <v>0</v>
      </c>
      <c r="BS261" s="135">
        <f t="shared" si="205"/>
        <v>0</v>
      </c>
      <c r="BT261" s="135">
        <f t="shared" si="205"/>
        <v>0</v>
      </c>
      <c r="BU261" s="135">
        <f t="shared" si="205"/>
        <v>0</v>
      </c>
      <c r="BV261" s="135">
        <f t="shared" si="205"/>
        <v>0.92592592592592582</v>
      </c>
      <c r="BW261" s="135">
        <f t="shared" si="205"/>
        <v>0.92592592592592582</v>
      </c>
      <c r="CA261" s="135">
        <f t="shared" si="198"/>
        <v>100</v>
      </c>
      <c r="CD261" s="135">
        <f t="shared" si="199"/>
        <v>100</v>
      </c>
    </row>
    <row r="262" spans="1:82" x14ac:dyDescent="0.2">
      <c r="A262" s="135">
        <v>3</v>
      </c>
      <c r="B262" s="136">
        <v>63</v>
      </c>
      <c r="C262" s="135" t="s">
        <v>425</v>
      </c>
      <c r="D262" s="146">
        <v>255</v>
      </c>
      <c r="E262" s="164">
        <v>315</v>
      </c>
      <c r="F262" s="135">
        <v>259</v>
      </c>
      <c r="G262" s="140">
        <f>'Revised Stratig. - April ''08'!G427</f>
        <v>0</v>
      </c>
      <c r="I262" s="135">
        <f t="shared" ref="I262:AL262" si="206">(I95/$CA95)*100</f>
        <v>0</v>
      </c>
      <c r="J262" s="135">
        <f t="shared" si="206"/>
        <v>1.6313213703099509</v>
      </c>
      <c r="K262" s="135">
        <f t="shared" si="206"/>
        <v>0.32626427406199021</v>
      </c>
      <c r="L262" s="135">
        <f t="shared" si="206"/>
        <v>0.32626427406199021</v>
      </c>
      <c r="M262" s="135">
        <f t="shared" si="206"/>
        <v>0.32626427406199021</v>
      </c>
      <c r="N262" s="135">
        <f t="shared" si="206"/>
        <v>0</v>
      </c>
      <c r="O262" s="135">
        <f t="shared" si="206"/>
        <v>7.504078303425775</v>
      </c>
      <c r="P262" s="135">
        <f t="shared" si="206"/>
        <v>0.65252854812398042</v>
      </c>
      <c r="Q262" s="135">
        <f t="shared" si="206"/>
        <v>0</v>
      </c>
      <c r="R262" s="135">
        <f t="shared" si="206"/>
        <v>0</v>
      </c>
      <c r="S262" s="135">
        <f t="shared" si="206"/>
        <v>0</v>
      </c>
      <c r="T262" s="135">
        <f t="shared" si="206"/>
        <v>0</v>
      </c>
      <c r="U262" s="135">
        <f t="shared" si="206"/>
        <v>0</v>
      </c>
      <c r="V262" s="135">
        <f t="shared" si="206"/>
        <v>0</v>
      </c>
      <c r="W262" s="135">
        <f t="shared" si="206"/>
        <v>0</v>
      </c>
      <c r="X262" s="135">
        <f t="shared" si="206"/>
        <v>0</v>
      </c>
      <c r="Y262" s="135">
        <f t="shared" si="206"/>
        <v>0</v>
      </c>
      <c r="Z262" s="135">
        <f t="shared" si="206"/>
        <v>0</v>
      </c>
      <c r="AA262" s="135">
        <f t="shared" si="206"/>
        <v>0</v>
      </c>
      <c r="AB262" s="135">
        <f t="shared" si="206"/>
        <v>0</v>
      </c>
      <c r="AC262" s="135">
        <f t="shared" si="206"/>
        <v>0.32626427406199021</v>
      </c>
      <c r="AD262" s="135">
        <f t="shared" si="206"/>
        <v>0.32626427406199021</v>
      </c>
      <c r="AE262" s="135">
        <f t="shared" si="206"/>
        <v>2.2838499184339316</v>
      </c>
      <c r="AF262" s="135">
        <f t="shared" si="206"/>
        <v>7.504078303425775</v>
      </c>
      <c r="AG262" s="135">
        <f t="shared" si="206"/>
        <v>70.636215334420882</v>
      </c>
      <c r="AH262" s="135">
        <f t="shared" si="206"/>
        <v>0</v>
      </c>
      <c r="AI262" s="135">
        <f t="shared" si="206"/>
        <v>5.2202283849918434</v>
      </c>
      <c r="AJ262" s="135">
        <f t="shared" si="206"/>
        <v>0</v>
      </c>
      <c r="AK262" s="135">
        <f t="shared" si="206"/>
        <v>2.6101141924959217</v>
      </c>
      <c r="AL262" s="135">
        <f t="shared" si="206"/>
        <v>0.32626427406199021</v>
      </c>
      <c r="AM262" s="135">
        <f t="shared" ref="AM262:BW262" si="207">(AM95/$CD95)*100</f>
        <v>0</v>
      </c>
      <c r="AN262" s="135">
        <f t="shared" si="207"/>
        <v>0.31201248049921998</v>
      </c>
      <c r="AO262" s="135">
        <f t="shared" si="207"/>
        <v>0</v>
      </c>
      <c r="AP262" s="135">
        <f t="shared" si="207"/>
        <v>0</v>
      </c>
      <c r="AQ262" s="135">
        <f t="shared" si="207"/>
        <v>0</v>
      </c>
      <c r="AR262" s="135">
        <f t="shared" si="207"/>
        <v>0</v>
      </c>
      <c r="AS262" s="135">
        <f t="shared" si="207"/>
        <v>0</v>
      </c>
      <c r="AT262" s="135">
        <f t="shared" si="207"/>
        <v>0</v>
      </c>
      <c r="AU262" s="135">
        <f t="shared" si="207"/>
        <v>0.31201248049921998</v>
      </c>
      <c r="AV262" s="135">
        <f t="shared" si="207"/>
        <v>0</v>
      </c>
      <c r="AW262" s="135">
        <f t="shared" si="207"/>
        <v>0</v>
      </c>
      <c r="AX262" s="135">
        <f t="shared" si="207"/>
        <v>0.31201248049921998</v>
      </c>
      <c r="AY262" s="135">
        <f t="shared" si="207"/>
        <v>0</v>
      </c>
      <c r="AZ262" s="135">
        <f t="shared" si="207"/>
        <v>0.31201248049921998</v>
      </c>
      <c r="BA262" s="135">
        <f t="shared" si="207"/>
        <v>0</v>
      </c>
      <c r="BB262" s="135">
        <f t="shared" si="207"/>
        <v>0</v>
      </c>
      <c r="BC262" s="135">
        <f t="shared" si="207"/>
        <v>0</v>
      </c>
      <c r="BD262" s="135">
        <f t="shared" si="207"/>
        <v>0</v>
      </c>
      <c r="BE262" s="135">
        <f t="shared" si="207"/>
        <v>0</v>
      </c>
      <c r="BF262" s="135">
        <f t="shared" si="207"/>
        <v>0.31201248049921998</v>
      </c>
      <c r="BG262" s="135">
        <f t="shared" si="207"/>
        <v>0</v>
      </c>
      <c r="BH262" s="135">
        <f t="shared" si="207"/>
        <v>0</v>
      </c>
      <c r="BI262" s="135">
        <f t="shared" si="207"/>
        <v>0</v>
      </c>
      <c r="BJ262" s="135">
        <f t="shared" si="207"/>
        <v>0</v>
      </c>
      <c r="BK262" s="135">
        <f t="shared" si="207"/>
        <v>0</v>
      </c>
      <c r="BL262" s="135">
        <f t="shared" si="207"/>
        <v>0</v>
      </c>
      <c r="BM262" s="135">
        <f t="shared" si="207"/>
        <v>0</v>
      </c>
      <c r="BN262" s="135">
        <f t="shared" si="207"/>
        <v>0</v>
      </c>
      <c r="BO262" s="135">
        <f t="shared" si="207"/>
        <v>0.31201248049921998</v>
      </c>
      <c r="BP262" s="135">
        <f t="shared" si="207"/>
        <v>0</v>
      </c>
      <c r="BQ262" s="135">
        <f t="shared" si="207"/>
        <v>0</v>
      </c>
      <c r="BR262" s="135">
        <f t="shared" si="207"/>
        <v>0</v>
      </c>
      <c r="BS262" s="135">
        <f t="shared" si="207"/>
        <v>1.5600624024960998</v>
      </c>
      <c r="BT262" s="135">
        <f t="shared" si="207"/>
        <v>0</v>
      </c>
      <c r="BU262" s="135">
        <f t="shared" si="207"/>
        <v>0</v>
      </c>
      <c r="BV262" s="135">
        <f t="shared" si="207"/>
        <v>0.62402496099843996</v>
      </c>
      <c r="BW262" s="135">
        <f t="shared" si="207"/>
        <v>0.31201248049921998</v>
      </c>
      <c r="CA262" s="135">
        <f t="shared" si="198"/>
        <v>100</v>
      </c>
      <c r="CD262" s="135">
        <f t="shared" si="199"/>
        <v>100</v>
      </c>
    </row>
    <row r="263" spans="1:82" x14ac:dyDescent="0.2">
      <c r="A263" s="135">
        <v>3</v>
      </c>
      <c r="B263" s="136">
        <v>64</v>
      </c>
      <c r="C263" s="135" t="s">
        <v>426</v>
      </c>
      <c r="D263" s="146">
        <v>256</v>
      </c>
      <c r="E263" s="164">
        <v>316</v>
      </c>
      <c r="F263" s="135">
        <v>264</v>
      </c>
      <c r="G263" s="140">
        <f>'Revised Stratig. - April ''08'!G428</f>
        <v>0</v>
      </c>
      <c r="I263" s="135">
        <f t="shared" ref="I263:AL263" si="208">(I96/$CA96)*100</f>
        <v>0</v>
      </c>
      <c r="J263" s="135">
        <f t="shared" si="208"/>
        <v>0</v>
      </c>
      <c r="K263" s="135">
        <f t="shared" si="208"/>
        <v>0.39761431411530812</v>
      </c>
      <c r="L263" s="135">
        <f t="shared" si="208"/>
        <v>0</v>
      </c>
      <c r="M263" s="135">
        <f t="shared" si="208"/>
        <v>0</v>
      </c>
      <c r="N263" s="135">
        <f t="shared" si="208"/>
        <v>0.39761431411530812</v>
      </c>
      <c r="O263" s="135">
        <f t="shared" si="208"/>
        <v>7.1570576540755466</v>
      </c>
      <c r="P263" s="135">
        <f t="shared" si="208"/>
        <v>0</v>
      </c>
      <c r="Q263" s="135">
        <f t="shared" si="208"/>
        <v>0</v>
      </c>
      <c r="R263" s="135">
        <f t="shared" si="208"/>
        <v>0</v>
      </c>
      <c r="S263" s="135">
        <f t="shared" si="208"/>
        <v>0</v>
      </c>
      <c r="T263" s="135">
        <f t="shared" si="208"/>
        <v>0</v>
      </c>
      <c r="U263" s="135">
        <f t="shared" si="208"/>
        <v>0</v>
      </c>
      <c r="V263" s="135">
        <f t="shared" si="208"/>
        <v>0</v>
      </c>
      <c r="W263" s="135">
        <f t="shared" si="208"/>
        <v>0</v>
      </c>
      <c r="X263" s="135">
        <f t="shared" si="208"/>
        <v>0</v>
      </c>
      <c r="Y263" s="135">
        <f t="shared" si="208"/>
        <v>0</v>
      </c>
      <c r="Z263" s="135">
        <f t="shared" si="208"/>
        <v>0</v>
      </c>
      <c r="AA263" s="135">
        <f t="shared" si="208"/>
        <v>0</v>
      </c>
      <c r="AB263" s="135">
        <f t="shared" si="208"/>
        <v>0</v>
      </c>
      <c r="AC263" s="135">
        <f t="shared" si="208"/>
        <v>0.79522862823061624</v>
      </c>
      <c r="AD263" s="135">
        <f t="shared" si="208"/>
        <v>0</v>
      </c>
      <c r="AE263" s="135">
        <f t="shared" si="208"/>
        <v>13.320079522862823</v>
      </c>
      <c r="AF263" s="135">
        <f t="shared" si="208"/>
        <v>1.9880715705765408</v>
      </c>
      <c r="AG263" s="135">
        <f t="shared" si="208"/>
        <v>68.389662027832998</v>
      </c>
      <c r="AH263" s="135">
        <f t="shared" si="208"/>
        <v>0</v>
      </c>
      <c r="AI263" s="135">
        <f t="shared" si="208"/>
        <v>6.7594433399602387</v>
      </c>
      <c r="AJ263" s="135">
        <f t="shared" si="208"/>
        <v>0</v>
      </c>
      <c r="AK263" s="135">
        <f t="shared" si="208"/>
        <v>0.79522862823061624</v>
      </c>
      <c r="AL263" s="135">
        <f t="shared" si="208"/>
        <v>0</v>
      </c>
      <c r="AM263" s="135">
        <f t="shared" ref="AM263:BW263" si="209">(AM96/$CD96)*100</f>
        <v>0</v>
      </c>
      <c r="AN263" s="135">
        <f t="shared" si="209"/>
        <v>0.38834951456310679</v>
      </c>
      <c r="AO263" s="135">
        <f t="shared" si="209"/>
        <v>0</v>
      </c>
      <c r="AP263" s="135">
        <f t="shared" si="209"/>
        <v>0</v>
      </c>
      <c r="AQ263" s="135">
        <f t="shared" si="209"/>
        <v>0</v>
      </c>
      <c r="AR263" s="135">
        <f t="shared" si="209"/>
        <v>0</v>
      </c>
      <c r="AS263" s="135">
        <f t="shared" si="209"/>
        <v>0</v>
      </c>
      <c r="AT263" s="135">
        <f t="shared" si="209"/>
        <v>0</v>
      </c>
      <c r="AU263" s="135">
        <f t="shared" si="209"/>
        <v>1.5533980582524272</v>
      </c>
      <c r="AV263" s="135">
        <f t="shared" si="209"/>
        <v>0</v>
      </c>
      <c r="AW263" s="135">
        <f t="shared" si="209"/>
        <v>0</v>
      </c>
      <c r="AX263" s="135">
        <f t="shared" si="209"/>
        <v>0</v>
      </c>
      <c r="AY263" s="135">
        <f t="shared" si="209"/>
        <v>0</v>
      </c>
      <c r="AZ263" s="135">
        <f t="shared" si="209"/>
        <v>0</v>
      </c>
      <c r="BA263" s="135">
        <f t="shared" si="209"/>
        <v>0</v>
      </c>
      <c r="BB263" s="135">
        <f t="shared" si="209"/>
        <v>0</v>
      </c>
      <c r="BC263" s="135">
        <f t="shared" si="209"/>
        <v>0</v>
      </c>
      <c r="BD263" s="135">
        <f t="shared" si="209"/>
        <v>0</v>
      </c>
      <c r="BE263" s="135">
        <f t="shared" si="209"/>
        <v>0</v>
      </c>
      <c r="BF263" s="135">
        <f t="shared" si="209"/>
        <v>0</v>
      </c>
      <c r="BG263" s="135">
        <f t="shared" si="209"/>
        <v>0</v>
      </c>
      <c r="BH263" s="135">
        <f t="shared" si="209"/>
        <v>0</v>
      </c>
      <c r="BI263" s="135">
        <f t="shared" si="209"/>
        <v>0</v>
      </c>
      <c r="BJ263" s="135">
        <f t="shared" si="209"/>
        <v>0</v>
      </c>
      <c r="BK263" s="135">
        <f t="shared" si="209"/>
        <v>0</v>
      </c>
      <c r="BL263" s="135">
        <f t="shared" si="209"/>
        <v>0</v>
      </c>
      <c r="BM263" s="135">
        <f t="shared" si="209"/>
        <v>0</v>
      </c>
      <c r="BN263" s="135">
        <f t="shared" si="209"/>
        <v>0</v>
      </c>
      <c r="BO263" s="135">
        <f t="shared" si="209"/>
        <v>0</v>
      </c>
      <c r="BP263" s="135">
        <f t="shared" si="209"/>
        <v>0</v>
      </c>
      <c r="BQ263" s="135">
        <f t="shared" si="209"/>
        <v>0</v>
      </c>
      <c r="BR263" s="135">
        <f t="shared" si="209"/>
        <v>0</v>
      </c>
      <c r="BS263" s="135">
        <f t="shared" si="209"/>
        <v>0</v>
      </c>
      <c r="BT263" s="135">
        <f t="shared" si="209"/>
        <v>0.38834951456310679</v>
      </c>
      <c r="BU263" s="135">
        <f t="shared" si="209"/>
        <v>0</v>
      </c>
      <c r="BV263" s="135">
        <f t="shared" si="209"/>
        <v>0</v>
      </c>
      <c r="BW263" s="135">
        <f t="shared" si="209"/>
        <v>0</v>
      </c>
      <c r="CA263" s="135">
        <f t="shared" si="198"/>
        <v>100</v>
      </c>
      <c r="CD263" s="135">
        <f t="shared" si="199"/>
        <v>100</v>
      </c>
    </row>
    <row r="264" spans="1:82" x14ac:dyDescent="0.2">
      <c r="A264" s="135">
        <v>3</v>
      </c>
      <c r="B264" s="136">
        <v>65</v>
      </c>
      <c r="C264" s="135" t="s">
        <v>425</v>
      </c>
      <c r="D264" s="146">
        <v>257</v>
      </c>
      <c r="E264" s="164">
        <v>317</v>
      </c>
      <c r="F264" s="135">
        <v>261</v>
      </c>
      <c r="G264" s="140">
        <f>'Revised Stratig. - April ''08'!G429</f>
        <v>0</v>
      </c>
      <c r="I264" s="135">
        <f t="shared" ref="I264:AL264" si="210">(I97/$CA97)*100</f>
        <v>0</v>
      </c>
      <c r="J264" s="135">
        <f t="shared" si="210"/>
        <v>0</v>
      </c>
      <c r="K264" s="135">
        <f t="shared" si="210"/>
        <v>0.93312597200622094</v>
      </c>
      <c r="L264" s="135">
        <f t="shared" si="210"/>
        <v>0</v>
      </c>
      <c r="M264" s="135">
        <f t="shared" si="210"/>
        <v>0.93312597200622094</v>
      </c>
      <c r="N264" s="135">
        <f t="shared" si="210"/>
        <v>1.5552099533437014</v>
      </c>
      <c r="O264" s="135">
        <f t="shared" si="210"/>
        <v>10.886469673405911</v>
      </c>
      <c r="P264" s="135">
        <f t="shared" si="210"/>
        <v>0.31104199066874028</v>
      </c>
      <c r="Q264" s="135">
        <f t="shared" si="210"/>
        <v>0</v>
      </c>
      <c r="R264" s="135">
        <f t="shared" si="210"/>
        <v>0</v>
      </c>
      <c r="S264" s="135">
        <f t="shared" si="210"/>
        <v>0</v>
      </c>
      <c r="T264" s="135">
        <f t="shared" si="210"/>
        <v>0</v>
      </c>
      <c r="U264" s="135">
        <f t="shared" si="210"/>
        <v>0.31104199066874028</v>
      </c>
      <c r="V264" s="135">
        <f t="shared" si="210"/>
        <v>0</v>
      </c>
      <c r="W264" s="135">
        <f t="shared" si="210"/>
        <v>0.62208398133748055</v>
      </c>
      <c r="X264" s="135">
        <f t="shared" si="210"/>
        <v>0</v>
      </c>
      <c r="Y264" s="135">
        <f t="shared" si="210"/>
        <v>0</v>
      </c>
      <c r="Z264" s="135">
        <f t="shared" si="210"/>
        <v>0.31104199066874028</v>
      </c>
      <c r="AA264" s="135">
        <f t="shared" si="210"/>
        <v>0</v>
      </c>
      <c r="AB264" s="135">
        <f t="shared" si="210"/>
        <v>0</v>
      </c>
      <c r="AC264" s="135">
        <f t="shared" si="210"/>
        <v>0.31104199066874028</v>
      </c>
      <c r="AD264" s="135">
        <f t="shared" si="210"/>
        <v>0</v>
      </c>
      <c r="AE264" s="135">
        <f t="shared" si="210"/>
        <v>2.7993779160186625</v>
      </c>
      <c r="AF264" s="135">
        <f t="shared" si="210"/>
        <v>16.174183514774494</v>
      </c>
      <c r="AG264" s="135">
        <f t="shared" si="210"/>
        <v>55.832037325038883</v>
      </c>
      <c r="AH264" s="135">
        <f t="shared" si="210"/>
        <v>0</v>
      </c>
      <c r="AI264" s="135">
        <f t="shared" si="210"/>
        <v>6.8429237947122861</v>
      </c>
      <c r="AJ264" s="135">
        <f t="shared" si="210"/>
        <v>0</v>
      </c>
      <c r="AK264" s="135">
        <f t="shared" si="210"/>
        <v>2.1772939346811819</v>
      </c>
      <c r="AL264" s="135">
        <f t="shared" si="210"/>
        <v>0</v>
      </c>
      <c r="AM264" s="135">
        <f t="shared" ref="AM264:BW264" si="211">(AM97/$CD97)*100</f>
        <v>1.1851851851851851</v>
      </c>
      <c r="AN264" s="135">
        <f t="shared" si="211"/>
        <v>0.59259259259259256</v>
      </c>
      <c r="AO264" s="135">
        <f t="shared" si="211"/>
        <v>0</v>
      </c>
      <c r="AP264" s="135">
        <f t="shared" si="211"/>
        <v>0</v>
      </c>
      <c r="AQ264" s="135">
        <f t="shared" si="211"/>
        <v>0</v>
      </c>
      <c r="AR264" s="135">
        <f t="shared" si="211"/>
        <v>0</v>
      </c>
      <c r="AS264" s="135">
        <f t="shared" si="211"/>
        <v>0</v>
      </c>
      <c r="AT264" s="135">
        <f t="shared" si="211"/>
        <v>0</v>
      </c>
      <c r="AU264" s="135">
        <f t="shared" si="211"/>
        <v>0.29629629629629628</v>
      </c>
      <c r="AV264" s="135">
        <f t="shared" si="211"/>
        <v>0</v>
      </c>
      <c r="AW264" s="135">
        <f t="shared" si="211"/>
        <v>0.29629629629629628</v>
      </c>
      <c r="AX264" s="135">
        <f t="shared" si="211"/>
        <v>0</v>
      </c>
      <c r="AY264" s="135">
        <f t="shared" si="211"/>
        <v>0</v>
      </c>
      <c r="AZ264" s="135">
        <f t="shared" si="211"/>
        <v>0.29629629629629628</v>
      </c>
      <c r="BA264" s="135">
        <f t="shared" si="211"/>
        <v>0</v>
      </c>
      <c r="BB264" s="135">
        <f t="shared" si="211"/>
        <v>0</v>
      </c>
      <c r="BC264" s="135">
        <f t="shared" si="211"/>
        <v>0</v>
      </c>
      <c r="BD264" s="135">
        <f t="shared" si="211"/>
        <v>0</v>
      </c>
      <c r="BE264" s="135">
        <f t="shared" si="211"/>
        <v>0</v>
      </c>
      <c r="BF264" s="135">
        <f t="shared" si="211"/>
        <v>0</v>
      </c>
      <c r="BG264" s="135">
        <f t="shared" si="211"/>
        <v>0.29629629629629628</v>
      </c>
      <c r="BH264" s="135">
        <f t="shared" si="211"/>
        <v>0</v>
      </c>
      <c r="BI264" s="135">
        <f t="shared" si="211"/>
        <v>0</v>
      </c>
      <c r="BJ264" s="135">
        <f t="shared" si="211"/>
        <v>0</v>
      </c>
      <c r="BK264" s="135">
        <f t="shared" si="211"/>
        <v>0</v>
      </c>
      <c r="BL264" s="135">
        <f t="shared" si="211"/>
        <v>0</v>
      </c>
      <c r="BM264" s="135">
        <f t="shared" si="211"/>
        <v>0</v>
      </c>
      <c r="BN264" s="135">
        <f t="shared" si="211"/>
        <v>0</v>
      </c>
      <c r="BO264" s="135">
        <f t="shared" si="211"/>
        <v>0</v>
      </c>
      <c r="BP264" s="135">
        <f t="shared" si="211"/>
        <v>0</v>
      </c>
      <c r="BQ264" s="135">
        <f t="shared" si="211"/>
        <v>0</v>
      </c>
      <c r="BR264" s="135">
        <f t="shared" si="211"/>
        <v>0</v>
      </c>
      <c r="BS264" s="135">
        <f t="shared" si="211"/>
        <v>0.29629629629629628</v>
      </c>
      <c r="BT264" s="135">
        <f t="shared" si="211"/>
        <v>0</v>
      </c>
      <c r="BU264" s="135">
        <f t="shared" si="211"/>
        <v>0</v>
      </c>
      <c r="BV264" s="135">
        <f t="shared" si="211"/>
        <v>1.1851851851851851</v>
      </c>
      <c r="BW264" s="135">
        <f t="shared" si="211"/>
        <v>0.29629629629629628</v>
      </c>
      <c r="CA264" s="135">
        <f t="shared" si="198"/>
        <v>100</v>
      </c>
      <c r="CD264" s="135">
        <f t="shared" si="199"/>
        <v>100</v>
      </c>
    </row>
    <row r="265" spans="1:82" x14ac:dyDescent="0.2">
      <c r="A265" s="135">
        <v>3</v>
      </c>
      <c r="B265" s="136">
        <v>74</v>
      </c>
      <c r="C265" s="135" t="s">
        <v>426</v>
      </c>
      <c r="D265" s="146">
        <v>266</v>
      </c>
      <c r="E265" s="164">
        <v>326</v>
      </c>
      <c r="F265" s="135">
        <v>274</v>
      </c>
      <c r="G265" s="140">
        <f>'Revised Stratig. - April ''08'!$G$271</f>
        <v>6159</v>
      </c>
      <c r="I265" s="135">
        <f t="shared" ref="I265:AL265" si="212">(I98/$CA98)*100</f>
        <v>0</v>
      </c>
      <c r="J265" s="135">
        <f t="shared" si="212"/>
        <v>0</v>
      </c>
      <c r="K265" s="135">
        <f t="shared" si="212"/>
        <v>2.8268551236749118</v>
      </c>
      <c r="L265" s="135">
        <f t="shared" si="212"/>
        <v>0</v>
      </c>
      <c r="M265" s="135">
        <f t="shared" si="212"/>
        <v>0</v>
      </c>
      <c r="N265" s="135">
        <f t="shared" si="212"/>
        <v>0.35335689045936397</v>
      </c>
      <c r="O265" s="135">
        <f t="shared" si="212"/>
        <v>7.7738515901060072</v>
      </c>
      <c r="P265" s="135">
        <f t="shared" si="212"/>
        <v>0</v>
      </c>
      <c r="Q265" s="135">
        <f t="shared" si="212"/>
        <v>0</v>
      </c>
      <c r="R265" s="135">
        <f t="shared" si="212"/>
        <v>0</v>
      </c>
      <c r="S265" s="135">
        <f t="shared" si="212"/>
        <v>0</v>
      </c>
      <c r="T265" s="135">
        <f t="shared" si="212"/>
        <v>0</v>
      </c>
      <c r="U265" s="135">
        <f t="shared" si="212"/>
        <v>0.35335689045936397</v>
      </c>
      <c r="V265" s="135">
        <f t="shared" si="212"/>
        <v>0</v>
      </c>
      <c r="W265" s="135">
        <f t="shared" si="212"/>
        <v>0.35335689045936397</v>
      </c>
      <c r="X265" s="135">
        <f t="shared" si="212"/>
        <v>0</v>
      </c>
      <c r="Y265" s="135">
        <f t="shared" si="212"/>
        <v>0</v>
      </c>
      <c r="Z265" s="135">
        <f t="shared" si="212"/>
        <v>0</v>
      </c>
      <c r="AA265" s="135">
        <f t="shared" si="212"/>
        <v>0</v>
      </c>
      <c r="AB265" s="135">
        <f t="shared" si="212"/>
        <v>0.35335689045936397</v>
      </c>
      <c r="AC265" s="135">
        <f t="shared" si="212"/>
        <v>0.70671378091872794</v>
      </c>
      <c r="AD265" s="135">
        <f t="shared" si="212"/>
        <v>1.0600706713780919</v>
      </c>
      <c r="AE265" s="135">
        <f t="shared" si="212"/>
        <v>25.795053003533567</v>
      </c>
      <c r="AF265" s="135">
        <f t="shared" si="212"/>
        <v>2.4734982332155475</v>
      </c>
      <c r="AG265" s="135">
        <f t="shared" si="212"/>
        <v>50.53003533568905</v>
      </c>
      <c r="AH265" s="135">
        <f t="shared" si="212"/>
        <v>0</v>
      </c>
      <c r="AI265" s="135">
        <f t="shared" si="212"/>
        <v>4.5936395759717312</v>
      </c>
      <c r="AJ265" s="135">
        <f t="shared" si="212"/>
        <v>0</v>
      </c>
      <c r="AK265" s="135">
        <f t="shared" si="212"/>
        <v>1.4134275618374559</v>
      </c>
      <c r="AL265" s="135">
        <f t="shared" si="212"/>
        <v>1.4134275618374559</v>
      </c>
      <c r="AM265" s="135">
        <f t="shared" ref="AM265:BW265" si="213">(AM98/$CD98)*100</f>
        <v>1.006711409395973</v>
      </c>
      <c r="AN265" s="135">
        <f t="shared" si="213"/>
        <v>0.67114093959731547</v>
      </c>
      <c r="AO265" s="135">
        <f t="shared" si="213"/>
        <v>0</v>
      </c>
      <c r="AP265" s="135">
        <f t="shared" si="213"/>
        <v>0</v>
      </c>
      <c r="AQ265" s="135">
        <f t="shared" si="213"/>
        <v>0</v>
      </c>
      <c r="AR265" s="135">
        <f t="shared" si="213"/>
        <v>1.6778523489932886</v>
      </c>
      <c r="AS265" s="135">
        <f t="shared" si="213"/>
        <v>0</v>
      </c>
      <c r="AT265" s="135">
        <f t="shared" si="213"/>
        <v>0</v>
      </c>
      <c r="AU265" s="135">
        <f t="shared" si="213"/>
        <v>0</v>
      </c>
      <c r="AV265" s="135">
        <f t="shared" si="213"/>
        <v>0</v>
      </c>
      <c r="AW265" s="135">
        <f t="shared" si="213"/>
        <v>0</v>
      </c>
      <c r="AX265" s="135">
        <f t="shared" si="213"/>
        <v>0</v>
      </c>
      <c r="AY265" s="135">
        <f t="shared" si="213"/>
        <v>0</v>
      </c>
      <c r="AZ265" s="135">
        <f t="shared" si="213"/>
        <v>0</v>
      </c>
      <c r="BA265" s="135">
        <f t="shared" si="213"/>
        <v>0</v>
      </c>
      <c r="BB265" s="135">
        <f t="shared" si="213"/>
        <v>0</v>
      </c>
      <c r="BC265" s="135">
        <f t="shared" si="213"/>
        <v>0</v>
      </c>
      <c r="BD265" s="135">
        <f t="shared" si="213"/>
        <v>1.006711409395973</v>
      </c>
      <c r="BE265" s="135">
        <f t="shared" si="213"/>
        <v>0</v>
      </c>
      <c r="BF265" s="135">
        <f t="shared" si="213"/>
        <v>0</v>
      </c>
      <c r="BG265" s="135">
        <f t="shared" si="213"/>
        <v>0</v>
      </c>
      <c r="BH265" s="135">
        <f t="shared" si="213"/>
        <v>0</v>
      </c>
      <c r="BI265" s="135">
        <f t="shared" si="213"/>
        <v>0</v>
      </c>
      <c r="BJ265" s="135">
        <f t="shared" si="213"/>
        <v>0</v>
      </c>
      <c r="BK265" s="135">
        <f t="shared" si="213"/>
        <v>0</v>
      </c>
      <c r="BL265" s="135">
        <f t="shared" si="213"/>
        <v>0</v>
      </c>
      <c r="BM265" s="135">
        <f t="shared" si="213"/>
        <v>0</v>
      </c>
      <c r="BN265" s="135">
        <f t="shared" si="213"/>
        <v>0</v>
      </c>
      <c r="BO265" s="135">
        <f t="shared" si="213"/>
        <v>0</v>
      </c>
      <c r="BP265" s="135">
        <f t="shared" si="213"/>
        <v>0</v>
      </c>
      <c r="BQ265" s="135">
        <f t="shared" si="213"/>
        <v>0</v>
      </c>
      <c r="BR265" s="135">
        <f t="shared" si="213"/>
        <v>0</v>
      </c>
      <c r="BS265" s="135">
        <f t="shared" si="213"/>
        <v>0</v>
      </c>
      <c r="BT265" s="135">
        <f t="shared" si="213"/>
        <v>0</v>
      </c>
      <c r="BU265" s="135">
        <f t="shared" si="213"/>
        <v>0.67114093959731547</v>
      </c>
      <c r="BV265" s="135">
        <f t="shared" si="213"/>
        <v>0</v>
      </c>
      <c r="BW265" s="135">
        <f t="shared" si="213"/>
        <v>0</v>
      </c>
      <c r="CA265" s="135">
        <f t="shared" si="198"/>
        <v>100</v>
      </c>
      <c r="CD265" s="135">
        <f t="shared" si="199"/>
        <v>100</v>
      </c>
    </row>
    <row r="266" spans="1:82" x14ac:dyDescent="0.2">
      <c r="A266" s="135">
        <v>3</v>
      </c>
      <c r="B266" s="136">
        <v>84</v>
      </c>
      <c r="C266" s="135" t="s">
        <v>426</v>
      </c>
      <c r="D266" s="146">
        <v>276</v>
      </c>
      <c r="E266" s="164">
        <v>336</v>
      </c>
      <c r="F266" s="135">
        <v>284</v>
      </c>
      <c r="G266" s="140">
        <f>'Revised Stratig. - April ''08'!$G$281</f>
        <v>6352</v>
      </c>
      <c r="I266" s="135">
        <f t="shared" ref="I266:AL266" si="214">(I99/$CA99)*100</f>
        <v>0</v>
      </c>
      <c r="J266" s="135">
        <f t="shared" si="214"/>
        <v>0</v>
      </c>
      <c r="K266" s="135">
        <f t="shared" si="214"/>
        <v>1.1928429423459244</v>
      </c>
      <c r="L266" s="135">
        <f t="shared" si="214"/>
        <v>0</v>
      </c>
      <c r="M266" s="135">
        <f t="shared" si="214"/>
        <v>0</v>
      </c>
      <c r="N266" s="135">
        <f t="shared" si="214"/>
        <v>0.39761431411530812</v>
      </c>
      <c r="O266" s="135">
        <f t="shared" si="214"/>
        <v>6.3618290258449299</v>
      </c>
      <c r="P266" s="135">
        <f t="shared" si="214"/>
        <v>0</v>
      </c>
      <c r="Q266" s="135">
        <f t="shared" si="214"/>
        <v>0</v>
      </c>
      <c r="R266" s="135">
        <f t="shared" si="214"/>
        <v>0.39761431411530812</v>
      </c>
      <c r="S266" s="135">
        <f t="shared" si="214"/>
        <v>0</v>
      </c>
      <c r="T266" s="135">
        <f t="shared" si="214"/>
        <v>0</v>
      </c>
      <c r="U266" s="135">
        <f t="shared" si="214"/>
        <v>0</v>
      </c>
      <c r="V266" s="135">
        <f t="shared" si="214"/>
        <v>0.39761431411530812</v>
      </c>
      <c r="W266" s="135">
        <f t="shared" si="214"/>
        <v>0.39761431411530812</v>
      </c>
      <c r="X266" s="135">
        <f t="shared" si="214"/>
        <v>0</v>
      </c>
      <c r="Y266" s="135">
        <f t="shared" si="214"/>
        <v>0</v>
      </c>
      <c r="Z266" s="135">
        <f t="shared" si="214"/>
        <v>0</v>
      </c>
      <c r="AA266" s="135">
        <f t="shared" si="214"/>
        <v>0</v>
      </c>
      <c r="AB266" s="135">
        <f t="shared" si="214"/>
        <v>0</v>
      </c>
      <c r="AC266" s="135">
        <f t="shared" si="214"/>
        <v>0.39761431411530812</v>
      </c>
      <c r="AD266" s="135">
        <f t="shared" si="214"/>
        <v>0</v>
      </c>
      <c r="AE266" s="135">
        <f t="shared" si="214"/>
        <v>17.495029821073558</v>
      </c>
      <c r="AF266" s="135">
        <f t="shared" si="214"/>
        <v>2.3856858846918487</v>
      </c>
      <c r="AG266" s="135">
        <f t="shared" si="214"/>
        <v>61.033797216699803</v>
      </c>
      <c r="AH266" s="135">
        <f t="shared" si="214"/>
        <v>0</v>
      </c>
      <c r="AI266" s="135">
        <f t="shared" si="214"/>
        <v>7.9522862823061633</v>
      </c>
      <c r="AJ266" s="135">
        <f t="shared" si="214"/>
        <v>0</v>
      </c>
      <c r="AK266" s="135">
        <f t="shared" si="214"/>
        <v>0.39761431411530812</v>
      </c>
      <c r="AL266" s="135">
        <f t="shared" si="214"/>
        <v>1.1928429423459244</v>
      </c>
      <c r="AM266" s="135">
        <f t="shared" ref="AM266:BW266" si="215">(AM99/$CD99)*100</f>
        <v>0</v>
      </c>
      <c r="AN266" s="135">
        <f t="shared" si="215"/>
        <v>0.77071290944123316</v>
      </c>
      <c r="AO266" s="135">
        <f t="shared" si="215"/>
        <v>0</v>
      </c>
      <c r="AP266" s="135">
        <f t="shared" si="215"/>
        <v>0</v>
      </c>
      <c r="AQ266" s="135">
        <f t="shared" si="215"/>
        <v>0</v>
      </c>
      <c r="AR266" s="135">
        <f t="shared" si="215"/>
        <v>0</v>
      </c>
      <c r="AS266" s="135">
        <f t="shared" si="215"/>
        <v>0</v>
      </c>
      <c r="AT266" s="135">
        <f t="shared" si="215"/>
        <v>0</v>
      </c>
      <c r="AU266" s="135">
        <f t="shared" si="215"/>
        <v>0.77071290944123316</v>
      </c>
      <c r="AV266" s="135">
        <f t="shared" si="215"/>
        <v>0</v>
      </c>
      <c r="AW266" s="135">
        <f t="shared" si="215"/>
        <v>0</v>
      </c>
      <c r="AX266" s="135">
        <f t="shared" si="215"/>
        <v>0.38535645472061658</v>
      </c>
      <c r="AY266" s="135">
        <f t="shared" si="215"/>
        <v>0</v>
      </c>
      <c r="AZ266" s="135">
        <f t="shared" si="215"/>
        <v>0.38535645472061658</v>
      </c>
      <c r="BA266" s="135">
        <f t="shared" si="215"/>
        <v>0</v>
      </c>
      <c r="BB266" s="135">
        <f t="shared" si="215"/>
        <v>0</v>
      </c>
      <c r="BC266" s="135">
        <f t="shared" si="215"/>
        <v>0</v>
      </c>
      <c r="BD266" s="135">
        <f t="shared" si="215"/>
        <v>0</v>
      </c>
      <c r="BE266" s="135">
        <f t="shared" si="215"/>
        <v>0</v>
      </c>
      <c r="BF266" s="135">
        <f t="shared" si="215"/>
        <v>0</v>
      </c>
      <c r="BG266" s="135">
        <f t="shared" si="215"/>
        <v>0</v>
      </c>
      <c r="BH266" s="135">
        <f t="shared" si="215"/>
        <v>0</v>
      </c>
      <c r="BI266" s="135">
        <f t="shared" si="215"/>
        <v>0</v>
      </c>
      <c r="BJ266" s="135">
        <f t="shared" si="215"/>
        <v>0</v>
      </c>
      <c r="BK266" s="135">
        <f t="shared" si="215"/>
        <v>0</v>
      </c>
      <c r="BL266" s="135">
        <f t="shared" si="215"/>
        <v>0</v>
      </c>
      <c r="BM266" s="135">
        <f t="shared" si="215"/>
        <v>0</v>
      </c>
      <c r="BN266" s="135">
        <f t="shared" si="215"/>
        <v>0</v>
      </c>
      <c r="BO266" s="135">
        <f t="shared" si="215"/>
        <v>0</v>
      </c>
      <c r="BP266" s="135">
        <f t="shared" si="215"/>
        <v>0</v>
      </c>
      <c r="BQ266" s="135">
        <f t="shared" si="215"/>
        <v>0</v>
      </c>
      <c r="BR266" s="135">
        <f t="shared" si="215"/>
        <v>0</v>
      </c>
      <c r="BS266" s="135">
        <f t="shared" si="215"/>
        <v>0</v>
      </c>
      <c r="BT266" s="135">
        <f t="shared" si="215"/>
        <v>0</v>
      </c>
      <c r="BU266" s="135">
        <f t="shared" si="215"/>
        <v>0.77071290944123316</v>
      </c>
      <c r="BV266" s="135">
        <f t="shared" si="215"/>
        <v>0</v>
      </c>
      <c r="BW266" s="135">
        <f t="shared" si="215"/>
        <v>0</v>
      </c>
      <c r="CA266" s="135">
        <f t="shared" si="198"/>
        <v>100</v>
      </c>
      <c r="CD266" s="135">
        <f t="shared" si="199"/>
        <v>100</v>
      </c>
    </row>
    <row r="267" spans="1:82" x14ac:dyDescent="0.2">
      <c r="A267" s="135">
        <v>3</v>
      </c>
      <c r="B267" s="136">
        <v>94</v>
      </c>
      <c r="C267" s="135" t="s">
        <v>426</v>
      </c>
      <c r="D267" s="146">
        <v>286</v>
      </c>
      <c r="E267" s="164">
        <v>346</v>
      </c>
      <c r="F267" s="135">
        <v>294</v>
      </c>
      <c r="G267" s="140">
        <f>'Revised Stratig. - April ''08'!$G$291</f>
        <v>6565</v>
      </c>
      <c r="I267" s="135">
        <f t="shared" ref="I267:AL267" si="216">(I100/$CA100)*100</f>
        <v>1.048951048951049</v>
      </c>
      <c r="J267" s="135">
        <f t="shared" si="216"/>
        <v>0</v>
      </c>
      <c r="K267" s="135">
        <f t="shared" si="216"/>
        <v>1.048951048951049</v>
      </c>
      <c r="L267" s="135">
        <f t="shared" si="216"/>
        <v>0</v>
      </c>
      <c r="M267" s="135">
        <f t="shared" si="216"/>
        <v>0</v>
      </c>
      <c r="N267" s="135">
        <f t="shared" si="216"/>
        <v>1.048951048951049</v>
      </c>
      <c r="O267" s="135">
        <f t="shared" si="216"/>
        <v>17.832167832167833</v>
      </c>
      <c r="P267" s="135">
        <f t="shared" si="216"/>
        <v>0</v>
      </c>
      <c r="Q267" s="135">
        <f t="shared" si="216"/>
        <v>0</v>
      </c>
      <c r="R267" s="135">
        <f t="shared" si="216"/>
        <v>0</v>
      </c>
      <c r="S267" s="135">
        <f t="shared" si="216"/>
        <v>0</v>
      </c>
      <c r="T267" s="135">
        <f t="shared" si="216"/>
        <v>0</v>
      </c>
      <c r="U267" s="135">
        <f t="shared" si="216"/>
        <v>0</v>
      </c>
      <c r="V267" s="135">
        <f t="shared" si="216"/>
        <v>0</v>
      </c>
      <c r="W267" s="135">
        <f t="shared" si="216"/>
        <v>0</v>
      </c>
      <c r="X267" s="135">
        <f t="shared" si="216"/>
        <v>0</v>
      </c>
      <c r="Y267" s="135">
        <f t="shared" si="216"/>
        <v>0</v>
      </c>
      <c r="Z267" s="135">
        <f t="shared" si="216"/>
        <v>0</v>
      </c>
      <c r="AA267" s="135">
        <f t="shared" si="216"/>
        <v>0</v>
      </c>
      <c r="AB267" s="135">
        <f t="shared" si="216"/>
        <v>0</v>
      </c>
      <c r="AC267" s="135">
        <f t="shared" si="216"/>
        <v>2.4475524475524475</v>
      </c>
      <c r="AD267" s="135">
        <f t="shared" si="216"/>
        <v>0.69930069930069927</v>
      </c>
      <c r="AE267" s="135">
        <f t="shared" si="216"/>
        <v>24.125874125874127</v>
      </c>
      <c r="AF267" s="135">
        <f t="shared" si="216"/>
        <v>1.3986013986013985</v>
      </c>
      <c r="AG267" s="135">
        <f t="shared" si="216"/>
        <v>44.05594405594406</v>
      </c>
      <c r="AH267" s="135">
        <f t="shared" si="216"/>
        <v>0</v>
      </c>
      <c r="AI267" s="135">
        <f t="shared" si="216"/>
        <v>6.2937062937062942</v>
      </c>
      <c r="AJ267" s="135">
        <f t="shared" si="216"/>
        <v>0</v>
      </c>
      <c r="AK267" s="135">
        <f t="shared" si="216"/>
        <v>0</v>
      </c>
      <c r="AL267" s="135">
        <f t="shared" si="216"/>
        <v>0</v>
      </c>
      <c r="AM267" s="135">
        <f t="shared" ref="AM267:BW267" si="217">(AM100/$CD100)*100</f>
        <v>0.95541401273885351</v>
      </c>
      <c r="AN267" s="135">
        <f t="shared" si="217"/>
        <v>0.31847133757961787</v>
      </c>
      <c r="AO267" s="135">
        <f t="shared" si="217"/>
        <v>0</v>
      </c>
      <c r="AP267" s="135">
        <f t="shared" si="217"/>
        <v>0</v>
      </c>
      <c r="AQ267" s="135">
        <f t="shared" si="217"/>
        <v>0</v>
      </c>
      <c r="AR267" s="135">
        <f t="shared" si="217"/>
        <v>0</v>
      </c>
      <c r="AS267" s="135">
        <f t="shared" si="217"/>
        <v>0.31847133757961787</v>
      </c>
      <c r="AT267" s="135">
        <f t="shared" si="217"/>
        <v>0</v>
      </c>
      <c r="AU267" s="135">
        <f t="shared" si="217"/>
        <v>0</v>
      </c>
      <c r="AV267" s="135">
        <f t="shared" si="217"/>
        <v>0</v>
      </c>
      <c r="AW267" s="135">
        <f t="shared" si="217"/>
        <v>0</v>
      </c>
      <c r="AX267" s="135">
        <f t="shared" si="217"/>
        <v>0.31847133757961787</v>
      </c>
      <c r="AY267" s="135">
        <f t="shared" si="217"/>
        <v>0</v>
      </c>
      <c r="AZ267" s="135">
        <f t="shared" si="217"/>
        <v>0</v>
      </c>
      <c r="BA267" s="135">
        <f t="shared" si="217"/>
        <v>5.4140127388535033</v>
      </c>
      <c r="BB267" s="135">
        <f t="shared" si="217"/>
        <v>0</v>
      </c>
      <c r="BC267" s="135">
        <f t="shared" si="217"/>
        <v>1.2738853503184715</v>
      </c>
      <c r="BD267" s="135">
        <f t="shared" si="217"/>
        <v>0</v>
      </c>
      <c r="BE267" s="135">
        <f t="shared" si="217"/>
        <v>0</v>
      </c>
      <c r="BF267" s="135">
        <f t="shared" si="217"/>
        <v>0</v>
      </c>
      <c r="BG267" s="135">
        <f t="shared" si="217"/>
        <v>0</v>
      </c>
      <c r="BH267" s="135">
        <f t="shared" si="217"/>
        <v>0</v>
      </c>
      <c r="BI267" s="135">
        <f t="shared" si="217"/>
        <v>0</v>
      </c>
      <c r="BJ267" s="135">
        <f t="shared" si="217"/>
        <v>0</v>
      </c>
      <c r="BK267" s="135">
        <f t="shared" si="217"/>
        <v>0</v>
      </c>
      <c r="BL267" s="135">
        <f t="shared" si="217"/>
        <v>0.31847133757961787</v>
      </c>
      <c r="BM267" s="135">
        <f t="shared" si="217"/>
        <v>0</v>
      </c>
      <c r="BN267" s="135">
        <f t="shared" si="217"/>
        <v>0</v>
      </c>
      <c r="BO267" s="135">
        <f t="shared" si="217"/>
        <v>0</v>
      </c>
      <c r="BP267" s="135">
        <f t="shared" si="217"/>
        <v>0</v>
      </c>
      <c r="BQ267" s="135">
        <f t="shared" si="217"/>
        <v>0</v>
      </c>
      <c r="BR267" s="135">
        <f t="shared" si="217"/>
        <v>0</v>
      </c>
      <c r="BS267" s="135">
        <f t="shared" si="217"/>
        <v>0</v>
      </c>
      <c r="BT267" s="135">
        <f t="shared" si="217"/>
        <v>0</v>
      </c>
      <c r="BU267" s="135">
        <f t="shared" si="217"/>
        <v>0</v>
      </c>
      <c r="BV267" s="135">
        <f t="shared" si="217"/>
        <v>0</v>
      </c>
      <c r="BW267" s="135">
        <f t="shared" si="217"/>
        <v>0</v>
      </c>
      <c r="CA267" s="135">
        <f t="shared" si="198"/>
        <v>100</v>
      </c>
      <c r="CD267" s="135">
        <f t="shared" si="199"/>
        <v>100</v>
      </c>
    </row>
    <row r="268" spans="1:82" x14ac:dyDescent="0.2">
      <c r="A268" s="135">
        <v>4</v>
      </c>
      <c r="B268" s="136">
        <v>5</v>
      </c>
      <c r="C268" s="135" t="s">
        <v>426</v>
      </c>
      <c r="D268" s="146">
        <v>296</v>
      </c>
      <c r="E268" s="164">
        <v>356</v>
      </c>
      <c r="F268" s="135">
        <v>305</v>
      </c>
      <c r="G268" s="140">
        <f>'Revised Stratig. - April ''08'!$G$301</f>
        <v>6655</v>
      </c>
      <c r="I268" s="135">
        <f t="shared" ref="I268:AL268" si="218">(I101/$CA101)*100</f>
        <v>0</v>
      </c>
      <c r="J268" s="135">
        <f t="shared" si="218"/>
        <v>0</v>
      </c>
      <c r="K268" s="135">
        <f t="shared" si="218"/>
        <v>0.3968253968253968</v>
      </c>
      <c r="L268" s="135">
        <f t="shared" si="218"/>
        <v>0</v>
      </c>
      <c r="M268" s="135">
        <f t="shared" si="218"/>
        <v>0</v>
      </c>
      <c r="N268" s="135">
        <f t="shared" si="218"/>
        <v>0.79365079365079361</v>
      </c>
      <c r="O268" s="135">
        <f t="shared" si="218"/>
        <v>14.285714285714285</v>
      </c>
      <c r="P268" s="135">
        <f t="shared" si="218"/>
        <v>0</v>
      </c>
      <c r="Q268" s="135">
        <f t="shared" si="218"/>
        <v>0</v>
      </c>
      <c r="R268" s="135">
        <f t="shared" si="218"/>
        <v>0</v>
      </c>
      <c r="S268" s="135">
        <f t="shared" si="218"/>
        <v>0</v>
      </c>
      <c r="T268" s="135">
        <f t="shared" si="218"/>
        <v>0</v>
      </c>
      <c r="U268" s="135">
        <f t="shared" si="218"/>
        <v>0</v>
      </c>
      <c r="V268" s="135">
        <f t="shared" si="218"/>
        <v>0</v>
      </c>
      <c r="W268" s="135">
        <f t="shared" si="218"/>
        <v>0.79365079365079361</v>
      </c>
      <c r="X268" s="135">
        <f t="shared" si="218"/>
        <v>0</v>
      </c>
      <c r="Y268" s="135">
        <f t="shared" si="218"/>
        <v>0</v>
      </c>
      <c r="Z268" s="135">
        <f t="shared" si="218"/>
        <v>0</v>
      </c>
      <c r="AA268" s="135">
        <f t="shared" si="218"/>
        <v>0</v>
      </c>
      <c r="AB268" s="135">
        <f t="shared" si="218"/>
        <v>0</v>
      </c>
      <c r="AC268" s="135">
        <f t="shared" si="218"/>
        <v>1.984126984126984</v>
      </c>
      <c r="AD268" s="135">
        <f t="shared" si="218"/>
        <v>0</v>
      </c>
      <c r="AE268" s="135">
        <f t="shared" si="218"/>
        <v>7.9365079365079358</v>
      </c>
      <c r="AF268" s="135">
        <f t="shared" si="218"/>
        <v>1.984126984126984</v>
      </c>
      <c r="AG268" s="135">
        <f t="shared" si="218"/>
        <v>59.126984126984127</v>
      </c>
      <c r="AH268" s="135">
        <f t="shared" si="218"/>
        <v>0</v>
      </c>
      <c r="AI268" s="135">
        <f t="shared" si="218"/>
        <v>12.301587301587301</v>
      </c>
      <c r="AJ268" s="135">
        <f t="shared" si="218"/>
        <v>0</v>
      </c>
      <c r="AK268" s="135">
        <f t="shared" si="218"/>
        <v>0</v>
      </c>
      <c r="AL268" s="135">
        <f t="shared" si="218"/>
        <v>0.3968253968253968</v>
      </c>
      <c r="AM268" s="135">
        <f t="shared" ref="AM268:BW268" si="219">(AM101/$CD101)*100</f>
        <v>0</v>
      </c>
      <c r="AN268" s="135">
        <f t="shared" si="219"/>
        <v>0.76335877862595414</v>
      </c>
      <c r="AO268" s="135">
        <f t="shared" si="219"/>
        <v>0</v>
      </c>
      <c r="AP268" s="135">
        <f t="shared" si="219"/>
        <v>0</v>
      </c>
      <c r="AQ268" s="135">
        <f t="shared" si="219"/>
        <v>0</v>
      </c>
      <c r="AR268" s="135">
        <f t="shared" si="219"/>
        <v>0.76335877862595414</v>
      </c>
      <c r="AS268" s="135">
        <f t="shared" si="219"/>
        <v>0</v>
      </c>
      <c r="AT268" s="135">
        <f t="shared" si="219"/>
        <v>0</v>
      </c>
      <c r="AU268" s="135">
        <f t="shared" si="219"/>
        <v>1.5267175572519083</v>
      </c>
      <c r="AV268" s="135">
        <f t="shared" si="219"/>
        <v>0</v>
      </c>
      <c r="AW268" s="135">
        <f t="shared" si="219"/>
        <v>0</v>
      </c>
      <c r="AX268" s="135">
        <f t="shared" si="219"/>
        <v>0</v>
      </c>
      <c r="AY268" s="135">
        <f t="shared" si="219"/>
        <v>0</v>
      </c>
      <c r="AZ268" s="135">
        <f t="shared" si="219"/>
        <v>0.38167938931297707</v>
      </c>
      <c r="BA268" s="135">
        <f t="shared" si="219"/>
        <v>0</v>
      </c>
      <c r="BB268" s="135">
        <f t="shared" si="219"/>
        <v>0</v>
      </c>
      <c r="BC268" s="135">
        <f t="shared" si="219"/>
        <v>0</v>
      </c>
      <c r="BD268" s="135">
        <f t="shared" si="219"/>
        <v>0</v>
      </c>
      <c r="BE268" s="135">
        <f t="shared" si="219"/>
        <v>0</v>
      </c>
      <c r="BF268" s="135">
        <f t="shared" si="219"/>
        <v>0</v>
      </c>
      <c r="BG268" s="135">
        <f t="shared" si="219"/>
        <v>0</v>
      </c>
      <c r="BH268" s="135">
        <f t="shared" si="219"/>
        <v>0</v>
      </c>
      <c r="BI268" s="135">
        <f t="shared" si="219"/>
        <v>0</v>
      </c>
      <c r="BJ268" s="135">
        <f t="shared" si="219"/>
        <v>0</v>
      </c>
      <c r="BK268" s="135">
        <f t="shared" si="219"/>
        <v>0</v>
      </c>
      <c r="BL268" s="135">
        <f t="shared" si="219"/>
        <v>0</v>
      </c>
      <c r="BM268" s="135">
        <f t="shared" si="219"/>
        <v>0</v>
      </c>
      <c r="BN268" s="135">
        <f t="shared" si="219"/>
        <v>0</v>
      </c>
      <c r="BO268" s="135">
        <f t="shared" si="219"/>
        <v>0</v>
      </c>
      <c r="BP268" s="135">
        <f t="shared" si="219"/>
        <v>0</v>
      </c>
      <c r="BQ268" s="135">
        <f t="shared" si="219"/>
        <v>0</v>
      </c>
      <c r="BR268" s="135">
        <f t="shared" si="219"/>
        <v>0</v>
      </c>
      <c r="BS268" s="135">
        <f t="shared" si="219"/>
        <v>0</v>
      </c>
      <c r="BT268" s="135">
        <f t="shared" si="219"/>
        <v>0.38167938931297707</v>
      </c>
      <c r="BU268" s="135">
        <f t="shared" si="219"/>
        <v>0</v>
      </c>
      <c r="BV268" s="135">
        <f t="shared" si="219"/>
        <v>0</v>
      </c>
      <c r="BW268" s="135">
        <f t="shared" si="219"/>
        <v>0</v>
      </c>
      <c r="CA268" s="135">
        <f t="shared" si="198"/>
        <v>100</v>
      </c>
      <c r="CD268" s="135">
        <f t="shared" si="199"/>
        <v>100</v>
      </c>
    </row>
    <row r="269" spans="1:82" x14ac:dyDescent="0.2">
      <c r="A269" s="135">
        <v>4</v>
      </c>
      <c r="B269" s="136">
        <v>15</v>
      </c>
      <c r="C269" s="135" t="s">
        <v>426</v>
      </c>
      <c r="D269" s="146">
        <v>306</v>
      </c>
      <c r="E269" s="164">
        <v>366</v>
      </c>
      <c r="F269" s="135">
        <v>315</v>
      </c>
      <c r="G269" s="140">
        <f>'Revised Stratig. - April ''08'!$G$311</f>
        <v>6923</v>
      </c>
      <c r="I269" s="135">
        <f t="shared" ref="I269:AL269" si="220">(I102/$CA102)*100</f>
        <v>0</v>
      </c>
      <c r="J269" s="135">
        <f t="shared" si="220"/>
        <v>0</v>
      </c>
      <c r="K269" s="135">
        <f t="shared" si="220"/>
        <v>0</v>
      </c>
      <c r="L269" s="135">
        <f t="shared" si="220"/>
        <v>0</v>
      </c>
      <c r="M269" s="135">
        <f t="shared" si="220"/>
        <v>0</v>
      </c>
      <c r="N269" s="135">
        <f t="shared" si="220"/>
        <v>1.1857707509881421</v>
      </c>
      <c r="O269" s="135">
        <f t="shared" si="220"/>
        <v>13.83399209486166</v>
      </c>
      <c r="P269" s="135">
        <f t="shared" si="220"/>
        <v>0</v>
      </c>
      <c r="Q269" s="135">
        <f t="shared" si="220"/>
        <v>0</v>
      </c>
      <c r="R269" s="135">
        <f t="shared" si="220"/>
        <v>0</v>
      </c>
      <c r="S269" s="135">
        <f t="shared" si="220"/>
        <v>0</v>
      </c>
      <c r="T269" s="135">
        <f t="shared" si="220"/>
        <v>0</v>
      </c>
      <c r="U269" s="135">
        <f t="shared" si="220"/>
        <v>0</v>
      </c>
      <c r="V269" s="135">
        <f t="shared" si="220"/>
        <v>0</v>
      </c>
      <c r="W269" s="135">
        <f t="shared" si="220"/>
        <v>0</v>
      </c>
      <c r="X269" s="135">
        <f t="shared" si="220"/>
        <v>0</v>
      </c>
      <c r="Y269" s="135">
        <f t="shared" si="220"/>
        <v>0</v>
      </c>
      <c r="Z269" s="135">
        <f t="shared" si="220"/>
        <v>0</v>
      </c>
      <c r="AA269" s="135">
        <f t="shared" si="220"/>
        <v>0</v>
      </c>
      <c r="AB269" s="135">
        <f t="shared" si="220"/>
        <v>0</v>
      </c>
      <c r="AC269" s="135">
        <f t="shared" si="220"/>
        <v>0.79051383399209485</v>
      </c>
      <c r="AD269" s="135">
        <f t="shared" si="220"/>
        <v>0.19762845849802371</v>
      </c>
      <c r="AE269" s="135">
        <f t="shared" si="220"/>
        <v>6.5217391304347823</v>
      </c>
      <c r="AF269" s="135">
        <f t="shared" si="220"/>
        <v>1.9762845849802373</v>
      </c>
      <c r="AG269" s="135">
        <f t="shared" si="220"/>
        <v>69.565217391304344</v>
      </c>
      <c r="AH269" s="135">
        <f t="shared" si="220"/>
        <v>0</v>
      </c>
      <c r="AI269" s="135">
        <f t="shared" si="220"/>
        <v>5.1383399209486171</v>
      </c>
      <c r="AJ269" s="135">
        <f t="shared" si="220"/>
        <v>0</v>
      </c>
      <c r="AK269" s="135">
        <f t="shared" si="220"/>
        <v>0</v>
      </c>
      <c r="AL269" s="135">
        <f t="shared" si="220"/>
        <v>0.79051383399209485</v>
      </c>
      <c r="AM269" s="135">
        <f t="shared" ref="AM269:BW269" si="221">(AM102/$CD102)*100</f>
        <v>0.37593984962406013</v>
      </c>
      <c r="AN269" s="135">
        <f t="shared" si="221"/>
        <v>1.1278195488721803</v>
      </c>
      <c r="AO269" s="135">
        <f t="shared" si="221"/>
        <v>0</v>
      </c>
      <c r="AP269" s="135">
        <f t="shared" si="221"/>
        <v>0</v>
      </c>
      <c r="AQ269" s="135">
        <f t="shared" si="221"/>
        <v>0</v>
      </c>
      <c r="AR269" s="135">
        <f t="shared" si="221"/>
        <v>0</v>
      </c>
      <c r="AS269" s="135">
        <f t="shared" si="221"/>
        <v>0</v>
      </c>
      <c r="AT269" s="135">
        <f t="shared" si="221"/>
        <v>0</v>
      </c>
      <c r="AU269" s="135">
        <f t="shared" si="221"/>
        <v>1.1278195488721803</v>
      </c>
      <c r="AV269" s="135">
        <f t="shared" si="221"/>
        <v>0.37593984962406013</v>
      </c>
      <c r="AW269" s="135">
        <f t="shared" si="221"/>
        <v>0</v>
      </c>
      <c r="AX269" s="135">
        <f t="shared" si="221"/>
        <v>0</v>
      </c>
      <c r="AY269" s="135">
        <f t="shared" si="221"/>
        <v>0</v>
      </c>
      <c r="AZ269" s="135">
        <f t="shared" si="221"/>
        <v>0.37593984962406013</v>
      </c>
      <c r="BA269" s="135">
        <f t="shared" si="221"/>
        <v>0</v>
      </c>
      <c r="BB269" s="135">
        <f t="shared" si="221"/>
        <v>0</v>
      </c>
      <c r="BC269" s="135">
        <f t="shared" si="221"/>
        <v>0</v>
      </c>
      <c r="BD269" s="135">
        <f t="shared" si="221"/>
        <v>0.37593984962406013</v>
      </c>
      <c r="BE269" s="135">
        <f t="shared" si="221"/>
        <v>0</v>
      </c>
      <c r="BF269" s="135">
        <f t="shared" si="221"/>
        <v>0</v>
      </c>
      <c r="BG269" s="135">
        <f t="shared" si="221"/>
        <v>0</v>
      </c>
      <c r="BH269" s="135">
        <f t="shared" si="221"/>
        <v>0.75187969924812026</v>
      </c>
      <c r="BI269" s="135">
        <f t="shared" si="221"/>
        <v>0</v>
      </c>
      <c r="BJ269" s="135">
        <f t="shared" si="221"/>
        <v>0</v>
      </c>
      <c r="BK269" s="135">
        <f t="shared" si="221"/>
        <v>0</v>
      </c>
      <c r="BL269" s="135">
        <f t="shared" si="221"/>
        <v>0.37593984962406013</v>
      </c>
      <c r="BM269" s="135">
        <f t="shared" si="221"/>
        <v>0</v>
      </c>
      <c r="BN269" s="135">
        <f t="shared" si="221"/>
        <v>0</v>
      </c>
      <c r="BO269" s="135">
        <f t="shared" si="221"/>
        <v>0</v>
      </c>
      <c r="BP269" s="135">
        <f t="shared" si="221"/>
        <v>0</v>
      </c>
      <c r="BQ269" s="135">
        <f t="shared" si="221"/>
        <v>0</v>
      </c>
      <c r="BR269" s="135">
        <f t="shared" si="221"/>
        <v>0</v>
      </c>
      <c r="BS269" s="135">
        <f t="shared" si="221"/>
        <v>0</v>
      </c>
      <c r="BT269" s="135">
        <f t="shared" si="221"/>
        <v>0</v>
      </c>
      <c r="BU269" s="135">
        <f t="shared" si="221"/>
        <v>0</v>
      </c>
      <c r="BV269" s="135">
        <f t="shared" si="221"/>
        <v>0</v>
      </c>
      <c r="BW269" s="135">
        <f t="shared" si="221"/>
        <v>0</v>
      </c>
      <c r="CA269" s="135">
        <f t="shared" si="198"/>
        <v>100</v>
      </c>
      <c r="CD269" s="135">
        <f t="shared" si="199"/>
        <v>100</v>
      </c>
    </row>
    <row r="270" spans="1:82" x14ac:dyDescent="0.2">
      <c r="A270" s="135">
        <v>4</v>
      </c>
      <c r="B270" s="136">
        <v>25</v>
      </c>
      <c r="C270" s="135" t="s">
        <v>426</v>
      </c>
      <c r="D270" s="146">
        <v>316</v>
      </c>
      <c r="E270" s="164">
        <v>376</v>
      </c>
      <c r="F270" s="135">
        <v>325</v>
      </c>
      <c r="G270" s="140">
        <f>'Revised Stratig. - April ''08'!$G$321</f>
        <v>7265</v>
      </c>
      <c r="I270" s="135">
        <f t="shared" ref="I270:AL270" si="222">(I103/$CA103)*100</f>
        <v>0</v>
      </c>
      <c r="J270" s="135">
        <f t="shared" si="222"/>
        <v>0</v>
      </c>
      <c r="K270" s="135">
        <f t="shared" si="222"/>
        <v>0.39447731755424065</v>
      </c>
      <c r="L270" s="135">
        <f t="shared" si="222"/>
        <v>0</v>
      </c>
      <c r="M270" s="135">
        <f t="shared" si="222"/>
        <v>0</v>
      </c>
      <c r="N270" s="135">
        <f t="shared" si="222"/>
        <v>1.1834319526627219</v>
      </c>
      <c r="O270" s="135">
        <f t="shared" si="222"/>
        <v>25.246548323471401</v>
      </c>
      <c r="P270" s="135">
        <f t="shared" si="222"/>
        <v>0</v>
      </c>
      <c r="Q270" s="135">
        <f t="shared" si="222"/>
        <v>0</v>
      </c>
      <c r="R270" s="135">
        <f t="shared" si="222"/>
        <v>0</v>
      </c>
      <c r="S270" s="135">
        <f t="shared" si="222"/>
        <v>0</v>
      </c>
      <c r="T270" s="135">
        <f t="shared" si="222"/>
        <v>0</v>
      </c>
      <c r="U270" s="135">
        <f t="shared" si="222"/>
        <v>0</v>
      </c>
      <c r="V270" s="135">
        <f t="shared" si="222"/>
        <v>0</v>
      </c>
      <c r="W270" s="135">
        <f t="shared" si="222"/>
        <v>0</v>
      </c>
      <c r="X270" s="135">
        <f t="shared" si="222"/>
        <v>0</v>
      </c>
      <c r="Y270" s="135">
        <f t="shared" si="222"/>
        <v>0.39447731755424065</v>
      </c>
      <c r="Z270" s="135">
        <f t="shared" si="222"/>
        <v>0</v>
      </c>
      <c r="AA270" s="135">
        <f t="shared" si="222"/>
        <v>0</v>
      </c>
      <c r="AB270" s="135">
        <f t="shared" si="222"/>
        <v>0</v>
      </c>
      <c r="AC270" s="135">
        <f t="shared" si="222"/>
        <v>0.39447731755424065</v>
      </c>
      <c r="AD270" s="135">
        <f t="shared" si="222"/>
        <v>0</v>
      </c>
      <c r="AE270" s="135">
        <f t="shared" si="222"/>
        <v>4.3392504930966469</v>
      </c>
      <c r="AF270" s="135">
        <f t="shared" si="222"/>
        <v>2.7613412228796843</v>
      </c>
      <c r="AG270" s="135">
        <f t="shared" si="222"/>
        <v>62.524654832347139</v>
      </c>
      <c r="AH270" s="135">
        <f t="shared" si="222"/>
        <v>0</v>
      </c>
      <c r="AI270" s="135">
        <f t="shared" si="222"/>
        <v>1.9723865877712032</v>
      </c>
      <c r="AJ270" s="135">
        <f t="shared" si="222"/>
        <v>0</v>
      </c>
      <c r="AK270" s="135">
        <f t="shared" si="222"/>
        <v>0.39447731755424065</v>
      </c>
      <c r="AL270" s="135">
        <f t="shared" si="222"/>
        <v>0.39447731755424065</v>
      </c>
      <c r="AM270" s="135">
        <f t="shared" ref="AM270:BW270" si="223">(AM103/$CD103)*100</f>
        <v>0</v>
      </c>
      <c r="AN270" s="135">
        <f t="shared" si="223"/>
        <v>0.37950664136622392</v>
      </c>
      <c r="AO270" s="135">
        <f t="shared" si="223"/>
        <v>0</v>
      </c>
      <c r="AP270" s="135">
        <f t="shared" si="223"/>
        <v>0</v>
      </c>
      <c r="AQ270" s="135">
        <f t="shared" si="223"/>
        <v>0</v>
      </c>
      <c r="AR270" s="135">
        <f t="shared" si="223"/>
        <v>0</v>
      </c>
      <c r="AS270" s="135">
        <f t="shared" si="223"/>
        <v>0</v>
      </c>
      <c r="AT270" s="135">
        <f t="shared" si="223"/>
        <v>0</v>
      </c>
      <c r="AU270" s="135">
        <f t="shared" si="223"/>
        <v>1.8975332068311195</v>
      </c>
      <c r="AV270" s="135">
        <f t="shared" si="223"/>
        <v>0</v>
      </c>
      <c r="AW270" s="135">
        <f t="shared" si="223"/>
        <v>0</v>
      </c>
      <c r="AX270" s="135">
        <f t="shared" si="223"/>
        <v>0.37950664136622392</v>
      </c>
      <c r="AY270" s="135">
        <f t="shared" si="223"/>
        <v>0</v>
      </c>
      <c r="AZ270" s="135">
        <f t="shared" si="223"/>
        <v>0</v>
      </c>
      <c r="BA270" s="135">
        <f t="shared" si="223"/>
        <v>0</v>
      </c>
      <c r="BB270" s="135">
        <f t="shared" si="223"/>
        <v>0</v>
      </c>
      <c r="BC270" s="135">
        <f t="shared" si="223"/>
        <v>0</v>
      </c>
      <c r="BD270" s="135">
        <f t="shared" si="223"/>
        <v>0.75901328273244784</v>
      </c>
      <c r="BE270" s="135">
        <f t="shared" si="223"/>
        <v>0</v>
      </c>
      <c r="BF270" s="135">
        <f t="shared" si="223"/>
        <v>0</v>
      </c>
      <c r="BG270" s="135">
        <f t="shared" si="223"/>
        <v>0</v>
      </c>
      <c r="BH270" s="135">
        <f t="shared" si="223"/>
        <v>0</v>
      </c>
      <c r="BI270" s="135">
        <f t="shared" si="223"/>
        <v>0</v>
      </c>
      <c r="BJ270" s="135">
        <f t="shared" si="223"/>
        <v>0</v>
      </c>
      <c r="BK270" s="135">
        <f t="shared" si="223"/>
        <v>0</v>
      </c>
      <c r="BL270" s="135">
        <f t="shared" si="223"/>
        <v>0</v>
      </c>
      <c r="BM270" s="135">
        <f t="shared" si="223"/>
        <v>0</v>
      </c>
      <c r="BN270" s="135">
        <f t="shared" si="223"/>
        <v>0</v>
      </c>
      <c r="BO270" s="135">
        <f t="shared" si="223"/>
        <v>0</v>
      </c>
      <c r="BP270" s="135">
        <f t="shared" si="223"/>
        <v>0</v>
      </c>
      <c r="BQ270" s="135">
        <f t="shared" si="223"/>
        <v>0</v>
      </c>
      <c r="BR270" s="135">
        <f t="shared" si="223"/>
        <v>0</v>
      </c>
      <c r="BS270" s="135">
        <f t="shared" si="223"/>
        <v>0</v>
      </c>
      <c r="BT270" s="135">
        <f t="shared" si="223"/>
        <v>0.37950664136622392</v>
      </c>
      <c r="BU270" s="135">
        <f t="shared" si="223"/>
        <v>0</v>
      </c>
      <c r="BV270" s="135">
        <f t="shared" si="223"/>
        <v>0</v>
      </c>
      <c r="BW270" s="135">
        <f t="shared" si="223"/>
        <v>0</v>
      </c>
      <c r="CA270" s="135">
        <f t="shared" si="198"/>
        <v>100</v>
      </c>
      <c r="CD270" s="135">
        <f t="shared" si="199"/>
        <v>100</v>
      </c>
    </row>
    <row r="271" spans="1:82" x14ac:dyDescent="0.2">
      <c r="A271" s="135">
        <v>4</v>
      </c>
      <c r="B271" s="136">
        <v>35</v>
      </c>
      <c r="C271" s="135" t="s">
        <v>426</v>
      </c>
      <c r="D271" s="146">
        <v>326</v>
      </c>
      <c r="E271" s="164">
        <v>386</v>
      </c>
      <c r="F271" s="135">
        <v>335</v>
      </c>
      <c r="G271" s="140">
        <f>'Revised Stratig. - April ''08'!$G$331</f>
        <v>7444</v>
      </c>
      <c r="I271" s="135">
        <f t="shared" ref="I271:AL271" si="224">(I104/$CA104)*100</f>
        <v>0</v>
      </c>
      <c r="J271" s="135">
        <f t="shared" si="224"/>
        <v>0</v>
      </c>
      <c r="K271" s="135">
        <f t="shared" si="224"/>
        <v>0</v>
      </c>
      <c r="L271" s="135">
        <f t="shared" si="224"/>
        <v>0</v>
      </c>
      <c r="M271" s="135">
        <f t="shared" si="224"/>
        <v>0</v>
      </c>
      <c r="N271" s="135">
        <f t="shared" si="224"/>
        <v>1.1857707509881421</v>
      </c>
      <c r="O271" s="135">
        <f t="shared" si="224"/>
        <v>43.478260869565219</v>
      </c>
      <c r="P271" s="135">
        <f t="shared" si="224"/>
        <v>0.39525691699604742</v>
      </c>
      <c r="Q271" s="135">
        <f t="shared" si="224"/>
        <v>0</v>
      </c>
      <c r="R271" s="135">
        <f t="shared" si="224"/>
        <v>0</v>
      </c>
      <c r="S271" s="135">
        <f t="shared" si="224"/>
        <v>0</v>
      </c>
      <c r="T271" s="135">
        <f t="shared" si="224"/>
        <v>0</v>
      </c>
      <c r="U271" s="135">
        <f t="shared" si="224"/>
        <v>0</v>
      </c>
      <c r="V271" s="135">
        <f t="shared" si="224"/>
        <v>0</v>
      </c>
      <c r="W271" s="135">
        <f t="shared" si="224"/>
        <v>0</v>
      </c>
      <c r="X271" s="135">
        <f t="shared" si="224"/>
        <v>0</v>
      </c>
      <c r="Y271" s="135">
        <f t="shared" si="224"/>
        <v>0.39525691699604742</v>
      </c>
      <c r="Z271" s="135">
        <f t="shared" si="224"/>
        <v>0</v>
      </c>
      <c r="AA271" s="135">
        <f t="shared" si="224"/>
        <v>0</v>
      </c>
      <c r="AB271" s="135">
        <f t="shared" si="224"/>
        <v>0</v>
      </c>
      <c r="AC271" s="135">
        <f t="shared" si="224"/>
        <v>0.79051383399209485</v>
      </c>
      <c r="AD271" s="135">
        <f t="shared" si="224"/>
        <v>0</v>
      </c>
      <c r="AE271" s="135">
        <f t="shared" si="224"/>
        <v>1.1857707509881421</v>
      </c>
      <c r="AF271" s="135">
        <f t="shared" si="224"/>
        <v>0.39525691699604742</v>
      </c>
      <c r="AG271" s="135">
        <f t="shared" si="224"/>
        <v>45.059288537549406</v>
      </c>
      <c r="AH271" s="135">
        <f t="shared" si="224"/>
        <v>0</v>
      </c>
      <c r="AI271" s="135">
        <f t="shared" si="224"/>
        <v>6.3241106719367588</v>
      </c>
      <c r="AJ271" s="135">
        <f t="shared" si="224"/>
        <v>0.39525691699604742</v>
      </c>
      <c r="AK271" s="135">
        <f t="shared" si="224"/>
        <v>0</v>
      </c>
      <c r="AL271" s="135">
        <f t="shared" si="224"/>
        <v>0.39525691699604742</v>
      </c>
      <c r="AM271" s="135">
        <f t="shared" ref="AM271:BW271" si="225">(AM104/$CD104)*100</f>
        <v>0.37313432835820892</v>
      </c>
      <c r="AN271" s="135">
        <f t="shared" si="225"/>
        <v>0</v>
      </c>
      <c r="AO271" s="135">
        <f t="shared" si="225"/>
        <v>0</v>
      </c>
      <c r="AP271" s="135">
        <f t="shared" si="225"/>
        <v>0</v>
      </c>
      <c r="AQ271" s="135">
        <f t="shared" si="225"/>
        <v>0</v>
      </c>
      <c r="AR271" s="135">
        <f t="shared" si="225"/>
        <v>0.37313432835820892</v>
      </c>
      <c r="AS271" s="135">
        <f t="shared" si="225"/>
        <v>0</v>
      </c>
      <c r="AT271" s="135">
        <f t="shared" si="225"/>
        <v>0</v>
      </c>
      <c r="AU271" s="135">
        <f t="shared" si="225"/>
        <v>2.2388059701492535</v>
      </c>
      <c r="AV271" s="135">
        <f t="shared" si="225"/>
        <v>0</v>
      </c>
      <c r="AW271" s="135">
        <f t="shared" si="225"/>
        <v>0</v>
      </c>
      <c r="AX271" s="135">
        <f t="shared" si="225"/>
        <v>0.74626865671641784</v>
      </c>
      <c r="AY271" s="135">
        <f t="shared" si="225"/>
        <v>0</v>
      </c>
      <c r="AZ271" s="135">
        <f t="shared" si="225"/>
        <v>0</v>
      </c>
      <c r="BA271" s="135">
        <f t="shared" si="225"/>
        <v>0</v>
      </c>
      <c r="BB271" s="135">
        <f t="shared" si="225"/>
        <v>0</v>
      </c>
      <c r="BC271" s="135">
        <f t="shared" si="225"/>
        <v>0</v>
      </c>
      <c r="BD271" s="135">
        <f t="shared" si="225"/>
        <v>0.74626865671641784</v>
      </c>
      <c r="BE271" s="135">
        <f t="shared" si="225"/>
        <v>0</v>
      </c>
      <c r="BF271" s="135">
        <f t="shared" si="225"/>
        <v>0</v>
      </c>
      <c r="BG271" s="135">
        <f t="shared" si="225"/>
        <v>0</v>
      </c>
      <c r="BH271" s="135">
        <f t="shared" si="225"/>
        <v>0.37313432835820892</v>
      </c>
      <c r="BI271" s="135">
        <f t="shared" si="225"/>
        <v>0</v>
      </c>
      <c r="BJ271" s="135">
        <f t="shared" si="225"/>
        <v>0</v>
      </c>
      <c r="BK271" s="135">
        <f t="shared" si="225"/>
        <v>0</v>
      </c>
      <c r="BL271" s="135">
        <f t="shared" si="225"/>
        <v>0</v>
      </c>
      <c r="BM271" s="135">
        <f t="shared" si="225"/>
        <v>0</v>
      </c>
      <c r="BN271" s="135">
        <f t="shared" si="225"/>
        <v>0</v>
      </c>
      <c r="BO271" s="135">
        <f t="shared" si="225"/>
        <v>0</v>
      </c>
      <c r="BP271" s="135">
        <f t="shared" si="225"/>
        <v>0</v>
      </c>
      <c r="BQ271" s="135">
        <f t="shared" si="225"/>
        <v>0</v>
      </c>
      <c r="BR271" s="135">
        <f t="shared" si="225"/>
        <v>0</v>
      </c>
      <c r="BS271" s="135">
        <f t="shared" si="225"/>
        <v>0</v>
      </c>
      <c r="BT271" s="135">
        <f t="shared" si="225"/>
        <v>0</v>
      </c>
      <c r="BU271" s="135">
        <f t="shared" si="225"/>
        <v>0.74626865671641784</v>
      </c>
      <c r="BV271" s="135">
        <f t="shared" si="225"/>
        <v>0</v>
      </c>
      <c r="BW271" s="135">
        <f t="shared" si="225"/>
        <v>0</v>
      </c>
      <c r="CA271" s="135">
        <f t="shared" si="198"/>
        <v>100</v>
      </c>
      <c r="CD271" s="135">
        <f t="shared" si="199"/>
        <v>100</v>
      </c>
    </row>
    <row r="272" spans="1:82" x14ac:dyDescent="0.2">
      <c r="A272" s="144">
        <v>4</v>
      </c>
      <c r="B272" s="144">
        <v>43</v>
      </c>
      <c r="C272" s="144" t="s">
        <v>434</v>
      </c>
      <c r="D272" s="152">
        <v>334</v>
      </c>
      <c r="E272" s="164">
        <v>394</v>
      </c>
      <c r="F272" s="153">
        <v>343</v>
      </c>
      <c r="G272" s="143">
        <f>'Revised Stratig. - April ''08'!$G$339</f>
        <v>7652</v>
      </c>
      <c r="I272" s="135">
        <f t="shared" ref="I272:AL272" si="226">(I105/$CA105)*100</f>
        <v>1.44</v>
      </c>
      <c r="J272" s="135">
        <f t="shared" si="226"/>
        <v>0</v>
      </c>
      <c r="K272" s="135">
        <f t="shared" si="226"/>
        <v>0</v>
      </c>
      <c r="L272" s="135">
        <f t="shared" si="226"/>
        <v>0.96</v>
      </c>
      <c r="M272" s="135">
        <f t="shared" si="226"/>
        <v>0.96</v>
      </c>
      <c r="N272" s="135">
        <f t="shared" si="226"/>
        <v>0</v>
      </c>
      <c r="O272" s="135">
        <f t="shared" si="226"/>
        <v>13.76</v>
      </c>
      <c r="P272" s="135">
        <f t="shared" si="226"/>
        <v>0</v>
      </c>
      <c r="Q272" s="135">
        <f t="shared" si="226"/>
        <v>0</v>
      </c>
      <c r="R272" s="135">
        <f t="shared" si="226"/>
        <v>0</v>
      </c>
      <c r="S272" s="135">
        <f t="shared" si="226"/>
        <v>0</v>
      </c>
      <c r="T272" s="135">
        <f t="shared" si="226"/>
        <v>0.64</v>
      </c>
      <c r="U272" s="135">
        <f t="shared" si="226"/>
        <v>0</v>
      </c>
      <c r="V272" s="135">
        <f t="shared" si="226"/>
        <v>0</v>
      </c>
      <c r="W272" s="135">
        <f t="shared" si="226"/>
        <v>0</v>
      </c>
      <c r="X272" s="135">
        <f t="shared" si="226"/>
        <v>0</v>
      </c>
      <c r="Y272" s="135">
        <f t="shared" si="226"/>
        <v>0</v>
      </c>
      <c r="Z272" s="135">
        <f t="shared" si="226"/>
        <v>0</v>
      </c>
      <c r="AA272" s="135">
        <f t="shared" si="226"/>
        <v>0</v>
      </c>
      <c r="AB272" s="135">
        <f t="shared" si="226"/>
        <v>0</v>
      </c>
      <c r="AC272" s="135">
        <f t="shared" si="226"/>
        <v>0.64</v>
      </c>
      <c r="AD272" s="135">
        <f t="shared" si="226"/>
        <v>3.6799999999999997</v>
      </c>
      <c r="AE272" s="135">
        <f t="shared" si="226"/>
        <v>10.72</v>
      </c>
      <c r="AF272" s="135">
        <f t="shared" si="226"/>
        <v>2.56</v>
      </c>
      <c r="AG272" s="135">
        <f t="shared" si="226"/>
        <v>60.480000000000004</v>
      </c>
      <c r="AH272" s="135">
        <f t="shared" si="226"/>
        <v>0</v>
      </c>
      <c r="AI272" s="135">
        <f t="shared" si="226"/>
        <v>3.2</v>
      </c>
      <c r="AJ272" s="135">
        <f t="shared" si="226"/>
        <v>0</v>
      </c>
      <c r="AK272" s="135">
        <f t="shared" si="226"/>
        <v>0.64</v>
      </c>
      <c r="AL272" s="135">
        <f t="shared" si="226"/>
        <v>0.32</v>
      </c>
      <c r="AM272" s="135">
        <f t="shared" ref="AM272:BW272" si="227">(AM105/$CD105)*100</f>
        <v>0.61823802163833075</v>
      </c>
      <c r="AN272" s="135">
        <f t="shared" si="227"/>
        <v>0</v>
      </c>
      <c r="AO272" s="135">
        <f t="shared" si="227"/>
        <v>0</v>
      </c>
      <c r="AP272" s="135">
        <f t="shared" si="227"/>
        <v>0</v>
      </c>
      <c r="AQ272" s="135">
        <f t="shared" si="227"/>
        <v>0</v>
      </c>
      <c r="AR272" s="135">
        <f t="shared" si="227"/>
        <v>0</v>
      </c>
      <c r="AS272" s="135">
        <f t="shared" si="227"/>
        <v>0</v>
      </c>
      <c r="AT272" s="135">
        <f t="shared" si="227"/>
        <v>0</v>
      </c>
      <c r="AU272" s="135">
        <f t="shared" si="227"/>
        <v>0.30911901081916537</v>
      </c>
      <c r="AV272" s="135">
        <f t="shared" si="227"/>
        <v>0</v>
      </c>
      <c r="AW272" s="135">
        <f t="shared" si="227"/>
        <v>0</v>
      </c>
      <c r="AX272" s="135">
        <f t="shared" si="227"/>
        <v>0.30911901081916537</v>
      </c>
      <c r="AY272" s="135">
        <f t="shared" si="227"/>
        <v>0</v>
      </c>
      <c r="AZ272" s="135">
        <f t="shared" si="227"/>
        <v>0.61823802163833075</v>
      </c>
      <c r="BA272" s="135">
        <f t="shared" si="227"/>
        <v>0</v>
      </c>
      <c r="BB272" s="135">
        <f t="shared" si="227"/>
        <v>0</v>
      </c>
      <c r="BC272" s="135">
        <f t="shared" si="227"/>
        <v>0</v>
      </c>
      <c r="BD272" s="135">
        <f t="shared" si="227"/>
        <v>0</v>
      </c>
      <c r="BE272" s="135">
        <f t="shared" si="227"/>
        <v>0</v>
      </c>
      <c r="BF272" s="135">
        <f t="shared" si="227"/>
        <v>0</v>
      </c>
      <c r="BG272" s="135">
        <f t="shared" si="227"/>
        <v>0</v>
      </c>
      <c r="BH272" s="135">
        <f t="shared" si="227"/>
        <v>0</v>
      </c>
      <c r="BI272" s="135">
        <f t="shared" si="227"/>
        <v>0</v>
      </c>
      <c r="BJ272" s="135">
        <f t="shared" si="227"/>
        <v>0</v>
      </c>
      <c r="BK272" s="135">
        <f t="shared" si="227"/>
        <v>0</v>
      </c>
      <c r="BL272" s="135">
        <f t="shared" si="227"/>
        <v>0</v>
      </c>
      <c r="BM272" s="135">
        <f t="shared" si="227"/>
        <v>0</v>
      </c>
      <c r="BN272" s="135">
        <f t="shared" si="227"/>
        <v>0</v>
      </c>
      <c r="BO272" s="135">
        <f t="shared" si="227"/>
        <v>0</v>
      </c>
      <c r="BP272" s="135">
        <f t="shared" si="227"/>
        <v>0</v>
      </c>
      <c r="BQ272" s="135">
        <f t="shared" si="227"/>
        <v>0</v>
      </c>
      <c r="BR272" s="135">
        <f t="shared" si="227"/>
        <v>0</v>
      </c>
      <c r="BS272" s="135">
        <f t="shared" si="227"/>
        <v>0</v>
      </c>
      <c r="BT272" s="135">
        <f t="shared" si="227"/>
        <v>0</v>
      </c>
      <c r="BU272" s="135">
        <f t="shared" si="227"/>
        <v>0.61823802163833075</v>
      </c>
      <c r="BV272" s="135">
        <f t="shared" si="227"/>
        <v>0</v>
      </c>
      <c r="BW272" s="135">
        <f t="shared" si="227"/>
        <v>0.92735703245749612</v>
      </c>
      <c r="CA272" s="135">
        <f t="shared" si="198"/>
        <v>100</v>
      </c>
      <c r="CD272" s="135">
        <f t="shared" si="199"/>
        <v>100</v>
      </c>
    </row>
    <row r="273" spans="1:82" x14ac:dyDescent="0.2">
      <c r="A273" s="135">
        <v>4</v>
      </c>
      <c r="B273" s="136">
        <v>45</v>
      </c>
      <c r="C273" s="135" t="s">
        <v>426</v>
      </c>
      <c r="D273" s="146">
        <v>336</v>
      </c>
      <c r="E273" s="164">
        <v>396</v>
      </c>
      <c r="F273" s="154">
        <v>345</v>
      </c>
      <c r="G273" s="140">
        <f>'Revised Stratig. - April ''08'!$G$341</f>
        <v>7691</v>
      </c>
      <c r="I273" s="135">
        <f t="shared" ref="I273:AL273" si="228">(I106/$CA106)*100</f>
        <v>0</v>
      </c>
      <c r="J273" s="135">
        <f t="shared" si="228"/>
        <v>0</v>
      </c>
      <c r="K273" s="135">
        <f t="shared" si="228"/>
        <v>0.39840637450199201</v>
      </c>
      <c r="L273" s="135">
        <f t="shared" si="228"/>
        <v>0</v>
      </c>
      <c r="M273" s="135">
        <f t="shared" si="228"/>
        <v>0</v>
      </c>
      <c r="N273" s="135">
        <f t="shared" si="228"/>
        <v>0.39840637450199201</v>
      </c>
      <c r="O273" s="135">
        <f t="shared" si="228"/>
        <v>18.725099601593627</v>
      </c>
      <c r="P273" s="135">
        <f t="shared" si="228"/>
        <v>0.39840637450199201</v>
      </c>
      <c r="Q273" s="135">
        <f t="shared" si="228"/>
        <v>0</v>
      </c>
      <c r="R273" s="135">
        <f t="shared" si="228"/>
        <v>0</v>
      </c>
      <c r="S273" s="135">
        <f t="shared" si="228"/>
        <v>0</v>
      </c>
      <c r="T273" s="135">
        <f t="shared" si="228"/>
        <v>0</v>
      </c>
      <c r="U273" s="135">
        <f t="shared" si="228"/>
        <v>0</v>
      </c>
      <c r="V273" s="135">
        <f t="shared" si="228"/>
        <v>0</v>
      </c>
      <c r="W273" s="135">
        <f t="shared" si="228"/>
        <v>0.39840637450199201</v>
      </c>
      <c r="X273" s="135">
        <f t="shared" si="228"/>
        <v>0</v>
      </c>
      <c r="Y273" s="135">
        <f t="shared" si="228"/>
        <v>0.39840637450199201</v>
      </c>
      <c r="Z273" s="135">
        <f t="shared" si="228"/>
        <v>0</v>
      </c>
      <c r="AA273" s="135">
        <f t="shared" si="228"/>
        <v>0</v>
      </c>
      <c r="AB273" s="135">
        <f t="shared" si="228"/>
        <v>0</v>
      </c>
      <c r="AC273" s="135">
        <f t="shared" si="228"/>
        <v>0.39840637450199201</v>
      </c>
      <c r="AD273" s="135">
        <f t="shared" si="228"/>
        <v>0</v>
      </c>
      <c r="AE273" s="135">
        <f t="shared" si="228"/>
        <v>1.9920318725099602</v>
      </c>
      <c r="AF273" s="135">
        <f t="shared" si="228"/>
        <v>2.788844621513944</v>
      </c>
      <c r="AG273" s="135">
        <f t="shared" si="228"/>
        <v>70.119521912350606</v>
      </c>
      <c r="AH273" s="135">
        <f t="shared" si="228"/>
        <v>0</v>
      </c>
      <c r="AI273" s="135">
        <f t="shared" si="228"/>
        <v>3.1872509960159361</v>
      </c>
      <c r="AJ273" s="135">
        <f t="shared" si="228"/>
        <v>0</v>
      </c>
      <c r="AK273" s="135">
        <f t="shared" si="228"/>
        <v>0</v>
      </c>
      <c r="AL273" s="135">
        <f t="shared" si="228"/>
        <v>0.79681274900398402</v>
      </c>
      <c r="AM273" s="135">
        <f t="shared" ref="AM273:BW273" si="229">(AM106/$CD106)*100</f>
        <v>0</v>
      </c>
      <c r="AN273" s="135">
        <f t="shared" si="229"/>
        <v>0.38314176245210724</v>
      </c>
      <c r="AO273" s="135">
        <f t="shared" si="229"/>
        <v>0</v>
      </c>
      <c r="AP273" s="135">
        <f t="shared" si="229"/>
        <v>0</v>
      </c>
      <c r="AQ273" s="135">
        <f t="shared" si="229"/>
        <v>0</v>
      </c>
      <c r="AR273" s="135">
        <f t="shared" si="229"/>
        <v>0</v>
      </c>
      <c r="AS273" s="135">
        <f t="shared" si="229"/>
        <v>0</v>
      </c>
      <c r="AT273" s="135">
        <f t="shared" si="229"/>
        <v>0</v>
      </c>
      <c r="AU273" s="135">
        <f t="shared" si="229"/>
        <v>2.6819923371647509</v>
      </c>
      <c r="AV273" s="135">
        <f t="shared" si="229"/>
        <v>0</v>
      </c>
      <c r="AW273" s="135">
        <f t="shared" si="229"/>
        <v>0</v>
      </c>
      <c r="AX273" s="135">
        <f t="shared" si="229"/>
        <v>0.38314176245210724</v>
      </c>
      <c r="AY273" s="135">
        <f t="shared" si="229"/>
        <v>0</v>
      </c>
      <c r="AZ273" s="135">
        <f t="shared" si="229"/>
        <v>0</v>
      </c>
      <c r="BA273" s="135">
        <f t="shared" si="229"/>
        <v>0</v>
      </c>
      <c r="BB273" s="135">
        <f t="shared" si="229"/>
        <v>0</v>
      </c>
      <c r="BC273" s="135">
        <f t="shared" si="229"/>
        <v>0</v>
      </c>
      <c r="BD273" s="135">
        <f t="shared" si="229"/>
        <v>0</v>
      </c>
      <c r="BE273" s="135">
        <f t="shared" si="229"/>
        <v>0</v>
      </c>
      <c r="BF273" s="135">
        <f t="shared" si="229"/>
        <v>0</v>
      </c>
      <c r="BG273" s="135">
        <f t="shared" si="229"/>
        <v>0</v>
      </c>
      <c r="BH273" s="135">
        <f t="shared" si="229"/>
        <v>0</v>
      </c>
      <c r="BI273" s="135">
        <f t="shared" si="229"/>
        <v>0</v>
      </c>
      <c r="BJ273" s="135">
        <f t="shared" si="229"/>
        <v>0</v>
      </c>
      <c r="BK273" s="135">
        <f t="shared" si="229"/>
        <v>0</v>
      </c>
      <c r="BL273" s="135">
        <f t="shared" si="229"/>
        <v>0</v>
      </c>
      <c r="BM273" s="135">
        <f t="shared" si="229"/>
        <v>0</v>
      </c>
      <c r="BN273" s="135">
        <f t="shared" si="229"/>
        <v>0</v>
      </c>
      <c r="BO273" s="135">
        <f t="shared" si="229"/>
        <v>0</v>
      </c>
      <c r="BP273" s="135">
        <f t="shared" si="229"/>
        <v>0</v>
      </c>
      <c r="BQ273" s="135">
        <f t="shared" si="229"/>
        <v>0</v>
      </c>
      <c r="BR273" s="135">
        <f t="shared" si="229"/>
        <v>0</v>
      </c>
      <c r="BS273" s="135">
        <f t="shared" si="229"/>
        <v>0</v>
      </c>
      <c r="BT273" s="135">
        <f t="shared" si="229"/>
        <v>0</v>
      </c>
      <c r="BU273" s="135">
        <f t="shared" si="229"/>
        <v>0.38314176245210724</v>
      </c>
      <c r="BV273" s="135">
        <f t="shared" si="229"/>
        <v>0</v>
      </c>
      <c r="BW273" s="135">
        <f t="shared" si="229"/>
        <v>0</v>
      </c>
      <c r="CA273" s="135">
        <f t="shared" si="198"/>
        <v>100</v>
      </c>
      <c r="CD273" s="135">
        <f t="shared" si="199"/>
        <v>100</v>
      </c>
    </row>
    <row r="274" spans="1:82" x14ac:dyDescent="0.2">
      <c r="A274" s="155">
        <v>4</v>
      </c>
      <c r="B274" s="155">
        <v>53</v>
      </c>
      <c r="C274" s="156" t="s">
        <v>434</v>
      </c>
      <c r="D274" s="155">
        <v>344</v>
      </c>
      <c r="E274" s="164">
        <v>404</v>
      </c>
      <c r="F274" s="157">
        <v>353</v>
      </c>
      <c r="G274" s="158">
        <f>'Revised Stratig. - April ''08'!$G$349</f>
        <v>7813</v>
      </c>
      <c r="I274" s="135">
        <f t="shared" ref="I274:AL274" si="230">(I107/$CA107)*100</f>
        <v>1.2944983818770228</v>
      </c>
      <c r="J274" s="135">
        <f t="shared" si="230"/>
        <v>0</v>
      </c>
      <c r="K274" s="135">
        <f t="shared" si="230"/>
        <v>0</v>
      </c>
      <c r="L274" s="135">
        <f t="shared" si="230"/>
        <v>0</v>
      </c>
      <c r="M274" s="135">
        <f t="shared" si="230"/>
        <v>0.64724919093851141</v>
      </c>
      <c r="N274" s="135">
        <f t="shared" si="230"/>
        <v>0</v>
      </c>
      <c r="O274" s="135">
        <f t="shared" si="230"/>
        <v>23.300970873786408</v>
      </c>
      <c r="P274" s="135">
        <f t="shared" si="230"/>
        <v>0</v>
      </c>
      <c r="Q274" s="135">
        <f t="shared" si="230"/>
        <v>0</v>
      </c>
      <c r="R274" s="135">
        <f t="shared" si="230"/>
        <v>0</v>
      </c>
      <c r="S274" s="135">
        <f t="shared" si="230"/>
        <v>0</v>
      </c>
      <c r="T274" s="135">
        <f t="shared" si="230"/>
        <v>0.64724919093851141</v>
      </c>
      <c r="U274" s="135">
        <f t="shared" si="230"/>
        <v>0</v>
      </c>
      <c r="V274" s="135">
        <f t="shared" si="230"/>
        <v>0</v>
      </c>
      <c r="W274" s="135">
        <f t="shared" si="230"/>
        <v>0</v>
      </c>
      <c r="X274" s="135">
        <f t="shared" si="230"/>
        <v>0</v>
      </c>
      <c r="Y274" s="135">
        <f t="shared" si="230"/>
        <v>0</v>
      </c>
      <c r="Z274" s="135">
        <f t="shared" si="230"/>
        <v>0</v>
      </c>
      <c r="AA274" s="135">
        <f t="shared" si="230"/>
        <v>0</v>
      </c>
      <c r="AB274" s="135">
        <f t="shared" si="230"/>
        <v>0</v>
      </c>
      <c r="AC274" s="135">
        <f t="shared" si="230"/>
        <v>0.97087378640776689</v>
      </c>
      <c r="AD274" s="135">
        <f t="shared" si="230"/>
        <v>2.7508090614886731</v>
      </c>
      <c r="AE274" s="135">
        <f t="shared" si="230"/>
        <v>10.032362459546926</v>
      </c>
      <c r="AF274" s="135">
        <f t="shared" si="230"/>
        <v>5.9870550161812295</v>
      </c>
      <c r="AG274" s="135">
        <f t="shared" si="230"/>
        <v>49.838187702265373</v>
      </c>
      <c r="AH274" s="135">
        <f t="shared" si="230"/>
        <v>0</v>
      </c>
      <c r="AI274" s="135">
        <f t="shared" si="230"/>
        <v>3.8834951456310676</v>
      </c>
      <c r="AJ274" s="135">
        <f t="shared" si="230"/>
        <v>0</v>
      </c>
      <c r="AK274" s="135">
        <f t="shared" si="230"/>
        <v>0</v>
      </c>
      <c r="AL274" s="135">
        <f t="shared" si="230"/>
        <v>0.64724919093851141</v>
      </c>
      <c r="AM274" s="135">
        <f t="shared" ref="AM274:BW274" si="231">(AM107/$CD107)*100</f>
        <v>1.5384615384615385</v>
      </c>
      <c r="AN274" s="135">
        <f t="shared" si="231"/>
        <v>0</v>
      </c>
      <c r="AO274" s="135">
        <f t="shared" si="231"/>
        <v>0</v>
      </c>
      <c r="AP274" s="135">
        <f t="shared" si="231"/>
        <v>0</v>
      </c>
      <c r="AQ274" s="135">
        <f t="shared" si="231"/>
        <v>0</v>
      </c>
      <c r="AR274" s="135">
        <f t="shared" si="231"/>
        <v>0</v>
      </c>
      <c r="AS274" s="135">
        <f t="shared" si="231"/>
        <v>0</v>
      </c>
      <c r="AT274" s="135">
        <f t="shared" si="231"/>
        <v>0</v>
      </c>
      <c r="AU274" s="135">
        <f t="shared" si="231"/>
        <v>0</v>
      </c>
      <c r="AV274" s="135">
        <f t="shared" si="231"/>
        <v>0</v>
      </c>
      <c r="AW274" s="135">
        <f t="shared" si="231"/>
        <v>0</v>
      </c>
      <c r="AX274" s="135">
        <f t="shared" si="231"/>
        <v>0.30769230769230771</v>
      </c>
      <c r="AY274" s="135">
        <f t="shared" si="231"/>
        <v>0</v>
      </c>
      <c r="AZ274" s="135">
        <f t="shared" si="231"/>
        <v>0.30769230769230771</v>
      </c>
      <c r="BA274" s="135">
        <f t="shared" si="231"/>
        <v>0</v>
      </c>
      <c r="BB274" s="135">
        <f t="shared" si="231"/>
        <v>0</v>
      </c>
      <c r="BC274" s="135">
        <f t="shared" si="231"/>
        <v>0</v>
      </c>
      <c r="BD274" s="135">
        <f t="shared" si="231"/>
        <v>0</v>
      </c>
      <c r="BE274" s="135">
        <f t="shared" si="231"/>
        <v>0</v>
      </c>
      <c r="BF274" s="135">
        <f t="shared" si="231"/>
        <v>0</v>
      </c>
      <c r="BG274" s="135">
        <f t="shared" si="231"/>
        <v>0</v>
      </c>
      <c r="BH274" s="135">
        <f t="shared" si="231"/>
        <v>0</v>
      </c>
      <c r="BI274" s="135">
        <f t="shared" si="231"/>
        <v>0</v>
      </c>
      <c r="BJ274" s="135">
        <f t="shared" si="231"/>
        <v>0</v>
      </c>
      <c r="BK274" s="135">
        <f t="shared" si="231"/>
        <v>0</v>
      </c>
      <c r="BL274" s="135">
        <f t="shared" si="231"/>
        <v>0.30769230769230771</v>
      </c>
      <c r="BM274" s="135">
        <f t="shared" si="231"/>
        <v>0</v>
      </c>
      <c r="BN274" s="135">
        <f t="shared" si="231"/>
        <v>0</v>
      </c>
      <c r="BO274" s="135">
        <f t="shared" si="231"/>
        <v>0</v>
      </c>
      <c r="BP274" s="135">
        <f t="shared" si="231"/>
        <v>0</v>
      </c>
      <c r="BQ274" s="135">
        <f t="shared" si="231"/>
        <v>0</v>
      </c>
      <c r="BR274" s="135">
        <f t="shared" si="231"/>
        <v>0</v>
      </c>
      <c r="BS274" s="135">
        <f t="shared" si="231"/>
        <v>0</v>
      </c>
      <c r="BT274" s="135">
        <f t="shared" si="231"/>
        <v>0</v>
      </c>
      <c r="BU274" s="135">
        <f t="shared" si="231"/>
        <v>1.5384615384615385</v>
      </c>
      <c r="BV274" s="135">
        <f t="shared" si="231"/>
        <v>0</v>
      </c>
      <c r="BW274" s="135">
        <f t="shared" si="231"/>
        <v>0.92307692307692313</v>
      </c>
      <c r="CA274" s="135">
        <f t="shared" si="198"/>
        <v>100</v>
      </c>
      <c r="CD274" s="135">
        <f t="shared" si="199"/>
        <v>100</v>
      </c>
    </row>
    <row r="275" spans="1:82" x14ac:dyDescent="0.2">
      <c r="A275" s="135">
        <v>4</v>
      </c>
      <c r="B275" s="136">
        <v>55</v>
      </c>
      <c r="C275" s="135" t="s">
        <v>426</v>
      </c>
      <c r="D275" s="146">
        <v>346</v>
      </c>
      <c r="E275" s="164">
        <v>406</v>
      </c>
      <c r="F275" s="154">
        <v>355</v>
      </c>
      <c r="G275" s="140">
        <f>'Revised Stratig. - April ''08'!$G$351</f>
        <v>7856</v>
      </c>
      <c r="I275" s="135">
        <f t="shared" ref="I275:AL275" si="232">(I108/$CA108)*100</f>
        <v>0</v>
      </c>
      <c r="J275" s="135">
        <f t="shared" si="232"/>
        <v>0</v>
      </c>
      <c r="K275" s="135">
        <f t="shared" si="232"/>
        <v>0.39840637450199201</v>
      </c>
      <c r="L275" s="135">
        <f t="shared" si="232"/>
        <v>0</v>
      </c>
      <c r="M275" s="135">
        <f t="shared" si="232"/>
        <v>0</v>
      </c>
      <c r="N275" s="135">
        <f t="shared" si="232"/>
        <v>1.1952191235059761</v>
      </c>
      <c r="O275" s="135">
        <f t="shared" si="232"/>
        <v>18.326693227091635</v>
      </c>
      <c r="P275" s="135">
        <f t="shared" si="232"/>
        <v>0</v>
      </c>
      <c r="Q275" s="135">
        <f t="shared" si="232"/>
        <v>0</v>
      </c>
      <c r="R275" s="135">
        <f t="shared" si="232"/>
        <v>0</v>
      </c>
      <c r="S275" s="135">
        <f t="shared" si="232"/>
        <v>0</v>
      </c>
      <c r="T275" s="135">
        <f t="shared" si="232"/>
        <v>0</v>
      </c>
      <c r="U275" s="135">
        <f t="shared" si="232"/>
        <v>0</v>
      </c>
      <c r="V275" s="135">
        <f t="shared" si="232"/>
        <v>0</v>
      </c>
      <c r="W275" s="135">
        <f t="shared" si="232"/>
        <v>0</v>
      </c>
      <c r="X275" s="135">
        <f t="shared" si="232"/>
        <v>0</v>
      </c>
      <c r="Y275" s="135">
        <f t="shared" si="232"/>
        <v>0</v>
      </c>
      <c r="Z275" s="135">
        <f t="shared" si="232"/>
        <v>0</v>
      </c>
      <c r="AA275" s="135">
        <f t="shared" si="232"/>
        <v>0</v>
      </c>
      <c r="AB275" s="135">
        <f t="shared" si="232"/>
        <v>0</v>
      </c>
      <c r="AC275" s="135">
        <f t="shared" si="232"/>
        <v>0.39840637450199201</v>
      </c>
      <c r="AD275" s="135">
        <f t="shared" si="232"/>
        <v>0</v>
      </c>
      <c r="AE275" s="135">
        <f t="shared" si="232"/>
        <v>5.9760956175298805</v>
      </c>
      <c r="AF275" s="135">
        <f t="shared" si="232"/>
        <v>3.5856573705179287</v>
      </c>
      <c r="AG275" s="135">
        <f t="shared" si="232"/>
        <v>66.135458167330668</v>
      </c>
      <c r="AH275" s="135">
        <f t="shared" si="232"/>
        <v>0</v>
      </c>
      <c r="AI275" s="135">
        <f t="shared" si="232"/>
        <v>3.5856573705179287</v>
      </c>
      <c r="AJ275" s="135">
        <f t="shared" si="232"/>
        <v>0</v>
      </c>
      <c r="AK275" s="135">
        <f t="shared" si="232"/>
        <v>0.39840637450199201</v>
      </c>
      <c r="AL275" s="135">
        <f t="shared" si="232"/>
        <v>0.79681274900398402</v>
      </c>
      <c r="AM275" s="135">
        <f t="shared" ref="AM275:BW275" si="233">(AM108/$CD108)*100</f>
        <v>0.37313432835820892</v>
      </c>
      <c r="AN275" s="135">
        <f t="shared" si="233"/>
        <v>1.1194029850746268</v>
      </c>
      <c r="AO275" s="135">
        <f t="shared" si="233"/>
        <v>0</v>
      </c>
      <c r="AP275" s="135">
        <f t="shared" si="233"/>
        <v>0</v>
      </c>
      <c r="AQ275" s="135">
        <f t="shared" si="233"/>
        <v>0.37313432835820892</v>
      </c>
      <c r="AR275" s="135">
        <f t="shared" si="233"/>
        <v>0</v>
      </c>
      <c r="AS275" s="135">
        <f t="shared" si="233"/>
        <v>0</v>
      </c>
      <c r="AT275" s="135">
        <f t="shared" si="233"/>
        <v>0</v>
      </c>
      <c r="AU275" s="135">
        <f t="shared" si="233"/>
        <v>2.9850746268656714</v>
      </c>
      <c r="AV275" s="135">
        <f t="shared" si="233"/>
        <v>0</v>
      </c>
      <c r="AW275" s="135">
        <f t="shared" si="233"/>
        <v>0</v>
      </c>
      <c r="AX275" s="135">
        <f t="shared" si="233"/>
        <v>0</v>
      </c>
      <c r="AY275" s="135">
        <f t="shared" si="233"/>
        <v>0</v>
      </c>
      <c r="AZ275" s="135">
        <f t="shared" si="233"/>
        <v>0</v>
      </c>
      <c r="BA275" s="135">
        <f t="shared" si="233"/>
        <v>0</v>
      </c>
      <c r="BB275" s="135">
        <f t="shared" si="233"/>
        <v>0</v>
      </c>
      <c r="BC275" s="135">
        <f t="shared" si="233"/>
        <v>0</v>
      </c>
      <c r="BD275" s="135">
        <f t="shared" si="233"/>
        <v>0</v>
      </c>
      <c r="BE275" s="135">
        <f t="shared" si="233"/>
        <v>0</v>
      </c>
      <c r="BF275" s="135">
        <f t="shared" si="233"/>
        <v>0</v>
      </c>
      <c r="BG275" s="135">
        <f t="shared" si="233"/>
        <v>0</v>
      </c>
      <c r="BH275" s="135">
        <f t="shared" si="233"/>
        <v>0</v>
      </c>
      <c r="BI275" s="135">
        <f t="shared" si="233"/>
        <v>0</v>
      </c>
      <c r="BJ275" s="135">
        <f t="shared" si="233"/>
        <v>0</v>
      </c>
      <c r="BK275" s="135">
        <f t="shared" si="233"/>
        <v>0</v>
      </c>
      <c r="BL275" s="135">
        <f t="shared" si="233"/>
        <v>0</v>
      </c>
      <c r="BM275" s="135">
        <f t="shared" si="233"/>
        <v>0</v>
      </c>
      <c r="BN275" s="135">
        <f t="shared" si="233"/>
        <v>0</v>
      </c>
      <c r="BO275" s="135">
        <f t="shared" si="233"/>
        <v>0</v>
      </c>
      <c r="BP275" s="135">
        <f t="shared" si="233"/>
        <v>0</v>
      </c>
      <c r="BQ275" s="135">
        <f t="shared" si="233"/>
        <v>0</v>
      </c>
      <c r="BR275" s="135">
        <f t="shared" si="233"/>
        <v>0</v>
      </c>
      <c r="BS275" s="135">
        <f t="shared" si="233"/>
        <v>0</v>
      </c>
      <c r="BT275" s="135">
        <f t="shared" si="233"/>
        <v>0</v>
      </c>
      <c r="BU275" s="135">
        <f t="shared" si="233"/>
        <v>0.74626865671641784</v>
      </c>
      <c r="BV275" s="135">
        <f t="shared" si="233"/>
        <v>0</v>
      </c>
      <c r="BW275" s="135">
        <f t="shared" si="233"/>
        <v>0</v>
      </c>
      <c r="CA275" s="135">
        <f t="shared" si="198"/>
        <v>100</v>
      </c>
      <c r="CD275" s="135">
        <f t="shared" si="199"/>
        <v>100</v>
      </c>
    </row>
    <row r="276" spans="1:82" x14ac:dyDescent="0.2">
      <c r="A276" s="144">
        <v>4</v>
      </c>
      <c r="B276" s="144">
        <v>63</v>
      </c>
      <c r="C276" s="144" t="s">
        <v>434</v>
      </c>
      <c r="D276" s="152">
        <v>354</v>
      </c>
      <c r="E276" s="164">
        <v>414</v>
      </c>
      <c r="F276" s="153">
        <v>363</v>
      </c>
      <c r="G276" s="143">
        <f>'Revised Stratig. - April ''08'!$G$359</f>
        <v>8101</v>
      </c>
      <c r="I276" s="135">
        <f t="shared" ref="I276:AL276" si="234">(I109/$CA109)*100</f>
        <v>1.9933554817275747</v>
      </c>
      <c r="J276" s="135">
        <f t="shared" si="234"/>
        <v>0</v>
      </c>
      <c r="K276" s="135">
        <f t="shared" si="234"/>
        <v>0</v>
      </c>
      <c r="L276" s="135">
        <f t="shared" si="234"/>
        <v>0.33222591362126247</v>
      </c>
      <c r="M276" s="135">
        <f t="shared" si="234"/>
        <v>0.66445182724252494</v>
      </c>
      <c r="N276" s="135">
        <f t="shared" si="234"/>
        <v>0</v>
      </c>
      <c r="O276" s="135">
        <f t="shared" si="234"/>
        <v>27.574750830564781</v>
      </c>
      <c r="P276" s="135">
        <f t="shared" si="234"/>
        <v>0</v>
      </c>
      <c r="Q276" s="135">
        <f t="shared" si="234"/>
        <v>0</v>
      </c>
      <c r="R276" s="135">
        <f t="shared" si="234"/>
        <v>0</v>
      </c>
      <c r="S276" s="135">
        <f t="shared" si="234"/>
        <v>0</v>
      </c>
      <c r="T276" s="135">
        <f t="shared" si="234"/>
        <v>0.66445182724252494</v>
      </c>
      <c r="U276" s="135">
        <f t="shared" si="234"/>
        <v>0</v>
      </c>
      <c r="V276" s="135">
        <f t="shared" si="234"/>
        <v>0</v>
      </c>
      <c r="W276" s="135">
        <f t="shared" si="234"/>
        <v>0</v>
      </c>
      <c r="X276" s="135">
        <f t="shared" si="234"/>
        <v>0</v>
      </c>
      <c r="Y276" s="135">
        <f t="shared" si="234"/>
        <v>0</v>
      </c>
      <c r="Z276" s="135">
        <f t="shared" si="234"/>
        <v>0</v>
      </c>
      <c r="AA276" s="135">
        <f t="shared" si="234"/>
        <v>0</v>
      </c>
      <c r="AB276" s="135">
        <f t="shared" si="234"/>
        <v>0</v>
      </c>
      <c r="AC276" s="135">
        <f t="shared" si="234"/>
        <v>1.3289036544850499</v>
      </c>
      <c r="AD276" s="135">
        <f t="shared" si="234"/>
        <v>3.1561461794019934</v>
      </c>
      <c r="AE276" s="135">
        <f t="shared" si="234"/>
        <v>4.3189368770764114</v>
      </c>
      <c r="AF276" s="135">
        <f t="shared" si="234"/>
        <v>4.9833887043189371</v>
      </c>
      <c r="AG276" s="135">
        <f t="shared" si="234"/>
        <v>48.338870431893689</v>
      </c>
      <c r="AH276" s="135">
        <f t="shared" si="234"/>
        <v>0</v>
      </c>
      <c r="AI276" s="135">
        <f t="shared" si="234"/>
        <v>1.9933554817275747</v>
      </c>
      <c r="AJ276" s="135">
        <f t="shared" si="234"/>
        <v>0</v>
      </c>
      <c r="AK276" s="135">
        <f t="shared" si="234"/>
        <v>0</v>
      </c>
      <c r="AL276" s="135">
        <f t="shared" si="234"/>
        <v>4.6511627906976747</v>
      </c>
      <c r="AM276" s="135">
        <f t="shared" ref="AM276:BW276" si="235">(AM109/$CD109)*100</f>
        <v>1.2345679012345678</v>
      </c>
      <c r="AN276" s="135">
        <f t="shared" si="235"/>
        <v>0</v>
      </c>
      <c r="AO276" s="135">
        <f t="shared" si="235"/>
        <v>0</v>
      </c>
      <c r="AP276" s="135">
        <f t="shared" si="235"/>
        <v>0</v>
      </c>
      <c r="AQ276" s="135">
        <f t="shared" si="235"/>
        <v>0</v>
      </c>
      <c r="AR276" s="135">
        <f t="shared" si="235"/>
        <v>0.30864197530864196</v>
      </c>
      <c r="AS276" s="135">
        <f t="shared" si="235"/>
        <v>0</v>
      </c>
      <c r="AT276" s="135">
        <f t="shared" si="235"/>
        <v>0</v>
      </c>
      <c r="AU276" s="135">
        <f t="shared" si="235"/>
        <v>0</v>
      </c>
      <c r="AV276" s="135">
        <f t="shared" si="235"/>
        <v>0</v>
      </c>
      <c r="AW276" s="135">
        <f t="shared" si="235"/>
        <v>0</v>
      </c>
      <c r="AX276" s="135">
        <f t="shared" si="235"/>
        <v>1.2345679012345678</v>
      </c>
      <c r="AY276" s="135">
        <f t="shared" si="235"/>
        <v>0</v>
      </c>
      <c r="AZ276" s="135">
        <f t="shared" si="235"/>
        <v>0.30864197530864196</v>
      </c>
      <c r="BA276" s="135">
        <f t="shared" si="235"/>
        <v>0</v>
      </c>
      <c r="BB276" s="135">
        <f t="shared" si="235"/>
        <v>0</v>
      </c>
      <c r="BC276" s="135">
        <f t="shared" si="235"/>
        <v>0</v>
      </c>
      <c r="BD276" s="135">
        <f t="shared" si="235"/>
        <v>0</v>
      </c>
      <c r="BE276" s="135">
        <f t="shared" si="235"/>
        <v>0</v>
      </c>
      <c r="BF276" s="135">
        <f t="shared" si="235"/>
        <v>0</v>
      </c>
      <c r="BG276" s="135">
        <f t="shared" si="235"/>
        <v>0</v>
      </c>
      <c r="BH276" s="135">
        <f t="shared" si="235"/>
        <v>0</v>
      </c>
      <c r="BI276" s="135">
        <f t="shared" si="235"/>
        <v>0</v>
      </c>
      <c r="BJ276" s="135">
        <f t="shared" si="235"/>
        <v>0</v>
      </c>
      <c r="BK276" s="135">
        <f t="shared" si="235"/>
        <v>0</v>
      </c>
      <c r="BL276" s="135">
        <f t="shared" si="235"/>
        <v>0.92592592592592582</v>
      </c>
      <c r="BM276" s="135">
        <f t="shared" si="235"/>
        <v>0</v>
      </c>
      <c r="BN276" s="135">
        <f t="shared" si="235"/>
        <v>0</v>
      </c>
      <c r="BO276" s="135">
        <f t="shared" si="235"/>
        <v>0</v>
      </c>
      <c r="BP276" s="135">
        <f t="shared" si="235"/>
        <v>0</v>
      </c>
      <c r="BQ276" s="135">
        <f t="shared" si="235"/>
        <v>0</v>
      </c>
      <c r="BR276" s="135">
        <f t="shared" si="235"/>
        <v>0</v>
      </c>
      <c r="BS276" s="135">
        <f t="shared" si="235"/>
        <v>0</v>
      </c>
      <c r="BT276" s="135">
        <f t="shared" si="235"/>
        <v>0</v>
      </c>
      <c r="BU276" s="135">
        <f t="shared" si="235"/>
        <v>0.30864197530864196</v>
      </c>
      <c r="BV276" s="135">
        <f t="shared" si="235"/>
        <v>0</v>
      </c>
      <c r="BW276" s="135">
        <f t="shared" si="235"/>
        <v>2.7777777777777777</v>
      </c>
      <c r="CA276" s="135">
        <f t="shared" si="198"/>
        <v>100</v>
      </c>
      <c r="CD276" s="135">
        <f t="shared" si="199"/>
        <v>100</v>
      </c>
    </row>
    <row r="277" spans="1:82" x14ac:dyDescent="0.2">
      <c r="A277" s="135">
        <v>4</v>
      </c>
      <c r="B277" s="136">
        <v>65</v>
      </c>
      <c r="C277" s="135" t="s">
        <v>426</v>
      </c>
      <c r="D277" s="146">
        <v>356</v>
      </c>
      <c r="E277" s="164">
        <v>416</v>
      </c>
      <c r="F277" s="154">
        <v>365</v>
      </c>
      <c r="G277" s="140">
        <f>'Revised Stratig. - April ''08'!$G$361</f>
        <v>8159</v>
      </c>
      <c r="I277" s="135">
        <f t="shared" ref="I277:AL277" si="236">(I110/$CA110)*100</f>
        <v>0</v>
      </c>
      <c r="J277" s="135">
        <f t="shared" si="236"/>
        <v>0</v>
      </c>
      <c r="K277" s="135">
        <f t="shared" si="236"/>
        <v>0</v>
      </c>
      <c r="L277" s="135">
        <f t="shared" si="236"/>
        <v>0</v>
      </c>
      <c r="M277" s="135">
        <f t="shared" si="236"/>
        <v>0</v>
      </c>
      <c r="N277" s="135">
        <f t="shared" si="236"/>
        <v>0.39292730844793711</v>
      </c>
      <c r="O277" s="135">
        <f t="shared" si="236"/>
        <v>65.225933202357567</v>
      </c>
      <c r="P277" s="135">
        <f t="shared" si="236"/>
        <v>0.78585461689587421</v>
      </c>
      <c r="Q277" s="135">
        <f t="shared" si="236"/>
        <v>0</v>
      </c>
      <c r="R277" s="135">
        <f t="shared" si="236"/>
        <v>0</v>
      </c>
      <c r="S277" s="135">
        <f t="shared" si="236"/>
        <v>0</v>
      </c>
      <c r="T277" s="135">
        <f t="shared" si="236"/>
        <v>0</v>
      </c>
      <c r="U277" s="135">
        <f t="shared" si="236"/>
        <v>0</v>
      </c>
      <c r="V277" s="135">
        <f t="shared" si="236"/>
        <v>0</v>
      </c>
      <c r="W277" s="135">
        <f t="shared" si="236"/>
        <v>0</v>
      </c>
      <c r="X277" s="135">
        <f t="shared" si="236"/>
        <v>0</v>
      </c>
      <c r="Y277" s="135">
        <f t="shared" si="236"/>
        <v>0</v>
      </c>
      <c r="Z277" s="135">
        <f t="shared" si="236"/>
        <v>0</v>
      </c>
      <c r="AA277" s="135">
        <f t="shared" si="236"/>
        <v>0.39292730844793711</v>
      </c>
      <c r="AB277" s="135">
        <f t="shared" si="236"/>
        <v>0</v>
      </c>
      <c r="AC277" s="135">
        <f t="shared" si="236"/>
        <v>1.5717092337917484</v>
      </c>
      <c r="AD277" s="135">
        <f t="shared" si="236"/>
        <v>1.9646365422396856</v>
      </c>
      <c r="AE277" s="135">
        <f t="shared" si="236"/>
        <v>0</v>
      </c>
      <c r="AF277" s="135">
        <f t="shared" si="236"/>
        <v>0.39292730844793711</v>
      </c>
      <c r="AG277" s="135">
        <f t="shared" si="236"/>
        <v>24.95088408644401</v>
      </c>
      <c r="AH277" s="135">
        <f t="shared" si="236"/>
        <v>0</v>
      </c>
      <c r="AI277" s="135">
        <f t="shared" si="236"/>
        <v>1.9646365422396856</v>
      </c>
      <c r="AJ277" s="135">
        <f t="shared" si="236"/>
        <v>0</v>
      </c>
      <c r="AK277" s="135">
        <f t="shared" si="236"/>
        <v>0</v>
      </c>
      <c r="AL277" s="135">
        <f t="shared" si="236"/>
        <v>2.3575638506876229</v>
      </c>
      <c r="AM277" s="135">
        <f t="shared" ref="AM277:BW277" si="237">(AM110/$CD110)*100</f>
        <v>0</v>
      </c>
      <c r="AN277" s="135">
        <f t="shared" si="237"/>
        <v>1.1299435028248588</v>
      </c>
      <c r="AO277" s="135">
        <f t="shared" si="237"/>
        <v>0</v>
      </c>
      <c r="AP277" s="135">
        <f t="shared" si="237"/>
        <v>0</v>
      </c>
      <c r="AQ277" s="135">
        <f t="shared" si="237"/>
        <v>0</v>
      </c>
      <c r="AR277" s="135">
        <f t="shared" si="237"/>
        <v>0</v>
      </c>
      <c r="AS277" s="135">
        <f t="shared" si="237"/>
        <v>0</v>
      </c>
      <c r="AT277" s="135">
        <f t="shared" si="237"/>
        <v>0</v>
      </c>
      <c r="AU277" s="135">
        <f t="shared" si="237"/>
        <v>1.1299435028248588</v>
      </c>
      <c r="AV277" s="135">
        <f t="shared" si="237"/>
        <v>0</v>
      </c>
      <c r="AW277" s="135">
        <f t="shared" si="237"/>
        <v>0</v>
      </c>
      <c r="AX277" s="135">
        <f t="shared" si="237"/>
        <v>0.75329566854990582</v>
      </c>
      <c r="AY277" s="135">
        <f t="shared" si="237"/>
        <v>0</v>
      </c>
      <c r="AZ277" s="135">
        <f t="shared" si="237"/>
        <v>0</v>
      </c>
      <c r="BA277" s="135">
        <f t="shared" si="237"/>
        <v>0</v>
      </c>
      <c r="BB277" s="135">
        <f t="shared" si="237"/>
        <v>0</v>
      </c>
      <c r="BC277" s="135">
        <f t="shared" si="237"/>
        <v>0</v>
      </c>
      <c r="BD277" s="135">
        <f t="shared" si="237"/>
        <v>0.37664783427495291</v>
      </c>
      <c r="BE277" s="135">
        <f t="shared" si="237"/>
        <v>0</v>
      </c>
      <c r="BF277" s="135">
        <f t="shared" si="237"/>
        <v>0</v>
      </c>
      <c r="BG277" s="135">
        <f t="shared" si="237"/>
        <v>0</v>
      </c>
      <c r="BH277" s="135">
        <f t="shared" si="237"/>
        <v>0</v>
      </c>
      <c r="BI277" s="135">
        <f t="shared" si="237"/>
        <v>0</v>
      </c>
      <c r="BJ277" s="135">
        <f t="shared" si="237"/>
        <v>0</v>
      </c>
      <c r="BK277" s="135">
        <f t="shared" si="237"/>
        <v>0</v>
      </c>
      <c r="BL277" s="135">
        <f t="shared" si="237"/>
        <v>0</v>
      </c>
      <c r="BM277" s="135">
        <f t="shared" si="237"/>
        <v>0</v>
      </c>
      <c r="BN277" s="135">
        <f t="shared" si="237"/>
        <v>0</v>
      </c>
      <c r="BO277" s="135">
        <f t="shared" si="237"/>
        <v>0</v>
      </c>
      <c r="BP277" s="135">
        <f t="shared" si="237"/>
        <v>0</v>
      </c>
      <c r="BQ277" s="135">
        <f t="shared" si="237"/>
        <v>0</v>
      </c>
      <c r="BR277" s="135">
        <f t="shared" si="237"/>
        <v>0</v>
      </c>
      <c r="BS277" s="135">
        <f t="shared" si="237"/>
        <v>0</v>
      </c>
      <c r="BT277" s="135">
        <f t="shared" si="237"/>
        <v>0</v>
      </c>
      <c r="BU277" s="135">
        <f t="shared" si="237"/>
        <v>0.75329566854990582</v>
      </c>
      <c r="BV277" s="135">
        <f t="shared" si="237"/>
        <v>0</v>
      </c>
      <c r="BW277" s="135">
        <f t="shared" si="237"/>
        <v>0</v>
      </c>
      <c r="CA277" s="135">
        <f t="shared" si="198"/>
        <v>100</v>
      </c>
      <c r="CD277" s="135">
        <f t="shared" si="199"/>
        <v>100</v>
      </c>
    </row>
    <row r="278" spans="1:82" x14ac:dyDescent="0.2">
      <c r="A278" s="144">
        <v>4</v>
      </c>
      <c r="B278" s="144">
        <v>73</v>
      </c>
      <c r="C278" s="144" t="s">
        <v>434</v>
      </c>
      <c r="D278" s="152">
        <v>364</v>
      </c>
      <c r="E278" s="164">
        <v>424</v>
      </c>
      <c r="F278" s="153">
        <v>373</v>
      </c>
      <c r="G278" s="143">
        <f>'Revised Stratig. - April ''08'!$G$369</f>
        <v>8273</v>
      </c>
      <c r="I278" s="135">
        <f t="shared" ref="I278:AL278" si="238">(I111/$CA111)*100</f>
        <v>2.8708133971291865</v>
      </c>
      <c r="J278" s="135">
        <f t="shared" si="238"/>
        <v>0</v>
      </c>
      <c r="K278" s="135">
        <f t="shared" si="238"/>
        <v>0</v>
      </c>
      <c r="L278" s="135">
        <f t="shared" si="238"/>
        <v>0.63795853269537484</v>
      </c>
      <c r="M278" s="135">
        <f t="shared" si="238"/>
        <v>1.2759170653907497</v>
      </c>
      <c r="N278" s="135">
        <f t="shared" si="238"/>
        <v>0</v>
      </c>
      <c r="O278" s="135">
        <f t="shared" si="238"/>
        <v>16.267942583732058</v>
      </c>
      <c r="P278" s="135">
        <f t="shared" si="238"/>
        <v>0</v>
      </c>
      <c r="Q278" s="135">
        <f t="shared" si="238"/>
        <v>0</v>
      </c>
      <c r="R278" s="135">
        <f t="shared" si="238"/>
        <v>0</v>
      </c>
      <c r="S278" s="135">
        <f t="shared" si="238"/>
        <v>0</v>
      </c>
      <c r="T278" s="135">
        <f t="shared" si="238"/>
        <v>0</v>
      </c>
      <c r="U278" s="135">
        <f t="shared" si="238"/>
        <v>0</v>
      </c>
      <c r="V278" s="135">
        <f t="shared" si="238"/>
        <v>0</v>
      </c>
      <c r="W278" s="135">
        <f t="shared" si="238"/>
        <v>0</v>
      </c>
      <c r="X278" s="135">
        <f t="shared" si="238"/>
        <v>0.63795853269537484</v>
      </c>
      <c r="Y278" s="135">
        <f t="shared" si="238"/>
        <v>0</v>
      </c>
      <c r="Z278" s="135">
        <f t="shared" si="238"/>
        <v>0.31897926634768742</v>
      </c>
      <c r="AA278" s="135">
        <f t="shared" si="238"/>
        <v>0</v>
      </c>
      <c r="AB278" s="135">
        <f t="shared" si="238"/>
        <v>0</v>
      </c>
      <c r="AC278" s="135">
        <f t="shared" si="238"/>
        <v>1.5948963317384368</v>
      </c>
      <c r="AD278" s="135">
        <f t="shared" si="238"/>
        <v>1.5948963317384368</v>
      </c>
      <c r="AE278" s="135">
        <f t="shared" si="238"/>
        <v>9.888357256778308</v>
      </c>
      <c r="AF278" s="135">
        <f t="shared" si="238"/>
        <v>3.5087719298245612</v>
      </c>
      <c r="AG278" s="135">
        <f t="shared" si="238"/>
        <v>55.980861244019145</v>
      </c>
      <c r="AH278" s="135">
        <f t="shared" si="238"/>
        <v>0</v>
      </c>
      <c r="AI278" s="135">
        <f t="shared" si="238"/>
        <v>5.1036682615629987</v>
      </c>
      <c r="AJ278" s="135">
        <f t="shared" si="238"/>
        <v>0</v>
      </c>
      <c r="AK278" s="135">
        <f t="shared" si="238"/>
        <v>0</v>
      </c>
      <c r="AL278" s="135">
        <f t="shared" si="238"/>
        <v>0.31897926634768742</v>
      </c>
      <c r="AM278" s="135">
        <f t="shared" ref="AM278:BW278" si="239">(AM111/$CD111)*100</f>
        <v>3.0165912518853695</v>
      </c>
      <c r="AN278" s="135">
        <f t="shared" si="239"/>
        <v>0</v>
      </c>
      <c r="AO278" s="135">
        <f t="shared" si="239"/>
        <v>0</v>
      </c>
      <c r="AP278" s="135">
        <f t="shared" si="239"/>
        <v>0</v>
      </c>
      <c r="AQ278" s="135">
        <f t="shared" si="239"/>
        <v>0</v>
      </c>
      <c r="AR278" s="135">
        <f t="shared" si="239"/>
        <v>0</v>
      </c>
      <c r="AS278" s="135">
        <f t="shared" si="239"/>
        <v>0</v>
      </c>
      <c r="AT278" s="135">
        <f t="shared" si="239"/>
        <v>0</v>
      </c>
      <c r="AU278" s="135">
        <f t="shared" si="239"/>
        <v>0</v>
      </c>
      <c r="AV278" s="135">
        <f t="shared" si="239"/>
        <v>0</v>
      </c>
      <c r="AW278" s="135">
        <f t="shared" si="239"/>
        <v>0</v>
      </c>
      <c r="AX278" s="135">
        <f t="shared" si="239"/>
        <v>0.30165912518853699</v>
      </c>
      <c r="AY278" s="135">
        <f t="shared" si="239"/>
        <v>0</v>
      </c>
      <c r="AZ278" s="135">
        <f t="shared" si="239"/>
        <v>0.90497737556561098</v>
      </c>
      <c r="BA278" s="135">
        <f t="shared" si="239"/>
        <v>0</v>
      </c>
      <c r="BB278" s="135">
        <f t="shared" si="239"/>
        <v>0</v>
      </c>
      <c r="BC278" s="135">
        <f t="shared" si="239"/>
        <v>0</v>
      </c>
      <c r="BD278" s="135">
        <f t="shared" si="239"/>
        <v>0</v>
      </c>
      <c r="BE278" s="135">
        <f t="shared" si="239"/>
        <v>0</v>
      </c>
      <c r="BF278" s="135">
        <f t="shared" si="239"/>
        <v>0</v>
      </c>
      <c r="BG278" s="135">
        <f t="shared" si="239"/>
        <v>0</v>
      </c>
      <c r="BH278" s="135">
        <f t="shared" si="239"/>
        <v>0</v>
      </c>
      <c r="BI278" s="135">
        <f t="shared" si="239"/>
        <v>0</v>
      </c>
      <c r="BJ278" s="135">
        <f t="shared" si="239"/>
        <v>0</v>
      </c>
      <c r="BK278" s="135">
        <f t="shared" si="239"/>
        <v>0</v>
      </c>
      <c r="BL278" s="135">
        <f t="shared" si="239"/>
        <v>0.30165912518853699</v>
      </c>
      <c r="BM278" s="135">
        <f t="shared" si="239"/>
        <v>0</v>
      </c>
      <c r="BN278" s="135">
        <f t="shared" si="239"/>
        <v>0</v>
      </c>
      <c r="BO278" s="135">
        <f t="shared" si="239"/>
        <v>0</v>
      </c>
      <c r="BP278" s="135">
        <f t="shared" si="239"/>
        <v>0</v>
      </c>
      <c r="BQ278" s="135">
        <f t="shared" si="239"/>
        <v>0</v>
      </c>
      <c r="BR278" s="135">
        <f t="shared" si="239"/>
        <v>0</v>
      </c>
      <c r="BS278" s="135">
        <f t="shared" si="239"/>
        <v>0</v>
      </c>
      <c r="BT278" s="135">
        <f t="shared" si="239"/>
        <v>0</v>
      </c>
      <c r="BU278" s="135">
        <f t="shared" si="239"/>
        <v>0</v>
      </c>
      <c r="BV278" s="135">
        <f t="shared" si="239"/>
        <v>0</v>
      </c>
      <c r="BW278" s="135">
        <f t="shared" si="239"/>
        <v>0.90497737556561098</v>
      </c>
      <c r="CA278" s="135">
        <f t="shared" si="198"/>
        <v>100</v>
      </c>
      <c r="CD278" s="135">
        <f t="shared" si="199"/>
        <v>100</v>
      </c>
    </row>
    <row r="279" spans="1:82" x14ac:dyDescent="0.2">
      <c r="A279" s="135">
        <v>4</v>
      </c>
      <c r="B279" s="136">
        <v>75</v>
      </c>
      <c r="C279" s="135" t="s">
        <v>426</v>
      </c>
      <c r="D279" s="146">
        <v>366</v>
      </c>
      <c r="E279" s="164">
        <v>426</v>
      </c>
      <c r="F279" s="154">
        <v>375</v>
      </c>
      <c r="G279" s="140">
        <f>'Revised Stratig. - April ''08'!$G$371</f>
        <v>8289</v>
      </c>
      <c r="I279" s="135">
        <f t="shared" ref="I279:AL279" si="240">(I112/$CA112)*100</f>
        <v>0</v>
      </c>
      <c r="J279" s="135">
        <f t="shared" si="240"/>
        <v>0</v>
      </c>
      <c r="K279" s="135">
        <f t="shared" si="240"/>
        <v>0</v>
      </c>
      <c r="L279" s="135">
        <f t="shared" si="240"/>
        <v>0</v>
      </c>
      <c r="M279" s="135">
        <f t="shared" si="240"/>
        <v>0</v>
      </c>
      <c r="N279" s="135">
        <f t="shared" si="240"/>
        <v>0.39840637450199201</v>
      </c>
      <c r="O279" s="135">
        <f t="shared" si="240"/>
        <v>64.940239043824704</v>
      </c>
      <c r="P279" s="135">
        <f t="shared" si="240"/>
        <v>0</v>
      </c>
      <c r="Q279" s="135">
        <f t="shared" si="240"/>
        <v>0</v>
      </c>
      <c r="R279" s="135">
        <f t="shared" si="240"/>
        <v>0</v>
      </c>
      <c r="S279" s="135">
        <f t="shared" si="240"/>
        <v>0.39840637450199201</v>
      </c>
      <c r="T279" s="135">
        <f t="shared" si="240"/>
        <v>0</v>
      </c>
      <c r="U279" s="135">
        <f t="shared" si="240"/>
        <v>0</v>
      </c>
      <c r="V279" s="135">
        <f t="shared" si="240"/>
        <v>0</v>
      </c>
      <c r="W279" s="135">
        <f t="shared" si="240"/>
        <v>0</v>
      </c>
      <c r="X279" s="135">
        <f t="shared" si="240"/>
        <v>0</v>
      </c>
      <c r="Y279" s="135">
        <f t="shared" si="240"/>
        <v>0</v>
      </c>
      <c r="Z279" s="135">
        <f t="shared" si="240"/>
        <v>0</v>
      </c>
      <c r="AA279" s="135">
        <f t="shared" si="240"/>
        <v>0</v>
      </c>
      <c r="AB279" s="135">
        <f t="shared" si="240"/>
        <v>0</v>
      </c>
      <c r="AC279" s="135">
        <f t="shared" si="240"/>
        <v>0.79681274900398402</v>
      </c>
      <c r="AD279" s="135">
        <f t="shared" si="240"/>
        <v>0.39840637450199201</v>
      </c>
      <c r="AE279" s="135">
        <f t="shared" si="240"/>
        <v>0</v>
      </c>
      <c r="AF279" s="135">
        <f t="shared" si="240"/>
        <v>1.9920318725099602</v>
      </c>
      <c r="AG279" s="135">
        <f t="shared" si="240"/>
        <v>27.091633466135455</v>
      </c>
      <c r="AH279" s="135">
        <f t="shared" si="240"/>
        <v>0</v>
      </c>
      <c r="AI279" s="135">
        <f t="shared" si="240"/>
        <v>2.3904382470119523</v>
      </c>
      <c r="AJ279" s="135">
        <f t="shared" si="240"/>
        <v>0</v>
      </c>
      <c r="AK279" s="135">
        <f t="shared" si="240"/>
        <v>0</v>
      </c>
      <c r="AL279" s="135">
        <f t="shared" si="240"/>
        <v>1.593625498007968</v>
      </c>
      <c r="AM279" s="135">
        <f t="shared" ref="AM279:BW279" si="241">(AM112/$CD112)*100</f>
        <v>0</v>
      </c>
      <c r="AN279" s="135">
        <f t="shared" si="241"/>
        <v>0</v>
      </c>
      <c r="AO279" s="135">
        <f t="shared" si="241"/>
        <v>0</v>
      </c>
      <c r="AP279" s="135">
        <f t="shared" si="241"/>
        <v>0</v>
      </c>
      <c r="AQ279" s="135">
        <f t="shared" si="241"/>
        <v>0</v>
      </c>
      <c r="AR279" s="135">
        <f t="shared" si="241"/>
        <v>0</v>
      </c>
      <c r="AS279" s="135">
        <f t="shared" si="241"/>
        <v>0</v>
      </c>
      <c r="AT279" s="135">
        <f t="shared" si="241"/>
        <v>0</v>
      </c>
      <c r="AU279" s="135">
        <f t="shared" si="241"/>
        <v>1.1811023622047243</v>
      </c>
      <c r="AV279" s="135">
        <f t="shared" si="241"/>
        <v>0</v>
      </c>
      <c r="AW279" s="135">
        <f t="shared" si="241"/>
        <v>0</v>
      </c>
      <c r="AX279" s="135">
        <f t="shared" si="241"/>
        <v>0</v>
      </c>
      <c r="AY279" s="135">
        <f t="shared" si="241"/>
        <v>0</v>
      </c>
      <c r="AZ279" s="135">
        <f t="shared" si="241"/>
        <v>0</v>
      </c>
      <c r="BA279" s="135">
        <f t="shared" si="241"/>
        <v>0</v>
      </c>
      <c r="BB279" s="135">
        <f t="shared" si="241"/>
        <v>0</v>
      </c>
      <c r="BC279" s="135">
        <f t="shared" si="241"/>
        <v>0</v>
      </c>
      <c r="BD279" s="135">
        <f t="shared" si="241"/>
        <v>0</v>
      </c>
      <c r="BE279" s="135">
        <f t="shared" si="241"/>
        <v>0</v>
      </c>
      <c r="BF279" s="135">
        <f t="shared" si="241"/>
        <v>0</v>
      </c>
      <c r="BG279" s="135">
        <f t="shared" si="241"/>
        <v>0</v>
      </c>
      <c r="BH279" s="135">
        <f t="shared" si="241"/>
        <v>0</v>
      </c>
      <c r="BI279" s="135">
        <f t="shared" si="241"/>
        <v>0</v>
      </c>
      <c r="BJ279" s="135">
        <f t="shared" si="241"/>
        <v>0</v>
      </c>
      <c r="BK279" s="135">
        <f t="shared" si="241"/>
        <v>0</v>
      </c>
      <c r="BL279" s="135">
        <f t="shared" si="241"/>
        <v>0</v>
      </c>
      <c r="BM279" s="135">
        <f t="shared" si="241"/>
        <v>0</v>
      </c>
      <c r="BN279" s="135">
        <f t="shared" si="241"/>
        <v>0</v>
      </c>
      <c r="BO279" s="135">
        <f t="shared" si="241"/>
        <v>0</v>
      </c>
      <c r="BP279" s="135">
        <f t="shared" si="241"/>
        <v>0</v>
      </c>
      <c r="BQ279" s="135">
        <f t="shared" si="241"/>
        <v>0</v>
      </c>
      <c r="BR279" s="135">
        <f t="shared" si="241"/>
        <v>0</v>
      </c>
      <c r="BS279" s="135">
        <f t="shared" si="241"/>
        <v>0</v>
      </c>
      <c r="BT279" s="135">
        <f t="shared" si="241"/>
        <v>0</v>
      </c>
      <c r="BU279" s="135">
        <f t="shared" si="241"/>
        <v>0</v>
      </c>
      <c r="BV279" s="135">
        <f t="shared" si="241"/>
        <v>0</v>
      </c>
      <c r="BW279" s="135">
        <f t="shared" si="241"/>
        <v>0</v>
      </c>
      <c r="CA279" s="135">
        <f t="shared" si="198"/>
        <v>100</v>
      </c>
      <c r="CD279" s="135">
        <f t="shared" si="199"/>
        <v>100</v>
      </c>
    </row>
    <row r="280" spans="1:82" x14ac:dyDescent="0.2">
      <c r="A280" s="144">
        <v>4</v>
      </c>
      <c r="B280" s="144">
        <v>83</v>
      </c>
      <c r="C280" s="144" t="s">
        <v>434</v>
      </c>
      <c r="D280" s="152">
        <v>374</v>
      </c>
      <c r="E280" s="164">
        <v>434</v>
      </c>
      <c r="F280" s="153">
        <v>383</v>
      </c>
      <c r="G280" s="143">
        <f>'Revised Stratig. - April ''08'!$G$379</f>
        <v>8426</v>
      </c>
      <c r="I280" s="135">
        <f t="shared" ref="I280:AL280" si="242">(I113/$CA113)*100</f>
        <v>3</v>
      </c>
      <c r="J280" s="135">
        <f t="shared" si="242"/>
        <v>0</v>
      </c>
      <c r="K280" s="135">
        <f t="shared" si="242"/>
        <v>0</v>
      </c>
      <c r="L280" s="135">
        <f t="shared" si="242"/>
        <v>0</v>
      </c>
      <c r="M280" s="135">
        <f t="shared" si="242"/>
        <v>0.85714285714285721</v>
      </c>
      <c r="N280" s="135">
        <f t="shared" si="242"/>
        <v>0</v>
      </c>
      <c r="O280" s="135">
        <f t="shared" si="242"/>
        <v>35.428571428571423</v>
      </c>
      <c r="P280" s="135">
        <f t="shared" si="242"/>
        <v>0</v>
      </c>
      <c r="Q280" s="135">
        <f t="shared" si="242"/>
        <v>0</v>
      </c>
      <c r="R280" s="135">
        <f t="shared" si="242"/>
        <v>0</v>
      </c>
      <c r="S280" s="135">
        <f t="shared" si="242"/>
        <v>0</v>
      </c>
      <c r="T280" s="135">
        <f t="shared" si="242"/>
        <v>0.85714285714285721</v>
      </c>
      <c r="U280" s="135">
        <f t="shared" si="242"/>
        <v>0</v>
      </c>
      <c r="V280" s="135">
        <f t="shared" si="242"/>
        <v>0</v>
      </c>
      <c r="W280" s="135">
        <f t="shared" si="242"/>
        <v>0</v>
      </c>
      <c r="X280" s="135">
        <f t="shared" si="242"/>
        <v>0</v>
      </c>
      <c r="Y280" s="135">
        <f t="shared" si="242"/>
        <v>0</v>
      </c>
      <c r="Z280" s="135">
        <f t="shared" si="242"/>
        <v>0</v>
      </c>
      <c r="AA280" s="135">
        <f t="shared" si="242"/>
        <v>0</v>
      </c>
      <c r="AB280" s="135">
        <f t="shared" si="242"/>
        <v>0</v>
      </c>
      <c r="AC280" s="135">
        <f t="shared" si="242"/>
        <v>0.5714285714285714</v>
      </c>
      <c r="AD280" s="135">
        <f t="shared" si="242"/>
        <v>2.4285714285714284</v>
      </c>
      <c r="AE280" s="135">
        <f t="shared" si="242"/>
        <v>4.5714285714285712</v>
      </c>
      <c r="AF280" s="135">
        <f t="shared" si="242"/>
        <v>4.8571428571428568</v>
      </c>
      <c r="AG280" s="135">
        <f t="shared" si="242"/>
        <v>40.857142857142861</v>
      </c>
      <c r="AH280" s="135">
        <f t="shared" si="242"/>
        <v>0</v>
      </c>
      <c r="AI280" s="135">
        <f t="shared" si="242"/>
        <v>5.4285714285714288</v>
      </c>
      <c r="AJ280" s="135">
        <f t="shared" si="242"/>
        <v>0</v>
      </c>
      <c r="AK280" s="135">
        <f t="shared" si="242"/>
        <v>0.2857142857142857</v>
      </c>
      <c r="AL280" s="135">
        <f t="shared" si="242"/>
        <v>0.85714285714285721</v>
      </c>
      <c r="AM280" s="135">
        <f t="shared" ref="AM280:BW280" si="243">(AM113/$CD113)*100</f>
        <v>1.8716577540106951</v>
      </c>
      <c r="AN280" s="135">
        <f t="shared" si="243"/>
        <v>0</v>
      </c>
      <c r="AO280" s="135">
        <f t="shared" si="243"/>
        <v>0</v>
      </c>
      <c r="AP280" s="135">
        <f t="shared" si="243"/>
        <v>0</v>
      </c>
      <c r="AQ280" s="135">
        <f t="shared" si="243"/>
        <v>0</v>
      </c>
      <c r="AR280" s="135">
        <f t="shared" si="243"/>
        <v>0.26737967914438499</v>
      </c>
      <c r="AS280" s="135">
        <f t="shared" si="243"/>
        <v>0</v>
      </c>
      <c r="AT280" s="135">
        <f t="shared" si="243"/>
        <v>0</v>
      </c>
      <c r="AU280" s="135">
        <f t="shared" si="243"/>
        <v>0</v>
      </c>
      <c r="AV280" s="135">
        <f t="shared" si="243"/>
        <v>0</v>
      </c>
      <c r="AW280" s="135">
        <f t="shared" si="243"/>
        <v>0</v>
      </c>
      <c r="AX280" s="135">
        <f t="shared" si="243"/>
        <v>0</v>
      </c>
      <c r="AY280" s="135">
        <f t="shared" si="243"/>
        <v>0</v>
      </c>
      <c r="AZ280" s="135">
        <f t="shared" si="243"/>
        <v>0.53475935828876997</v>
      </c>
      <c r="BA280" s="135">
        <f t="shared" si="243"/>
        <v>0</v>
      </c>
      <c r="BB280" s="135">
        <f t="shared" si="243"/>
        <v>0</v>
      </c>
      <c r="BC280" s="135">
        <f t="shared" si="243"/>
        <v>0</v>
      </c>
      <c r="BD280" s="135">
        <f t="shared" si="243"/>
        <v>0</v>
      </c>
      <c r="BE280" s="135">
        <f t="shared" si="243"/>
        <v>0</v>
      </c>
      <c r="BF280" s="135">
        <f t="shared" si="243"/>
        <v>0</v>
      </c>
      <c r="BG280" s="135">
        <f t="shared" si="243"/>
        <v>0</v>
      </c>
      <c r="BH280" s="135">
        <f t="shared" si="243"/>
        <v>0.26737967914438499</v>
      </c>
      <c r="BI280" s="135">
        <f t="shared" si="243"/>
        <v>0</v>
      </c>
      <c r="BJ280" s="135">
        <f t="shared" si="243"/>
        <v>0</v>
      </c>
      <c r="BK280" s="135">
        <f t="shared" si="243"/>
        <v>0</v>
      </c>
      <c r="BL280" s="135">
        <f t="shared" si="243"/>
        <v>0.53475935828876997</v>
      </c>
      <c r="BM280" s="135">
        <f t="shared" si="243"/>
        <v>0</v>
      </c>
      <c r="BN280" s="135">
        <f t="shared" si="243"/>
        <v>0</v>
      </c>
      <c r="BO280" s="135">
        <f t="shared" si="243"/>
        <v>0</v>
      </c>
      <c r="BP280" s="135">
        <f t="shared" si="243"/>
        <v>0</v>
      </c>
      <c r="BQ280" s="135">
        <f t="shared" si="243"/>
        <v>0</v>
      </c>
      <c r="BR280" s="135">
        <f t="shared" si="243"/>
        <v>0</v>
      </c>
      <c r="BS280" s="135">
        <f t="shared" si="243"/>
        <v>0</v>
      </c>
      <c r="BT280" s="135">
        <f t="shared" si="243"/>
        <v>0</v>
      </c>
      <c r="BU280" s="135">
        <f t="shared" si="243"/>
        <v>0.26737967914438499</v>
      </c>
      <c r="BV280" s="135">
        <f t="shared" si="243"/>
        <v>0</v>
      </c>
      <c r="BW280" s="135">
        <f t="shared" si="243"/>
        <v>2.6737967914438503</v>
      </c>
      <c r="CA280" s="135">
        <f t="shared" si="198"/>
        <v>100</v>
      </c>
      <c r="CD280" s="135">
        <f t="shared" si="199"/>
        <v>100</v>
      </c>
    </row>
    <row r="281" spans="1:82" x14ac:dyDescent="0.2">
      <c r="A281" s="135">
        <v>4</v>
      </c>
      <c r="B281" s="136">
        <v>85</v>
      </c>
      <c r="C281" s="135" t="s">
        <v>426</v>
      </c>
      <c r="D281" s="146">
        <v>376</v>
      </c>
      <c r="E281" s="164">
        <v>436</v>
      </c>
      <c r="F281" s="154">
        <v>385</v>
      </c>
      <c r="G281" s="140">
        <f>'Revised Stratig. - April ''08'!$G$381</f>
        <v>8461</v>
      </c>
      <c r="I281" s="135">
        <f t="shared" ref="I281:AL281" si="244">(I114/$CA114)*100</f>
        <v>0</v>
      </c>
      <c r="J281" s="135">
        <f t="shared" si="244"/>
        <v>0</v>
      </c>
      <c r="K281" s="135">
        <f t="shared" si="244"/>
        <v>0.39603960396039606</v>
      </c>
      <c r="L281" s="135">
        <f t="shared" si="244"/>
        <v>0</v>
      </c>
      <c r="M281" s="135">
        <f t="shared" si="244"/>
        <v>0</v>
      </c>
      <c r="N281" s="135">
        <f t="shared" si="244"/>
        <v>0.79207920792079212</v>
      </c>
      <c r="O281" s="135">
        <f t="shared" si="244"/>
        <v>52.277227722772281</v>
      </c>
      <c r="P281" s="135">
        <f t="shared" si="244"/>
        <v>0</v>
      </c>
      <c r="Q281" s="135">
        <f t="shared" si="244"/>
        <v>0</v>
      </c>
      <c r="R281" s="135">
        <f t="shared" si="244"/>
        <v>0</v>
      </c>
      <c r="S281" s="135">
        <f t="shared" si="244"/>
        <v>0</v>
      </c>
      <c r="T281" s="135">
        <f t="shared" si="244"/>
        <v>0</v>
      </c>
      <c r="U281" s="135">
        <f t="shared" si="244"/>
        <v>0</v>
      </c>
      <c r="V281" s="135">
        <f t="shared" si="244"/>
        <v>0</v>
      </c>
      <c r="W281" s="135">
        <f t="shared" si="244"/>
        <v>0</v>
      </c>
      <c r="X281" s="135">
        <f t="shared" si="244"/>
        <v>0</v>
      </c>
      <c r="Y281" s="135">
        <f t="shared" si="244"/>
        <v>0</v>
      </c>
      <c r="Z281" s="135">
        <f t="shared" si="244"/>
        <v>0</v>
      </c>
      <c r="AA281" s="135">
        <f t="shared" si="244"/>
        <v>0.39603960396039606</v>
      </c>
      <c r="AB281" s="135">
        <f t="shared" si="244"/>
        <v>0</v>
      </c>
      <c r="AC281" s="135">
        <f t="shared" si="244"/>
        <v>0</v>
      </c>
      <c r="AD281" s="135">
        <f t="shared" si="244"/>
        <v>0</v>
      </c>
      <c r="AE281" s="135">
        <f t="shared" si="244"/>
        <v>4.7524752475247523</v>
      </c>
      <c r="AF281" s="135">
        <f t="shared" si="244"/>
        <v>5.544554455445545</v>
      </c>
      <c r="AG281" s="135">
        <f t="shared" si="244"/>
        <v>32.673267326732677</v>
      </c>
      <c r="AH281" s="135">
        <f t="shared" si="244"/>
        <v>0</v>
      </c>
      <c r="AI281" s="135">
        <f t="shared" si="244"/>
        <v>2.3762376237623761</v>
      </c>
      <c r="AJ281" s="135">
        <f t="shared" si="244"/>
        <v>0</v>
      </c>
      <c r="AK281" s="135">
        <f t="shared" si="244"/>
        <v>0</v>
      </c>
      <c r="AL281" s="135">
        <f t="shared" si="244"/>
        <v>0.79207920792079212</v>
      </c>
      <c r="AM281" s="135">
        <f t="shared" ref="AM281:BW281" si="245">(AM114/$CD114)*100</f>
        <v>0.39138943248532287</v>
      </c>
      <c r="AN281" s="135">
        <f t="shared" si="245"/>
        <v>0.78277886497064575</v>
      </c>
      <c r="AO281" s="135">
        <f t="shared" si="245"/>
        <v>0</v>
      </c>
      <c r="AP281" s="135">
        <f t="shared" si="245"/>
        <v>0</v>
      </c>
      <c r="AQ281" s="135">
        <f t="shared" si="245"/>
        <v>0</v>
      </c>
      <c r="AR281" s="135">
        <f t="shared" si="245"/>
        <v>0</v>
      </c>
      <c r="AS281" s="135">
        <f t="shared" si="245"/>
        <v>0</v>
      </c>
      <c r="AT281" s="135">
        <f t="shared" si="245"/>
        <v>0</v>
      </c>
      <c r="AU281" s="135">
        <f t="shared" si="245"/>
        <v>0</v>
      </c>
      <c r="AV281" s="135">
        <f t="shared" si="245"/>
        <v>0</v>
      </c>
      <c r="AW281" s="135">
        <f t="shared" si="245"/>
        <v>0</v>
      </c>
      <c r="AX281" s="135">
        <f t="shared" si="245"/>
        <v>0</v>
      </c>
      <c r="AY281" s="135">
        <f t="shared" si="245"/>
        <v>0</v>
      </c>
      <c r="AZ281" s="135">
        <f t="shared" si="245"/>
        <v>0</v>
      </c>
      <c r="BA281" s="135">
        <f t="shared" si="245"/>
        <v>0</v>
      </c>
      <c r="BB281" s="135">
        <f t="shared" si="245"/>
        <v>0</v>
      </c>
      <c r="BC281" s="135">
        <f t="shared" si="245"/>
        <v>0</v>
      </c>
      <c r="BD281" s="135">
        <f t="shared" si="245"/>
        <v>0</v>
      </c>
      <c r="BE281" s="135">
        <f t="shared" si="245"/>
        <v>0</v>
      </c>
      <c r="BF281" s="135">
        <f t="shared" si="245"/>
        <v>0</v>
      </c>
      <c r="BG281" s="135">
        <f t="shared" si="245"/>
        <v>0</v>
      </c>
      <c r="BH281" s="135">
        <f t="shared" si="245"/>
        <v>0</v>
      </c>
      <c r="BI281" s="135">
        <f t="shared" si="245"/>
        <v>0</v>
      </c>
      <c r="BJ281" s="135">
        <f t="shared" si="245"/>
        <v>0</v>
      </c>
      <c r="BK281" s="135">
        <f t="shared" si="245"/>
        <v>0</v>
      </c>
      <c r="BL281" s="135">
        <f t="shared" si="245"/>
        <v>0</v>
      </c>
      <c r="BM281" s="135">
        <f t="shared" si="245"/>
        <v>0</v>
      </c>
      <c r="BN281" s="135">
        <f t="shared" si="245"/>
        <v>0</v>
      </c>
      <c r="BO281" s="135">
        <f t="shared" si="245"/>
        <v>0</v>
      </c>
      <c r="BP281" s="135">
        <f t="shared" si="245"/>
        <v>0</v>
      </c>
      <c r="BQ281" s="135">
        <f t="shared" si="245"/>
        <v>0</v>
      </c>
      <c r="BR281" s="135">
        <f t="shared" si="245"/>
        <v>0</v>
      </c>
      <c r="BS281" s="135">
        <f t="shared" si="245"/>
        <v>0</v>
      </c>
      <c r="BT281" s="135">
        <f t="shared" si="245"/>
        <v>0</v>
      </c>
      <c r="BU281" s="135">
        <f t="shared" si="245"/>
        <v>0</v>
      </c>
      <c r="BV281" s="135">
        <f t="shared" si="245"/>
        <v>0</v>
      </c>
      <c r="BW281" s="135">
        <f t="shared" si="245"/>
        <v>0</v>
      </c>
      <c r="CA281" s="135">
        <f t="shared" si="198"/>
        <v>100</v>
      </c>
      <c r="CD281" s="135">
        <f t="shared" si="199"/>
        <v>100</v>
      </c>
    </row>
    <row r="282" spans="1:82" x14ac:dyDescent="0.2">
      <c r="A282" s="144">
        <v>4</v>
      </c>
      <c r="B282" s="144">
        <v>93</v>
      </c>
      <c r="C282" s="144" t="s">
        <v>434</v>
      </c>
      <c r="D282" s="152">
        <v>384</v>
      </c>
      <c r="E282" s="164">
        <v>444</v>
      </c>
      <c r="F282" s="153">
        <v>393</v>
      </c>
      <c r="G282" s="143">
        <f>'Revised Stratig. - April ''08'!$G$389</f>
        <v>8510</v>
      </c>
      <c r="I282" s="135">
        <f t="shared" ref="I282:AL282" si="246">(I115/$CA115)*100</f>
        <v>2.1523178807947021</v>
      </c>
      <c r="J282" s="135">
        <f t="shared" si="246"/>
        <v>0</v>
      </c>
      <c r="K282" s="135">
        <f t="shared" si="246"/>
        <v>0</v>
      </c>
      <c r="L282" s="135">
        <f t="shared" si="246"/>
        <v>0</v>
      </c>
      <c r="M282" s="135">
        <f t="shared" si="246"/>
        <v>0</v>
      </c>
      <c r="N282" s="135">
        <f t="shared" si="246"/>
        <v>0</v>
      </c>
      <c r="O282" s="135">
        <f t="shared" si="246"/>
        <v>33.443708609271525</v>
      </c>
      <c r="P282" s="135">
        <f t="shared" si="246"/>
        <v>0</v>
      </c>
      <c r="Q282" s="135">
        <f t="shared" si="246"/>
        <v>0</v>
      </c>
      <c r="R282" s="135">
        <f t="shared" si="246"/>
        <v>0</v>
      </c>
      <c r="S282" s="135">
        <f t="shared" si="246"/>
        <v>0</v>
      </c>
      <c r="T282" s="135">
        <f t="shared" si="246"/>
        <v>0</v>
      </c>
      <c r="U282" s="135">
        <f t="shared" si="246"/>
        <v>0</v>
      </c>
      <c r="V282" s="135">
        <f t="shared" si="246"/>
        <v>0</v>
      </c>
      <c r="W282" s="135">
        <f t="shared" si="246"/>
        <v>0</v>
      </c>
      <c r="X282" s="135">
        <f t="shared" si="246"/>
        <v>0</v>
      </c>
      <c r="Y282" s="135">
        <f t="shared" si="246"/>
        <v>0</v>
      </c>
      <c r="Z282" s="135">
        <f t="shared" si="246"/>
        <v>0</v>
      </c>
      <c r="AA282" s="135">
        <f t="shared" si="246"/>
        <v>0</v>
      </c>
      <c r="AB282" s="135">
        <f t="shared" si="246"/>
        <v>0</v>
      </c>
      <c r="AC282" s="135">
        <f t="shared" si="246"/>
        <v>0</v>
      </c>
      <c r="AD282" s="135">
        <f t="shared" si="246"/>
        <v>2.1523178807947021</v>
      </c>
      <c r="AE282" s="135">
        <f t="shared" si="246"/>
        <v>4.6357615894039732</v>
      </c>
      <c r="AF282" s="135">
        <f t="shared" si="246"/>
        <v>11.258278145695364</v>
      </c>
      <c r="AG282" s="135">
        <f t="shared" si="246"/>
        <v>39.735099337748345</v>
      </c>
      <c r="AH282" s="135">
        <f t="shared" si="246"/>
        <v>0</v>
      </c>
      <c r="AI282" s="135">
        <f t="shared" si="246"/>
        <v>6.2913907284768218</v>
      </c>
      <c r="AJ282" s="135">
        <f t="shared" si="246"/>
        <v>0</v>
      </c>
      <c r="AK282" s="135">
        <f t="shared" si="246"/>
        <v>0</v>
      </c>
      <c r="AL282" s="135">
        <f t="shared" si="246"/>
        <v>0.33112582781456956</v>
      </c>
      <c r="AM282" s="135">
        <f t="shared" ref="AM282:BW282" si="247">(AM115/$CD115)*100</f>
        <v>2.2364217252396164</v>
      </c>
      <c r="AN282" s="135">
        <f t="shared" si="247"/>
        <v>0</v>
      </c>
      <c r="AO282" s="135">
        <f t="shared" si="247"/>
        <v>0</v>
      </c>
      <c r="AP282" s="135">
        <f t="shared" si="247"/>
        <v>0</v>
      </c>
      <c r="AQ282" s="135">
        <f t="shared" si="247"/>
        <v>0</v>
      </c>
      <c r="AR282" s="135">
        <f t="shared" si="247"/>
        <v>0</v>
      </c>
      <c r="AS282" s="135">
        <f t="shared" si="247"/>
        <v>0</v>
      </c>
      <c r="AT282" s="135">
        <f t="shared" si="247"/>
        <v>0</v>
      </c>
      <c r="AU282" s="135">
        <f t="shared" si="247"/>
        <v>0</v>
      </c>
      <c r="AV282" s="135">
        <f t="shared" si="247"/>
        <v>0</v>
      </c>
      <c r="AW282" s="135">
        <f t="shared" si="247"/>
        <v>0</v>
      </c>
      <c r="AX282" s="135">
        <f t="shared" si="247"/>
        <v>0.31948881789137379</v>
      </c>
      <c r="AY282" s="135">
        <f t="shared" si="247"/>
        <v>0</v>
      </c>
      <c r="AZ282" s="135">
        <f t="shared" si="247"/>
        <v>0.63897763578274758</v>
      </c>
      <c r="BA282" s="135">
        <f t="shared" si="247"/>
        <v>0</v>
      </c>
      <c r="BB282" s="135">
        <f t="shared" si="247"/>
        <v>0</v>
      </c>
      <c r="BC282" s="135">
        <f t="shared" si="247"/>
        <v>0</v>
      </c>
      <c r="BD282" s="135">
        <f t="shared" si="247"/>
        <v>0</v>
      </c>
      <c r="BE282" s="135">
        <f t="shared" si="247"/>
        <v>0</v>
      </c>
      <c r="BF282" s="135">
        <f t="shared" si="247"/>
        <v>0</v>
      </c>
      <c r="BG282" s="135">
        <f t="shared" si="247"/>
        <v>0</v>
      </c>
      <c r="BH282" s="135">
        <f t="shared" si="247"/>
        <v>0.31948881789137379</v>
      </c>
      <c r="BI282" s="135">
        <f t="shared" si="247"/>
        <v>0</v>
      </c>
      <c r="BJ282" s="135">
        <f t="shared" si="247"/>
        <v>0</v>
      </c>
      <c r="BK282" s="135">
        <f t="shared" si="247"/>
        <v>0</v>
      </c>
      <c r="BL282" s="135">
        <f t="shared" si="247"/>
        <v>0</v>
      </c>
      <c r="BM282" s="135">
        <f t="shared" si="247"/>
        <v>0</v>
      </c>
      <c r="BN282" s="135">
        <f t="shared" si="247"/>
        <v>0</v>
      </c>
      <c r="BO282" s="135">
        <f t="shared" si="247"/>
        <v>0</v>
      </c>
      <c r="BP282" s="135">
        <f t="shared" si="247"/>
        <v>0</v>
      </c>
      <c r="BQ282" s="135">
        <f t="shared" si="247"/>
        <v>0</v>
      </c>
      <c r="BR282" s="135">
        <f t="shared" si="247"/>
        <v>0</v>
      </c>
      <c r="BS282" s="135">
        <f t="shared" si="247"/>
        <v>0</v>
      </c>
      <c r="BT282" s="135">
        <f t="shared" si="247"/>
        <v>0</v>
      </c>
      <c r="BU282" s="135">
        <f t="shared" si="247"/>
        <v>0</v>
      </c>
      <c r="BV282" s="135">
        <f t="shared" si="247"/>
        <v>0</v>
      </c>
      <c r="BW282" s="135">
        <f t="shared" si="247"/>
        <v>0</v>
      </c>
      <c r="CA282" s="135">
        <f t="shared" si="198"/>
        <v>100</v>
      </c>
      <c r="CD282" s="135">
        <f t="shared" si="199"/>
        <v>100</v>
      </c>
    </row>
    <row r="283" spans="1:82" x14ac:dyDescent="0.2">
      <c r="A283" s="135">
        <v>4</v>
      </c>
      <c r="B283" s="136">
        <v>94</v>
      </c>
      <c r="C283" s="135" t="s">
        <v>426</v>
      </c>
      <c r="D283" s="146">
        <v>385</v>
      </c>
      <c r="E283" s="164">
        <v>445</v>
      </c>
      <c r="F283" s="135">
        <v>395</v>
      </c>
      <c r="G283" s="140">
        <f>'Revised Stratig. - April ''08'!$G$390</f>
        <v>8516</v>
      </c>
      <c r="I283" s="135">
        <f t="shared" ref="I283:AL283" si="248">(I116/$CA116)*100</f>
        <v>0.4</v>
      </c>
      <c r="J283" s="135">
        <f t="shared" si="248"/>
        <v>0</v>
      </c>
      <c r="K283" s="135">
        <f t="shared" si="248"/>
        <v>0</v>
      </c>
      <c r="L283" s="135">
        <f t="shared" si="248"/>
        <v>0.4</v>
      </c>
      <c r="M283" s="135">
        <f t="shared" si="248"/>
        <v>0</v>
      </c>
      <c r="N283" s="135">
        <f t="shared" si="248"/>
        <v>0</v>
      </c>
      <c r="O283" s="135">
        <f t="shared" si="248"/>
        <v>66</v>
      </c>
      <c r="P283" s="135">
        <f t="shared" si="248"/>
        <v>0.4</v>
      </c>
      <c r="Q283" s="135">
        <f t="shared" si="248"/>
        <v>0</v>
      </c>
      <c r="R283" s="135">
        <f t="shared" si="248"/>
        <v>0</v>
      </c>
      <c r="S283" s="135">
        <f t="shared" si="248"/>
        <v>0</v>
      </c>
      <c r="T283" s="135">
        <f t="shared" si="248"/>
        <v>0</v>
      </c>
      <c r="U283" s="135">
        <f t="shared" si="248"/>
        <v>0</v>
      </c>
      <c r="V283" s="135">
        <f t="shared" si="248"/>
        <v>0</v>
      </c>
      <c r="W283" s="135">
        <f t="shared" si="248"/>
        <v>0</v>
      </c>
      <c r="X283" s="135">
        <f t="shared" si="248"/>
        <v>0</v>
      </c>
      <c r="Y283" s="135">
        <f t="shared" si="248"/>
        <v>0</v>
      </c>
      <c r="Z283" s="135">
        <f t="shared" si="248"/>
        <v>0</v>
      </c>
      <c r="AA283" s="135">
        <f t="shared" si="248"/>
        <v>0</v>
      </c>
      <c r="AB283" s="135">
        <f t="shared" si="248"/>
        <v>0</v>
      </c>
      <c r="AC283" s="135">
        <f t="shared" si="248"/>
        <v>0.4</v>
      </c>
      <c r="AD283" s="135">
        <f t="shared" si="248"/>
        <v>0.8</v>
      </c>
      <c r="AE283" s="135">
        <f t="shared" si="248"/>
        <v>0</v>
      </c>
      <c r="AF283" s="135">
        <f t="shared" si="248"/>
        <v>1.2</v>
      </c>
      <c r="AG283" s="135">
        <f t="shared" si="248"/>
        <v>26</v>
      </c>
      <c r="AH283" s="135">
        <f t="shared" si="248"/>
        <v>0</v>
      </c>
      <c r="AI283" s="135">
        <f t="shared" si="248"/>
        <v>2.8000000000000003</v>
      </c>
      <c r="AJ283" s="135">
        <f t="shared" si="248"/>
        <v>0</v>
      </c>
      <c r="AK283" s="135">
        <f t="shared" si="248"/>
        <v>0</v>
      </c>
      <c r="AL283" s="135">
        <f t="shared" si="248"/>
        <v>1.6</v>
      </c>
      <c r="AM283" s="135">
        <f t="shared" ref="AM283:BW283" si="249">(AM116/$CD116)*100</f>
        <v>0</v>
      </c>
      <c r="AN283" s="135">
        <f t="shared" si="249"/>
        <v>0</v>
      </c>
      <c r="AO283" s="135">
        <f t="shared" si="249"/>
        <v>0</v>
      </c>
      <c r="AP283" s="135">
        <f t="shared" si="249"/>
        <v>0</v>
      </c>
      <c r="AQ283" s="135">
        <f t="shared" si="249"/>
        <v>0</v>
      </c>
      <c r="AR283" s="135">
        <f t="shared" si="249"/>
        <v>0</v>
      </c>
      <c r="AS283" s="135">
        <f t="shared" si="249"/>
        <v>0</v>
      </c>
      <c r="AT283" s="135">
        <f t="shared" si="249"/>
        <v>0</v>
      </c>
      <c r="AU283" s="135">
        <f t="shared" si="249"/>
        <v>0</v>
      </c>
      <c r="AV283" s="135">
        <f t="shared" si="249"/>
        <v>0</v>
      </c>
      <c r="AW283" s="135">
        <f t="shared" si="249"/>
        <v>0</v>
      </c>
      <c r="AX283" s="135">
        <f t="shared" si="249"/>
        <v>0</v>
      </c>
      <c r="AY283" s="135">
        <f t="shared" si="249"/>
        <v>0</v>
      </c>
      <c r="AZ283" s="135">
        <f t="shared" si="249"/>
        <v>0</v>
      </c>
      <c r="BA283" s="135">
        <f t="shared" si="249"/>
        <v>0</v>
      </c>
      <c r="BB283" s="135">
        <f t="shared" si="249"/>
        <v>0</v>
      </c>
      <c r="BC283" s="135">
        <f t="shared" si="249"/>
        <v>0</v>
      </c>
      <c r="BD283" s="135">
        <f t="shared" si="249"/>
        <v>0</v>
      </c>
      <c r="BE283" s="135">
        <f t="shared" si="249"/>
        <v>0</v>
      </c>
      <c r="BF283" s="135">
        <f t="shared" si="249"/>
        <v>0</v>
      </c>
      <c r="BG283" s="135">
        <f t="shared" si="249"/>
        <v>0</v>
      </c>
      <c r="BH283" s="135">
        <f t="shared" si="249"/>
        <v>0</v>
      </c>
      <c r="BI283" s="135">
        <f t="shared" si="249"/>
        <v>0</v>
      </c>
      <c r="BJ283" s="135">
        <f t="shared" si="249"/>
        <v>0</v>
      </c>
      <c r="BK283" s="135">
        <f t="shared" si="249"/>
        <v>0</v>
      </c>
      <c r="BL283" s="135">
        <f t="shared" si="249"/>
        <v>0</v>
      </c>
      <c r="BM283" s="135">
        <f t="shared" si="249"/>
        <v>0</v>
      </c>
      <c r="BN283" s="135">
        <f t="shared" si="249"/>
        <v>0</v>
      </c>
      <c r="BO283" s="135">
        <f t="shared" si="249"/>
        <v>0</v>
      </c>
      <c r="BP283" s="135">
        <f t="shared" si="249"/>
        <v>0</v>
      </c>
      <c r="BQ283" s="135">
        <f t="shared" si="249"/>
        <v>0</v>
      </c>
      <c r="BR283" s="135">
        <f t="shared" si="249"/>
        <v>0</v>
      </c>
      <c r="BS283" s="135">
        <f t="shared" si="249"/>
        <v>0</v>
      </c>
      <c r="BT283" s="135">
        <f t="shared" si="249"/>
        <v>0</v>
      </c>
      <c r="BU283" s="135">
        <f t="shared" si="249"/>
        <v>0</v>
      </c>
      <c r="BV283" s="135">
        <f t="shared" si="249"/>
        <v>0</v>
      </c>
      <c r="BW283" s="135">
        <f t="shared" si="249"/>
        <v>0</v>
      </c>
      <c r="CA283" s="135">
        <f t="shared" si="198"/>
        <v>100</v>
      </c>
      <c r="CD283" s="135">
        <f t="shared" si="199"/>
        <v>100</v>
      </c>
    </row>
    <row r="284" spans="1:82" x14ac:dyDescent="0.2">
      <c r="E284" s="160"/>
      <c r="G284" s="140"/>
    </row>
    <row r="285" spans="1:82" x14ac:dyDescent="0.2">
      <c r="E285" s="160"/>
      <c r="G285" s="140"/>
    </row>
    <row r="286" spans="1:82" x14ac:dyDescent="0.2">
      <c r="E286" s="160"/>
      <c r="F286" s="137" t="s">
        <v>2</v>
      </c>
    </row>
    <row r="287" spans="1:82" x14ac:dyDescent="0.2">
      <c r="E287" s="166">
        <v>4</v>
      </c>
      <c r="F287" s="161">
        <v>4</v>
      </c>
      <c r="G287" s="161">
        <f>'Revised Stratig. - April ''08'!$S$51</f>
        <v>-3.4828841812687101</v>
      </c>
      <c r="I287" s="135">
        <f t="shared" ref="I287:AL287" si="250">(I120/$CA120)*100</f>
        <v>0</v>
      </c>
      <c r="J287" s="135">
        <f t="shared" si="250"/>
        <v>2.34375</v>
      </c>
      <c r="K287" s="135">
        <f t="shared" si="250"/>
        <v>7.8125</v>
      </c>
      <c r="L287" s="135">
        <f t="shared" si="250"/>
        <v>0.390625</v>
      </c>
      <c r="M287" s="135">
        <f t="shared" si="250"/>
        <v>0</v>
      </c>
      <c r="N287" s="135">
        <f t="shared" si="250"/>
        <v>2.34375</v>
      </c>
      <c r="O287" s="135">
        <f t="shared" si="250"/>
        <v>22.265625</v>
      </c>
      <c r="P287" s="135">
        <f t="shared" si="250"/>
        <v>0</v>
      </c>
      <c r="Q287" s="135">
        <f t="shared" si="250"/>
        <v>0</v>
      </c>
      <c r="R287" s="135">
        <f t="shared" si="250"/>
        <v>0</v>
      </c>
      <c r="S287" s="135">
        <f t="shared" si="250"/>
        <v>0</v>
      </c>
      <c r="T287" s="135">
        <f t="shared" si="250"/>
        <v>0</v>
      </c>
      <c r="U287" s="135">
        <f t="shared" si="250"/>
        <v>18.359375</v>
      </c>
      <c r="V287" s="135">
        <f t="shared" si="250"/>
        <v>0.390625</v>
      </c>
      <c r="W287" s="135">
        <f t="shared" si="250"/>
        <v>0.390625</v>
      </c>
      <c r="X287" s="135">
        <f t="shared" si="250"/>
        <v>0</v>
      </c>
      <c r="Y287" s="135">
        <f t="shared" si="250"/>
        <v>0</v>
      </c>
      <c r="Z287" s="135">
        <f t="shared" si="250"/>
        <v>0</v>
      </c>
      <c r="AA287" s="135">
        <f t="shared" si="250"/>
        <v>0</v>
      </c>
      <c r="AB287" s="135">
        <f t="shared" si="250"/>
        <v>0</v>
      </c>
      <c r="AC287" s="135">
        <f t="shared" si="250"/>
        <v>0.390625</v>
      </c>
      <c r="AD287" s="135">
        <f t="shared" si="250"/>
        <v>0</v>
      </c>
      <c r="AE287" s="135">
        <f t="shared" si="250"/>
        <v>3.7109375</v>
      </c>
      <c r="AF287" s="135">
        <f t="shared" si="250"/>
        <v>1.171875</v>
      </c>
      <c r="AG287" s="135">
        <f t="shared" si="250"/>
        <v>24.0234375</v>
      </c>
      <c r="AH287" s="135">
        <f t="shared" si="250"/>
        <v>0</v>
      </c>
      <c r="AI287" s="135">
        <f t="shared" si="250"/>
        <v>4.296875</v>
      </c>
      <c r="AJ287" s="135">
        <f t="shared" si="250"/>
        <v>0</v>
      </c>
      <c r="AK287" s="135">
        <f t="shared" si="250"/>
        <v>11.328125</v>
      </c>
      <c r="AL287" s="135">
        <f t="shared" si="250"/>
        <v>0.78125</v>
      </c>
      <c r="AM287" s="135">
        <f t="shared" ref="AM287:BW287" si="251">(AM120/$CD120)*100</f>
        <v>2.4822695035460995</v>
      </c>
      <c r="AN287" s="135">
        <f t="shared" si="251"/>
        <v>0.70921985815602839</v>
      </c>
      <c r="AO287" s="135">
        <f t="shared" si="251"/>
        <v>0</v>
      </c>
      <c r="AP287" s="135">
        <f t="shared" si="251"/>
        <v>0</v>
      </c>
      <c r="AQ287" s="135">
        <f t="shared" si="251"/>
        <v>0</v>
      </c>
      <c r="AR287" s="135">
        <f t="shared" si="251"/>
        <v>0</v>
      </c>
      <c r="AS287" s="135">
        <f t="shared" si="251"/>
        <v>0</v>
      </c>
      <c r="AT287" s="135">
        <f t="shared" si="251"/>
        <v>0</v>
      </c>
      <c r="AU287" s="135">
        <f t="shared" si="251"/>
        <v>1.4184397163120568</v>
      </c>
      <c r="AV287" s="135">
        <f t="shared" si="251"/>
        <v>0</v>
      </c>
      <c r="AW287" s="135">
        <f t="shared" si="251"/>
        <v>0</v>
      </c>
      <c r="AX287" s="135">
        <f t="shared" si="251"/>
        <v>2.4822695035460995</v>
      </c>
      <c r="AY287" s="135">
        <f t="shared" si="251"/>
        <v>0</v>
      </c>
      <c r="AZ287" s="135">
        <f t="shared" si="251"/>
        <v>0</v>
      </c>
      <c r="BA287" s="135">
        <f t="shared" si="251"/>
        <v>0</v>
      </c>
      <c r="BB287" s="135">
        <f t="shared" si="251"/>
        <v>0</v>
      </c>
      <c r="BC287" s="135">
        <f t="shared" si="251"/>
        <v>0</v>
      </c>
      <c r="BD287" s="135">
        <f t="shared" si="251"/>
        <v>1.4184397163120568</v>
      </c>
      <c r="BE287" s="135">
        <f t="shared" si="251"/>
        <v>0</v>
      </c>
      <c r="BF287" s="135">
        <f t="shared" si="251"/>
        <v>0</v>
      </c>
      <c r="BG287" s="135">
        <f t="shared" si="251"/>
        <v>0</v>
      </c>
      <c r="BH287" s="135">
        <f t="shared" si="251"/>
        <v>0</v>
      </c>
      <c r="BI287" s="135">
        <f t="shared" si="251"/>
        <v>0</v>
      </c>
      <c r="BJ287" s="135">
        <f t="shared" si="251"/>
        <v>0</v>
      </c>
      <c r="BK287" s="135">
        <f t="shared" si="251"/>
        <v>0.3546099290780142</v>
      </c>
      <c r="BL287" s="135">
        <f t="shared" si="251"/>
        <v>0.3546099290780142</v>
      </c>
      <c r="BM287" s="135">
        <f t="shared" si="251"/>
        <v>0</v>
      </c>
      <c r="BN287" s="135">
        <f t="shared" si="251"/>
        <v>0</v>
      </c>
      <c r="BO287" s="135">
        <f t="shared" si="251"/>
        <v>0</v>
      </c>
      <c r="BP287" s="135">
        <f t="shared" si="251"/>
        <v>0</v>
      </c>
      <c r="BQ287" s="135">
        <f t="shared" si="251"/>
        <v>0</v>
      </c>
      <c r="BR287" s="135">
        <f t="shared" si="251"/>
        <v>0</v>
      </c>
      <c r="BS287" s="135">
        <f t="shared" si="251"/>
        <v>0</v>
      </c>
      <c r="BT287" s="135">
        <f t="shared" si="251"/>
        <v>0</v>
      </c>
      <c r="BU287" s="135">
        <f t="shared" si="251"/>
        <v>0</v>
      </c>
      <c r="BV287" s="135">
        <f t="shared" si="251"/>
        <v>0</v>
      </c>
      <c r="BW287" s="135">
        <f t="shared" si="251"/>
        <v>0</v>
      </c>
      <c r="CA287" s="135">
        <f t="shared" ref="CA287:CA292" si="252">(CA120/$CA120)*100</f>
        <v>100</v>
      </c>
      <c r="CD287" s="135">
        <f t="shared" ref="CD287:CD292" si="253">(CD120/$CD120)*100</f>
        <v>100</v>
      </c>
    </row>
    <row r="288" spans="1:82" x14ac:dyDescent="0.2">
      <c r="E288" s="166">
        <v>14</v>
      </c>
      <c r="F288" s="135">
        <v>14</v>
      </c>
      <c r="G288" s="161">
        <f>'Revised Stratig. - April ''08'!$S$61</f>
        <v>121.120219344407</v>
      </c>
      <c r="I288" s="135">
        <f t="shared" ref="I288:AL288" si="254">(I121/$CA121)*100</f>
        <v>0.38535645472061658</v>
      </c>
      <c r="J288" s="135">
        <f t="shared" si="254"/>
        <v>1.1560693641618496</v>
      </c>
      <c r="K288" s="135">
        <f t="shared" si="254"/>
        <v>11.560693641618498</v>
      </c>
      <c r="L288" s="135">
        <f t="shared" si="254"/>
        <v>0</v>
      </c>
      <c r="M288" s="135">
        <f t="shared" si="254"/>
        <v>0</v>
      </c>
      <c r="N288" s="135">
        <f t="shared" si="254"/>
        <v>3.4682080924855487</v>
      </c>
      <c r="O288" s="135">
        <f t="shared" si="254"/>
        <v>27.360308285163775</v>
      </c>
      <c r="P288" s="135">
        <f t="shared" si="254"/>
        <v>0</v>
      </c>
      <c r="Q288" s="135">
        <f t="shared" si="254"/>
        <v>0</v>
      </c>
      <c r="R288" s="135">
        <f t="shared" si="254"/>
        <v>0</v>
      </c>
      <c r="S288" s="135">
        <f t="shared" si="254"/>
        <v>0</v>
      </c>
      <c r="T288" s="135">
        <f t="shared" si="254"/>
        <v>0</v>
      </c>
      <c r="U288" s="135">
        <f t="shared" si="254"/>
        <v>21.579961464354529</v>
      </c>
      <c r="V288" s="135">
        <f t="shared" si="254"/>
        <v>0</v>
      </c>
      <c r="W288" s="135">
        <f t="shared" si="254"/>
        <v>0</v>
      </c>
      <c r="X288" s="135">
        <f t="shared" si="254"/>
        <v>0</v>
      </c>
      <c r="Y288" s="135">
        <f t="shared" si="254"/>
        <v>0.38535645472061658</v>
      </c>
      <c r="Z288" s="135">
        <f t="shared" si="254"/>
        <v>0</v>
      </c>
      <c r="AA288" s="135">
        <f t="shared" si="254"/>
        <v>0</v>
      </c>
      <c r="AB288" s="135">
        <f t="shared" si="254"/>
        <v>0</v>
      </c>
      <c r="AC288" s="135">
        <f t="shared" si="254"/>
        <v>1.5414258188824663</v>
      </c>
      <c r="AD288" s="135">
        <f t="shared" si="254"/>
        <v>0</v>
      </c>
      <c r="AE288" s="135">
        <f t="shared" si="254"/>
        <v>2.6974951830443161</v>
      </c>
      <c r="AF288" s="135">
        <f t="shared" si="254"/>
        <v>0.38535645472061658</v>
      </c>
      <c r="AG288" s="135">
        <f t="shared" si="254"/>
        <v>15.606936416184972</v>
      </c>
      <c r="AH288" s="135">
        <f t="shared" si="254"/>
        <v>0</v>
      </c>
      <c r="AI288" s="135">
        <f t="shared" si="254"/>
        <v>4.2389210019267818</v>
      </c>
      <c r="AJ288" s="135">
        <f t="shared" si="254"/>
        <v>0</v>
      </c>
      <c r="AK288" s="135">
        <f t="shared" si="254"/>
        <v>8.0924855491329488</v>
      </c>
      <c r="AL288" s="135">
        <f t="shared" si="254"/>
        <v>1.5414258188824663</v>
      </c>
      <c r="AM288" s="135">
        <f t="shared" ref="AM288:BW288" si="255">(AM121/$CD121)*100</f>
        <v>5.9900166389351082</v>
      </c>
      <c r="AN288" s="135">
        <f t="shared" si="255"/>
        <v>0.66555740432612309</v>
      </c>
      <c r="AO288" s="135">
        <f t="shared" si="255"/>
        <v>0.33277870216306155</v>
      </c>
      <c r="AP288" s="135">
        <f t="shared" si="255"/>
        <v>0</v>
      </c>
      <c r="AQ288" s="135">
        <f t="shared" si="255"/>
        <v>0</v>
      </c>
      <c r="AR288" s="135">
        <f t="shared" si="255"/>
        <v>0</v>
      </c>
      <c r="AS288" s="135">
        <f t="shared" si="255"/>
        <v>0</v>
      </c>
      <c r="AT288" s="135">
        <f t="shared" si="255"/>
        <v>0</v>
      </c>
      <c r="AU288" s="135">
        <f t="shared" si="255"/>
        <v>0.99833610648918469</v>
      </c>
      <c r="AV288" s="135">
        <f t="shared" si="255"/>
        <v>0</v>
      </c>
      <c r="AW288" s="135">
        <f t="shared" si="255"/>
        <v>0</v>
      </c>
      <c r="AX288" s="135">
        <f t="shared" si="255"/>
        <v>0</v>
      </c>
      <c r="AY288" s="135">
        <f t="shared" si="255"/>
        <v>0</v>
      </c>
      <c r="AZ288" s="135">
        <f t="shared" si="255"/>
        <v>0.33277870216306155</v>
      </c>
      <c r="BA288" s="135">
        <f t="shared" si="255"/>
        <v>0</v>
      </c>
      <c r="BB288" s="135">
        <f t="shared" si="255"/>
        <v>0</v>
      </c>
      <c r="BC288" s="135">
        <f t="shared" si="255"/>
        <v>0</v>
      </c>
      <c r="BD288" s="135">
        <f t="shared" si="255"/>
        <v>2.9950083194675541</v>
      </c>
      <c r="BE288" s="135">
        <f t="shared" si="255"/>
        <v>0</v>
      </c>
      <c r="BF288" s="135">
        <f t="shared" si="255"/>
        <v>0</v>
      </c>
      <c r="BG288" s="135">
        <f t="shared" si="255"/>
        <v>0.33277870216306155</v>
      </c>
      <c r="BH288" s="135">
        <f t="shared" si="255"/>
        <v>0</v>
      </c>
      <c r="BI288" s="135">
        <f t="shared" si="255"/>
        <v>0</v>
      </c>
      <c r="BJ288" s="135">
        <f t="shared" si="255"/>
        <v>0</v>
      </c>
      <c r="BK288" s="135">
        <f t="shared" si="255"/>
        <v>0</v>
      </c>
      <c r="BL288" s="135">
        <f t="shared" si="255"/>
        <v>0.66555740432612309</v>
      </c>
      <c r="BM288" s="135">
        <f t="shared" si="255"/>
        <v>0</v>
      </c>
      <c r="BN288" s="135">
        <f t="shared" si="255"/>
        <v>0</v>
      </c>
      <c r="BO288" s="135">
        <f t="shared" si="255"/>
        <v>0.33277870216306155</v>
      </c>
      <c r="BP288" s="135">
        <f t="shared" si="255"/>
        <v>0</v>
      </c>
      <c r="BQ288" s="135">
        <f t="shared" si="255"/>
        <v>0</v>
      </c>
      <c r="BR288" s="135">
        <f t="shared" si="255"/>
        <v>0</v>
      </c>
      <c r="BS288" s="135">
        <f t="shared" si="255"/>
        <v>0</v>
      </c>
      <c r="BT288" s="135">
        <f t="shared" si="255"/>
        <v>0.66555740432612309</v>
      </c>
      <c r="BU288" s="135">
        <f t="shared" si="255"/>
        <v>0.33277870216306155</v>
      </c>
      <c r="BV288" s="135">
        <f t="shared" si="255"/>
        <v>0</v>
      </c>
      <c r="BW288" s="135">
        <f t="shared" si="255"/>
        <v>0</v>
      </c>
      <c r="CA288" s="135">
        <f t="shared" si="252"/>
        <v>100</v>
      </c>
      <c r="CD288" s="135">
        <f t="shared" si="253"/>
        <v>100</v>
      </c>
    </row>
    <row r="289" spans="5:82" x14ac:dyDescent="0.2">
      <c r="E289" s="166">
        <v>24</v>
      </c>
      <c r="F289" s="135">
        <v>24</v>
      </c>
      <c r="G289" s="135">
        <f>'Revised Stratig. - April ''08'!$S$71</f>
        <v>243.049199544495</v>
      </c>
      <c r="I289" s="135">
        <f t="shared" ref="I289:AL289" si="256">(I122/$CA122)*100</f>
        <v>0</v>
      </c>
      <c r="J289" s="135">
        <f t="shared" si="256"/>
        <v>0.39138943248532287</v>
      </c>
      <c r="K289" s="135">
        <f t="shared" si="256"/>
        <v>6.6536203522504884</v>
      </c>
      <c r="L289" s="135">
        <f t="shared" si="256"/>
        <v>0</v>
      </c>
      <c r="M289" s="135">
        <f t="shared" si="256"/>
        <v>0</v>
      </c>
      <c r="N289" s="135">
        <f t="shared" si="256"/>
        <v>1.9569471624266144</v>
      </c>
      <c r="O289" s="135">
        <f t="shared" si="256"/>
        <v>25.048923679060664</v>
      </c>
      <c r="P289" s="135">
        <f t="shared" si="256"/>
        <v>0</v>
      </c>
      <c r="Q289" s="135">
        <f t="shared" si="256"/>
        <v>0</v>
      </c>
      <c r="R289" s="135">
        <f t="shared" si="256"/>
        <v>0</v>
      </c>
      <c r="S289" s="135">
        <f t="shared" si="256"/>
        <v>0</v>
      </c>
      <c r="T289" s="135">
        <f t="shared" si="256"/>
        <v>0.39138943248532287</v>
      </c>
      <c r="U289" s="135">
        <f t="shared" si="256"/>
        <v>18.395303326810176</v>
      </c>
      <c r="V289" s="135">
        <f t="shared" si="256"/>
        <v>1.5655577299412915</v>
      </c>
      <c r="W289" s="135">
        <f t="shared" si="256"/>
        <v>0.78277886497064575</v>
      </c>
      <c r="X289" s="135">
        <f t="shared" si="256"/>
        <v>0</v>
      </c>
      <c r="Y289" s="135">
        <f t="shared" si="256"/>
        <v>0</v>
      </c>
      <c r="Z289" s="135">
        <f t="shared" si="256"/>
        <v>0</v>
      </c>
      <c r="AA289" s="135">
        <f t="shared" si="256"/>
        <v>0</v>
      </c>
      <c r="AB289" s="135">
        <f t="shared" si="256"/>
        <v>0</v>
      </c>
      <c r="AC289" s="135">
        <f t="shared" si="256"/>
        <v>1.5655577299412915</v>
      </c>
      <c r="AD289" s="135">
        <f t="shared" si="256"/>
        <v>0</v>
      </c>
      <c r="AE289" s="135">
        <f t="shared" si="256"/>
        <v>7.240704500978473</v>
      </c>
      <c r="AF289" s="135">
        <f t="shared" si="256"/>
        <v>0.78277886497064575</v>
      </c>
      <c r="AG289" s="135">
        <f t="shared" si="256"/>
        <v>21.135029354207436</v>
      </c>
      <c r="AH289" s="135">
        <f t="shared" si="256"/>
        <v>0</v>
      </c>
      <c r="AI289" s="135">
        <f t="shared" si="256"/>
        <v>2.3483365949119372</v>
      </c>
      <c r="AJ289" s="135">
        <f t="shared" si="256"/>
        <v>0</v>
      </c>
      <c r="AK289" s="135">
        <f t="shared" si="256"/>
        <v>10.567514677103718</v>
      </c>
      <c r="AL289" s="135">
        <f t="shared" si="256"/>
        <v>1.1741682974559686</v>
      </c>
      <c r="AM289" s="135">
        <f t="shared" ref="AM289:BW289" si="257">(AM122/$CD122)*100</f>
        <v>1.7761989342806392</v>
      </c>
      <c r="AN289" s="135">
        <f t="shared" si="257"/>
        <v>0.35523978685612789</v>
      </c>
      <c r="AO289" s="135">
        <f t="shared" si="257"/>
        <v>0</v>
      </c>
      <c r="AP289" s="135">
        <f t="shared" si="257"/>
        <v>0</v>
      </c>
      <c r="AQ289" s="135">
        <f t="shared" si="257"/>
        <v>0.35523978685612789</v>
      </c>
      <c r="AR289" s="135">
        <f t="shared" si="257"/>
        <v>0</v>
      </c>
      <c r="AS289" s="135">
        <f t="shared" si="257"/>
        <v>0</v>
      </c>
      <c r="AT289" s="135">
        <f t="shared" si="257"/>
        <v>0</v>
      </c>
      <c r="AU289" s="135">
        <f t="shared" si="257"/>
        <v>0.35523978685612789</v>
      </c>
      <c r="AV289" s="135">
        <f t="shared" si="257"/>
        <v>0</v>
      </c>
      <c r="AW289" s="135">
        <f t="shared" si="257"/>
        <v>0</v>
      </c>
      <c r="AX289" s="135">
        <f t="shared" si="257"/>
        <v>1.0657193605683837</v>
      </c>
      <c r="AY289" s="135">
        <f t="shared" si="257"/>
        <v>0</v>
      </c>
      <c r="AZ289" s="135">
        <f t="shared" si="257"/>
        <v>0</v>
      </c>
      <c r="BA289" s="135">
        <f t="shared" si="257"/>
        <v>0</v>
      </c>
      <c r="BB289" s="135">
        <f t="shared" si="257"/>
        <v>0.35523978685612789</v>
      </c>
      <c r="BC289" s="135">
        <f t="shared" si="257"/>
        <v>0</v>
      </c>
      <c r="BD289" s="135">
        <f t="shared" si="257"/>
        <v>3.197158081705151</v>
      </c>
      <c r="BE289" s="135">
        <f t="shared" si="257"/>
        <v>0</v>
      </c>
      <c r="BF289" s="135">
        <f t="shared" si="257"/>
        <v>0</v>
      </c>
      <c r="BG289" s="135">
        <f t="shared" si="257"/>
        <v>0</v>
      </c>
      <c r="BH289" s="135">
        <f t="shared" si="257"/>
        <v>0</v>
      </c>
      <c r="BI289" s="135">
        <f t="shared" si="257"/>
        <v>0</v>
      </c>
      <c r="BJ289" s="135">
        <f t="shared" si="257"/>
        <v>0</v>
      </c>
      <c r="BK289" s="135">
        <f t="shared" si="257"/>
        <v>0</v>
      </c>
      <c r="BL289" s="135">
        <f t="shared" si="257"/>
        <v>0</v>
      </c>
      <c r="BM289" s="135">
        <f t="shared" si="257"/>
        <v>0</v>
      </c>
      <c r="BN289" s="135">
        <f t="shared" si="257"/>
        <v>0</v>
      </c>
      <c r="BO289" s="135">
        <f t="shared" si="257"/>
        <v>1.0657193605683837</v>
      </c>
      <c r="BP289" s="135">
        <f t="shared" si="257"/>
        <v>0</v>
      </c>
      <c r="BQ289" s="135">
        <f t="shared" si="257"/>
        <v>0.35523978685612789</v>
      </c>
      <c r="BR289" s="135">
        <f t="shared" si="257"/>
        <v>0.35523978685612789</v>
      </c>
      <c r="BS289" s="135">
        <f t="shared" si="257"/>
        <v>0</v>
      </c>
      <c r="BT289" s="135">
        <f t="shared" si="257"/>
        <v>0</v>
      </c>
      <c r="BU289" s="135">
        <f t="shared" si="257"/>
        <v>0</v>
      </c>
      <c r="BV289" s="135">
        <f t="shared" si="257"/>
        <v>0</v>
      </c>
      <c r="BW289" s="135">
        <f t="shared" si="257"/>
        <v>0</v>
      </c>
      <c r="CA289" s="135">
        <f t="shared" si="252"/>
        <v>100</v>
      </c>
      <c r="CD289" s="135">
        <f t="shared" si="253"/>
        <v>100</v>
      </c>
    </row>
    <row r="290" spans="5:82" x14ac:dyDescent="0.2">
      <c r="E290" s="167">
        <v>34</v>
      </c>
      <c r="F290" s="161">
        <v>34</v>
      </c>
      <c r="G290" s="140">
        <f>'Revised Stratig. - April ''08'!$S$81</f>
        <v>365.62521505042201</v>
      </c>
      <c r="I290" s="135">
        <f t="shared" ref="I290:AL290" si="258">(I123/$CA123)*100</f>
        <v>0.4</v>
      </c>
      <c r="J290" s="135">
        <f t="shared" si="258"/>
        <v>2</v>
      </c>
      <c r="K290" s="135">
        <f t="shared" si="258"/>
        <v>3.2</v>
      </c>
      <c r="L290" s="135">
        <f t="shared" si="258"/>
        <v>0</v>
      </c>
      <c r="M290" s="135">
        <f t="shared" si="258"/>
        <v>0</v>
      </c>
      <c r="N290" s="135">
        <f t="shared" si="258"/>
        <v>0.8</v>
      </c>
      <c r="O290" s="135">
        <f t="shared" si="258"/>
        <v>24.4</v>
      </c>
      <c r="P290" s="135">
        <f t="shared" si="258"/>
        <v>0</v>
      </c>
      <c r="Q290" s="135">
        <f t="shared" si="258"/>
        <v>0</v>
      </c>
      <c r="R290" s="135">
        <f t="shared" si="258"/>
        <v>0</v>
      </c>
      <c r="S290" s="135">
        <f t="shared" si="258"/>
        <v>0</v>
      </c>
      <c r="T290" s="135">
        <f t="shared" si="258"/>
        <v>0.8</v>
      </c>
      <c r="U290" s="135">
        <f t="shared" si="258"/>
        <v>19.600000000000001</v>
      </c>
      <c r="V290" s="135">
        <f t="shared" si="258"/>
        <v>0</v>
      </c>
      <c r="W290" s="135">
        <f t="shared" si="258"/>
        <v>0</v>
      </c>
      <c r="X290" s="135">
        <f t="shared" si="258"/>
        <v>0</v>
      </c>
      <c r="Y290" s="135">
        <f t="shared" si="258"/>
        <v>0</v>
      </c>
      <c r="Z290" s="135">
        <f t="shared" si="258"/>
        <v>0</v>
      </c>
      <c r="AA290" s="135">
        <f t="shared" si="258"/>
        <v>0.8</v>
      </c>
      <c r="AB290" s="135">
        <f t="shared" si="258"/>
        <v>0</v>
      </c>
      <c r="AC290" s="135">
        <f t="shared" si="258"/>
        <v>0.4</v>
      </c>
      <c r="AD290" s="135">
        <f t="shared" si="258"/>
        <v>0</v>
      </c>
      <c r="AE290" s="135">
        <f t="shared" si="258"/>
        <v>12.8</v>
      </c>
      <c r="AF290" s="135">
        <f t="shared" si="258"/>
        <v>9.6</v>
      </c>
      <c r="AG290" s="135">
        <f t="shared" si="258"/>
        <v>14.000000000000002</v>
      </c>
      <c r="AH290" s="135">
        <f t="shared" si="258"/>
        <v>0</v>
      </c>
      <c r="AI290" s="135">
        <f t="shared" si="258"/>
        <v>1.6</v>
      </c>
      <c r="AJ290" s="135">
        <f t="shared" si="258"/>
        <v>0</v>
      </c>
      <c r="AK290" s="135">
        <f t="shared" si="258"/>
        <v>8.4</v>
      </c>
      <c r="AL290" s="135">
        <f t="shared" si="258"/>
        <v>1.2</v>
      </c>
      <c r="AM290" s="135">
        <f t="shared" ref="AM290:BW290" si="259">(AM123/$CD123)*100</f>
        <v>1.1111111111111112</v>
      </c>
      <c r="AN290" s="135">
        <f t="shared" si="259"/>
        <v>0</v>
      </c>
      <c r="AO290" s="135">
        <f t="shared" si="259"/>
        <v>0</v>
      </c>
      <c r="AP290" s="135">
        <f t="shared" si="259"/>
        <v>0</v>
      </c>
      <c r="AQ290" s="135">
        <f t="shared" si="259"/>
        <v>0</v>
      </c>
      <c r="AR290" s="135">
        <f t="shared" si="259"/>
        <v>0</v>
      </c>
      <c r="AS290" s="135">
        <f t="shared" si="259"/>
        <v>0</v>
      </c>
      <c r="AT290" s="135">
        <f t="shared" si="259"/>
        <v>0</v>
      </c>
      <c r="AU290" s="135">
        <f t="shared" si="259"/>
        <v>0</v>
      </c>
      <c r="AV290" s="135">
        <f t="shared" si="259"/>
        <v>0.37037037037037041</v>
      </c>
      <c r="AW290" s="135">
        <f t="shared" si="259"/>
        <v>0</v>
      </c>
      <c r="AX290" s="135">
        <f t="shared" si="259"/>
        <v>0</v>
      </c>
      <c r="AY290" s="135">
        <f t="shared" si="259"/>
        <v>0</v>
      </c>
      <c r="AZ290" s="135">
        <f t="shared" si="259"/>
        <v>0.74074074074074081</v>
      </c>
      <c r="BA290" s="135">
        <f t="shared" si="259"/>
        <v>0</v>
      </c>
      <c r="BB290" s="135">
        <f t="shared" si="259"/>
        <v>0</v>
      </c>
      <c r="BC290" s="135">
        <f t="shared" si="259"/>
        <v>0</v>
      </c>
      <c r="BD290" s="135">
        <f t="shared" si="259"/>
        <v>1.4814814814814816</v>
      </c>
      <c r="BE290" s="135">
        <f t="shared" si="259"/>
        <v>0</v>
      </c>
      <c r="BF290" s="135">
        <f t="shared" si="259"/>
        <v>0</v>
      </c>
      <c r="BG290" s="135">
        <f t="shared" si="259"/>
        <v>2.5925925925925926</v>
      </c>
      <c r="BH290" s="135">
        <f t="shared" si="259"/>
        <v>0</v>
      </c>
      <c r="BI290" s="135">
        <f t="shared" si="259"/>
        <v>0</v>
      </c>
      <c r="BJ290" s="135">
        <f t="shared" si="259"/>
        <v>0</v>
      </c>
      <c r="BK290" s="135">
        <f t="shared" si="259"/>
        <v>0</v>
      </c>
      <c r="BL290" s="135">
        <f t="shared" si="259"/>
        <v>0.37037037037037041</v>
      </c>
      <c r="BM290" s="135">
        <f t="shared" si="259"/>
        <v>0</v>
      </c>
      <c r="BN290" s="135">
        <f t="shared" si="259"/>
        <v>0</v>
      </c>
      <c r="BO290" s="135">
        <f t="shared" si="259"/>
        <v>0</v>
      </c>
      <c r="BP290" s="135">
        <f t="shared" si="259"/>
        <v>0</v>
      </c>
      <c r="BQ290" s="135">
        <f t="shared" si="259"/>
        <v>0</v>
      </c>
      <c r="BR290" s="135">
        <f t="shared" si="259"/>
        <v>0</v>
      </c>
      <c r="BS290" s="135">
        <f t="shared" si="259"/>
        <v>0</v>
      </c>
      <c r="BT290" s="135">
        <f t="shared" si="259"/>
        <v>0</v>
      </c>
      <c r="BU290" s="135">
        <f t="shared" si="259"/>
        <v>0.74074074074074081</v>
      </c>
      <c r="BV290" s="135">
        <f t="shared" si="259"/>
        <v>0</v>
      </c>
      <c r="BW290" s="135">
        <f t="shared" si="259"/>
        <v>0</v>
      </c>
      <c r="CA290" s="135">
        <f t="shared" si="252"/>
        <v>100</v>
      </c>
      <c r="CD290" s="135">
        <f t="shared" si="253"/>
        <v>100</v>
      </c>
    </row>
    <row r="291" spans="5:82" x14ac:dyDescent="0.2">
      <c r="E291" s="167">
        <v>44</v>
      </c>
      <c r="F291" s="161">
        <v>44</v>
      </c>
      <c r="G291" s="140">
        <f>'Revised Stratig. - April ''08'!$S$91</f>
        <v>486.79087291022</v>
      </c>
      <c r="I291" s="135">
        <f t="shared" ref="I291:AL291" si="260">(I124/$CA124)*100</f>
        <v>0</v>
      </c>
      <c r="J291" s="135">
        <f t="shared" si="260"/>
        <v>0.79051383399209485</v>
      </c>
      <c r="K291" s="135">
        <f t="shared" si="260"/>
        <v>5.1383399209486171</v>
      </c>
      <c r="L291" s="135">
        <f t="shared" si="260"/>
        <v>0</v>
      </c>
      <c r="M291" s="135">
        <f t="shared" si="260"/>
        <v>0</v>
      </c>
      <c r="N291" s="135">
        <f t="shared" si="260"/>
        <v>1.1857707509881421</v>
      </c>
      <c r="O291" s="135">
        <f t="shared" si="260"/>
        <v>23.320158102766801</v>
      </c>
      <c r="P291" s="135">
        <f t="shared" si="260"/>
        <v>0</v>
      </c>
      <c r="Q291" s="135">
        <f t="shared" si="260"/>
        <v>0</v>
      </c>
      <c r="R291" s="135">
        <f t="shared" si="260"/>
        <v>0</v>
      </c>
      <c r="S291" s="135">
        <f t="shared" si="260"/>
        <v>0</v>
      </c>
      <c r="T291" s="135">
        <f t="shared" si="260"/>
        <v>0</v>
      </c>
      <c r="U291" s="135">
        <f t="shared" si="260"/>
        <v>17.391304347826086</v>
      </c>
      <c r="V291" s="135">
        <f t="shared" si="260"/>
        <v>0</v>
      </c>
      <c r="W291" s="135">
        <f t="shared" si="260"/>
        <v>0.79051383399209485</v>
      </c>
      <c r="X291" s="135">
        <f t="shared" si="260"/>
        <v>0</v>
      </c>
      <c r="Y291" s="135">
        <f t="shared" si="260"/>
        <v>0</v>
      </c>
      <c r="Z291" s="135">
        <f t="shared" si="260"/>
        <v>0</v>
      </c>
      <c r="AA291" s="135">
        <f t="shared" si="260"/>
        <v>0</v>
      </c>
      <c r="AB291" s="135">
        <f t="shared" si="260"/>
        <v>0</v>
      </c>
      <c r="AC291" s="135">
        <f t="shared" si="260"/>
        <v>0.39525691699604742</v>
      </c>
      <c r="AD291" s="135">
        <f t="shared" si="260"/>
        <v>0</v>
      </c>
      <c r="AE291" s="135">
        <f t="shared" si="260"/>
        <v>4.3478260869565215</v>
      </c>
      <c r="AF291" s="135">
        <f t="shared" si="260"/>
        <v>0.79051383399209485</v>
      </c>
      <c r="AG291" s="135">
        <f t="shared" si="260"/>
        <v>30.039525691699602</v>
      </c>
      <c r="AH291" s="135">
        <f t="shared" si="260"/>
        <v>0.39525691699604742</v>
      </c>
      <c r="AI291" s="135">
        <f t="shared" si="260"/>
        <v>6.7193675889328066</v>
      </c>
      <c r="AJ291" s="135">
        <f t="shared" si="260"/>
        <v>0</v>
      </c>
      <c r="AK291" s="135">
        <f t="shared" si="260"/>
        <v>8.3003952569169961</v>
      </c>
      <c r="AL291" s="135">
        <f t="shared" si="260"/>
        <v>0.39525691699604742</v>
      </c>
      <c r="AM291" s="135">
        <f t="shared" ref="AM291:BW291" si="261">(AM124/$CD124)*100</f>
        <v>0.72463768115942029</v>
      </c>
      <c r="AN291" s="135">
        <f t="shared" si="261"/>
        <v>1.0869565217391304</v>
      </c>
      <c r="AO291" s="135">
        <f t="shared" si="261"/>
        <v>0</v>
      </c>
      <c r="AP291" s="135">
        <f t="shared" si="261"/>
        <v>0</v>
      </c>
      <c r="AQ291" s="135">
        <f t="shared" si="261"/>
        <v>0</v>
      </c>
      <c r="AR291" s="135">
        <f t="shared" si="261"/>
        <v>0</v>
      </c>
      <c r="AS291" s="135">
        <f t="shared" si="261"/>
        <v>0</v>
      </c>
      <c r="AT291" s="135">
        <f t="shared" si="261"/>
        <v>0.36231884057971014</v>
      </c>
      <c r="AU291" s="135">
        <f t="shared" si="261"/>
        <v>0.36231884057971014</v>
      </c>
      <c r="AV291" s="135">
        <f t="shared" si="261"/>
        <v>0</v>
      </c>
      <c r="AW291" s="135">
        <f t="shared" si="261"/>
        <v>0</v>
      </c>
      <c r="AX291" s="135">
        <f t="shared" si="261"/>
        <v>0.36231884057971014</v>
      </c>
      <c r="AY291" s="135">
        <f t="shared" si="261"/>
        <v>0</v>
      </c>
      <c r="AZ291" s="135">
        <f t="shared" si="261"/>
        <v>0</v>
      </c>
      <c r="BA291" s="135">
        <f t="shared" si="261"/>
        <v>0</v>
      </c>
      <c r="BB291" s="135">
        <f t="shared" si="261"/>
        <v>0</v>
      </c>
      <c r="BC291" s="135">
        <f t="shared" si="261"/>
        <v>0</v>
      </c>
      <c r="BD291" s="135">
        <f t="shared" si="261"/>
        <v>3.9855072463768111</v>
      </c>
      <c r="BE291" s="135">
        <f t="shared" si="261"/>
        <v>0</v>
      </c>
      <c r="BF291" s="135">
        <f t="shared" si="261"/>
        <v>0</v>
      </c>
      <c r="BG291" s="135">
        <f t="shared" si="261"/>
        <v>0</v>
      </c>
      <c r="BH291" s="135">
        <f t="shared" si="261"/>
        <v>0</v>
      </c>
      <c r="BI291" s="135">
        <f t="shared" si="261"/>
        <v>0</v>
      </c>
      <c r="BJ291" s="135">
        <f t="shared" si="261"/>
        <v>0</v>
      </c>
      <c r="BK291" s="135">
        <f t="shared" si="261"/>
        <v>0</v>
      </c>
      <c r="BL291" s="135">
        <f t="shared" si="261"/>
        <v>0</v>
      </c>
      <c r="BM291" s="135">
        <f t="shared" si="261"/>
        <v>0</v>
      </c>
      <c r="BN291" s="135">
        <f t="shared" si="261"/>
        <v>0</v>
      </c>
      <c r="BO291" s="135">
        <f t="shared" si="261"/>
        <v>0.36231884057971014</v>
      </c>
      <c r="BP291" s="135">
        <f t="shared" si="261"/>
        <v>0</v>
      </c>
      <c r="BQ291" s="135">
        <f t="shared" si="261"/>
        <v>0</v>
      </c>
      <c r="BR291" s="135">
        <f t="shared" si="261"/>
        <v>0</v>
      </c>
      <c r="BS291" s="135">
        <f t="shared" si="261"/>
        <v>0</v>
      </c>
      <c r="BT291" s="135">
        <f t="shared" si="261"/>
        <v>0</v>
      </c>
      <c r="BU291" s="135">
        <f t="shared" si="261"/>
        <v>1.0869565217391304</v>
      </c>
      <c r="BV291" s="135">
        <f t="shared" si="261"/>
        <v>0</v>
      </c>
      <c r="BW291" s="135">
        <f t="shared" si="261"/>
        <v>0</v>
      </c>
      <c r="CA291" s="135">
        <f t="shared" si="252"/>
        <v>100</v>
      </c>
      <c r="CD291" s="135">
        <f t="shared" si="253"/>
        <v>100</v>
      </c>
    </row>
    <row r="292" spans="5:82" x14ac:dyDescent="0.2">
      <c r="E292" s="167">
        <v>54</v>
      </c>
      <c r="F292" s="161">
        <v>54</v>
      </c>
      <c r="G292" s="140">
        <f>'Revised Stratig. - April ''08'!$S$101</f>
        <v>611.03110282505099</v>
      </c>
      <c r="I292" s="135">
        <f t="shared" ref="I292:AL292" si="262">(I125/$CA125)*100</f>
        <v>0</v>
      </c>
      <c r="J292" s="135">
        <f t="shared" si="262"/>
        <v>1.9342359767891684</v>
      </c>
      <c r="K292" s="135">
        <f t="shared" si="262"/>
        <v>4.2553191489361701</v>
      </c>
      <c r="L292" s="135">
        <f t="shared" si="262"/>
        <v>0</v>
      </c>
      <c r="M292" s="135">
        <f t="shared" si="262"/>
        <v>0</v>
      </c>
      <c r="N292" s="135">
        <f t="shared" si="262"/>
        <v>3.0947775628626695</v>
      </c>
      <c r="O292" s="135">
        <f t="shared" si="262"/>
        <v>25.145067698259187</v>
      </c>
      <c r="P292" s="135">
        <f t="shared" si="262"/>
        <v>0</v>
      </c>
      <c r="Q292" s="135">
        <f t="shared" si="262"/>
        <v>0</v>
      </c>
      <c r="R292" s="135">
        <f t="shared" si="262"/>
        <v>0</v>
      </c>
      <c r="S292" s="135">
        <f t="shared" si="262"/>
        <v>0</v>
      </c>
      <c r="T292" s="135">
        <f t="shared" si="262"/>
        <v>0.38684719535783368</v>
      </c>
      <c r="U292" s="135">
        <f t="shared" si="262"/>
        <v>12.379110251450678</v>
      </c>
      <c r="V292" s="135">
        <f t="shared" si="262"/>
        <v>0</v>
      </c>
      <c r="W292" s="135">
        <f t="shared" si="262"/>
        <v>0</v>
      </c>
      <c r="X292" s="135">
        <f t="shared" si="262"/>
        <v>0</v>
      </c>
      <c r="Y292" s="135">
        <f t="shared" si="262"/>
        <v>0</v>
      </c>
      <c r="Z292" s="135">
        <f t="shared" si="262"/>
        <v>0</v>
      </c>
      <c r="AA292" s="135">
        <f t="shared" si="262"/>
        <v>0.38684719535783368</v>
      </c>
      <c r="AB292" s="135">
        <f t="shared" si="262"/>
        <v>0</v>
      </c>
      <c r="AC292" s="135">
        <f t="shared" si="262"/>
        <v>1.5473887814313347</v>
      </c>
      <c r="AD292" s="135">
        <f t="shared" si="262"/>
        <v>0</v>
      </c>
      <c r="AE292" s="135">
        <f t="shared" si="262"/>
        <v>7.1566731141199229</v>
      </c>
      <c r="AF292" s="135">
        <f t="shared" si="262"/>
        <v>1.1605415860735011</v>
      </c>
      <c r="AG292" s="135">
        <f t="shared" si="262"/>
        <v>21.276595744680851</v>
      </c>
      <c r="AH292" s="135">
        <f t="shared" si="262"/>
        <v>0</v>
      </c>
      <c r="AI292" s="135">
        <f t="shared" si="262"/>
        <v>7.7369439071566735</v>
      </c>
      <c r="AJ292" s="135">
        <f t="shared" si="262"/>
        <v>0</v>
      </c>
      <c r="AK292" s="135">
        <f t="shared" si="262"/>
        <v>12.76595744680851</v>
      </c>
      <c r="AL292" s="135">
        <f t="shared" si="262"/>
        <v>0.77369439071566737</v>
      </c>
      <c r="AM292" s="135">
        <f t="shared" ref="AM292:BW292" si="263">(AM125/$CD125)*100</f>
        <v>1.1131725417439702</v>
      </c>
      <c r="AN292" s="135">
        <f t="shared" si="263"/>
        <v>0.3710575139146568</v>
      </c>
      <c r="AO292" s="135">
        <f t="shared" si="263"/>
        <v>0</v>
      </c>
      <c r="AP292" s="135">
        <f t="shared" si="263"/>
        <v>0</v>
      </c>
      <c r="AQ292" s="135">
        <f t="shared" si="263"/>
        <v>0</v>
      </c>
      <c r="AR292" s="135">
        <f t="shared" si="263"/>
        <v>0.3710575139146568</v>
      </c>
      <c r="AS292" s="135">
        <f t="shared" si="263"/>
        <v>0</v>
      </c>
      <c r="AT292" s="135">
        <f t="shared" si="263"/>
        <v>0</v>
      </c>
      <c r="AU292" s="135">
        <f t="shared" si="263"/>
        <v>0</v>
      </c>
      <c r="AV292" s="135">
        <f t="shared" si="263"/>
        <v>0</v>
      </c>
      <c r="AW292" s="135">
        <f t="shared" si="263"/>
        <v>0</v>
      </c>
      <c r="AX292" s="135">
        <f t="shared" si="263"/>
        <v>0</v>
      </c>
      <c r="AY292" s="135">
        <f t="shared" si="263"/>
        <v>0</v>
      </c>
      <c r="AZ292" s="135">
        <f t="shared" si="263"/>
        <v>0</v>
      </c>
      <c r="BA292" s="135">
        <f t="shared" si="263"/>
        <v>0</v>
      </c>
      <c r="BB292" s="135">
        <f t="shared" si="263"/>
        <v>0</v>
      </c>
      <c r="BC292" s="135">
        <f t="shared" si="263"/>
        <v>0</v>
      </c>
      <c r="BD292" s="135">
        <f t="shared" si="263"/>
        <v>0.7421150278293136</v>
      </c>
      <c r="BE292" s="135">
        <f t="shared" si="263"/>
        <v>0</v>
      </c>
      <c r="BF292" s="135">
        <f t="shared" si="263"/>
        <v>0</v>
      </c>
      <c r="BG292" s="135">
        <f t="shared" si="263"/>
        <v>0.3710575139146568</v>
      </c>
      <c r="BH292" s="135">
        <f t="shared" si="263"/>
        <v>0.3710575139146568</v>
      </c>
      <c r="BI292" s="135">
        <f t="shared" si="263"/>
        <v>0</v>
      </c>
      <c r="BJ292" s="135">
        <f t="shared" si="263"/>
        <v>0</v>
      </c>
      <c r="BK292" s="135">
        <f t="shared" si="263"/>
        <v>0.3710575139146568</v>
      </c>
      <c r="BL292" s="135">
        <f t="shared" si="263"/>
        <v>0.3710575139146568</v>
      </c>
      <c r="BM292" s="135">
        <f t="shared" si="263"/>
        <v>0</v>
      </c>
      <c r="BN292" s="135">
        <f t="shared" si="263"/>
        <v>0</v>
      </c>
      <c r="BO292" s="135">
        <f t="shared" si="263"/>
        <v>0</v>
      </c>
      <c r="BP292" s="135">
        <f t="shared" si="263"/>
        <v>0</v>
      </c>
      <c r="BQ292" s="135">
        <f t="shared" si="263"/>
        <v>0</v>
      </c>
      <c r="BR292" s="135">
        <f t="shared" si="263"/>
        <v>0</v>
      </c>
      <c r="BS292" s="135">
        <f t="shared" si="263"/>
        <v>0</v>
      </c>
      <c r="BT292" s="135">
        <f t="shared" si="263"/>
        <v>0</v>
      </c>
      <c r="BU292" s="135">
        <f t="shared" si="263"/>
        <v>0</v>
      </c>
      <c r="BV292" s="135">
        <f t="shared" si="263"/>
        <v>0</v>
      </c>
      <c r="BW292" s="135">
        <f t="shared" si="263"/>
        <v>0</v>
      </c>
      <c r="CA292" s="135">
        <f t="shared" si="252"/>
        <v>100</v>
      </c>
      <c r="CD292" s="135">
        <f t="shared" si="253"/>
        <v>100</v>
      </c>
    </row>
    <row r="293" spans="5:82" x14ac:dyDescent="0.2">
      <c r="E293" s="160"/>
      <c r="F293" s="161"/>
      <c r="G293" s="140"/>
    </row>
    <row r="294" spans="5:82" x14ac:dyDescent="0.2">
      <c r="E294" s="160"/>
      <c r="F294" s="162" t="s">
        <v>3</v>
      </c>
      <c r="G294" s="140"/>
    </row>
    <row r="295" spans="5:82" x14ac:dyDescent="0.2">
      <c r="E295" s="160"/>
      <c r="F295" s="161">
        <v>4</v>
      </c>
      <c r="G295" s="140">
        <v>1814.1243999999999</v>
      </c>
      <c r="I295" s="135">
        <f t="shared" ref="I295:AL295" si="264">(I128/$CA128)*100</f>
        <v>0.39370078740157477</v>
      </c>
      <c r="J295" s="135">
        <f t="shared" si="264"/>
        <v>1.1811023622047243</v>
      </c>
      <c r="K295" s="135">
        <f t="shared" si="264"/>
        <v>3.1496062992125982</v>
      </c>
      <c r="L295" s="135">
        <f t="shared" si="264"/>
        <v>0</v>
      </c>
      <c r="M295" s="135">
        <f t="shared" si="264"/>
        <v>0</v>
      </c>
      <c r="N295" s="135">
        <f t="shared" si="264"/>
        <v>1.5748031496062991</v>
      </c>
      <c r="O295" s="135">
        <f t="shared" si="264"/>
        <v>38.188976377952756</v>
      </c>
      <c r="P295" s="135">
        <f t="shared" si="264"/>
        <v>0</v>
      </c>
      <c r="Q295" s="135">
        <f t="shared" si="264"/>
        <v>0</v>
      </c>
      <c r="R295" s="135">
        <f t="shared" si="264"/>
        <v>0</v>
      </c>
      <c r="S295" s="135">
        <f t="shared" si="264"/>
        <v>0</v>
      </c>
      <c r="T295" s="135">
        <f t="shared" si="264"/>
        <v>0.39370078740157477</v>
      </c>
      <c r="U295" s="135">
        <f t="shared" si="264"/>
        <v>4.3307086614173231</v>
      </c>
      <c r="V295" s="135">
        <f t="shared" si="264"/>
        <v>0</v>
      </c>
      <c r="W295" s="135">
        <f t="shared" si="264"/>
        <v>0</v>
      </c>
      <c r="X295" s="135">
        <f t="shared" si="264"/>
        <v>0</v>
      </c>
      <c r="Y295" s="135">
        <f t="shared" si="264"/>
        <v>0</v>
      </c>
      <c r="Z295" s="135">
        <f t="shared" si="264"/>
        <v>0</v>
      </c>
      <c r="AA295" s="135">
        <f t="shared" si="264"/>
        <v>0</v>
      </c>
      <c r="AB295" s="135">
        <f t="shared" si="264"/>
        <v>0</v>
      </c>
      <c r="AC295" s="135">
        <f t="shared" si="264"/>
        <v>0.39370078740157477</v>
      </c>
      <c r="AD295" s="135">
        <f t="shared" si="264"/>
        <v>0</v>
      </c>
      <c r="AE295" s="135">
        <f t="shared" si="264"/>
        <v>4.3307086614173231</v>
      </c>
      <c r="AF295" s="135">
        <f t="shared" si="264"/>
        <v>2.3622047244094486</v>
      </c>
      <c r="AG295" s="135">
        <f t="shared" si="264"/>
        <v>24.803149606299215</v>
      </c>
      <c r="AH295" s="135">
        <f t="shared" si="264"/>
        <v>0</v>
      </c>
      <c r="AI295" s="135">
        <f t="shared" si="264"/>
        <v>1.5748031496062991</v>
      </c>
      <c r="AJ295" s="135">
        <f t="shared" si="264"/>
        <v>0</v>
      </c>
      <c r="AK295" s="135">
        <f t="shared" si="264"/>
        <v>16.535433070866144</v>
      </c>
      <c r="AL295" s="135">
        <f t="shared" si="264"/>
        <v>0.78740157480314954</v>
      </c>
      <c r="AM295" s="135">
        <f t="shared" ref="AM295:BW295" si="265">(AM128/$CD128)*100</f>
        <v>0.37878787878787878</v>
      </c>
      <c r="AN295" s="135">
        <f t="shared" si="265"/>
        <v>0</v>
      </c>
      <c r="AO295" s="135">
        <f t="shared" si="265"/>
        <v>0</v>
      </c>
      <c r="AP295" s="135">
        <f t="shared" si="265"/>
        <v>0</v>
      </c>
      <c r="AQ295" s="135">
        <f t="shared" si="265"/>
        <v>0</v>
      </c>
      <c r="AR295" s="135">
        <f t="shared" si="265"/>
        <v>0</v>
      </c>
      <c r="AS295" s="135">
        <f t="shared" si="265"/>
        <v>0</v>
      </c>
      <c r="AT295" s="135">
        <f t="shared" si="265"/>
        <v>0</v>
      </c>
      <c r="AU295" s="135">
        <f t="shared" si="265"/>
        <v>0</v>
      </c>
      <c r="AV295" s="135">
        <f t="shared" si="265"/>
        <v>0</v>
      </c>
      <c r="AW295" s="135">
        <f t="shared" si="265"/>
        <v>0</v>
      </c>
      <c r="AX295" s="135">
        <f t="shared" si="265"/>
        <v>0</v>
      </c>
      <c r="AY295" s="135">
        <f t="shared" si="265"/>
        <v>0</v>
      </c>
      <c r="AZ295" s="135">
        <f t="shared" si="265"/>
        <v>0.37878787878787878</v>
      </c>
      <c r="BA295" s="135">
        <f t="shared" si="265"/>
        <v>0</v>
      </c>
      <c r="BB295" s="135">
        <f t="shared" si="265"/>
        <v>0</v>
      </c>
      <c r="BC295" s="135">
        <f t="shared" si="265"/>
        <v>0</v>
      </c>
      <c r="BD295" s="135">
        <f t="shared" si="265"/>
        <v>1.5151515151515151</v>
      </c>
      <c r="BE295" s="135">
        <f t="shared" si="265"/>
        <v>0</v>
      </c>
      <c r="BF295" s="135">
        <f t="shared" si="265"/>
        <v>0</v>
      </c>
      <c r="BG295" s="135">
        <f t="shared" si="265"/>
        <v>0.37878787878787878</v>
      </c>
      <c r="BH295" s="135">
        <f t="shared" si="265"/>
        <v>0</v>
      </c>
      <c r="BI295" s="135">
        <f t="shared" si="265"/>
        <v>0</v>
      </c>
      <c r="BJ295" s="135">
        <f t="shared" si="265"/>
        <v>0</v>
      </c>
      <c r="BK295" s="135">
        <f t="shared" si="265"/>
        <v>0</v>
      </c>
      <c r="BL295" s="135">
        <f t="shared" si="265"/>
        <v>0</v>
      </c>
      <c r="BM295" s="135">
        <f t="shared" si="265"/>
        <v>0</v>
      </c>
      <c r="BN295" s="135">
        <f t="shared" si="265"/>
        <v>0</v>
      </c>
      <c r="BO295" s="135">
        <f t="shared" si="265"/>
        <v>0</v>
      </c>
      <c r="BP295" s="135">
        <f t="shared" si="265"/>
        <v>0</v>
      </c>
      <c r="BQ295" s="135">
        <f t="shared" si="265"/>
        <v>0</v>
      </c>
      <c r="BR295" s="135">
        <f t="shared" si="265"/>
        <v>0</v>
      </c>
      <c r="BS295" s="135">
        <f t="shared" si="265"/>
        <v>0</v>
      </c>
      <c r="BT295" s="135">
        <f t="shared" si="265"/>
        <v>0</v>
      </c>
      <c r="BU295" s="135">
        <f t="shared" si="265"/>
        <v>1.1363636363636365</v>
      </c>
      <c r="BV295" s="135">
        <f t="shared" si="265"/>
        <v>0</v>
      </c>
      <c r="BW295" s="135">
        <f t="shared" si="265"/>
        <v>0</v>
      </c>
      <c r="CA295" s="135">
        <f t="shared" ref="CA295:CA300" si="266">(CA128/$CA128)*100</f>
        <v>100</v>
      </c>
      <c r="CD295" s="135">
        <f t="shared" ref="CD295:CD300" si="267">(CD128/$CD128)*100</f>
        <v>100</v>
      </c>
    </row>
    <row r="296" spans="5:82" x14ac:dyDescent="0.2">
      <c r="E296" s="160"/>
      <c r="F296" s="161">
        <v>14</v>
      </c>
      <c r="G296" s="140">
        <v>1859.9353999999998</v>
      </c>
      <c r="I296" s="135">
        <f t="shared" ref="I296:AL296" si="268">(I129/$CA129)*100</f>
        <v>0</v>
      </c>
      <c r="J296" s="135">
        <f t="shared" si="268"/>
        <v>1.1741682974559686</v>
      </c>
      <c r="K296" s="135">
        <f t="shared" si="268"/>
        <v>7.4363992172211351</v>
      </c>
      <c r="L296" s="135">
        <f t="shared" si="268"/>
        <v>0</v>
      </c>
      <c r="M296" s="135">
        <f t="shared" si="268"/>
        <v>0</v>
      </c>
      <c r="N296" s="135">
        <f t="shared" si="268"/>
        <v>1.9569471624266144</v>
      </c>
      <c r="O296" s="135">
        <f t="shared" si="268"/>
        <v>41.095890410958901</v>
      </c>
      <c r="P296" s="135">
        <f t="shared" si="268"/>
        <v>0.39138943248532287</v>
      </c>
      <c r="Q296" s="135">
        <f t="shared" si="268"/>
        <v>0</v>
      </c>
      <c r="R296" s="135">
        <f t="shared" si="268"/>
        <v>0</v>
      </c>
      <c r="S296" s="135">
        <f t="shared" si="268"/>
        <v>0</v>
      </c>
      <c r="T296" s="135">
        <f t="shared" si="268"/>
        <v>0</v>
      </c>
      <c r="U296" s="135">
        <f t="shared" si="268"/>
        <v>3.131115459882583</v>
      </c>
      <c r="V296" s="135">
        <f t="shared" si="268"/>
        <v>1.1741682974559686</v>
      </c>
      <c r="W296" s="135">
        <f t="shared" si="268"/>
        <v>0.39138943248532287</v>
      </c>
      <c r="X296" s="135">
        <f t="shared" si="268"/>
        <v>0</v>
      </c>
      <c r="Y296" s="135">
        <f t="shared" si="268"/>
        <v>0</v>
      </c>
      <c r="Z296" s="135">
        <f t="shared" si="268"/>
        <v>0</v>
      </c>
      <c r="AA296" s="135">
        <f t="shared" si="268"/>
        <v>0.39138943248532287</v>
      </c>
      <c r="AB296" s="135">
        <f t="shared" si="268"/>
        <v>0</v>
      </c>
      <c r="AC296" s="135">
        <f t="shared" si="268"/>
        <v>1.5655577299412915</v>
      </c>
      <c r="AD296" s="135">
        <f t="shared" si="268"/>
        <v>0</v>
      </c>
      <c r="AE296" s="135">
        <f t="shared" si="268"/>
        <v>6.262230919765166</v>
      </c>
      <c r="AF296" s="135">
        <f t="shared" si="268"/>
        <v>0.78277886497064575</v>
      </c>
      <c r="AG296" s="135">
        <f t="shared" si="268"/>
        <v>21.722113502935418</v>
      </c>
      <c r="AH296" s="135">
        <f t="shared" si="268"/>
        <v>0.39138943248532287</v>
      </c>
      <c r="AI296" s="135">
        <f t="shared" si="268"/>
        <v>4.3052837573385521</v>
      </c>
      <c r="AJ296" s="135">
        <f t="shared" si="268"/>
        <v>0</v>
      </c>
      <c r="AK296" s="135">
        <f t="shared" si="268"/>
        <v>7.0450097847358117</v>
      </c>
      <c r="AL296" s="135">
        <f t="shared" si="268"/>
        <v>0.78277886497064575</v>
      </c>
      <c r="AM296" s="135">
        <f t="shared" ref="AM296:BW296" si="269">(AM129/$CD129)*100</f>
        <v>0</v>
      </c>
      <c r="AN296" s="135">
        <f t="shared" si="269"/>
        <v>0</v>
      </c>
      <c r="AO296" s="135">
        <f t="shared" si="269"/>
        <v>0</v>
      </c>
      <c r="AP296" s="135">
        <f t="shared" si="269"/>
        <v>0</v>
      </c>
      <c r="AQ296" s="135">
        <f t="shared" si="269"/>
        <v>0</v>
      </c>
      <c r="AR296" s="135">
        <f t="shared" si="269"/>
        <v>0</v>
      </c>
      <c r="AS296" s="135">
        <f t="shared" si="269"/>
        <v>0</v>
      </c>
      <c r="AT296" s="135">
        <f t="shared" si="269"/>
        <v>0</v>
      </c>
      <c r="AU296" s="135">
        <f t="shared" si="269"/>
        <v>0.38387715930902111</v>
      </c>
      <c r="AV296" s="135">
        <f t="shared" si="269"/>
        <v>0</v>
      </c>
      <c r="AW296" s="135">
        <f t="shared" si="269"/>
        <v>0</v>
      </c>
      <c r="AX296" s="135">
        <f t="shared" si="269"/>
        <v>0</v>
      </c>
      <c r="AY296" s="135">
        <f t="shared" si="269"/>
        <v>0</v>
      </c>
      <c r="AZ296" s="135">
        <f t="shared" si="269"/>
        <v>0</v>
      </c>
      <c r="BA296" s="135">
        <f t="shared" si="269"/>
        <v>0</v>
      </c>
      <c r="BB296" s="135">
        <f t="shared" si="269"/>
        <v>0</v>
      </c>
      <c r="BC296" s="135">
        <f t="shared" si="269"/>
        <v>0</v>
      </c>
      <c r="BD296" s="135">
        <f t="shared" si="269"/>
        <v>0</v>
      </c>
      <c r="BE296" s="135">
        <f t="shared" si="269"/>
        <v>0</v>
      </c>
      <c r="BF296" s="135">
        <f t="shared" si="269"/>
        <v>0.38387715930902111</v>
      </c>
      <c r="BG296" s="135">
        <f t="shared" si="269"/>
        <v>0</v>
      </c>
      <c r="BH296" s="135">
        <f t="shared" si="269"/>
        <v>0</v>
      </c>
      <c r="BI296" s="135">
        <f t="shared" si="269"/>
        <v>0</v>
      </c>
      <c r="BJ296" s="135">
        <f t="shared" si="269"/>
        <v>0</v>
      </c>
      <c r="BK296" s="135">
        <f t="shared" si="269"/>
        <v>0</v>
      </c>
      <c r="BL296" s="135">
        <f t="shared" si="269"/>
        <v>0.76775431861804222</v>
      </c>
      <c r="BM296" s="135">
        <f t="shared" si="269"/>
        <v>0</v>
      </c>
      <c r="BN296" s="135">
        <f t="shared" si="269"/>
        <v>0</v>
      </c>
      <c r="BO296" s="135">
        <f t="shared" si="269"/>
        <v>0</v>
      </c>
      <c r="BP296" s="135">
        <f t="shared" si="269"/>
        <v>0</v>
      </c>
      <c r="BQ296" s="135">
        <f t="shared" si="269"/>
        <v>0.38387715930902111</v>
      </c>
      <c r="BR296" s="135">
        <f t="shared" si="269"/>
        <v>0</v>
      </c>
      <c r="BS296" s="135">
        <f t="shared" si="269"/>
        <v>0</v>
      </c>
      <c r="BT296" s="135">
        <f t="shared" si="269"/>
        <v>0</v>
      </c>
      <c r="BU296" s="135">
        <f t="shared" si="269"/>
        <v>0</v>
      </c>
      <c r="BV296" s="135">
        <f t="shared" si="269"/>
        <v>0</v>
      </c>
      <c r="BW296" s="135">
        <f t="shared" si="269"/>
        <v>0</v>
      </c>
      <c r="CA296" s="135">
        <f t="shared" si="266"/>
        <v>100</v>
      </c>
      <c r="CD296" s="135">
        <f t="shared" si="267"/>
        <v>100</v>
      </c>
    </row>
    <row r="297" spans="5:82" x14ac:dyDescent="0.2">
      <c r="E297" s="160"/>
      <c r="F297" s="135">
        <v>24</v>
      </c>
      <c r="G297" s="140">
        <v>1905.7464</v>
      </c>
      <c r="I297" s="135">
        <f t="shared" ref="I297:AL297" si="270">(I130/$CA130)*100</f>
        <v>0</v>
      </c>
      <c r="J297" s="135">
        <f t="shared" si="270"/>
        <v>1.1787819253438114</v>
      </c>
      <c r="K297" s="135">
        <f t="shared" si="270"/>
        <v>1.5717092337917484</v>
      </c>
      <c r="L297" s="135">
        <f t="shared" si="270"/>
        <v>0.78585461689587421</v>
      </c>
      <c r="M297" s="135">
        <f t="shared" si="270"/>
        <v>0</v>
      </c>
      <c r="N297" s="135">
        <f t="shared" si="270"/>
        <v>1.9646365422396856</v>
      </c>
      <c r="O297" s="135">
        <f t="shared" si="270"/>
        <v>45.972495088408643</v>
      </c>
      <c r="P297" s="135">
        <f t="shared" si="270"/>
        <v>0</v>
      </c>
      <c r="Q297" s="135">
        <f t="shared" si="270"/>
        <v>0.78585461689587421</v>
      </c>
      <c r="R297" s="135">
        <f t="shared" si="270"/>
        <v>0</v>
      </c>
      <c r="S297" s="135">
        <f t="shared" si="270"/>
        <v>0</v>
      </c>
      <c r="T297" s="135">
        <f t="shared" si="270"/>
        <v>0</v>
      </c>
      <c r="U297" s="135">
        <f t="shared" si="270"/>
        <v>1.5717092337917484</v>
      </c>
      <c r="V297" s="135">
        <f t="shared" si="270"/>
        <v>0</v>
      </c>
      <c r="W297" s="135">
        <f t="shared" si="270"/>
        <v>0.39292730844793711</v>
      </c>
      <c r="X297" s="135">
        <f t="shared" si="270"/>
        <v>0</v>
      </c>
      <c r="Y297" s="135">
        <f t="shared" si="270"/>
        <v>0</v>
      </c>
      <c r="Z297" s="135">
        <f t="shared" si="270"/>
        <v>0</v>
      </c>
      <c r="AA297" s="135">
        <f t="shared" si="270"/>
        <v>0</v>
      </c>
      <c r="AB297" s="135">
        <f t="shared" si="270"/>
        <v>0</v>
      </c>
      <c r="AC297" s="135">
        <f t="shared" si="270"/>
        <v>1.5717092337917484</v>
      </c>
      <c r="AD297" s="135">
        <f t="shared" si="270"/>
        <v>0</v>
      </c>
      <c r="AE297" s="135">
        <f t="shared" si="270"/>
        <v>5.8939096267190569</v>
      </c>
      <c r="AF297" s="135">
        <f t="shared" si="270"/>
        <v>2.3575638506876229</v>
      </c>
      <c r="AG297" s="135">
        <f t="shared" si="270"/>
        <v>26.915520628683691</v>
      </c>
      <c r="AH297" s="135">
        <f t="shared" si="270"/>
        <v>0</v>
      </c>
      <c r="AI297" s="135">
        <f t="shared" si="270"/>
        <v>3.5363457760314341</v>
      </c>
      <c r="AJ297" s="135">
        <f t="shared" si="270"/>
        <v>0</v>
      </c>
      <c r="AK297" s="135">
        <f t="shared" si="270"/>
        <v>2.3575638506876229</v>
      </c>
      <c r="AL297" s="135">
        <f t="shared" si="270"/>
        <v>3.1434184675834969</v>
      </c>
      <c r="AM297" s="135">
        <f t="shared" ref="AM297:BW297" si="271">(AM130/$CD130)*100</f>
        <v>0</v>
      </c>
      <c r="AN297" s="135">
        <f t="shared" si="271"/>
        <v>0.75614366729678639</v>
      </c>
      <c r="AO297" s="135">
        <f t="shared" si="271"/>
        <v>0</v>
      </c>
      <c r="AP297" s="135">
        <f t="shared" si="271"/>
        <v>0</v>
      </c>
      <c r="AQ297" s="135">
        <f t="shared" si="271"/>
        <v>0</v>
      </c>
      <c r="AR297" s="135">
        <f t="shared" si="271"/>
        <v>0</v>
      </c>
      <c r="AS297" s="135">
        <f t="shared" si="271"/>
        <v>0</v>
      </c>
      <c r="AT297" s="135">
        <f t="shared" si="271"/>
        <v>0</v>
      </c>
      <c r="AU297" s="135">
        <f t="shared" si="271"/>
        <v>0</v>
      </c>
      <c r="AV297" s="135">
        <f t="shared" si="271"/>
        <v>0</v>
      </c>
      <c r="AW297" s="135">
        <f t="shared" si="271"/>
        <v>0</v>
      </c>
      <c r="AX297" s="135">
        <f t="shared" si="271"/>
        <v>0.3780718336483932</v>
      </c>
      <c r="AY297" s="135">
        <f t="shared" si="271"/>
        <v>0</v>
      </c>
      <c r="AZ297" s="135">
        <f t="shared" si="271"/>
        <v>0.3780718336483932</v>
      </c>
      <c r="BA297" s="135">
        <f t="shared" si="271"/>
        <v>0.3780718336483932</v>
      </c>
      <c r="BB297" s="135">
        <f t="shared" si="271"/>
        <v>0</v>
      </c>
      <c r="BC297" s="135">
        <f t="shared" si="271"/>
        <v>0</v>
      </c>
      <c r="BD297" s="135">
        <f t="shared" si="271"/>
        <v>0</v>
      </c>
      <c r="BE297" s="135">
        <f t="shared" si="271"/>
        <v>0</v>
      </c>
      <c r="BF297" s="135">
        <f t="shared" si="271"/>
        <v>0</v>
      </c>
      <c r="BG297" s="135">
        <f t="shared" si="271"/>
        <v>0.75614366729678639</v>
      </c>
      <c r="BH297" s="135">
        <f t="shared" si="271"/>
        <v>0.3780718336483932</v>
      </c>
      <c r="BI297" s="135">
        <f t="shared" si="271"/>
        <v>0</v>
      </c>
      <c r="BJ297" s="135">
        <f t="shared" si="271"/>
        <v>0</v>
      </c>
      <c r="BK297" s="135">
        <f t="shared" si="271"/>
        <v>0</v>
      </c>
      <c r="BL297" s="135">
        <f t="shared" si="271"/>
        <v>0</v>
      </c>
      <c r="BM297" s="135">
        <f t="shared" si="271"/>
        <v>0</v>
      </c>
      <c r="BN297" s="135">
        <f t="shared" si="271"/>
        <v>0</v>
      </c>
      <c r="BO297" s="135">
        <f t="shared" si="271"/>
        <v>0.3780718336483932</v>
      </c>
      <c r="BP297" s="135">
        <f t="shared" si="271"/>
        <v>0</v>
      </c>
      <c r="BQ297" s="135">
        <f t="shared" si="271"/>
        <v>0</v>
      </c>
      <c r="BR297" s="135">
        <f t="shared" si="271"/>
        <v>0</v>
      </c>
      <c r="BS297" s="135">
        <f t="shared" si="271"/>
        <v>0</v>
      </c>
      <c r="BT297" s="135">
        <f t="shared" si="271"/>
        <v>0</v>
      </c>
      <c r="BU297" s="135">
        <f t="shared" si="271"/>
        <v>0.3780718336483932</v>
      </c>
      <c r="BV297" s="135">
        <f t="shared" si="271"/>
        <v>0</v>
      </c>
      <c r="BW297" s="135">
        <f t="shared" si="271"/>
        <v>0</v>
      </c>
      <c r="CA297" s="135">
        <f t="shared" si="266"/>
        <v>100</v>
      </c>
      <c r="CD297" s="135">
        <f t="shared" si="267"/>
        <v>100</v>
      </c>
    </row>
    <row r="298" spans="5:82" x14ac:dyDescent="0.2">
      <c r="E298" s="160"/>
      <c r="F298" s="135">
        <v>34</v>
      </c>
      <c r="G298" s="140">
        <v>1951.5573999999999</v>
      </c>
      <c r="I298" s="135">
        <f t="shared" ref="I298:AL298" si="272">(I131/$CA131)*100</f>
        <v>0</v>
      </c>
      <c r="J298" s="135">
        <f t="shared" si="272"/>
        <v>1.9493177387914229</v>
      </c>
      <c r="K298" s="135">
        <f t="shared" si="272"/>
        <v>5.8479532163742682</v>
      </c>
      <c r="L298" s="135">
        <f t="shared" si="272"/>
        <v>0</v>
      </c>
      <c r="M298" s="135">
        <f t="shared" si="272"/>
        <v>0</v>
      </c>
      <c r="N298" s="135">
        <f t="shared" si="272"/>
        <v>2.3391812865497075</v>
      </c>
      <c r="O298" s="135">
        <f t="shared" si="272"/>
        <v>39.76608187134503</v>
      </c>
      <c r="P298" s="135">
        <f t="shared" si="272"/>
        <v>0.38986354775828458</v>
      </c>
      <c r="Q298" s="135">
        <f t="shared" si="272"/>
        <v>0.38986354775828458</v>
      </c>
      <c r="R298" s="135">
        <f t="shared" si="272"/>
        <v>0</v>
      </c>
      <c r="S298" s="135">
        <f t="shared" si="272"/>
        <v>0</v>
      </c>
      <c r="T298" s="135">
        <f t="shared" si="272"/>
        <v>0</v>
      </c>
      <c r="U298" s="135">
        <f t="shared" si="272"/>
        <v>0</v>
      </c>
      <c r="V298" s="135">
        <f t="shared" si="272"/>
        <v>0</v>
      </c>
      <c r="W298" s="135">
        <f t="shared" si="272"/>
        <v>0</v>
      </c>
      <c r="X298" s="135">
        <f t="shared" si="272"/>
        <v>0</v>
      </c>
      <c r="Y298" s="135">
        <f t="shared" si="272"/>
        <v>0</v>
      </c>
      <c r="Z298" s="135">
        <f t="shared" si="272"/>
        <v>0</v>
      </c>
      <c r="AA298" s="135">
        <f t="shared" si="272"/>
        <v>0.38986354775828458</v>
      </c>
      <c r="AB298" s="135">
        <f t="shared" si="272"/>
        <v>0</v>
      </c>
      <c r="AC298" s="135">
        <f t="shared" si="272"/>
        <v>1.5594541910331383</v>
      </c>
      <c r="AD298" s="135">
        <f t="shared" si="272"/>
        <v>0</v>
      </c>
      <c r="AE298" s="135">
        <f t="shared" si="272"/>
        <v>5.2631578947368416</v>
      </c>
      <c r="AF298" s="135">
        <f t="shared" si="272"/>
        <v>1.1695906432748537</v>
      </c>
      <c r="AG298" s="135">
        <f t="shared" si="272"/>
        <v>24.561403508771928</v>
      </c>
      <c r="AH298" s="135">
        <f t="shared" si="272"/>
        <v>0</v>
      </c>
      <c r="AI298" s="135">
        <f t="shared" si="272"/>
        <v>5.0682261208577</v>
      </c>
      <c r="AJ298" s="135">
        <f t="shared" si="272"/>
        <v>0</v>
      </c>
      <c r="AK298" s="135">
        <f t="shared" si="272"/>
        <v>10.1364522417154</v>
      </c>
      <c r="AL298" s="135">
        <f t="shared" si="272"/>
        <v>1.1695906432748537</v>
      </c>
      <c r="AM298" s="135">
        <f t="shared" ref="AM298:BW298" si="273">(AM131/$CD131)*100</f>
        <v>0</v>
      </c>
      <c r="AN298" s="135">
        <f t="shared" si="273"/>
        <v>0</v>
      </c>
      <c r="AO298" s="135">
        <f t="shared" si="273"/>
        <v>0</v>
      </c>
      <c r="AP298" s="135">
        <f t="shared" si="273"/>
        <v>0</v>
      </c>
      <c r="AQ298" s="135">
        <f t="shared" si="273"/>
        <v>0</v>
      </c>
      <c r="AR298" s="135">
        <f t="shared" si="273"/>
        <v>0.37664783427495291</v>
      </c>
      <c r="AS298" s="135">
        <f t="shared" si="273"/>
        <v>0</v>
      </c>
      <c r="AT298" s="135">
        <f t="shared" si="273"/>
        <v>0</v>
      </c>
      <c r="AU298" s="135">
        <f t="shared" si="273"/>
        <v>0</v>
      </c>
      <c r="AV298" s="135">
        <f t="shared" si="273"/>
        <v>0</v>
      </c>
      <c r="AW298" s="135">
        <f t="shared" si="273"/>
        <v>0</v>
      </c>
      <c r="AX298" s="135">
        <f t="shared" si="273"/>
        <v>0.37664783427495291</v>
      </c>
      <c r="AY298" s="135">
        <f t="shared" si="273"/>
        <v>0</v>
      </c>
      <c r="AZ298" s="135">
        <f t="shared" si="273"/>
        <v>0</v>
      </c>
      <c r="BA298" s="135">
        <f t="shared" si="273"/>
        <v>0</v>
      </c>
      <c r="BB298" s="135">
        <f t="shared" si="273"/>
        <v>0</v>
      </c>
      <c r="BC298" s="135">
        <f t="shared" si="273"/>
        <v>0</v>
      </c>
      <c r="BD298" s="135">
        <f t="shared" si="273"/>
        <v>0.37664783427495291</v>
      </c>
      <c r="BE298" s="135">
        <f t="shared" si="273"/>
        <v>0</v>
      </c>
      <c r="BF298" s="135">
        <f t="shared" si="273"/>
        <v>0</v>
      </c>
      <c r="BG298" s="135">
        <f t="shared" si="273"/>
        <v>1.5065913370998116</v>
      </c>
      <c r="BH298" s="135">
        <f t="shared" si="273"/>
        <v>0</v>
      </c>
      <c r="BI298" s="135">
        <f t="shared" si="273"/>
        <v>0</v>
      </c>
      <c r="BJ298" s="135">
        <f t="shared" si="273"/>
        <v>0</v>
      </c>
      <c r="BK298" s="135">
        <f t="shared" si="273"/>
        <v>0</v>
      </c>
      <c r="BL298" s="135">
        <f t="shared" si="273"/>
        <v>0</v>
      </c>
      <c r="BM298" s="135">
        <f t="shared" si="273"/>
        <v>0</v>
      </c>
      <c r="BN298" s="135">
        <f t="shared" si="273"/>
        <v>0</v>
      </c>
      <c r="BO298" s="135">
        <f t="shared" si="273"/>
        <v>0</v>
      </c>
      <c r="BP298" s="135">
        <f t="shared" si="273"/>
        <v>0</v>
      </c>
      <c r="BQ298" s="135">
        <f t="shared" si="273"/>
        <v>0</v>
      </c>
      <c r="BR298" s="135">
        <f t="shared" si="273"/>
        <v>0</v>
      </c>
      <c r="BS298" s="135">
        <f t="shared" si="273"/>
        <v>0</v>
      </c>
      <c r="BT298" s="135">
        <f t="shared" si="273"/>
        <v>0</v>
      </c>
      <c r="BU298" s="135">
        <f t="shared" si="273"/>
        <v>0.75329566854990582</v>
      </c>
      <c r="BV298" s="135">
        <f t="shared" si="273"/>
        <v>0</v>
      </c>
      <c r="BW298" s="135">
        <f t="shared" si="273"/>
        <v>0</v>
      </c>
      <c r="CA298" s="135">
        <f t="shared" si="266"/>
        <v>100</v>
      </c>
      <c r="CD298" s="135">
        <f t="shared" si="267"/>
        <v>100</v>
      </c>
    </row>
    <row r="299" spans="5:82" x14ac:dyDescent="0.2">
      <c r="E299" s="160"/>
      <c r="F299" s="135">
        <v>44</v>
      </c>
      <c r="G299" s="140">
        <v>1997.3683999999998</v>
      </c>
      <c r="I299" s="135">
        <f t="shared" ref="I299:AL299" si="274">(I132/$CA132)*100</f>
        <v>0</v>
      </c>
      <c r="J299" s="135">
        <f t="shared" si="274"/>
        <v>0.77821011673151752</v>
      </c>
      <c r="K299" s="135">
        <f t="shared" si="274"/>
        <v>1.9455252918287937</v>
      </c>
      <c r="L299" s="135">
        <f t="shared" si="274"/>
        <v>0.77821011673151752</v>
      </c>
      <c r="M299" s="135">
        <f t="shared" si="274"/>
        <v>0</v>
      </c>
      <c r="N299" s="135">
        <f t="shared" si="274"/>
        <v>2.7237354085603114</v>
      </c>
      <c r="O299" s="135">
        <f t="shared" si="274"/>
        <v>39.299610894941637</v>
      </c>
      <c r="P299" s="135">
        <f t="shared" si="274"/>
        <v>0.77821011673151752</v>
      </c>
      <c r="Q299" s="135">
        <f t="shared" si="274"/>
        <v>0</v>
      </c>
      <c r="R299" s="135">
        <f t="shared" si="274"/>
        <v>0</v>
      </c>
      <c r="S299" s="135">
        <f t="shared" si="274"/>
        <v>0</v>
      </c>
      <c r="T299" s="135">
        <f t="shared" si="274"/>
        <v>0</v>
      </c>
      <c r="U299" s="135">
        <f t="shared" si="274"/>
        <v>0.77821011673151752</v>
      </c>
      <c r="V299" s="135">
        <f t="shared" si="274"/>
        <v>0</v>
      </c>
      <c r="W299" s="135">
        <f t="shared" si="274"/>
        <v>0.38910505836575876</v>
      </c>
      <c r="X299" s="135">
        <f t="shared" si="274"/>
        <v>0</v>
      </c>
      <c r="Y299" s="135">
        <f t="shared" si="274"/>
        <v>0</v>
      </c>
      <c r="Z299" s="135">
        <f t="shared" si="274"/>
        <v>0</v>
      </c>
      <c r="AA299" s="135">
        <f t="shared" si="274"/>
        <v>0</v>
      </c>
      <c r="AB299" s="135">
        <f t="shared" si="274"/>
        <v>0</v>
      </c>
      <c r="AC299" s="135">
        <f t="shared" si="274"/>
        <v>1.556420233463035</v>
      </c>
      <c r="AD299" s="135">
        <f t="shared" si="274"/>
        <v>0</v>
      </c>
      <c r="AE299" s="135">
        <f t="shared" si="274"/>
        <v>6.809338521400778</v>
      </c>
      <c r="AF299" s="135">
        <f t="shared" si="274"/>
        <v>3.1128404669260701</v>
      </c>
      <c r="AG299" s="135">
        <f t="shared" si="274"/>
        <v>27.431906614785994</v>
      </c>
      <c r="AH299" s="135">
        <f t="shared" si="274"/>
        <v>0</v>
      </c>
      <c r="AI299" s="135">
        <f t="shared" si="274"/>
        <v>2.7237354085603114</v>
      </c>
      <c r="AJ299" s="135">
        <f t="shared" si="274"/>
        <v>0</v>
      </c>
      <c r="AK299" s="135">
        <f t="shared" si="274"/>
        <v>10.116731517509727</v>
      </c>
      <c r="AL299" s="135">
        <f t="shared" si="274"/>
        <v>0.77821011673151752</v>
      </c>
      <c r="AM299" s="135">
        <f t="shared" ref="AM299:BW299" si="275">(AM132/$CD132)*100</f>
        <v>0</v>
      </c>
      <c r="AN299" s="135">
        <f t="shared" si="275"/>
        <v>1.4184397163120568</v>
      </c>
      <c r="AO299" s="135">
        <f t="shared" si="275"/>
        <v>0</v>
      </c>
      <c r="AP299" s="135">
        <f t="shared" si="275"/>
        <v>0</v>
      </c>
      <c r="AQ299" s="135">
        <f t="shared" si="275"/>
        <v>0</v>
      </c>
      <c r="AR299" s="135">
        <f t="shared" si="275"/>
        <v>0.70921985815602839</v>
      </c>
      <c r="AS299" s="135">
        <f t="shared" si="275"/>
        <v>0</v>
      </c>
      <c r="AT299" s="135">
        <f t="shared" si="275"/>
        <v>0</v>
      </c>
      <c r="AU299" s="135">
        <f t="shared" si="275"/>
        <v>1.4184397163120568</v>
      </c>
      <c r="AV299" s="135">
        <f t="shared" si="275"/>
        <v>0.3546099290780142</v>
      </c>
      <c r="AW299" s="135">
        <f t="shared" si="275"/>
        <v>0</v>
      </c>
      <c r="AX299" s="135">
        <f t="shared" si="275"/>
        <v>0.3546099290780142</v>
      </c>
      <c r="AY299" s="135">
        <f t="shared" si="275"/>
        <v>0</v>
      </c>
      <c r="AZ299" s="135">
        <f t="shared" si="275"/>
        <v>1.4184397163120568</v>
      </c>
      <c r="BA299" s="135">
        <f t="shared" si="275"/>
        <v>0</v>
      </c>
      <c r="BB299" s="135">
        <f t="shared" si="275"/>
        <v>0</v>
      </c>
      <c r="BC299" s="135">
        <f t="shared" si="275"/>
        <v>0</v>
      </c>
      <c r="BD299" s="135">
        <f t="shared" si="275"/>
        <v>1.0638297872340425</v>
      </c>
      <c r="BE299" s="135">
        <f t="shared" si="275"/>
        <v>0</v>
      </c>
      <c r="BF299" s="135">
        <f t="shared" si="275"/>
        <v>0.3546099290780142</v>
      </c>
      <c r="BG299" s="135">
        <f t="shared" si="275"/>
        <v>1.0638297872340425</v>
      </c>
      <c r="BH299" s="135">
        <f t="shared" si="275"/>
        <v>0</v>
      </c>
      <c r="BI299" s="135">
        <f t="shared" si="275"/>
        <v>0</v>
      </c>
      <c r="BJ299" s="135">
        <f t="shared" si="275"/>
        <v>0</v>
      </c>
      <c r="BK299" s="135">
        <f t="shared" si="275"/>
        <v>0</v>
      </c>
      <c r="BL299" s="135">
        <f t="shared" si="275"/>
        <v>0</v>
      </c>
      <c r="BM299" s="135">
        <f t="shared" si="275"/>
        <v>0</v>
      </c>
      <c r="BN299" s="135">
        <f t="shared" si="275"/>
        <v>0</v>
      </c>
      <c r="BO299" s="135">
        <f t="shared" si="275"/>
        <v>0.3546099290780142</v>
      </c>
      <c r="BP299" s="135">
        <f t="shared" si="275"/>
        <v>0</v>
      </c>
      <c r="BQ299" s="135">
        <f t="shared" si="275"/>
        <v>0</v>
      </c>
      <c r="BR299" s="135">
        <f t="shared" si="275"/>
        <v>0</v>
      </c>
      <c r="BS299" s="135">
        <f t="shared" si="275"/>
        <v>0</v>
      </c>
      <c r="BT299" s="135">
        <f t="shared" si="275"/>
        <v>0</v>
      </c>
      <c r="BU299" s="135">
        <f t="shared" si="275"/>
        <v>0.3546099290780142</v>
      </c>
      <c r="BV299" s="135">
        <f t="shared" si="275"/>
        <v>0</v>
      </c>
      <c r="BW299" s="135">
        <f t="shared" si="275"/>
        <v>0</v>
      </c>
      <c r="CA299" s="135">
        <f t="shared" si="266"/>
        <v>100</v>
      </c>
      <c r="CD299" s="135">
        <f t="shared" si="267"/>
        <v>100</v>
      </c>
    </row>
    <row r="300" spans="5:82" x14ac:dyDescent="0.2">
      <c r="E300" s="160"/>
      <c r="F300" s="135">
        <v>54</v>
      </c>
      <c r="G300" s="140">
        <v>2043.1794</v>
      </c>
      <c r="I300" s="135">
        <f t="shared" ref="I300:AL300" si="276">(I133/$CA133)*100</f>
        <v>0</v>
      </c>
      <c r="J300" s="135">
        <f t="shared" si="276"/>
        <v>0.390625</v>
      </c>
      <c r="K300" s="135">
        <f t="shared" si="276"/>
        <v>0.78125</v>
      </c>
      <c r="L300" s="135">
        <f t="shared" si="276"/>
        <v>1.171875</v>
      </c>
      <c r="M300" s="135">
        <f t="shared" si="276"/>
        <v>0</v>
      </c>
      <c r="N300" s="135">
        <f t="shared" si="276"/>
        <v>2.34375</v>
      </c>
      <c r="O300" s="135">
        <f t="shared" si="276"/>
        <v>41.796875</v>
      </c>
      <c r="P300" s="135">
        <f t="shared" si="276"/>
        <v>0.390625</v>
      </c>
      <c r="Q300" s="135">
        <f t="shared" si="276"/>
        <v>0</v>
      </c>
      <c r="R300" s="135">
        <f t="shared" si="276"/>
        <v>0</v>
      </c>
      <c r="S300" s="135">
        <f t="shared" si="276"/>
        <v>0</v>
      </c>
      <c r="T300" s="135">
        <f t="shared" si="276"/>
        <v>0</v>
      </c>
      <c r="U300" s="135">
        <f t="shared" si="276"/>
        <v>0.78125</v>
      </c>
      <c r="V300" s="135">
        <f t="shared" si="276"/>
        <v>0.390625</v>
      </c>
      <c r="W300" s="135">
        <f t="shared" si="276"/>
        <v>0.78125</v>
      </c>
      <c r="X300" s="135">
        <f t="shared" si="276"/>
        <v>0</v>
      </c>
      <c r="Y300" s="135">
        <f t="shared" si="276"/>
        <v>0</v>
      </c>
      <c r="Z300" s="135">
        <f t="shared" si="276"/>
        <v>0</v>
      </c>
      <c r="AA300" s="135">
        <f t="shared" si="276"/>
        <v>0</v>
      </c>
      <c r="AB300" s="135">
        <f t="shared" si="276"/>
        <v>0</v>
      </c>
      <c r="AC300" s="135">
        <f t="shared" si="276"/>
        <v>0.78125</v>
      </c>
      <c r="AD300" s="135">
        <f t="shared" si="276"/>
        <v>0</v>
      </c>
      <c r="AE300" s="135">
        <f t="shared" si="276"/>
        <v>5.46875</v>
      </c>
      <c r="AF300" s="135">
        <f t="shared" si="276"/>
        <v>2.734375</v>
      </c>
      <c r="AG300" s="135">
        <f t="shared" si="276"/>
        <v>29.296875</v>
      </c>
      <c r="AH300" s="135">
        <f t="shared" si="276"/>
        <v>0</v>
      </c>
      <c r="AI300" s="135">
        <f t="shared" si="276"/>
        <v>3.90625</v>
      </c>
      <c r="AJ300" s="135">
        <f t="shared" si="276"/>
        <v>0</v>
      </c>
      <c r="AK300" s="135">
        <f t="shared" si="276"/>
        <v>8.59375</v>
      </c>
      <c r="AL300" s="135">
        <f t="shared" si="276"/>
        <v>0.390625</v>
      </c>
      <c r="AM300" s="135">
        <f t="shared" ref="AM300:BW300" si="277">(AM133/$CD133)*100</f>
        <v>0</v>
      </c>
      <c r="AN300" s="135">
        <f t="shared" si="277"/>
        <v>0</v>
      </c>
      <c r="AO300" s="135">
        <f t="shared" si="277"/>
        <v>0</v>
      </c>
      <c r="AP300" s="135">
        <f t="shared" si="277"/>
        <v>0</v>
      </c>
      <c r="AQ300" s="135">
        <f t="shared" si="277"/>
        <v>1.0948905109489051</v>
      </c>
      <c r="AR300" s="135">
        <f t="shared" si="277"/>
        <v>0</v>
      </c>
      <c r="AS300" s="135">
        <f t="shared" si="277"/>
        <v>0</v>
      </c>
      <c r="AT300" s="135">
        <f t="shared" si="277"/>
        <v>0</v>
      </c>
      <c r="AU300" s="135">
        <f t="shared" si="277"/>
        <v>0</v>
      </c>
      <c r="AV300" s="135">
        <f t="shared" si="277"/>
        <v>0</v>
      </c>
      <c r="AW300" s="135">
        <f t="shared" si="277"/>
        <v>0</v>
      </c>
      <c r="AX300" s="135">
        <f t="shared" si="277"/>
        <v>0</v>
      </c>
      <c r="AY300" s="135">
        <f t="shared" si="277"/>
        <v>0</v>
      </c>
      <c r="AZ300" s="135">
        <f t="shared" si="277"/>
        <v>0</v>
      </c>
      <c r="BA300" s="135">
        <f t="shared" si="277"/>
        <v>0</v>
      </c>
      <c r="BB300" s="135">
        <f t="shared" si="277"/>
        <v>0</v>
      </c>
      <c r="BC300" s="135">
        <f t="shared" si="277"/>
        <v>0</v>
      </c>
      <c r="BD300" s="135">
        <f t="shared" si="277"/>
        <v>2.9197080291970803</v>
      </c>
      <c r="BE300" s="135">
        <f t="shared" si="277"/>
        <v>0</v>
      </c>
      <c r="BF300" s="135">
        <f t="shared" si="277"/>
        <v>0.36496350364963503</v>
      </c>
      <c r="BG300" s="135">
        <f t="shared" si="277"/>
        <v>0.72992700729927007</v>
      </c>
      <c r="BH300" s="135">
        <f t="shared" si="277"/>
        <v>0.36496350364963503</v>
      </c>
      <c r="BI300" s="135">
        <f t="shared" si="277"/>
        <v>0</v>
      </c>
      <c r="BJ300" s="135">
        <f t="shared" si="277"/>
        <v>0</v>
      </c>
      <c r="BK300" s="135">
        <f t="shared" si="277"/>
        <v>0</v>
      </c>
      <c r="BL300" s="135">
        <f t="shared" si="277"/>
        <v>0.36496350364963503</v>
      </c>
      <c r="BM300" s="135">
        <f t="shared" si="277"/>
        <v>0</v>
      </c>
      <c r="BN300" s="135">
        <f t="shared" si="277"/>
        <v>0</v>
      </c>
      <c r="BO300" s="135">
        <f t="shared" si="277"/>
        <v>0.72992700729927007</v>
      </c>
      <c r="BP300" s="135">
        <f t="shared" si="277"/>
        <v>0</v>
      </c>
      <c r="BQ300" s="135">
        <f t="shared" si="277"/>
        <v>0</v>
      </c>
      <c r="BR300" s="135">
        <f t="shared" si="277"/>
        <v>0</v>
      </c>
      <c r="BS300" s="135">
        <f t="shared" si="277"/>
        <v>0</v>
      </c>
      <c r="BT300" s="135">
        <f t="shared" si="277"/>
        <v>0</v>
      </c>
      <c r="BU300" s="135">
        <f t="shared" si="277"/>
        <v>0</v>
      </c>
      <c r="BV300" s="135">
        <f t="shared" si="277"/>
        <v>0</v>
      </c>
      <c r="BW300" s="135">
        <f t="shared" si="277"/>
        <v>0</v>
      </c>
      <c r="CA300" s="135">
        <f t="shared" si="266"/>
        <v>100</v>
      </c>
      <c r="CD300" s="135">
        <f t="shared" si="267"/>
        <v>100</v>
      </c>
    </row>
    <row r="301" spans="5:82" x14ac:dyDescent="0.2">
      <c r="E301" s="160"/>
      <c r="F301" s="161"/>
      <c r="G301" s="140"/>
    </row>
    <row r="302" spans="5:82" x14ac:dyDescent="0.2">
      <c r="E302" s="160"/>
      <c r="F302" s="162" t="s">
        <v>4</v>
      </c>
      <c r="G302" s="140"/>
    </row>
    <row r="303" spans="5:82" x14ac:dyDescent="0.2">
      <c r="E303" s="139">
        <v>63</v>
      </c>
      <c r="F303" s="161">
        <v>615</v>
      </c>
      <c r="G303" s="135">
        <f>'Revised Stratig. - April ''08'!$X$65</f>
        <v>631.98185982795201</v>
      </c>
      <c r="I303" s="135">
        <f t="shared" ref="I303:AL303" si="278">(I136/$CA136)*100</f>
        <v>0</v>
      </c>
      <c r="J303" s="135">
        <f t="shared" si="278"/>
        <v>0.79522862823061624</v>
      </c>
      <c r="K303" s="135">
        <f t="shared" si="278"/>
        <v>5.964214711729622</v>
      </c>
      <c r="L303" s="135">
        <f t="shared" si="278"/>
        <v>0</v>
      </c>
      <c r="M303" s="135">
        <f t="shared" si="278"/>
        <v>0</v>
      </c>
      <c r="N303" s="135">
        <f t="shared" si="278"/>
        <v>0.39761431411530812</v>
      </c>
      <c r="O303" s="135">
        <f t="shared" si="278"/>
        <v>25.844930417495032</v>
      </c>
      <c r="P303" s="135">
        <f t="shared" si="278"/>
        <v>0</v>
      </c>
      <c r="Q303" s="135">
        <f t="shared" si="278"/>
        <v>0</v>
      </c>
      <c r="R303" s="135">
        <f t="shared" si="278"/>
        <v>0</v>
      </c>
      <c r="S303" s="135">
        <f t="shared" si="278"/>
        <v>0</v>
      </c>
      <c r="T303" s="135">
        <f t="shared" si="278"/>
        <v>0</v>
      </c>
      <c r="U303" s="135">
        <f t="shared" si="278"/>
        <v>22.266401590457257</v>
      </c>
      <c r="V303" s="135">
        <f t="shared" si="278"/>
        <v>0</v>
      </c>
      <c r="W303" s="135">
        <f t="shared" si="278"/>
        <v>0.79522862823061624</v>
      </c>
      <c r="X303" s="135">
        <f t="shared" si="278"/>
        <v>0</v>
      </c>
      <c r="Y303" s="135">
        <f t="shared" si="278"/>
        <v>0.39761431411530812</v>
      </c>
      <c r="Z303" s="135">
        <f t="shared" si="278"/>
        <v>0</v>
      </c>
      <c r="AA303" s="135">
        <f t="shared" si="278"/>
        <v>0</v>
      </c>
      <c r="AB303" s="135">
        <f t="shared" si="278"/>
        <v>0</v>
      </c>
      <c r="AC303" s="135">
        <f t="shared" si="278"/>
        <v>0</v>
      </c>
      <c r="AD303" s="135">
        <f t="shared" si="278"/>
        <v>0.39761431411530812</v>
      </c>
      <c r="AE303" s="135">
        <f t="shared" si="278"/>
        <v>3.9761431411530817</v>
      </c>
      <c r="AF303" s="135">
        <f t="shared" si="278"/>
        <v>0.39761431411530812</v>
      </c>
      <c r="AG303" s="135">
        <f t="shared" si="278"/>
        <v>19.681908548707753</v>
      </c>
      <c r="AH303" s="135">
        <f t="shared" si="278"/>
        <v>0</v>
      </c>
      <c r="AI303" s="135">
        <f t="shared" si="278"/>
        <v>1.9880715705765408</v>
      </c>
      <c r="AJ303" s="135">
        <f t="shared" si="278"/>
        <v>0</v>
      </c>
      <c r="AK303" s="135">
        <f t="shared" si="278"/>
        <v>16.699801192842941</v>
      </c>
      <c r="AL303" s="135">
        <f t="shared" si="278"/>
        <v>0.39761431411530812</v>
      </c>
      <c r="AM303" s="135">
        <f t="shared" ref="AM303:BW303" si="279">(AM136/$CD136)*100</f>
        <v>0</v>
      </c>
      <c r="AN303" s="135">
        <f t="shared" si="279"/>
        <v>0.39138943248532287</v>
      </c>
      <c r="AO303" s="135">
        <f t="shared" si="279"/>
        <v>0</v>
      </c>
      <c r="AP303" s="135">
        <f t="shared" si="279"/>
        <v>0</v>
      </c>
      <c r="AQ303" s="135">
        <f t="shared" si="279"/>
        <v>0</v>
      </c>
      <c r="AR303" s="135">
        <f t="shared" si="279"/>
        <v>0</v>
      </c>
      <c r="AS303" s="135">
        <f t="shared" si="279"/>
        <v>0</v>
      </c>
      <c r="AT303" s="135">
        <f t="shared" si="279"/>
        <v>0</v>
      </c>
      <c r="AU303" s="135">
        <f t="shared" si="279"/>
        <v>0.39138943248532287</v>
      </c>
      <c r="AV303" s="135">
        <f t="shared" si="279"/>
        <v>0</v>
      </c>
      <c r="AW303" s="135">
        <f t="shared" si="279"/>
        <v>0</v>
      </c>
      <c r="AX303" s="135">
        <f t="shared" si="279"/>
        <v>0</v>
      </c>
      <c r="AY303" s="135">
        <f t="shared" si="279"/>
        <v>0</v>
      </c>
      <c r="AZ303" s="135">
        <f t="shared" si="279"/>
        <v>0</v>
      </c>
      <c r="BA303" s="135">
        <f t="shared" si="279"/>
        <v>0</v>
      </c>
      <c r="BB303" s="135">
        <f t="shared" si="279"/>
        <v>0</v>
      </c>
      <c r="BC303" s="135">
        <f t="shared" si="279"/>
        <v>0</v>
      </c>
      <c r="BD303" s="135">
        <f t="shared" si="279"/>
        <v>0</v>
      </c>
      <c r="BE303" s="135">
        <f t="shared" si="279"/>
        <v>0</v>
      </c>
      <c r="BF303" s="135">
        <f t="shared" si="279"/>
        <v>0</v>
      </c>
      <c r="BG303" s="135">
        <f t="shared" si="279"/>
        <v>0</v>
      </c>
      <c r="BH303" s="135">
        <f t="shared" si="279"/>
        <v>0</v>
      </c>
      <c r="BI303" s="135">
        <f t="shared" si="279"/>
        <v>0</v>
      </c>
      <c r="BJ303" s="135">
        <f t="shared" si="279"/>
        <v>0</v>
      </c>
      <c r="BK303" s="135">
        <f t="shared" si="279"/>
        <v>0.39138943248532287</v>
      </c>
      <c r="BL303" s="135">
        <f t="shared" si="279"/>
        <v>0</v>
      </c>
      <c r="BM303" s="135">
        <f t="shared" si="279"/>
        <v>0</v>
      </c>
      <c r="BN303" s="135">
        <f t="shared" si="279"/>
        <v>0</v>
      </c>
      <c r="BO303" s="135">
        <f t="shared" si="279"/>
        <v>0</v>
      </c>
      <c r="BP303" s="135">
        <f t="shared" si="279"/>
        <v>0</v>
      </c>
      <c r="BQ303" s="135">
        <f t="shared" si="279"/>
        <v>0</v>
      </c>
      <c r="BR303" s="135">
        <f t="shared" si="279"/>
        <v>0</v>
      </c>
      <c r="BS303" s="135">
        <f t="shared" si="279"/>
        <v>0</v>
      </c>
      <c r="BT303" s="135">
        <f t="shared" si="279"/>
        <v>0.39138943248532287</v>
      </c>
      <c r="BU303" s="135">
        <f t="shared" si="279"/>
        <v>0</v>
      </c>
      <c r="BV303" s="135">
        <f t="shared" si="279"/>
        <v>0</v>
      </c>
      <c r="BW303" s="135">
        <f t="shared" si="279"/>
        <v>0</v>
      </c>
      <c r="CA303" s="135">
        <f t="shared" ref="CA303:CA312" si="280">(CA136/$CA136)*100</f>
        <v>100</v>
      </c>
      <c r="CD303" s="135">
        <f t="shared" ref="CD303:CD312" si="281">(CD136/$CD136)*100</f>
        <v>100</v>
      </c>
    </row>
    <row r="304" spans="5:82" x14ac:dyDescent="0.2">
      <c r="E304" s="139">
        <v>73</v>
      </c>
      <c r="F304" s="161">
        <v>625</v>
      </c>
      <c r="G304" s="135">
        <f>'Revised Stratig. - April ''08'!$X$75</f>
        <v>780.55376973751902</v>
      </c>
      <c r="I304" s="135">
        <f t="shared" ref="I304:AL304" si="282">(I137/$CA137)*100</f>
        <v>0</v>
      </c>
      <c r="J304" s="135">
        <f t="shared" si="282"/>
        <v>0</v>
      </c>
      <c r="K304" s="135">
        <f t="shared" si="282"/>
        <v>7.1428571428571423</v>
      </c>
      <c r="L304" s="135">
        <f t="shared" si="282"/>
        <v>0.3968253968253968</v>
      </c>
      <c r="M304" s="135">
        <f t="shared" si="282"/>
        <v>0</v>
      </c>
      <c r="N304" s="135">
        <f t="shared" si="282"/>
        <v>1.1904761904761905</v>
      </c>
      <c r="O304" s="135">
        <f t="shared" si="282"/>
        <v>26.984126984126984</v>
      </c>
      <c r="P304" s="135">
        <f t="shared" si="282"/>
        <v>0.3968253968253968</v>
      </c>
      <c r="Q304" s="135">
        <f t="shared" si="282"/>
        <v>0</v>
      </c>
      <c r="R304" s="135">
        <f t="shared" si="282"/>
        <v>0</v>
      </c>
      <c r="S304" s="135">
        <f t="shared" si="282"/>
        <v>0</v>
      </c>
      <c r="T304" s="135">
        <f t="shared" si="282"/>
        <v>0</v>
      </c>
      <c r="U304" s="135">
        <f t="shared" si="282"/>
        <v>19.841269841269842</v>
      </c>
      <c r="V304" s="135">
        <f t="shared" si="282"/>
        <v>0</v>
      </c>
      <c r="W304" s="135">
        <f t="shared" si="282"/>
        <v>0</v>
      </c>
      <c r="X304" s="135">
        <f t="shared" si="282"/>
        <v>0</v>
      </c>
      <c r="Y304" s="135">
        <f t="shared" si="282"/>
        <v>0</v>
      </c>
      <c r="Z304" s="135">
        <f t="shared" si="282"/>
        <v>0</v>
      </c>
      <c r="AA304" s="135">
        <f t="shared" si="282"/>
        <v>0</v>
      </c>
      <c r="AB304" s="135">
        <f t="shared" si="282"/>
        <v>0</v>
      </c>
      <c r="AC304" s="135">
        <f t="shared" si="282"/>
        <v>0.3968253968253968</v>
      </c>
      <c r="AD304" s="135">
        <f t="shared" si="282"/>
        <v>0</v>
      </c>
      <c r="AE304" s="135">
        <f t="shared" si="282"/>
        <v>5.9523809523809517</v>
      </c>
      <c r="AF304" s="135">
        <f t="shared" si="282"/>
        <v>0.79365079365079361</v>
      </c>
      <c r="AG304" s="135">
        <f t="shared" si="282"/>
        <v>23.412698412698411</v>
      </c>
      <c r="AH304" s="135">
        <f t="shared" si="282"/>
        <v>0</v>
      </c>
      <c r="AI304" s="135">
        <f t="shared" si="282"/>
        <v>4.7619047619047619</v>
      </c>
      <c r="AJ304" s="135">
        <f t="shared" si="282"/>
        <v>0</v>
      </c>
      <c r="AK304" s="135">
        <f t="shared" si="282"/>
        <v>7.5396825396825395</v>
      </c>
      <c r="AL304" s="135">
        <f t="shared" si="282"/>
        <v>1.1904761904761905</v>
      </c>
      <c r="AM304" s="135">
        <f t="shared" ref="AM304:BW304" si="283">(AM137/$CD137)*100</f>
        <v>0</v>
      </c>
      <c r="AN304" s="135">
        <f t="shared" si="283"/>
        <v>1.520912547528517</v>
      </c>
      <c r="AO304" s="135">
        <f t="shared" si="283"/>
        <v>0</v>
      </c>
      <c r="AP304" s="135">
        <f t="shared" si="283"/>
        <v>0</v>
      </c>
      <c r="AQ304" s="135">
        <f t="shared" si="283"/>
        <v>0</v>
      </c>
      <c r="AR304" s="135">
        <f t="shared" si="283"/>
        <v>0</v>
      </c>
      <c r="AS304" s="135">
        <f t="shared" si="283"/>
        <v>0</v>
      </c>
      <c r="AT304" s="135">
        <f t="shared" si="283"/>
        <v>0</v>
      </c>
      <c r="AU304" s="135">
        <f t="shared" si="283"/>
        <v>1.520912547528517</v>
      </c>
      <c r="AV304" s="135">
        <f t="shared" si="283"/>
        <v>0</v>
      </c>
      <c r="AW304" s="135">
        <f t="shared" si="283"/>
        <v>0</v>
      </c>
      <c r="AX304" s="135">
        <f t="shared" si="283"/>
        <v>0.38022813688212925</v>
      </c>
      <c r="AY304" s="135">
        <f t="shared" si="283"/>
        <v>0</v>
      </c>
      <c r="AZ304" s="135">
        <f t="shared" si="283"/>
        <v>0</v>
      </c>
      <c r="BA304" s="135">
        <f t="shared" si="283"/>
        <v>0</v>
      </c>
      <c r="BB304" s="135">
        <f t="shared" si="283"/>
        <v>0</v>
      </c>
      <c r="BC304" s="135">
        <f t="shared" si="283"/>
        <v>0</v>
      </c>
      <c r="BD304" s="135">
        <f t="shared" si="283"/>
        <v>0</v>
      </c>
      <c r="BE304" s="135">
        <f t="shared" si="283"/>
        <v>0</v>
      </c>
      <c r="BF304" s="135">
        <f t="shared" si="283"/>
        <v>0</v>
      </c>
      <c r="BG304" s="135">
        <f t="shared" si="283"/>
        <v>0</v>
      </c>
      <c r="BH304" s="135">
        <f t="shared" si="283"/>
        <v>0</v>
      </c>
      <c r="BI304" s="135">
        <f t="shared" si="283"/>
        <v>0</v>
      </c>
      <c r="BJ304" s="135">
        <f t="shared" si="283"/>
        <v>0</v>
      </c>
      <c r="BK304" s="135">
        <f t="shared" si="283"/>
        <v>0</v>
      </c>
      <c r="BL304" s="135">
        <f t="shared" si="283"/>
        <v>0.38022813688212925</v>
      </c>
      <c r="BM304" s="135">
        <f t="shared" si="283"/>
        <v>0</v>
      </c>
      <c r="BN304" s="135">
        <f t="shared" si="283"/>
        <v>0</v>
      </c>
      <c r="BO304" s="135">
        <f t="shared" si="283"/>
        <v>0</v>
      </c>
      <c r="BP304" s="135">
        <f t="shared" si="283"/>
        <v>0</v>
      </c>
      <c r="BQ304" s="135">
        <f t="shared" si="283"/>
        <v>0</v>
      </c>
      <c r="BR304" s="135">
        <f t="shared" si="283"/>
        <v>0</v>
      </c>
      <c r="BS304" s="135">
        <f t="shared" si="283"/>
        <v>0</v>
      </c>
      <c r="BT304" s="135">
        <f t="shared" si="283"/>
        <v>0</v>
      </c>
      <c r="BU304" s="135">
        <f t="shared" si="283"/>
        <v>0.38022813688212925</v>
      </c>
      <c r="BV304" s="135">
        <f t="shared" si="283"/>
        <v>0</v>
      </c>
      <c r="BW304" s="135">
        <f t="shared" si="283"/>
        <v>0</v>
      </c>
      <c r="CA304" s="135">
        <f t="shared" si="280"/>
        <v>100</v>
      </c>
      <c r="CD304" s="135">
        <f t="shared" si="281"/>
        <v>100</v>
      </c>
    </row>
    <row r="305" spans="5:82" x14ac:dyDescent="0.2">
      <c r="E305" s="139">
        <v>83</v>
      </c>
      <c r="F305" s="161">
        <v>635</v>
      </c>
      <c r="G305" s="135">
        <f>'Revised Stratig. - April ''08'!$X$85</f>
        <v>932.26907686459697</v>
      </c>
      <c r="I305" s="135">
        <f t="shared" ref="I305:AL305" si="284">(I138/$CA138)*100</f>
        <v>0</v>
      </c>
      <c r="J305" s="135">
        <f t="shared" si="284"/>
        <v>0.79522862823061624</v>
      </c>
      <c r="K305" s="135">
        <f t="shared" si="284"/>
        <v>4.7713717693836974</v>
      </c>
      <c r="L305" s="135">
        <f t="shared" si="284"/>
        <v>0</v>
      </c>
      <c r="M305" s="135">
        <f t="shared" si="284"/>
        <v>0</v>
      </c>
      <c r="N305" s="135">
        <f t="shared" si="284"/>
        <v>0.39761431411530812</v>
      </c>
      <c r="O305" s="135">
        <f t="shared" si="284"/>
        <v>25.049701789264411</v>
      </c>
      <c r="P305" s="135">
        <f t="shared" si="284"/>
        <v>0</v>
      </c>
      <c r="Q305" s="135">
        <f t="shared" si="284"/>
        <v>0</v>
      </c>
      <c r="R305" s="135">
        <f t="shared" si="284"/>
        <v>0</v>
      </c>
      <c r="S305" s="135">
        <f t="shared" si="284"/>
        <v>0</v>
      </c>
      <c r="T305" s="135">
        <f t="shared" si="284"/>
        <v>0</v>
      </c>
      <c r="U305" s="135">
        <f t="shared" si="284"/>
        <v>22.266401590457257</v>
      </c>
      <c r="V305" s="135">
        <f t="shared" si="284"/>
        <v>0</v>
      </c>
      <c r="W305" s="135">
        <f t="shared" si="284"/>
        <v>0.39761431411530812</v>
      </c>
      <c r="X305" s="135">
        <f t="shared" si="284"/>
        <v>0</v>
      </c>
      <c r="Y305" s="135">
        <f t="shared" si="284"/>
        <v>0.39761431411530812</v>
      </c>
      <c r="Z305" s="135">
        <f t="shared" si="284"/>
        <v>0</v>
      </c>
      <c r="AA305" s="135">
        <f t="shared" si="284"/>
        <v>0</v>
      </c>
      <c r="AB305" s="135">
        <f t="shared" si="284"/>
        <v>0</v>
      </c>
      <c r="AC305" s="135">
        <f t="shared" si="284"/>
        <v>0</v>
      </c>
      <c r="AD305" s="135">
        <f t="shared" si="284"/>
        <v>0</v>
      </c>
      <c r="AE305" s="135">
        <f t="shared" si="284"/>
        <v>5.1689860834990062</v>
      </c>
      <c r="AF305" s="135">
        <f t="shared" si="284"/>
        <v>1.5904572564612325</v>
      </c>
      <c r="AG305" s="135">
        <f t="shared" si="284"/>
        <v>18.886679920477135</v>
      </c>
      <c r="AH305" s="135">
        <f t="shared" si="284"/>
        <v>0</v>
      </c>
      <c r="AI305" s="135">
        <f t="shared" si="284"/>
        <v>3.5785288270377733</v>
      </c>
      <c r="AJ305" s="135">
        <f t="shared" si="284"/>
        <v>0</v>
      </c>
      <c r="AK305" s="135">
        <f t="shared" si="284"/>
        <v>15.50695825049702</v>
      </c>
      <c r="AL305" s="135">
        <f t="shared" si="284"/>
        <v>1.1928429423459244</v>
      </c>
      <c r="AM305" s="135">
        <f t="shared" ref="AM305:BW305" si="285">(AM138/$CD138)*100</f>
        <v>0</v>
      </c>
      <c r="AN305" s="135">
        <f t="shared" si="285"/>
        <v>1.1560693641618496</v>
      </c>
      <c r="AO305" s="135">
        <f t="shared" si="285"/>
        <v>0</v>
      </c>
      <c r="AP305" s="135">
        <f t="shared" si="285"/>
        <v>0</v>
      </c>
      <c r="AQ305" s="135">
        <f t="shared" si="285"/>
        <v>0</v>
      </c>
      <c r="AR305" s="135">
        <f t="shared" si="285"/>
        <v>0</v>
      </c>
      <c r="AS305" s="135">
        <f t="shared" si="285"/>
        <v>0</v>
      </c>
      <c r="AT305" s="135">
        <f t="shared" si="285"/>
        <v>0</v>
      </c>
      <c r="AU305" s="135">
        <f t="shared" si="285"/>
        <v>0.38535645472061658</v>
      </c>
      <c r="AV305" s="135">
        <f t="shared" si="285"/>
        <v>0</v>
      </c>
      <c r="AW305" s="135">
        <f t="shared" si="285"/>
        <v>0</v>
      </c>
      <c r="AX305" s="135">
        <f t="shared" si="285"/>
        <v>0</v>
      </c>
      <c r="AY305" s="135">
        <f t="shared" si="285"/>
        <v>0</v>
      </c>
      <c r="AZ305" s="135">
        <f t="shared" si="285"/>
        <v>0</v>
      </c>
      <c r="BA305" s="135">
        <f t="shared" si="285"/>
        <v>0</v>
      </c>
      <c r="BB305" s="135">
        <f t="shared" si="285"/>
        <v>0.38535645472061658</v>
      </c>
      <c r="BC305" s="135">
        <f t="shared" si="285"/>
        <v>0</v>
      </c>
      <c r="BD305" s="135">
        <f t="shared" si="285"/>
        <v>0</v>
      </c>
      <c r="BE305" s="135">
        <f t="shared" si="285"/>
        <v>0</v>
      </c>
      <c r="BF305" s="135">
        <f t="shared" si="285"/>
        <v>0.38535645472061658</v>
      </c>
      <c r="BG305" s="135">
        <f t="shared" si="285"/>
        <v>0</v>
      </c>
      <c r="BH305" s="135">
        <f t="shared" si="285"/>
        <v>0</v>
      </c>
      <c r="BI305" s="135">
        <f t="shared" si="285"/>
        <v>0</v>
      </c>
      <c r="BJ305" s="135">
        <f t="shared" si="285"/>
        <v>0</v>
      </c>
      <c r="BK305" s="135">
        <f t="shared" si="285"/>
        <v>0</v>
      </c>
      <c r="BL305" s="135">
        <f t="shared" si="285"/>
        <v>0</v>
      </c>
      <c r="BM305" s="135">
        <f t="shared" si="285"/>
        <v>0</v>
      </c>
      <c r="BN305" s="135">
        <f t="shared" si="285"/>
        <v>0</v>
      </c>
      <c r="BO305" s="135">
        <f t="shared" si="285"/>
        <v>0</v>
      </c>
      <c r="BP305" s="135">
        <f t="shared" si="285"/>
        <v>0</v>
      </c>
      <c r="BQ305" s="135">
        <f t="shared" si="285"/>
        <v>0.38535645472061658</v>
      </c>
      <c r="BR305" s="135">
        <f t="shared" si="285"/>
        <v>0</v>
      </c>
      <c r="BS305" s="135">
        <f t="shared" si="285"/>
        <v>0</v>
      </c>
      <c r="BT305" s="135">
        <f t="shared" si="285"/>
        <v>0</v>
      </c>
      <c r="BU305" s="135">
        <f t="shared" si="285"/>
        <v>0.38535645472061658</v>
      </c>
      <c r="BV305" s="135">
        <f t="shared" si="285"/>
        <v>0</v>
      </c>
      <c r="BW305" s="135">
        <f t="shared" si="285"/>
        <v>0</v>
      </c>
      <c r="CA305" s="135">
        <f t="shared" si="280"/>
        <v>100</v>
      </c>
      <c r="CD305" s="135">
        <f t="shared" si="281"/>
        <v>100</v>
      </c>
    </row>
    <row r="306" spans="5:82" x14ac:dyDescent="0.2">
      <c r="E306" s="139">
        <v>93</v>
      </c>
      <c r="F306" s="161">
        <v>645</v>
      </c>
      <c r="G306" s="135">
        <f>'Revised Stratig. - April ''08'!$X$95</f>
        <v>1084.00704180926</v>
      </c>
      <c r="I306" s="135">
        <f t="shared" ref="I306:AL306" si="286">(I139/$CA139)*100</f>
        <v>0</v>
      </c>
      <c r="J306" s="135">
        <f t="shared" si="286"/>
        <v>1.9685039370078741</v>
      </c>
      <c r="K306" s="135">
        <f t="shared" si="286"/>
        <v>6.2992125984251963</v>
      </c>
      <c r="L306" s="135">
        <f t="shared" si="286"/>
        <v>0</v>
      </c>
      <c r="M306" s="135">
        <f t="shared" si="286"/>
        <v>0</v>
      </c>
      <c r="N306" s="135">
        <f t="shared" si="286"/>
        <v>1.5748031496062991</v>
      </c>
      <c r="O306" s="135">
        <f t="shared" si="286"/>
        <v>24.803149606299215</v>
      </c>
      <c r="P306" s="135">
        <f t="shared" si="286"/>
        <v>0</v>
      </c>
      <c r="Q306" s="135">
        <f t="shared" si="286"/>
        <v>0</v>
      </c>
      <c r="R306" s="135">
        <f t="shared" si="286"/>
        <v>0</v>
      </c>
      <c r="S306" s="135">
        <f t="shared" si="286"/>
        <v>0</v>
      </c>
      <c r="T306" s="135">
        <f t="shared" si="286"/>
        <v>0</v>
      </c>
      <c r="U306" s="135">
        <f t="shared" si="286"/>
        <v>20.078740157480315</v>
      </c>
      <c r="V306" s="135">
        <f t="shared" si="286"/>
        <v>0</v>
      </c>
      <c r="W306" s="135">
        <f t="shared" si="286"/>
        <v>0.39370078740157477</v>
      </c>
      <c r="X306" s="135">
        <f t="shared" si="286"/>
        <v>0</v>
      </c>
      <c r="Y306" s="135">
        <f t="shared" si="286"/>
        <v>0</v>
      </c>
      <c r="Z306" s="135">
        <f t="shared" si="286"/>
        <v>0</v>
      </c>
      <c r="AA306" s="135">
        <f t="shared" si="286"/>
        <v>0</v>
      </c>
      <c r="AB306" s="135">
        <f t="shared" si="286"/>
        <v>0</v>
      </c>
      <c r="AC306" s="135">
        <f t="shared" si="286"/>
        <v>0</v>
      </c>
      <c r="AD306" s="135">
        <f t="shared" si="286"/>
        <v>0.39370078740157477</v>
      </c>
      <c r="AE306" s="135">
        <f t="shared" si="286"/>
        <v>1.5748031496062991</v>
      </c>
      <c r="AF306" s="135">
        <f t="shared" si="286"/>
        <v>0.39370078740157477</v>
      </c>
      <c r="AG306" s="135">
        <f t="shared" si="286"/>
        <v>22.834645669291341</v>
      </c>
      <c r="AH306" s="135">
        <f t="shared" si="286"/>
        <v>0</v>
      </c>
      <c r="AI306" s="135">
        <f t="shared" si="286"/>
        <v>5.9055118110236222</v>
      </c>
      <c r="AJ306" s="135">
        <f t="shared" si="286"/>
        <v>0</v>
      </c>
      <c r="AK306" s="135">
        <f t="shared" si="286"/>
        <v>12.598425196850393</v>
      </c>
      <c r="AL306" s="135">
        <f t="shared" si="286"/>
        <v>1.1811023622047243</v>
      </c>
      <c r="AM306" s="135">
        <f t="shared" ref="AM306:BW306" si="287">(AM139/$CD139)*100</f>
        <v>0</v>
      </c>
      <c r="AN306" s="135">
        <f t="shared" si="287"/>
        <v>0</v>
      </c>
      <c r="AO306" s="135">
        <f t="shared" si="287"/>
        <v>0</v>
      </c>
      <c r="AP306" s="135">
        <f t="shared" si="287"/>
        <v>0</v>
      </c>
      <c r="AQ306" s="135">
        <f t="shared" si="287"/>
        <v>0</v>
      </c>
      <c r="AR306" s="135">
        <f t="shared" si="287"/>
        <v>0.38910505836575876</v>
      </c>
      <c r="AS306" s="135">
        <f t="shared" si="287"/>
        <v>0</v>
      </c>
      <c r="AT306" s="135">
        <f t="shared" si="287"/>
        <v>0</v>
      </c>
      <c r="AU306" s="135">
        <f t="shared" si="287"/>
        <v>0</v>
      </c>
      <c r="AV306" s="135">
        <f t="shared" si="287"/>
        <v>0</v>
      </c>
      <c r="AW306" s="135">
        <f t="shared" si="287"/>
        <v>0</v>
      </c>
      <c r="AX306" s="135">
        <f t="shared" si="287"/>
        <v>0.38910505836575876</v>
      </c>
      <c r="AY306" s="135">
        <f t="shared" si="287"/>
        <v>0</v>
      </c>
      <c r="AZ306" s="135">
        <f t="shared" si="287"/>
        <v>0</v>
      </c>
      <c r="BA306" s="135">
        <f t="shared" si="287"/>
        <v>0</v>
      </c>
      <c r="BB306" s="135">
        <f t="shared" si="287"/>
        <v>0</v>
      </c>
      <c r="BC306" s="135">
        <f t="shared" si="287"/>
        <v>0</v>
      </c>
      <c r="BD306" s="135">
        <f t="shared" si="287"/>
        <v>0</v>
      </c>
      <c r="BE306" s="135">
        <f t="shared" si="287"/>
        <v>0.38910505836575876</v>
      </c>
      <c r="BF306" s="135">
        <f t="shared" si="287"/>
        <v>0</v>
      </c>
      <c r="BG306" s="135">
        <f t="shared" si="287"/>
        <v>0</v>
      </c>
      <c r="BH306" s="135">
        <f t="shared" si="287"/>
        <v>0</v>
      </c>
      <c r="BI306" s="135">
        <f t="shared" si="287"/>
        <v>0</v>
      </c>
      <c r="BJ306" s="135">
        <f t="shared" si="287"/>
        <v>0</v>
      </c>
      <c r="BK306" s="135">
        <f t="shared" si="287"/>
        <v>0</v>
      </c>
      <c r="BL306" s="135">
        <f t="shared" si="287"/>
        <v>0</v>
      </c>
      <c r="BM306" s="135">
        <f t="shared" si="287"/>
        <v>0</v>
      </c>
      <c r="BN306" s="135">
        <f t="shared" si="287"/>
        <v>0</v>
      </c>
      <c r="BO306" s="135">
        <f t="shared" si="287"/>
        <v>0</v>
      </c>
      <c r="BP306" s="135">
        <f t="shared" si="287"/>
        <v>0</v>
      </c>
      <c r="BQ306" s="135">
        <f t="shared" si="287"/>
        <v>0</v>
      </c>
      <c r="BR306" s="135">
        <f t="shared" si="287"/>
        <v>0</v>
      </c>
      <c r="BS306" s="135">
        <f t="shared" si="287"/>
        <v>0</v>
      </c>
      <c r="BT306" s="135">
        <f t="shared" si="287"/>
        <v>0</v>
      </c>
      <c r="BU306" s="135">
        <f t="shared" si="287"/>
        <v>0</v>
      </c>
      <c r="BV306" s="135">
        <f t="shared" si="287"/>
        <v>0</v>
      </c>
      <c r="BW306" s="135">
        <f t="shared" si="287"/>
        <v>0</v>
      </c>
      <c r="CA306" s="135">
        <f t="shared" si="280"/>
        <v>100</v>
      </c>
      <c r="CD306" s="135">
        <f t="shared" si="281"/>
        <v>100</v>
      </c>
    </row>
    <row r="307" spans="5:82" x14ac:dyDescent="0.2">
      <c r="E307" s="139">
        <v>103</v>
      </c>
      <c r="F307" s="161">
        <v>655</v>
      </c>
      <c r="G307" s="135">
        <f>'Revised Stratig. - April ''08'!$X$105</f>
        <v>1233.6929718772001</v>
      </c>
      <c r="I307" s="135">
        <f t="shared" ref="I307:AL307" si="288">(I140/$CA140)*100</f>
        <v>0</v>
      </c>
      <c r="J307" s="135">
        <f t="shared" si="288"/>
        <v>0.79051383399209485</v>
      </c>
      <c r="K307" s="135">
        <f t="shared" si="288"/>
        <v>3.1620553359683794</v>
      </c>
      <c r="L307" s="135">
        <f t="shared" si="288"/>
        <v>0</v>
      </c>
      <c r="M307" s="135">
        <f t="shared" si="288"/>
        <v>0</v>
      </c>
      <c r="N307" s="135">
        <f t="shared" si="288"/>
        <v>0.79051383399209485</v>
      </c>
      <c r="O307" s="135">
        <f t="shared" si="288"/>
        <v>22.92490118577075</v>
      </c>
      <c r="P307" s="135">
        <f t="shared" si="288"/>
        <v>0</v>
      </c>
      <c r="Q307" s="135">
        <f t="shared" si="288"/>
        <v>0</v>
      </c>
      <c r="R307" s="135">
        <f t="shared" si="288"/>
        <v>0</v>
      </c>
      <c r="S307" s="135">
        <f t="shared" si="288"/>
        <v>0</v>
      </c>
      <c r="T307" s="135">
        <f t="shared" si="288"/>
        <v>0</v>
      </c>
      <c r="U307" s="135">
        <f t="shared" si="288"/>
        <v>13.438735177865613</v>
      </c>
      <c r="V307" s="135">
        <f t="shared" si="288"/>
        <v>0</v>
      </c>
      <c r="W307" s="135">
        <f t="shared" si="288"/>
        <v>0.39525691699604742</v>
      </c>
      <c r="X307" s="135">
        <f t="shared" si="288"/>
        <v>0</v>
      </c>
      <c r="Y307" s="135">
        <f t="shared" si="288"/>
        <v>0.39525691699604742</v>
      </c>
      <c r="Z307" s="135">
        <f t="shared" si="288"/>
        <v>0</v>
      </c>
      <c r="AA307" s="135">
        <f t="shared" si="288"/>
        <v>0</v>
      </c>
      <c r="AB307" s="135">
        <f t="shared" si="288"/>
        <v>0</v>
      </c>
      <c r="AC307" s="135">
        <f t="shared" si="288"/>
        <v>0</v>
      </c>
      <c r="AD307" s="135">
        <f t="shared" si="288"/>
        <v>1.9762845849802373</v>
      </c>
      <c r="AE307" s="135">
        <f t="shared" si="288"/>
        <v>4.3478260869565215</v>
      </c>
      <c r="AF307" s="135">
        <f t="shared" si="288"/>
        <v>0.79051383399209485</v>
      </c>
      <c r="AG307" s="135">
        <f t="shared" si="288"/>
        <v>22.529644268774703</v>
      </c>
      <c r="AH307" s="135">
        <f t="shared" si="288"/>
        <v>0</v>
      </c>
      <c r="AI307" s="135">
        <f t="shared" si="288"/>
        <v>5.1383399209486171</v>
      </c>
      <c r="AJ307" s="135">
        <f t="shared" si="288"/>
        <v>0</v>
      </c>
      <c r="AK307" s="135">
        <f t="shared" si="288"/>
        <v>20.948616600790515</v>
      </c>
      <c r="AL307" s="135">
        <f t="shared" si="288"/>
        <v>2.3715415019762842</v>
      </c>
      <c r="AM307" s="135">
        <f t="shared" ref="AM307:BW307" si="289">(AM140/$CD140)*100</f>
        <v>0</v>
      </c>
      <c r="AN307" s="135">
        <f t="shared" si="289"/>
        <v>0.75187969924812026</v>
      </c>
      <c r="AO307" s="135">
        <f t="shared" si="289"/>
        <v>0</v>
      </c>
      <c r="AP307" s="135">
        <f t="shared" si="289"/>
        <v>0</v>
      </c>
      <c r="AQ307" s="135">
        <f t="shared" si="289"/>
        <v>0</v>
      </c>
      <c r="AR307" s="135">
        <f t="shared" si="289"/>
        <v>0</v>
      </c>
      <c r="AS307" s="135">
        <f t="shared" si="289"/>
        <v>0</v>
      </c>
      <c r="AT307" s="135">
        <f t="shared" si="289"/>
        <v>0</v>
      </c>
      <c r="AU307" s="135">
        <f t="shared" si="289"/>
        <v>0.37593984962406013</v>
      </c>
      <c r="AV307" s="135">
        <f t="shared" si="289"/>
        <v>0</v>
      </c>
      <c r="AW307" s="135">
        <f t="shared" si="289"/>
        <v>0.37593984962406013</v>
      </c>
      <c r="AX307" s="135">
        <f t="shared" si="289"/>
        <v>0</v>
      </c>
      <c r="AY307" s="135">
        <f t="shared" si="289"/>
        <v>0</v>
      </c>
      <c r="AZ307" s="135">
        <f t="shared" si="289"/>
        <v>0.37593984962406013</v>
      </c>
      <c r="BA307" s="135">
        <f t="shared" si="289"/>
        <v>0</v>
      </c>
      <c r="BB307" s="135">
        <f t="shared" si="289"/>
        <v>0</v>
      </c>
      <c r="BC307" s="135">
        <f t="shared" si="289"/>
        <v>0</v>
      </c>
      <c r="BD307" s="135">
        <f t="shared" si="289"/>
        <v>1.8796992481203008</v>
      </c>
      <c r="BE307" s="135">
        <f t="shared" si="289"/>
        <v>0.37593984962406013</v>
      </c>
      <c r="BF307" s="135">
        <f t="shared" si="289"/>
        <v>0</v>
      </c>
      <c r="BG307" s="135">
        <f t="shared" si="289"/>
        <v>0</v>
      </c>
      <c r="BH307" s="135">
        <f t="shared" si="289"/>
        <v>0</v>
      </c>
      <c r="BI307" s="135">
        <f t="shared" si="289"/>
        <v>0</v>
      </c>
      <c r="BJ307" s="135">
        <f t="shared" si="289"/>
        <v>0</v>
      </c>
      <c r="BK307" s="135">
        <f t="shared" si="289"/>
        <v>0</v>
      </c>
      <c r="BL307" s="135">
        <f t="shared" si="289"/>
        <v>0</v>
      </c>
      <c r="BM307" s="135">
        <f t="shared" si="289"/>
        <v>0</v>
      </c>
      <c r="BN307" s="135">
        <f t="shared" si="289"/>
        <v>0</v>
      </c>
      <c r="BO307" s="135">
        <f t="shared" si="289"/>
        <v>0</v>
      </c>
      <c r="BP307" s="135">
        <f t="shared" si="289"/>
        <v>0</v>
      </c>
      <c r="BQ307" s="135">
        <f t="shared" si="289"/>
        <v>0.37593984962406013</v>
      </c>
      <c r="BR307" s="135">
        <f t="shared" si="289"/>
        <v>0</v>
      </c>
      <c r="BS307" s="135">
        <f t="shared" si="289"/>
        <v>0</v>
      </c>
      <c r="BT307" s="135">
        <f t="shared" si="289"/>
        <v>0</v>
      </c>
      <c r="BU307" s="135">
        <f t="shared" si="289"/>
        <v>0.37593984962406013</v>
      </c>
      <c r="BV307" s="135">
        <f t="shared" si="289"/>
        <v>0</v>
      </c>
      <c r="BW307" s="135">
        <f t="shared" si="289"/>
        <v>0</v>
      </c>
      <c r="CA307" s="135">
        <f t="shared" si="280"/>
        <v>100</v>
      </c>
      <c r="CD307" s="135">
        <f t="shared" si="281"/>
        <v>100</v>
      </c>
    </row>
    <row r="308" spans="5:82" x14ac:dyDescent="0.2">
      <c r="E308" s="139">
        <v>113</v>
      </c>
      <c r="F308" s="161">
        <v>665</v>
      </c>
      <c r="G308" s="135">
        <f>'Revised Stratig. - April ''08'!$X$115</f>
        <v>1385.2777739917301</v>
      </c>
      <c r="I308" s="135">
        <f t="shared" ref="I308:AL308" si="290">(I141/$CA141)*100</f>
        <v>0</v>
      </c>
      <c r="J308" s="135">
        <f t="shared" si="290"/>
        <v>0</v>
      </c>
      <c r="K308" s="135">
        <f t="shared" si="290"/>
        <v>4.7713717693836974</v>
      </c>
      <c r="L308" s="135">
        <f t="shared" si="290"/>
        <v>0</v>
      </c>
      <c r="M308" s="135">
        <f t="shared" si="290"/>
        <v>0</v>
      </c>
      <c r="N308" s="135">
        <f t="shared" si="290"/>
        <v>0</v>
      </c>
      <c r="O308" s="135">
        <f t="shared" si="290"/>
        <v>35.785288270377734</v>
      </c>
      <c r="P308" s="135">
        <f t="shared" si="290"/>
        <v>0</v>
      </c>
      <c r="Q308" s="135">
        <f t="shared" si="290"/>
        <v>0</v>
      </c>
      <c r="R308" s="135">
        <f t="shared" si="290"/>
        <v>0.39761431411530812</v>
      </c>
      <c r="S308" s="135">
        <f t="shared" si="290"/>
        <v>0</v>
      </c>
      <c r="T308" s="135">
        <f t="shared" si="290"/>
        <v>0</v>
      </c>
      <c r="U308" s="135">
        <f t="shared" si="290"/>
        <v>11.133200795228628</v>
      </c>
      <c r="V308" s="135">
        <f t="shared" si="290"/>
        <v>0</v>
      </c>
      <c r="W308" s="135">
        <f t="shared" si="290"/>
        <v>0</v>
      </c>
      <c r="X308" s="135">
        <f t="shared" si="290"/>
        <v>0</v>
      </c>
      <c r="Y308" s="135">
        <f t="shared" si="290"/>
        <v>0</v>
      </c>
      <c r="Z308" s="135">
        <f t="shared" si="290"/>
        <v>0</v>
      </c>
      <c r="AA308" s="135">
        <f t="shared" si="290"/>
        <v>0</v>
      </c>
      <c r="AB308" s="135">
        <f t="shared" si="290"/>
        <v>0</v>
      </c>
      <c r="AC308" s="135">
        <f t="shared" si="290"/>
        <v>0</v>
      </c>
      <c r="AD308" s="135">
        <f t="shared" si="290"/>
        <v>1.3916500994035785</v>
      </c>
      <c r="AE308" s="135">
        <f t="shared" si="290"/>
        <v>5.5666003976143141</v>
      </c>
      <c r="AF308" s="135">
        <f t="shared" si="290"/>
        <v>0.39761431411530812</v>
      </c>
      <c r="AG308" s="135">
        <f t="shared" si="290"/>
        <v>20.675944333996025</v>
      </c>
      <c r="AH308" s="135">
        <f t="shared" si="290"/>
        <v>0</v>
      </c>
      <c r="AI308" s="135">
        <f t="shared" si="290"/>
        <v>2.3856858846918487</v>
      </c>
      <c r="AJ308" s="135">
        <f t="shared" si="290"/>
        <v>0.39761431411530812</v>
      </c>
      <c r="AK308" s="135">
        <f t="shared" si="290"/>
        <v>15.109343936381709</v>
      </c>
      <c r="AL308" s="135">
        <f t="shared" si="290"/>
        <v>1.9880715705765408</v>
      </c>
      <c r="AM308" s="135">
        <f t="shared" ref="AM308:BW308" si="291">(AM141/$CD141)*100</f>
        <v>0</v>
      </c>
      <c r="AN308" s="135">
        <f t="shared" si="291"/>
        <v>0.39292730844793711</v>
      </c>
      <c r="AO308" s="135">
        <f t="shared" si="291"/>
        <v>0</v>
      </c>
      <c r="AP308" s="135">
        <f t="shared" si="291"/>
        <v>0</v>
      </c>
      <c r="AQ308" s="135">
        <f t="shared" si="291"/>
        <v>0</v>
      </c>
      <c r="AR308" s="135">
        <f t="shared" si="291"/>
        <v>0</v>
      </c>
      <c r="AS308" s="135">
        <f t="shared" si="291"/>
        <v>0</v>
      </c>
      <c r="AT308" s="135">
        <f t="shared" si="291"/>
        <v>0</v>
      </c>
      <c r="AU308" s="135">
        <f t="shared" si="291"/>
        <v>0.39292730844793711</v>
      </c>
      <c r="AV308" s="135">
        <f t="shared" si="291"/>
        <v>0</v>
      </c>
      <c r="AW308" s="135">
        <f t="shared" si="291"/>
        <v>0</v>
      </c>
      <c r="AX308" s="135">
        <f t="shared" si="291"/>
        <v>0</v>
      </c>
      <c r="AY308" s="135">
        <f t="shared" si="291"/>
        <v>0</v>
      </c>
      <c r="AZ308" s="135">
        <f t="shared" si="291"/>
        <v>0</v>
      </c>
      <c r="BA308" s="135">
        <f t="shared" si="291"/>
        <v>0</v>
      </c>
      <c r="BB308" s="135">
        <f t="shared" si="291"/>
        <v>0</v>
      </c>
      <c r="BC308" s="135">
        <f t="shared" si="291"/>
        <v>0</v>
      </c>
      <c r="BD308" s="135">
        <f t="shared" si="291"/>
        <v>0</v>
      </c>
      <c r="BE308" s="135">
        <f t="shared" si="291"/>
        <v>0</v>
      </c>
      <c r="BF308" s="135">
        <f t="shared" si="291"/>
        <v>0</v>
      </c>
      <c r="BG308" s="135">
        <f t="shared" si="291"/>
        <v>0</v>
      </c>
      <c r="BH308" s="135">
        <f t="shared" si="291"/>
        <v>0</v>
      </c>
      <c r="BI308" s="135">
        <f t="shared" si="291"/>
        <v>0</v>
      </c>
      <c r="BJ308" s="135">
        <f t="shared" si="291"/>
        <v>0</v>
      </c>
      <c r="BK308" s="135">
        <f t="shared" si="291"/>
        <v>0</v>
      </c>
      <c r="BL308" s="135">
        <f t="shared" si="291"/>
        <v>0</v>
      </c>
      <c r="BM308" s="135">
        <f t="shared" si="291"/>
        <v>0</v>
      </c>
      <c r="BN308" s="135">
        <f t="shared" si="291"/>
        <v>0</v>
      </c>
      <c r="BO308" s="135">
        <f t="shared" si="291"/>
        <v>0</v>
      </c>
      <c r="BP308" s="135">
        <f t="shared" si="291"/>
        <v>0</v>
      </c>
      <c r="BQ308" s="135">
        <f t="shared" si="291"/>
        <v>0</v>
      </c>
      <c r="BR308" s="135">
        <f t="shared" si="291"/>
        <v>0</v>
      </c>
      <c r="BS308" s="135">
        <f t="shared" si="291"/>
        <v>0</v>
      </c>
      <c r="BT308" s="135">
        <f t="shared" si="291"/>
        <v>0</v>
      </c>
      <c r="BU308" s="135">
        <f t="shared" si="291"/>
        <v>0.39292730844793711</v>
      </c>
      <c r="BV308" s="135">
        <f t="shared" si="291"/>
        <v>0</v>
      </c>
      <c r="BW308" s="135">
        <f t="shared" si="291"/>
        <v>0</v>
      </c>
      <c r="CA308" s="135">
        <f t="shared" si="280"/>
        <v>100</v>
      </c>
      <c r="CD308" s="135">
        <f t="shared" si="281"/>
        <v>100</v>
      </c>
    </row>
    <row r="309" spans="5:82" x14ac:dyDescent="0.2">
      <c r="E309" s="139">
        <v>123</v>
      </c>
      <c r="F309" s="161">
        <v>675</v>
      </c>
      <c r="G309" s="135">
        <f>'Revised Stratig. - April ''08'!$X$125</f>
        <v>1535.5921873023799</v>
      </c>
      <c r="I309" s="135">
        <f t="shared" ref="I309:AL309" si="292">(I142/$CA142)*100</f>
        <v>0</v>
      </c>
      <c r="J309" s="135">
        <f t="shared" si="292"/>
        <v>1.1904761904761905</v>
      </c>
      <c r="K309" s="135">
        <f t="shared" si="292"/>
        <v>3.1746031746031744</v>
      </c>
      <c r="L309" s="135">
        <f t="shared" si="292"/>
        <v>0</v>
      </c>
      <c r="M309" s="135">
        <f t="shared" si="292"/>
        <v>0</v>
      </c>
      <c r="N309" s="135">
        <f t="shared" si="292"/>
        <v>0.79365079365079361</v>
      </c>
      <c r="O309" s="135">
        <f t="shared" si="292"/>
        <v>46.031746031746032</v>
      </c>
      <c r="P309" s="135">
        <f t="shared" si="292"/>
        <v>0</v>
      </c>
      <c r="Q309" s="135">
        <f t="shared" si="292"/>
        <v>0</v>
      </c>
      <c r="R309" s="135">
        <f t="shared" si="292"/>
        <v>0</v>
      </c>
      <c r="S309" s="135">
        <f t="shared" si="292"/>
        <v>0.79365079365079361</v>
      </c>
      <c r="T309" s="135">
        <f t="shared" si="292"/>
        <v>0</v>
      </c>
      <c r="U309" s="135">
        <f t="shared" si="292"/>
        <v>4.7619047619047619</v>
      </c>
      <c r="V309" s="135">
        <f t="shared" si="292"/>
        <v>0</v>
      </c>
      <c r="W309" s="135">
        <f t="shared" si="292"/>
        <v>0.3968253968253968</v>
      </c>
      <c r="X309" s="135">
        <f t="shared" si="292"/>
        <v>0</v>
      </c>
      <c r="Y309" s="135">
        <f t="shared" si="292"/>
        <v>0</v>
      </c>
      <c r="Z309" s="135">
        <f t="shared" si="292"/>
        <v>0</v>
      </c>
      <c r="AA309" s="135">
        <f t="shared" si="292"/>
        <v>0</v>
      </c>
      <c r="AB309" s="135">
        <f t="shared" si="292"/>
        <v>0</v>
      </c>
      <c r="AC309" s="135">
        <f t="shared" si="292"/>
        <v>0.79365079365079361</v>
      </c>
      <c r="AD309" s="135">
        <f t="shared" si="292"/>
        <v>0.3968253968253968</v>
      </c>
      <c r="AE309" s="135">
        <f t="shared" si="292"/>
        <v>3.9682539682539679</v>
      </c>
      <c r="AF309" s="135">
        <f t="shared" si="292"/>
        <v>1.5873015873015872</v>
      </c>
      <c r="AG309" s="135">
        <f t="shared" si="292"/>
        <v>17.063492063492063</v>
      </c>
      <c r="AH309" s="135">
        <f t="shared" si="292"/>
        <v>0</v>
      </c>
      <c r="AI309" s="135">
        <f t="shared" si="292"/>
        <v>3.9682539682539679</v>
      </c>
      <c r="AJ309" s="135">
        <f t="shared" si="292"/>
        <v>0</v>
      </c>
      <c r="AK309" s="135">
        <f t="shared" si="292"/>
        <v>13.095238095238097</v>
      </c>
      <c r="AL309" s="135">
        <f t="shared" si="292"/>
        <v>1.984126984126984</v>
      </c>
      <c r="AM309" s="135">
        <f t="shared" ref="AM309:BW309" si="293">(AM142/$CD142)*100</f>
        <v>0</v>
      </c>
      <c r="AN309" s="135">
        <f t="shared" si="293"/>
        <v>1.1450381679389312</v>
      </c>
      <c r="AO309" s="135">
        <f t="shared" si="293"/>
        <v>0</v>
      </c>
      <c r="AP309" s="135">
        <f t="shared" si="293"/>
        <v>0</v>
      </c>
      <c r="AQ309" s="135">
        <f t="shared" si="293"/>
        <v>0</v>
      </c>
      <c r="AR309" s="135">
        <f t="shared" si="293"/>
        <v>0.76335877862595414</v>
      </c>
      <c r="AS309" s="135">
        <f t="shared" si="293"/>
        <v>0</v>
      </c>
      <c r="AT309" s="135">
        <f t="shared" si="293"/>
        <v>0</v>
      </c>
      <c r="AU309" s="135">
        <f t="shared" si="293"/>
        <v>0</v>
      </c>
      <c r="AV309" s="135">
        <f t="shared" si="293"/>
        <v>0.38167938931297707</v>
      </c>
      <c r="AW309" s="135">
        <f t="shared" si="293"/>
        <v>0</v>
      </c>
      <c r="AX309" s="135">
        <f t="shared" si="293"/>
        <v>0</v>
      </c>
      <c r="AY309" s="135">
        <f t="shared" si="293"/>
        <v>0</v>
      </c>
      <c r="AZ309" s="135">
        <f t="shared" si="293"/>
        <v>0.38167938931297707</v>
      </c>
      <c r="BA309" s="135">
        <f t="shared" si="293"/>
        <v>0</v>
      </c>
      <c r="BB309" s="135">
        <f t="shared" si="293"/>
        <v>0</v>
      </c>
      <c r="BC309" s="135">
        <f t="shared" si="293"/>
        <v>0</v>
      </c>
      <c r="BD309" s="135">
        <f t="shared" si="293"/>
        <v>1.1450381679389312</v>
      </c>
      <c r="BE309" s="135">
        <f t="shared" si="293"/>
        <v>0</v>
      </c>
      <c r="BF309" s="135">
        <f t="shared" si="293"/>
        <v>0</v>
      </c>
      <c r="BG309" s="135">
        <f t="shared" si="293"/>
        <v>0</v>
      </c>
      <c r="BH309" s="135">
        <f t="shared" si="293"/>
        <v>0</v>
      </c>
      <c r="BI309" s="135">
        <f t="shared" si="293"/>
        <v>0</v>
      </c>
      <c r="BJ309" s="135">
        <f t="shared" si="293"/>
        <v>0</v>
      </c>
      <c r="BK309" s="135">
        <f t="shared" si="293"/>
        <v>0</v>
      </c>
      <c r="BL309" s="135">
        <f t="shared" si="293"/>
        <v>0</v>
      </c>
      <c r="BM309" s="135">
        <f t="shared" si="293"/>
        <v>0</v>
      </c>
      <c r="BN309" s="135">
        <f t="shared" si="293"/>
        <v>0</v>
      </c>
      <c r="BO309" s="135">
        <f t="shared" si="293"/>
        <v>0</v>
      </c>
      <c r="BP309" s="135">
        <f t="shared" si="293"/>
        <v>0</v>
      </c>
      <c r="BQ309" s="135">
        <f t="shared" si="293"/>
        <v>0</v>
      </c>
      <c r="BR309" s="135">
        <f t="shared" si="293"/>
        <v>0</v>
      </c>
      <c r="BS309" s="135">
        <f t="shared" si="293"/>
        <v>0</v>
      </c>
      <c r="BT309" s="135">
        <f t="shared" si="293"/>
        <v>0</v>
      </c>
      <c r="BU309" s="135">
        <f t="shared" si="293"/>
        <v>0</v>
      </c>
      <c r="BV309" s="135">
        <f t="shared" si="293"/>
        <v>0</v>
      </c>
      <c r="BW309" s="135">
        <f t="shared" si="293"/>
        <v>0</v>
      </c>
      <c r="CA309" s="135">
        <f t="shared" si="280"/>
        <v>100</v>
      </c>
      <c r="CD309" s="135">
        <f t="shared" si="281"/>
        <v>100</v>
      </c>
    </row>
    <row r="310" spans="5:82" x14ac:dyDescent="0.2">
      <c r="E310" s="139">
        <v>133</v>
      </c>
      <c r="F310" s="161">
        <v>685</v>
      </c>
      <c r="G310" s="135">
        <f>'Revised Stratig. - April ''08'!$X$135</f>
        <v>1684.21643499334</v>
      </c>
      <c r="I310" s="135">
        <f t="shared" ref="I310:AL310" si="294">(I143/$CA143)*100</f>
        <v>0</v>
      </c>
      <c r="J310" s="135">
        <f t="shared" si="294"/>
        <v>0</v>
      </c>
      <c r="K310" s="135">
        <f t="shared" si="294"/>
        <v>4.7713717693836974</v>
      </c>
      <c r="L310" s="135">
        <f t="shared" si="294"/>
        <v>0</v>
      </c>
      <c r="M310" s="135">
        <f t="shared" si="294"/>
        <v>0</v>
      </c>
      <c r="N310" s="135">
        <f t="shared" si="294"/>
        <v>0.39761431411530812</v>
      </c>
      <c r="O310" s="135">
        <f t="shared" si="294"/>
        <v>40.556660039761432</v>
      </c>
      <c r="P310" s="135">
        <f t="shared" si="294"/>
        <v>0</v>
      </c>
      <c r="Q310" s="135">
        <f t="shared" si="294"/>
        <v>0</v>
      </c>
      <c r="R310" s="135">
        <f t="shared" si="294"/>
        <v>0</v>
      </c>
      <c r="S310" s="135">
        <f t="shared" si="294"/>
        <v>0</v>
      </c>
      <c r="T310" s="135">
        <f t="shared" si="294"/>
        <v>0</v>
      </c>
      <c r="U310" s="135">
        <f t="shared" si="294"/>
        <v>5.5666003976143141</v>
      </c>
      <c r="V310" s="135">
        <f t="shared" si="294"/>
        <v>0</v>
      </c>
      <c r="W310" s="135">
        <f t="shared" si="294"/>
        <v>0</v>
      </c>
      <c r="X310" s="135">
        <f t="shared" si="294"/>
        <v>0</v>
      </c>
      <c r="Y310" s="135">
        <f t="shared" si="294"/>
        <v>0</v>
      </c>
      <c r="Z310" s="135">
        <f t="shared" si="294"/>
        <v>0</v>
      </c>
      <c r="AA310" s="135">
        <f t="shared" si="294"/>
        <v>0</v>
      </c>
      <c r="AB310" s="135">
        <f t="shared" si="294"/>
        <v>0</v>
      </c>
      <c r="AC310" s="135">
        <f t="shared" si="294"/>
        <v>0</v>
      </c>
      <c r="AD310" s="135">
        <f t="shared" si="294"/>
        <v>0</v>
      </c>
      <c r="AE310" s="135">
        <f t="shared" si="294"/>
        <v>5.5666003976143141</v>
      </c>
      <c r="AF310" s="135">
        <f t="shared" si="294"/>
        <v>1.5904572564612325</v>
      </c>
      <c r="AG310" s="135">
        <f t="shared" si="294"/>
        <v>20.079522862823062</v>
      </c>
      <c r="AH310" s="135">
        <f t="shared" si="294"/>
        <v>0</v>
      </c>
      <c r="AI310" s="135">
        <f t="shared" si="294"/>
        <v>3.180914512922465</v>
      </c>
      <c r="AJ310" s="135">
        <f t="shared" si="294"/>
        <v>0</v>
      </c>
      <c r="AK310" s="135">
        <f t="shared" si="294"/>
        <v>18.290258449304176</v>
      </c>
      <c r="AL310" s="135">
        <f t="shared" si="294"/>
        <v>0</v>
      </c>
      <c r="AM310" s="135">
        <f t="shared" ref="AM310:BW310" si="295">(AM143/$CD143)*100</f>
        <v>0</v>
      </c>
      <c r="AN310" s="135">
        <f t="shared" si="295"/>
        <v>1.1650485436893203</v>
      </c>
      <c r="AO310" s="135">
        <f t="shared" si="295"/>
        <v>0</v>
      </c>
      <c r="AP310" s="135">
        <f t="shared" si="295"/>
        <v>0</v>
      </c>
      <c r="AQ310" s="135">
        <f t="shared" si="295"/>
        <v>0</v>
      </c>
      <c r="AR310" s="135">
        <f t="shared" si="295"/>
        <v>0</v>
      </c>
      <c r="AS310" s="135">
        <f t="shared" si="295"/>
        <v>0</v>
      </c>
      <c r="AT310" s="135">
        <f t="shared" si="295"/>
        <v>0</v>
      </c>
      <c r="AU310" s="135">
        <f t="shared" si="295"/>
        <v>0.77669902912621358</v>
      </c>
      <c r="AV310" s="135">
        <f t="shared" si="295"/>
        <v>0</v>
      </c>
      <c r="AW310" s="135">
        <f t="shared" si="295"/>
        <v>0</v>
      </c>
      <c r="AX310" s="135">
        <f t="shared" si="295"/>
        <v>0</v>
      </c>
      <c r="AY310" s="135">
        <f t="shared" si="295"/>
        <v>0</v>
      </c>
      <c r="AZ310" s="135">
        <f t="shared" si="295"/>
        <v>0</v>
      </c>
      <c r="BA310" s="135">
        <f t="shared" si="295"/>
        <v>0</v>
      </c>
      <c r="BB310" s="135">
        <f t="shared" si="295"/>
        <v>0</v>
      </c>
      <c r="BC310" s="135">
        <f t="shared" si="295"/>
        <v>0</v>
      </c>
      <c r="BD310" s="135">
        <f t="shared" si="295"/>
        <v>0.38834951456310679</v>
      </c>
      <c r="BE310" s="135">
        <f t="shared" si="295"/>
        <v>0</v>
      </c>
      <c r="BF310" s="135">
        <f t="shared" si="295"/>
        <v>0</v>
      </c>
      <c r="BG310" s="135">
        <f t="shared" si="295"/>
        <v>0</v>
      </c>
      <c r="BH310" s="135">
        <f t="shared" si="295"/>
        <v>0</v>
      </c>
      <c r="BI310" s="135">
        <f t="shared" si="295"/>
        <v>0</v>
      </c>
      <c r="BJ310" s="135">
        <f t="shared" si="295"/>
        <v>0</v>
      </c>
      <c r="BK310" s="135">
        <f t="shared" si="295"/>
        <v>0</v>
      </c>
      <c r="BL310" s="135">
        <f t="shared" si="295"/>
        <v>0</v>
      </c>
      <c r="BM310" s="135">
        <f t="shared" si="295"/>
        <v>0</v>
      </c>
      <c r="BN310" s="135">
        <f t="shared" si="295"/>
        <v>0</v>
      </c>
      <c r="BO310" s="135">
        <f t="shared" si="295"/>
        <v>0</v>
      </c>
      <c r="BP310" s="135">
        <f t="shared" si="295"/>
        <v>0</v>
      </c>
      <c r="BQ310" s="135">
        <f t="shared" si="295"/>
        <v>0</v>
      </c>
      <c r="BR310" s="135">
        <f t="shared" si="295"/>
        <v>0</v>
      </c>
      <c r="BS310" s="135">
        <f t="shared" si="295"/>
        <v>0</v>
      </c>
      <c r="BT310" s="135">
        <f t="shared" si="295"/>
        <v>0</v>
      </c>
      <c r="BU310" s="135">
        <f t="shared" si="295"/>
        <v>0</v>
      </c>
      <c r="BV310" s="135">
        <f t="shared" si="295"/>
        <v>0</v>
      </c>
      <c r="BW310" s="135">
        <f t="shared" si="295"/>
        <v>0</v>
      </c>
      <c r="CA310" s="135">
        <f t="shared" si="280"/>
        <v>100</v>
      </c>
      <c r="CD310" s="135">
        <f t="shared" si="281"/>
        <v>100</v>
      </c>
    </row>
    <row r="311" spans="5:82" x14ac:dyDescent="0.2">
      <c r="E311" s="139">
        <v>143</v>
      </c>
      <c r="F311" s="161">
        <v>695</v>
      </c>
      <c r="G311" s="135">
        <f>'Revised Stratig. - April ''08'!$X$145</f>
        <v>1837.44898048908</v>
      </c>
      <c r="I311" s="135">
        <f t="shared" ref="I311:AL311" si="296">(I144/$CA144)*100</f>
        <v>0</v>
      </c>
      <c r="J311" s="135">
        <f t="shared" si="296"/>
        <v>0.3968253968253968</v>
      </c>
      <c r="K311" s="135">
        <f t="shared" si="296"/>
        <v>5.5555555555555554</v>
      </c>
      <c r="L311" s="135">
        <f t="shared" si="296"/>
        <v>0</v>
      </c>
      <c r="M311" s="135">
        <f t="shared" si="296"/>
        <v>0</v>
      </c>
      <c r="N311" s="135">
        <f t="shared" si="296"/>
        <v>0.79365079365079361</v>
      </c>
      <c r="O311" s="135">
        <f t="shared" si="296"/>
        <v>36.904761904761905</v>
      </c>
      <c r="P311" s="135">
        <f t="shared" si="296"/>
        <v>0.3968253968253968</v>
      </c>
      <c r="Q311" s="135">
        <f t="shared" si="296"/>
        <v>0</v>
      </c>
      <c r="R311" s="135">
        <f t="shared" si="296"/>
        <v>0</v>
      </c>
      <c r="S311" s="135">
        <f t="shared" si="296"/>
        <v>0</v>
      </c>
      <c r="T311" s="135">
        <f t="shared" si="296"/>
        <v>0.3968253968253968</v>
      </c>
      <c r="U311" s="135">
        <f t="shared" si="296"/>
        <v>3.5714285714285712</v>
      </c>
      <c r="V311" s="135">
        <f t="shared" si="296"/>
        <v>0</v>
      </c>
      <c r="W311" s="135">
        <f t="shared" si="296"/>
        <v>0</v>
      </c>
      <c r="X311" s="135">
        <f t="shared" si="296"/>
        <v>0</v>
      </c>
      <c r="Y311" s="135">
        <f t="shared" si="296"/>
        <v>0</v>
      </c>
      <c r="Z311" s="135">
        <f t="shared" si="296"/>
        <v>0</v>
      </c>
      <c r="AA311" s="135">
        <f t="shared" si="296"/>
        <v>0.3968253968253968</v>
      </c>
      <c r="AB311" s="135">
        <f t="shared" si="296"/>
        <v>0</v>
      </c>
      <c r="AC311" s="135">
        <f t="shared" si="296"/>
        <v>0</v>
      </c>
      <c r="AD311" s="135">
        <f t="shared" si="296"/>
        <v>0.99206349206349198</v>
      </c>
      <c r="AE311" s="135">
        <f t="shared" si="296"/>
        <v>9.5238095238095237</v>
      </c>
      <c r="AF311" s="135">
        <f t="shared" si="296"/>
        <v>0.79365079365079361</v>
      </c>
      <c r="AG311" s="135">
        <f t="shared" si="296"/>
        <v>22.420634920634921</v>
      </c>
      <c r="AH311" s="135">
        <f t="shared" si="296"/>
        <v>0</v>
      </c>
      <c r="AI311" s="135">
        <f t="shared" si="296"/>
        <v>3.9682539682539679</v>
      </c>
      <c r="AJ311" s="135">
        <f t="shared" si="296"/>
        <v>0</v>
      </c>
      <c r="AK311" s="135">
        <f t="shared" si="296"/>
        <v>12.698412698412698</v>
      </c>
      <c r="AL311" s="135">
        <f t="shared" si="296"/>
        <v>1.1904761904761905</v>
      </c>
      <c r="AM311" s="135">
        <f t="shared" ref="AM311:BW311" si="297">(AM144/$CD144)*100</f>
        <v>0</v>
      </c>
      <c r="AN311" s="135">
        <f t="shared" si="297"/>
        <v>0</v>
      </c>
      <c r="AO311" s="135">
        <f t="shared" si="297"/>
        <v>0</v>
      </c>
      <c r="AP311" s="135">
        <f t="shared" si="297"/>
        <v>0</v>
      </c>
      <c r="AQ311" s="135">
        <f t="shared" si="297"/>
        <v>0</v>
      </c>
      <c r="AR311" s="135">
        <f t="shared" si="297"/>
        <v>0</v>
      </c>
      <c r="AS311" s="135">
        <f t="shared" si="297"/>
        <v>0</v>
      </c>
      <c r="AT311" s="135">
        <f t="shared" si="297"/>
        <v>0</v>
      </c>
      <c r="AU311" s="135">
        <f t="shared" si="297"/>
        <v>0</v>
      </c>
      <c r="AV311" s="135">
        <f t="shared" si="297"/>
        <v>0</v>
      </c>
      <c r="AW311" s="135">
        <f t="shared" si="297"/>
        <v>0</v>
      </c>
      <c r="AX311" s="135">
        <f t="shared" si="297"/>
        <v>0.39370078740157477</v>
      </c>
      <c r="AY311" s="135">
        <f t="shared" si="297"/>
        <v>0</v>
      </c>
      <c r="AZ311" s="135">
        <f t="shared" si="297"/>
        <v>0</v>
      </c>
      <c r="BA311" s="135">
        <f t="shared" si="297"/>
        <v>0</v>
      </c>
      <c r="BB311" s="135">
        <f t="shared" si="297"/>
        <v>0</v>
      </c>
      <c r="BC311" s="135">
        <f t="shared" si="297"/>
        <v>0</v>
      </c>
      <c r="BD311" s="135">
        <f t="shared" si="297"/>
        <v>0</v>
      </c>
      <c r="BE311" s="135">
        <f t="shared" si="297"/>
        <v>0</v>
      </c>
      <c r="BF311" s="135">
        <f t="shared" si="297"/>
        <v>0</v>
      </c>
      <c r="BG311" s="135">
        <f t="shared" si="297"/>
        <v>0</v>
      </c>
      <c r="BH311" s="135">
        <f t="shared" si="297"/>
        <v>0</v>
      </c>
      <c r="BI311" s="135">
        <f t="shared" si="297"/>
        <v>0</v>
      </c>
      <c r="BJ311" s="135">
        <f t="shared" si="297"/>
        <v>0</v>
      </c>
      <c r="BK311" s="135">
        <f t="shared" si="297"/>
        <v>0</v>
      </c>
      <c r="BL311" s="135">
        <f t="shared" si="297"/>
        <v>0</v>
      </c>
      <c r="BM311" s="135">
        <f t="shared" si="297"/>
        <v>0</v>
      </c>
      <c r="BN311" s="135">
        <f t="shared" si="297"/>
        <v>0</v>
      </c>
      <c r="BO311" s="135">
        <f t="shared" si="297"/>
        <v>0</v>
      </c>
      <c r="BP311" s="135">
        <f t="shared" si="297"/>
        <v>0</v>
      </c>
      <c r="BQ311" s="135">
        <f t="shared" si="297"/>
        <v>0</v>
      </c>
      <c r="BR311" s="135">
        <f t="shared" si="297"/>
        <v>0</v>
      </c>
      <c r="BS311" s="135">
        <f t="shared" si="297"/>
        <v>0</v>
      </c>
      <c r="BT311" s="135">
        <f t="shared" si="297"/>
        <v>0</v>
      </c>
      <c r="BU311" s="135">
        <f t="shared" si="297"/>
        <v>0.39370078740157477</v>
      </c>
      <c r="BV311" s="135">
        <f t="shared" si="297"/>
        <v>0</v>
      </c>
      <c r="BW311" s="135">
        <f t="shared" si="297"/>
        <v>0</v>
      </c>
      <c r="CA311" s="135">
        <f t="shared" si="280"/>
        <v>100</v>
      </c>
      <c r="CD311" s="135">
        <f t="shared" si="281"/>
        <v>100</v>
      </c>
    </row>
    <row r="312" spans="5:82" x14ac:dyDescent="0.2">
      <c r="E312" s="139">
        <v>153</v>
      </c>
      <c r="F312" s="161">
        <v>705</v>
      </c>
      <c r="G312" s="135">
        <f>'Revised Stratig. - April ''08'!$X$155</f>
        <v>0</v>
      </c>
      <c r="I312" s="135">
        <f t="shared" ref="I312:AL312" si="298">(I145/$CA145)*100</f>
        <v>0</v>
      </c>
      <c r="J312" s="135">
        <f t="shared" si="298"/>
        <v>0</v>
      </c>
      <c r="K312" s="135">
        <f t="shared" si="298"/>
        <v>3.5573122529644272</v>
      </c>
      <c r="L312" s="135">
        <f t="shared" si="298"/>
        <v>0.39525691699604742</v>
      </c>
      <c r="M312" s="135">
        <f t="shared" si="298"/>
        <v>0</v>
      </c>
      <c r="N312" s="135">
        <f t="shared" si="298"/>
        <v>1.1857707509881421</v>
      </c>
      <c r="O312" s="135">
        <f t="shared" si="298"/>
        <v>47.826086956521742</v>
      </c>
      <c r="P312" s="135">
        <f t="shared" si="298"/>
        <v>0</v>
      </c>
      <c r="Q312" s="135">
        <f t="shared" si="298"/>
        <v>0</v>
      </c>
      <c r="R312" s="135">
        <f t="shared" si="298"/>
        <v>0</v>
      </c>
      <c r="S312" s="135">
        <f t="shared" si="298"/>
        <v>0</v>
      </c>
      <c r="T312" s="135">
        <f t="shared" si="298"/>
        <v>0.39525691699604742</v>
      </c>
      <c r="U312" s="135">
        <f t="shared" si="298"/>
        <v>0.39525691699604742</v>
      </c>
      <c r="V312" s="135">
        <f t="shared" si="298"/>
        <v>0.39525691699604742</v>
      </c>
      <c r="W312" s="135">
        <f t="shared" si="298"/>
        <v>0</v>
      </c>
      <c r="X312" s="135">
        <f t="shared" si="298"/>
        <v>0</v>
      </c>
      <c r="Y312" s="135">
        <f t="shared" si="298"/>
        <v>0</v>
      </c>
      <c r="Z312" s="135">
        <f t="shared" si="298"/>
        <v>0</v>
      </c>
      <c r="AA312" s="135">
        <f t="shared" si="298"/>
        <v>0.79051383399209485</v>
      </c>
      <c r="AB312" s="135">
        <f t="shared" si="298"/>
        <v>0</v>
      </c>
      <c r="AC312" s="135">
        <f t="shared" si="298"/>
        <v>0</v>
      </c>
      <c r="AD312" s="135">
        <f t="shared" si="298"/>
        <v>0.39525691699604742</v>
      </c>
      <c r="AE312" s="135">
        <f t="shared" si="298"/>
        <v>6.9169960474308301</v>
      </c>
      <c r="AF312" s="135">
        <f t="shared" si="298"/>
        <v>0</v>
      </c>
      <c r="AG312" s="135">
        <f t="shared" si="298"/>
        <v>24.703557312252965</v>
      </c>
      <c r="AH312" s="135">
        <f t="shared" si="298"/>
        <v>0</v>
      </c>
      <c r="AI312" s="135">
        <f t="shared" si="298"/>
        <v>3.9525691699604746</v>
      </c>
      <c r="AJ312" s="135">
        <f t="shared" si="298"/>
        <v>0.39525691699604742</v>
      </c>
      <c r="AK312" s="135">
        <f t="shared" si="298"/>
        <v>8.3003952569169961</v>
      </c>
      <c r="AL312" s="135">
        <f t="shared" si="298"/>
        <v>0.39525691699604742</v>
      </c>
      <c r="AM312" s="135">
        <f t="shared" ref="AM312:BW312" si="299">(AM145/$CD145)*100</f>
        <v>0</v>
      </c>
      <c r="AN312" s="135">
        <f t="shared" si="299"/>
        <v>0</v>
      </c>
      <c r="AO312" s="135">
        <f t="shared" si="299"/>
        <v>0</v>
      </c>
      <c r="AP312" s="135">
        <f t="shared" si="299"/>
        <v>0</v>
      </c>
      <c r="AQ312" s="135">
        <f t="shared" si="299"/>
        <v>0</v>
      </c>
      <c r="AR312" s="135">
        <f t="shared" si="299"/>
        <v>0</v>
      </c>
      <c r="AS312" s="135">
        <f t="shared" si="299"/>
        <v>0</v>
      </c>
      <c r="AT312" s="135">
        <f t="shared" si="299"/>
        <v>0</v>
      </c>
      <c r="AU312" s="135">
        <f t="shared" si="299"/>
        <v>0.38759689922480622</v>
      </c>
      <c r="AV312" s="135">
        <f t="shared" si="299"/>
        <v>0</v>
      </c>
      <c r="AW312" s="135">
        <f t="shared" si="299"/>
        <v>0</v>
      </c>
      <c r="AX312" s="135">
        <f t="shared" si="299"/>
        <v>0</v>
      </c>
      <c r="AY312" s="135">
        <f t="shared" si="299"/>
        <v>0</v>
      </c>
      <c r="AZ312" s="135">
        <f t="shared" si="299"/>
        <v>0</v>
      </c>
      <c r="BA312" s="135">
        <f t="shared" si="299"/>
        <v>0</v>
      </c>
      <c r="BB312" s="135">
        <f t="shared" si="299"/>
        <v>0</v>
      </c>
      <c r="BC312" s="135">
        <f t="shared" si="299"/>
        <v>0</v>
      </c>
      <c r="BD312" s="135">
        <f t="shared" si="299"/>
        <v>0.38759689922480622</v>
      </c>
      <c r="BE312" s="135">
        <f t="shared" si="299"/>
        <v>0</v>
      </c>
      <c r="BF312" s="135">
        <f t="shared" si="299"/>
        <v>0</v>
      </c>
      <c r="BG312" s="135">
        <f t="shared" si="299"/>
        <v>0</v>
      </c>
      <c r="BH312" s="135">
        <f t="shared" si="299"/>
        <v>0</v>
      </c>
      <c r="BI312" s="135">
        <f t="shared" si="299"/>
        <v>0</v>
      </c>
      <c r="BJ312" s="135">
        <f t="shared" si="299"/>
        <v>0</v>
      </c>
      <c r="BK312" s="135">
        <f t="shared" si="299"/>
        <v>0</v>
      </c>
      <c r="BL312" s="135">
        <f t="shared" si="299"/>
        <v>0</v>
      </c>
      <c r="BM312" s="135">
        <f t="shared" si="299"/>
        <v>0</v>
      </c>
      <c r="BN312" s="135">
        <f t="shared" si="299"/>
        <v>0</v>
      </c>
      <c r="BO312" s="135">
        <f t="shared" si="299"/>
        <v>0</v>
      </c>
      <c r="BP312" s="135">
        <f t="shared" si="299"/>
        <v>0</v>
      </c>
      <c r="BQ312" s="135">
        <f t="shared" si="299"/>
        <v>0</v>
      </c>
      <c r="BR312" s="135">
        <f t="shared" si="299"/>
        <v>0</v>
      </c>
      <c r="BS312" s="135">
        <f t="shared" si="299"/>
        <v>0</v>
      </c>
      <c r="BT312" s="135">
        <f t="shared" si="299"/>
        <v>0.38759689922480622</v>
      </c>
      <c r="BU312" s="135">
        <f t="shared" si="299"/>
        <v>0.77519379844961245</v>
      </c>
      <c r="BV312" s="135">
        <f t="shared" si="299"/>
        <v>0</v>
      </c>
      <c r="BW312" s="135">
        <f t="shared" si="299"/>
        <v>0</v>
      </c>
      <c r="CA312" s="135">
        <f t="shared" si="280"/>
        <v>100</v>
      </c>
      <c r="CD312" s="135">
        <f t="shared" si="281"/>
        <v>100</v>
      </c>
    </row>
    <row r="313" spans="5:82" x14ac:dyDescent="0.2">
      <c r="E313" s="160"/>
      <c r="F313" s="161"/>
    </row>
    <row r="314" spans="5:82" x14ac:dyDescent="0.2">
      <c r="E314" s="160"/>
      <c r="F314" s="162" t="s">
        <v>5</v>
      </c>
    </row>
    <row r="315" spans="5:82" x14ac:dyDescent="0.2">
      <c r="E315" s="168">
        <v>173</v>
      </c>
      <c r="F315" s="161">
        <v>95</v>
      </c>
      <c r="G315" s="135">
        <f>'Revised Stratig. - April ''08'!$AC$142</f>
        <v>2147.10886713218</v>
      </c>
      <c r="I315" s="135">
        <f t="shared" ref="I315:AL315" si="300">(I148/$CA148)*100</f>
        <v>0.78431372549019607</v>
      </c>
      <c r="J315" s="135">
        <f t="shared" si="300"/>
        <v>0.39215686274509803</v>
      </c>
      <c r="K315" s="135">
        <f t="shared" si="300"/>
        <v>1.9607843137254901</v>
      </c>
      <c r="L315" s="135">
        <f t="shared" si="300"/>
        <v>0.39215686274509803</v>
      </c>
      <c r="M315" s="135">
        <f t="shared" si="300"/>
        <v>0</v>
      </c>
      <c r="N315" s="135">
        <f t="shared" si="300"/>
        <v>1.9607843137254901</v>
      </c>
      <c r="O315" s="135">
        <f t="shared" si="300"/>
        <v>37.254901960784316</v>
      </c>
      <c r="P315" s="135">
        <f t="shared" si="300"/>
        <v>0.78431372549019607</v>
      </c>
      <c r="Q315" s="135">
        <f t="shared" si="300"/>
        <v>0</v>
      </c>
      <c r="R315" s="135">
        <f t="shared" si="300"/>
        <v>0</v>
      </c>
      <c r="S315" s="135">
        <f t="shared" si="300"/>
        <v>0.39215686274509803</v>
      </c>
      <c r="T315" s="135">
        <f t="shared" si="300"/>
        <v>1.1764705882352942</v>
      </c>
      <c r="U315" s="135">
        <f t="shared" si="300"/>
        <v>0</v>
      </c>
      <c r="V315" s="135">
        <f t="shared" si="300"/>
        <v>0.78431372549019607</v>
      </c>
      <c r="W315" s="135">
        <f t="shared" si="300"/>
        <v>0</v>
      </c>
      <c r="X315" s="135">
        <f t="shared" si="300"/>
        <v>0</v>
      </c>
      <c r="Y315" s="135">
        <f t="shared" si="300"/>
        <v>0</v>
      </c>
      <c r="Z315" s="135">
        <f t="shared" si="300"/>
        <v>0</v>
      </c>
      <c r="AA315" s="135">
        <f t="shared" si="300"/>
        <v>0.78431372549019607</v>
      </c>
      <c r="AB315" s="135">
        <f t="shared" si="300"/>
        <v>0</v>
      </c>
      <c r="AC315" s="135">
        <f t="shared" si="300"/>
        <v>0.39215686274509803</v>
      </c>
      <c r="AD315" s="135">
        <f t="shared" si="300"/>
        <v>0.39215686274509803</v>
      </c>
      <c r="AE315" s="135">
        <f t="shared" si="300"/>
        <v>6.666666666666667</v>
      </c>
      <c r="AF315" s="135">
        <f t="shared" si="300"/>
        <v>0.78431372549019607</v>
      </c>
      <c r="AG315" s="135">
        <f t="shared" si="300"/>
        <v>26.274509803921571</v>
      </c>
      <c r="AH315" s="135">
        <f t="shared" si="300"/>
        <v>0</v>
      </c>
      <c r="AI315" s="135">
        <f t="shared" si="300"/>
        <v>5.8823529411764701</v>
      </c>
      <c r="AJ315" s="135">
        <f t="shared" si="300"/>
        <v>0</v>
      </c>
      <c r="AK315" s="135">
        <f t="shared" si="300"/>
        <v>12.156862745098039</v>
      </c>
      <c r="AL315" s="135">
        <f t="shared" si="300"/>
        <v>0.78431372549019607</v>
      </c>
      <c r="AM315" s="135">
        <f t="shared" ref="AM315:BW315" si="301">(AM148/$CD148)*100</f>
        <v>0</v>
      </c>
      <c r="AN315" s="135">
        <f t="shared" si="301"/>
        <v>0.76923076923076927</v>
      </c>
      <c r="AO315" s="135">
        <f t="shared" si="301"/>
        <v>0</v>
      </c>
      <c r="AP315" s="135">
        <f t="shared" si="301"/>
        <v>0</v>
      </c>
      <c r="AQ315" s="135">
        <f t="shared" si="301"/>
        <v>0</v>
      </c>
      <c r="AR315" s="135">
        <f t="shared" si="301"/>
        <v>0</v>
      </c>
      <c r="AS315" s="135">
        <f t="shared" si="301"/>
        <v>0</v>
      </c>
      <c r="AT315" s="135">
        <f t="shared" si="301"/>
        <v>0</v>
      </c>
      <c r="AU315" s="135">
        <f t="shared" si="301"/>
        <v>0.38461538461538464</v>
      </c>
      <c r="AV315" s="135">
        <f t="shared" si="301"/>
        <v>0</v>
      </c>
      <c r="AW315" s="135">
        <f t="shared" si="301"/>
        <v>0</v>
      </c>
      <c r="AX315" s="135">
        <f t="shared" si="301"/>
        <v>0</v>
      </c>
      <c r="AY315" s="135">
        <f t="shared" si="301"/>
        <v>0</v>
      </c>
      <c r="AZ315" s="135">
        <f t="shared" si="301"/>
        <v>0</v>
      </c>
      <c r="BA315" s="135">
        <f t="shared" si="301"/>
        <v>0</v>
      </c>
      <c r="BB315" s="135">
        <f t="shared" si="301"/>
        <v>0</v>
      </c>
      <c r="BC315" s="135">
        <f t="shared" si="301"/>
        <v>0</v>
      </c>
      <c r="BD315" s="135">
        <f t="shared" si="301"/>
        <v>0</v>
      </c>
      <c r="BE315" s="135">
        <f t="shared" si="301"/>
        <v>0</v>
      </c>
      <c r="BF315" s="135">
        <f t="shared" si="301"/>
        <v>0</v>
      </c>
      <c r="BG315" s="135">
        <f t="shared" si="301"/>
        <v>0</v>
      </c>
      <c r="BH315" s="135">
        <f t="shared" si="301"/>
        <v>0</v>
      </c>
      <c r="BI315" s="135">
        <f t="shared" si="301"/>
        <v>0</v>
      </c>
      <c r="BJ315" s="135">
        <f t="shared" si="301"/>
        <v>0</v>
      </c>
      <c r="BK315" s="135">
        <f t="shared" si="301"/>
        <v>0</v>
      </c>
      <c r="BL315" s="135">
        <f t="shared" si="301"/>
        <v>0.38461538461538464</v>
      </c>
      <c r="BM315" s="135">
        <f t="shared" si="301"/>
        <v>0</v>
      </c>
      <c r="BN315" s="135">
        <f t="shared" si="301"/>
        <v>0</v>
      </c>
      <c r="BO315" s="135">
        <f t="shared" si="301"/>
        <v>0</v>
      </c>
      <c r="BP315" s="135">
        <f t="shared" si="301"/>
        <v>0</v>
      </c>
      <c r="BQ315" s="135">
        <f t="shared" si="301"/>
        <v>0</v>
      </c>
      <c r="BR315" s="135">
        <f t="shared" si="301"/>
        <v>0</v>
      </c>
      <c r="BS315" s="135">
        <f t="shared" si="301"/>
        <v>0</v>
      </c>
      <c r="BT315" s="135">
        <f t="shared" si="301"/>
        <v>0.38461538461538464</v>
      </c>
      <c r="BU315" s="135">
        <f t="shared" si="301"/>
        <v>0</v>
      </c>
      <c r="BV315" s="135">
        <f t="shared" si="301"/>
        <v>0</v>
      </c>
      <c r="BW315" s="135">
        <f t="shared" si="301"/>
        <v>0</v>
      </c>
      <c r="CA315" s="135">
        <f>(CA148/$CA148)*100</f>
        <v>100</v>
      </c>
      <c r="CD315" s="135">
        <f>(CD148/$CD148)*100</f>
        <v>100</v>
      </c>
    </row>
    <row r="316" spans="5:82" x14ac:dyDescent="0.2">
      <c r="E316" s="168">
        <v>179.5</v>
      </c>
      <c r="F316" s="161">
        <v>105</v>
      </c>
      <c r="G316" s="135">
        <f>'Revised Stratig. - April ''08'!$AC$152</f>
        <v>0</v>
      </c>
      <c r="I316" s="135">
        <f t="shared" ref="I316:AL316" si="302">(I149/$CA149)*100</f>
        <v>0</v>
      </c>
      <c r="J316" s="135">
        <f t="shared" si="302"/>
        <v>0</v>
      </c>
      <c r="K316" s="135">
        <f t="shared" si="302"/>
        <v>4.3650793650793647</v>
      </c>
      <c r="L316" s="135">
        <f t="shared" si="302"/>
        <v>0</v>
      </c>
      <c r="M316" s="135">
        <f t="shared" si="302"/>
        <v>0</v>
      </c>
      <c r="N316" s="135">
        <f t="shared" si="302"/>
        <v>0.79365079365079361</v>
      </c>
      <c r="O316" s="135">
        <f t="shared" si="302"/>
        <v>45.634920634920633</v>
      </c>
      <c r="P316" s="135">
        <f t="shared" si="302"/>
        <v>0.3968253968253968</v>
      </c>
      <c r="Q316" s="135">
        <f t="shared" si="302"/>
        <v>0</v>
      </c>
      <c r="R316" s="135">
        <f t="shared" si="302"/>
        <v>0</v>
      </c>
      <c r="S316" s="135">
        <f t="shared" si="302"/>
        <v>0</v>
      </c>
      <c r="T316" s="135">
        <f t="shared" si="302"/>
        <v>0</v>
      </c>
      <c r="U316" s="135">
        <f t="shared" si="302"/>
        <v>0.3968253968253968</v>
      </c>
      <c r="V316" s="135">
        <f t="shared" si="302"/>
        <v>0</v>
      </c>
      <c r="W316" s="135">
        <f t="shared" si="302"/>
        <v>0</v>
      </c>
      <c r="X316" s="135">
        <f t="shared" si="302"/>
        <v>0</v>
      </c>
      <c r="Y316" s="135">
        <f t="shared" si="302"/>
        <v>0</v>
      </c>
      <c r="Z316" s="135">
        <f t="shared" si="302"/>
        <v>0</v>
      </c>
      <c r="AA316" s="135">
        <f t="shared" si="302"/>
        <v>0</v>
      </c>
      <c r="AB316" s="135">
        <f t="shared" si="302"/>
        <v>0</v>
      </c>
      <c r="AC316" s="135">
        <f t="shared" si="302"/>
        <v>0.79365079365079361</v>
      </c>
      <c r="AD316" s="135">
        <f t="shared" si="302"/>
        <v>0</v>
      </c>
      <c r="AE316" s="135">
        <f t="shared" si="302"/>
        <v>10.119047619047619</v>
      </c>
      <c r="AF316" s="135">
        <f t="shared" si="302"/>
        <v>0</v>
      </c>
      <c r="AG316" s="135">
        <f t="shared" si="302"/>
        <v>23.214285714285715</v>
      </c>
      <c r="AH316" s="135">
        <f t="shared" si="302"/>
        <v>0</v>
      </c>
      <c r="AI316" s="135">
        <f t="shared" si="302"/>
        <v>3.5714285714285712</v>
      </c>
      <c r="AJ316" s="135">
        <f t="shared" si="302"/>
        <v>0</v>
      </c>
      <c r="AK316" s="135">
        <f t="shared" si="302"/>
        <v>9.5238095238095237</v>
      </c>
      <c r="AL316" s="135">
        <f t="shared" si="302"/>
        <v>1.1904761904761905</v>
      </c>
      <c r="AM316" s="135">
        <f t="shared" ref="AM316:BW316" si="303">(AM149/$CD149)*100</f>
        <v>0</v>
      </c>
      <c r="AN316" s="135">
        <f t="shared" si="303"/>
        <v>0.74906367041198507</v>
      </c>
      <c r="AO316" s="135">
        <f t="shared" si="303"/>
        <v>0</v>
      </c>
      <c r="AP316" s="135">
        <f t="shared" si="303"/>
        <v>0</v>
      </c>
      <c r="AQ316" s="135">
        <f t="shared" si="303"/>
        <v>0</v>
      </c>
      <c r="AR316" s="135">
        <f t="shared" si="303"/>
        <v>0</v>
      </c>
      <c r="AS316" s="135">
        <f t="shared" si="303"/>
        <v>0</v>
      </c>
      <c r="AT316" s="135">
        <f t="shared" si="303"/>
        <v>0</v>
      </c>
      <c r="AU316" s="135">
        <f t="shared" si="303"/>
        <v>1.4981273408239701</v>
      </c>
      <c r="AV316" s="135">
        <f t="shared" si="303"/>
        <v>0</v>
      </c>
      <c r="AW316" s="135">
        <f t="shared" si="303"/>
        <v>0</v>
      </c>
      <c r="AX316" s="135">
        <f t="shared" si="303"/>
        <v>0.37453183520599254</v>
      </c>
      <c r="AY316" s="135">
        <f t="shared" si="303"/>
        <v>0</v>
      </c>
      <c r="AZ316" s="135">
        <f t="shared" si="303"/>
        <v>0.74906367041198507</v>
      </c>
      <c r="BA316" s="135">
        <f t="shared" si="303"/>
        <v>0</v>
      </c>
      <c r="BB316" s="135">
        <f t="shared" si="303"/>
        <v>0</v>
      </c>
      <c r="BC316" s="135">
        <f t="shared" si="303"/>
        <v>0</v>
      </c>
      <c r="BD316" s="135">
        <f t="shared" si="303"/>
        <v>0.37453183520599254</v>
      </c>
      <c r="BE316" s="135">
        <f t="shared" si="303"/>
        <v>0</v>
      </c>
      <c r="BF316" s="135">
        <f t="shared" si="303"/>
        <v>0.37453183520599254</v>
      </c>
      <c r="BG316" s="135">
        <f t="shared" si="303"/>
        <v>0</v>
      </c>
      <c r="BH316" s="135">
        <f t="shared" si="303"/>
        <v>0</v>
      </c>
      <c r="BI316" s="135">
        <f t="shared" si="303"/>
        <v>0</v>
      </c>
      <c r="BJ316" s="135">
        <f t="shared" si="303"/>
        <v>0</v>
      </c>
      <c r="BK316" s="135">
        <f t="shared" si="303"/>
        <v>0</v>
      </c>
      <c r="BL316" s="135">
        <f t="shared" si="303"/>
        <v>0</v>
      </c>
      <c r="BM316" s="135">
        <f t="shared" si="303"/>
        <v>0</v>
      </c>
      <c r="BN316" s="135">
        <f t="shared" si="303"/>
        <v>0</v>
      </c>
      <c r="BO316" s="135">
        <f t="shared" si="303"/>
        <v>0.74906367041198507</v>
      </c>
      <c r="BP316" s="135">
        <f t="shared" si="303"/>
        <v>0</v>
      </c>
      <c r="BQ316" s="135">
        <f t="shared" si="303"/>
        <v>0</v>
      </c>
      <c r="BR316" s="135">
        <f t="shared" si="303"/>
        <v>0</v>
      </c>
      <c r="BS316" s="135">
        <f t="shared" si="303"/>
        <v>0</v>
      </c>
      <c r="BT316" s="135">
        <f t="shared" si="303"/>
        <v>0</v>
      </c>
      <c r="BU316" s="135">
        <f t="shared" si="303"/>
        <v>0.74906367041198507</v>
      </c>
      <c r="BV316" s="135">
        <f t="shared" si="303"/>
        <v>0</v>
      </c>
      <c r="BW316" s="135">
        <f t="shared" si="303"/>
        <v>0</v>
      </c>
      <c r="CA316" s="135">
        <f>(CA149/$CA149)*100</f>
        <v>100</v>
      </c>
      <c r="CD316" s="135">
        <f>(CD149/$CD149)*100</f>
        <v>100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49"/>
  <sheetViews>
    <sheetView workbookViewId="0">
      <selection activeCell="G25" sqref="G25"/>
    </sheetView>
  </sheetViews>
  <sheetFormatPr defaultRowHeight="12.75" x14ac:dyDescent="0.2"/>
  <cols>
    <col min="1" max="1" width="6.42578125" style="91" bestFit="1" customWidth="1"/>
    <col min="2" max="2" width="12.42578125" style="91" bestFit="1" customWidth="1"/>
    <col min="3" max="3" width="7.28515625" style="91" bestFit="1" customWidth="1"/>
    <col min="4" max="4" width="11" style="91" bestFit="1" customWidth="1"/>
    <col min="5" max="5" width="14.7109375" style="91" bestFit="1" customWidth="1"/>
    <col min="6" max="16384" width="9.140625" style="91"/>
  </cols>
  <sheetData>
    <row r="1" spans="1:82" x14ac:dyDescent="0.2">
      <c r="A1" s="91" t="s">
        <v>0</v>
      </c>
      <c r="B1" s="91" t="s">
        <v>314</v>
      </c>
      <c r="C1" s="91" t="s">
        <v>427</v>
      </c>
      <c r="D1" s="91" t="s">
        <v>206</v>
      </c>
      <c r="E1" s="93" t="s">
        <v>464</v>
      </c>
      <c r="F1" s="91" t="s">
        <v>321</v>
      </c>
      <c r="G1" s="91" t="s">
        <v>117</v>
      </c>
      <c r="H1" s="91" t="s">
        <v>419</v>
      </c>
      <c r="I1" s="91" t="s">
        <v>6</v>
      </c>
      <c r="J1" s="91" t="s">
        <v>123</v>
      </c>
      <c r="K1" s="91" t="s">
        <v>8</v>
      </c>
      <c r="L1" s="91" t="s">
        <v>416</v>
      </c>
      <c r="M1" s="91" t="s">
        <v>386</v>
      </c>
      <c r="N1" s="91" t="s">
        <v>136</v>
      </c>
      <c r="O1" s="91" t="s">
        <v>119</v>
      </c>
      <c r="P1" s="91" t="s">
        <v>124</v>
      </c>
      <c r="Q1" s="91" t="s">
        <v>125</v>
      </c>
      <c r="R1" s="91" t="s">
        <v>138</v>
      </c>
      <c r="S1" s="91" t="s">
        <v>132</v>
      </c>
      <c r="T1" s="91" t="s">
        <v>134</v>
      </c>
      <c r="U1" s="91" t="s">
        <v>118</v>
      </c>
      <c r="V1" s="91" t="s">
        <v>126</v>
      </c>
      <c r="W1" s="91" t="s">
        <v>127</v>
      </c>
      <c r="X1" s="91" t="s">
        <v>128</v>
      </c>
      <c r="Y1" s="91" t="s">
        <v>130</v>
      </c>
      <c r="Z1" s="91" t="s">
        <v>131</v>
      </c>
      <c r="AA1" s="91" t="s">
        <v>19</v>
      </c>
      <c r="AB1" s="91" t="s">
        <v>129</v>
      </c>
      <c r="AC1" s="91" t="s">
        <v>122</v>
      </c>
      <c r="AD1" s="91" t="s">
        <v>18</v>
      </c>
      <c r="AE1" s="91" t="s">
        <v>418</v>
      </c>
      <c r="AF1" s="91" t="s">
        <v>417</v>
      </c>
      <c r="AG1" s="91" t="s">
        <v>135</v>
      </c>
      <c r="AH1" s="91" t="s">
        <v>14</v>
      </c>
      <c r="AI1" s="91" t="s">
        <v>13</v>
      </c>
      <c r="AJ1" s="91" t="s">
        <v>121</v>
      </c>
      <c r="AK1" s="91" t="s">
        <v>120</v>
      </c>
      <c r="AL1" s="91" t="s">
        <v>133</v>
      </c>
      <c r="AM1" s="91" t="s">
        <v>148</v>
      </c>
      <c r="AN1" s="91" t="s">
        <v>137</v>
      </c>
      <c r="AO1" s="91" t="s">
        <v>139</v>
      </c>
      <c r="AP1" s="91" t="s">
        <v>140</v>
      </c>
      <c r="AQ1" s="91" t="s">
        <v>141</v>
      </c>
      <c r="AR1" s="91" t="s">
        <v>142</v>
      </c>
      <c r="AS1" s="91" t="s">
        <v>143</v>
      </c>
      <c r="AT1" s="91" t="s">
        <v>147</v>
      </c>
      <c r="AU1" s="91" t="s">
        <v>41</v>
      </c>
      <c r="AV1" s="91" t="s">
        <v>149</v>
      </c>
      <c r="AW1" s="91" t="s">
        <v>150</v>
      </c>
      <c r="AX1" s="91" t="s">
        <v>385</v>
      </c>
      <c r="AY1" s="91" t="s">
        <v>152</v>
      </c>
      <c r="AZ1" s="91" t="s">
        <v>151</v>
      </c>
      <c r="BA1" s="91" t="s">
        <v>146</v>
      </c>
      <c r="BB1" s="91" t="s">
        <v>144</v>
      </c>
      <c r="BC1" s="91" t="s">
        <v>145</v>
      </c>
      <c r="BD1" s="91" t="s">
        <v>167</v>
      </c>
      <c r="BE1" s="91" t="s">
        <v>159</v>
      </c>
      <c r="BF1" s="91" t="s">
        <v>153</v>
      </c>
      <c r="BG1" s="91" t="s">
        <v>154</v>
      </c>
      <c r="BH1" s="91" t="s">
        <v>61</v>
      </c>
      <c r="BI1" s="91" t="s">
        <v>156</v>
      </c>
      <c r="BJ1" s="91" t="s">
        <v>390</v>
      </c>
      <c r="BK1" s="91" t="s">
        <v>157</v>
      </c>
      <c r="BL1" s="91" t="s">
        <v>158</v>
      </c>
      <c r="BM1" s="91" t="s">
        <v>388</v>
      </c>
      <c r="BN1" s="91" t="s">
        <v>391</v>
      </c>
      <c r="BO1" s="91" t="s">
        <v>155</v>
      </c>
      <c r="BP1" s="91" t="s">
        <v>160</v>
      </c>
      <c r="BQ1" s="91" t="s">
        <v>161</v>
      </c>
      <c r="BR1" s="91" t="s">
        <v>164</v>
      </c>
      <c r="BS1" s="91" t="s">
        <v>387</v>
      </c>
      <c r="BT1" s="91" t="s">
        <v>162</v>
      </c>
      <c r="BU1" s="91" t="s">
        <v>163</v>
      </c>
      <c r="BV1" s="91" t="s">
        <v>389</v>
      </c>
      <c r="BW1" s="91" t="s">
        <v>420</v>
      </c>
      <c r="BX1" s="91" t="s">
        <v>165</v>
      </c>
      <c r="BY1" s="91" t="s">
        <v>166</v>
      </c>
      <c r="BZ1" s="91" t="s">
        <v>168</v>
      </c>
      <c r="CA1" s="91" t="s">
        <v>432</v>
      </c>
      <c r="CB1" s="91" t="s">
        <v>433</v>
      </c>
      <c r="CC1" s="91" t="s">
        <v>437</v>
      </c>
      <c r="CD1" s="91" t="s">
        <v>463</v>
      </c>
    </row>
    <row r="2" spans="1:82" s="73" customFormat="1" x14ac:dyDescent="0.2">
      <c r="A2" s="73" t="s">
        <v>1</v>
      </c>
      <c r="B2" s="43"/>
      <c r="C2" s="43"/>
      <c r="CD2" s="43"/>
    </row>
    <row r="3" spans="1:82" x14ac:dyDescent="0.2">
      <c r="A3" s="92">
        <v>1</v>
      </c>
      <c r="B3" s="43">
        <v>4</v>
      </c>
      <c r="C3" s="43" t="s">
        <v>424</v>
      </c>
      <c r="D3" s="73">
        <v>4</v>
      </c>
      <c r="E3" s="100">
        <v>64</v>
      </c>
      <c r="F3" s="47">
        <v>4</v>
      </c>
      <c r="G3" s="60">
        <f>'[1]TOWER Revised Pollen - July ''08'!G5</f>
        <v>2205</v>
      </c>
      <c r="I3" s="91">
        <v>1.0169491525423728</v>
      </c>
      <c r="J3" s="91">
        <v>0</v>
      </c>
      <c r="K3" s="91">
        <v>4.406779661016949</v>
      </c>
      <c r="L3" s="91">
        <v>0</v>
      </c>
      <c r="M3" s="91">
        <v>0</v>
      </c>
      <c r="N3" s="91">
        <v>1.6949152542372881</v>
      </c>
      <c r="O3" s="91">
        <v>29.830508474576273</v>
      </c>
      <c r="P3" s="91">
        <v>0</v>
      </c>
      <c r="Q3" s="91">
        <v>0</v>
      </c>
      <c r="R3" s="91">
        <v>0.33898305084745761</v>
      </c>
      <c r="S3" s="91">
        <v>0</v>
      </c>
      <c r="T3" s="91">
        <v>0</v>
      </c>
      <c r="U3" s="91">
        <v>0</v>
      </c>
      <c r="V3" s="91">
        <v>0.33898305084745761</v>
      </c>
      <c r="W3" s="91">
        <v>0</v>
      </c>
      <c r="X3" s="91">
        <v>0</v>
      </c>
      <c r="Y3" s="91">
        <v>0</v>
      </c>
      <c r="Z3" s="91">
        <v>0</v>
      </c>
      <c r="AA3" s="91">
        <v>0</v>
      </c>
      <c r="AB3" s="91">
        <v>0</v>
      </c>
      <c r="AC3" s="91">
        <v>0</v>
      </c>
      <c r="AD3" s="91">
        <v>1.3559322033898304</v>
      </c>
      <c r="AE3" s="91">
        <v>23.050847457627118</v>
      </c>
      <c r="AF3" s="91">
        <v>1.0169491525423728</v>
      </c>
      <c r="AG3" s="91">
        <v>22.372881355932204</v>
      </c>
      <c r="AH3" s="91">
        <v>0</v>
      </c>
      <c r="AI3" s="91">
        <v>3.3898305084745761</v>
      </c>
      <c r="AJ3" s="91">
        <v>0</v>
      </c>
      <c r="AK3" s="91">
        <v>10.508474576271185</v>
      </c>
      <c r="AL3" s="91">
        <v>0.67796610169491522</v>
      </c>
      <c r="AM3" s="91">
        <v>0.66006600660066006</v>
      </c>
      <c r="AN3" s="91">
        <v>0.99009900990099009</v>
      </c>
      <c r="AO3" s="91">
        <v>0</v>
      </c>
      <c r="AP3" s="91">
        <v>0</v>
      </c>
      <c r="AQ3" s="91">
        <v>0</v>
      </c>
      <c r="AR3" s="91">
        <v>0</v>
      </c>
      <c r="AS3" s="91">
        <v>0</v>
      </c>
      <c r="AT3" s="91">
        <v>0</v>
      </c>
      <c r="AU3" s="91">
        <v>0</v>
      </c>
      <c r="AV3" s="91">
        <v>0</v>
      </c>
      <c r="AW3" s="91">
        <v>0</v>
      </c>
      <c r="AX3" s="91">
        <v>0</v>
      </c>
      <c r="AY3" s="91">
        <v>0</v>
      </c>
      <c r="AZ3" s="91">
        <v>0</v>
      </c>
      <c r="BA3" s="91">
        <v>0</v>
      </c>
      <c r="BB3" s="91">
        <v>0</v>
      </c>
      <c r="BC3" s="91">
        <v>0</v>
      </c>
      <c r="BD3" s="91">
        <v>0.33003300330033003</v>
      </c>
      <c r="BE3" s="91">
        <v>0</v>
      </c>
      <c r="BF3" s="91">
        <v>0</v>
      </c>
      <c r="BG3" s="91">
        <v>0</v>
      </c>
      <c r="BH3" s="91">
        <v>0</v>
      </c>
      <c r="BI3" s="91">
        <v>0.33003300330033003</v>
      </c>
      <c r="BJ3" s="91">
        <v>0</v>
      </c>
      <c r="BK3" s="91">
        <v>0</v>
      </c>
      <c r="BL3" s="91">
        <v>0</v>
      </c>
      <c r="BM3" s="91">
        <v>0</v>
      </c>
      <c r="BN3" s="91">
        <v>0</v>
      </c>
      <c r="BO3" s="91">
        <v>0</v>
      </c>
      <c r="BP3" s="91">
        <v>0</v>
      </c>
      <c r="BQ3" s="91">
        <v>0</v>
      </c>
      <c r="BR3" s="91">
        <v>0</v>
      </c>
      <c r="BS3" s="91">
        <v>0</v>
      </c>
      <c r="BT3" s="91">
        <v>0</v>
      </c>
      <c r="BU3" s="91">
        <v>0.33003300330033003</v>
      </c>
      <c r="BV3" s="91">
        <v>0</v>
      </c>
      <c r="BW3" s="91">
        <v>0</v>
      </c>
      <c r="CA3" s="91">
        <v>100</v>
      </c>
      <c r="CD3" s="91">
        <v>100</v>
      </c>
    </row>
    <row r="4" spans="1:82" x14ac:dyDescent="0.2">
      <c r="A4" s="47">
        <v>1</v>
      </c>
      <c r="B4" s="43">
        <v>14</v>
      </c>
      <c r="C4" s="43" t="s">
        <v>424</v>
      </c>
      <c r="D4" s="30">
        <v>14</v>
      </c>
      <c r="E4" s="100">
        <v>74</v>
      </c>
      <c r="F4" s="47">
        <v>14</v>
      </c>
      <c r="G4" s="60">
        <f>'[1]TOWER Revised Pollen - July ''08'!G6</f>
        <v>2385</v>
      </c>
      <c r="I4" s="91">
        <v>0.34843205574912894</v>
      </c>
      <c r="J4" s="91">
        <v>0</v>
      </c>
      <c r="K4" s="91">
        <v>4.8780487804878048</v>
      </c>
      <c r="L4" s="91">
        <v>0</v>
      </c>
      <c r="M4" s="91">
        <v>0</v>
      </c>
      <c r="N4" s="91">
        <v>0.69686411149825789</v>
      </c>
      <c r="O4" s="91">
        <v>29.616724738675959</v>
      </c>
      <c r="P4" s="91">
        <v>0.34843205574912894</v>
      </c>
      <c r="Q4" s="91">
        <v>0</v>
      </c>
      <c r="R4" s="91">
        <v>0.34843205574912894</v>
      </c>
      <c r="S4" s="91">
        <v>0</v>
      </c>
      <c r="T4" s="91">
        <v>0</v>
      </c>
      <c r="U4" s="91">
        <v>0</v>
      </c>
      <c r="V4" s="91">
        <v>0.34843205574912894</v>
      </c>
      <c r="W4" s="91">
        <v>0.34843205574912894</v>
      </c>
      <c r="X4" s="91">
        <v>0</v>
      </c>
      <c r="Y4" s="91">
        <v>0</v>
      </c>
      <c r="Z4" s="91">
        <v>0</v>
      </c>
      <c r="AA4" s="91">
        <v>0</v>
      </c>
      <c r="AB4" s="91">
        <v>0.34843205574912894</v>
      </c>
      <c r="AC4" s="91">
        <v>0.69686411149825789</v>
      </c>
      <c r="AD4" s="91">
        <v>1.3937282229965158</v>
      </c>
      <c r="AE4" s="91">
        <v>13.588850174216027</v>
      </c>
      <c r="AF4" s="91">
        <v>1.7421602787456445</v>
      </c>
      <c r="AG4" s="91">
        <v>31.358885017421599</v>
      </c>
      <c r="AH4" s="91">
        <v>0</v>
      </c>
      <c r="AI4" s="91">
        <v>2.0905923344947737</v>
      </c>
      <c r="AJ4" s="91">
        <v>0</v>
      </c>
      <c r="AK4" s="91">
        <v>11.149825783972126</v>
      </c>
      <c r="AL4" s="91">
        <v>0.69686411149825789</v>
      </c>
      <c r="AM4" s="91">
        <v>1.0169491525423728</v>
      </c>
      <c r="AN4" s="91">
        <v>1.0169491525423728</v>
      </c>
      <c r="AO4" s="91">
        <v>0</v>
      </c>
      <c r="AP4" s="91">
        <v>0</v>
      </c>
      <c r="AQ4" s="91">
        <v>0</v>
      </c>
      <c r="AR4" s="91">
        <v>0</v>
      </c>
      <c r="AS4" s="91">
        <v>0</v>
      </c>
      <c r="AT4" s="91">
        <v>0</v>
      </c>
      <c r="AU4" s="91">
        <v>0</v>
      </c>
      <c r="AV4" s="91">
        <v>0</v>
      </c>
      <c r="AW4" s="91">
        <v>0</v>
      </c>
      <c r="AX4" s="91">
        <v>0</v>
      </c>
      <c r="AY4" s="91">
        <v>0</v>
      </c>
      <c r="AZ4" s="91">
        <v>0</v>
      </c>
      <c r="BA4" s="91">
        <v>0</v>
      </c>
      <c r="BB4" s="91">
        <v>0</v>
      </c>
      <c r="BC4" s="91">
        <v>0</v>
      </c>
      <c r="BD4" s="91">
        <v>0.33898305084745761</v>
      </c>
      <c r="BE4" s="91">
        <v>0</v>
      </c>
      <c r="BF4" s="91">
        <v>0</v>
      </c>
      <c r="BG4" s="91">
        <v>0</v>
      </c>
      <c r="BH4" s="91">
        <v>0</v>
      </c>
      <c r="BI4" s="91">
        <v>0</v>
      </c>
      <c r="BJ4" s="91">
        <v>0</v>
      </c>
      <c r="BK4" s="91">
        <v>0</v>
      </c>
      <c r="BL4" s="91">
        <v>0</v>
      </c>
      <c r="BM4" s="91">
        <v>0</v>
      </c>
      <c r="BN4" s="91">
        <v>0</v>
      </c>
      <c r="BO4" s="91">
        <v>0</v>
      </c>
      <c r="BP4" s="91">
        <v>0.33898305084745761</v>
      </c>
      <c r="BQ4" s="91">
        <v>0</v>
      </c>
      <c r="BR4" s="91">
        <v>0</v>
      </c>
      <c r="BS4" s="91">
        <v>0</v>
      </c>
      <c r="BT4" s="91">
        <v>0</v>
      </c>
      <c r="BU4" s="91">
        <v>0</v>
      </c>
      <c r="BV4" s="91">
        <v>0</v>
      </c>
      <c r="BW4" s="91">
        <v>0</v>
      </c>
      <c r="CA4" s="91">
        <v>100</v>
      </c>
      <c r="CD4" s="91">
        <v>100</v>
      </c>
    </row>
    <row r="5" spans="1:82" x14ac:dyDescent="0.2">
      <c r="A5" s="47">
        <v>1</v>
      </c>
      <c r="B5" s="43">
        <v>24</v>
      </c>
      <c r="C5" s="43" t="s">
        <v>424</v>
      </c>
      <c r="D5" s="30">
        <v>24</v>
      </c>
      <c r="E5" s="100">
        <v>84</v>
      </c>
      <c r="F5" s="47">
        <v>24</v>
      </c>
      <c r="G5" s="60">
        <f>'[1]TOWER Revised Pollen - July ''08'!G7</f>
        <v>2565</v>
      </c>
      <c r="I5" s="91">
        <v>1.0204081632653061</v>
      </c>
      <c r="J5" s="91">
        <v>0.3401360544217687</v>
      </c>
      <c r="K5" s="91">
        <v>4.4217687074829932</v>
      </c>
      <c r="L5" s="91">
        <v>0.68027210884353739</v>
      </c>
      <c r="M5" s="91">
        <v>0</v>
      </c>
      <c r="N5" s="91">
        <v>3.0612244897959182</v>
      </c>
      <c r="O5" s="91">
        <v>31.632653061224492</v>
      </c>
      <c r="P5" s="91">
        <v>0</v>
      </c>
      <c r="Q5" s="91">
        <v>0</v>
      </c>
      <c r="R5" s="91">
        <v>0</v>
      </c>
      <c r="S5" s="91">
        <v>0</v>
      </c>
      <c r="T5" s="91">
        <v>0</v>
      </c>
      <c r="U5" s="91">
        <v>0.3401360544217687</v>
      </c>
      <c r="V5" s="91">
        <v>0</v>
      </c>
      <c r="W5" s="91">
        <v>0</v>
      </c>
      <c r="X5" s="91">
        <v>0</v>
      </c>
      <c r="Y5" s="91">
        <v>0</v>
      </c>
      <c r="Z5" s="91">
        <v>0</v>
      </c>
      <c r="AA5" s="91">
        <v>0</v>
      </c>
      <c r="AB5" s="91">
        <v>0</v>
      </c>
      <c r="AC5" s="91">
        <v>0.3401360544217687</v>
      </c>
      <c r="AD5" s="91">
        <v>2.3809523809523809</v>
      </c>
      <c r="AE5" s="91">
        <v>13.605442176870749</v>
      </c>
      <c r="AF5" s="91">
        <v>0.3401360544217687</v>
      </c>
      <c r="AG5" s="91">
        <v>25.510204081632654</v>
      </c>
      <c r="AH5" s="91">
        <v>0</v>
      </c>
      <c r="AI5" s="91">
        <v>3.4013605442176873</v>
      </c>
      <c r="AJ5" s="91">
        <v>0</v>
      </c>
      <c r="AK5" s="91">
        <v>11.904761904761903</v>
      </c>
      <c r="AL5" s="91">
        <v>1.0204081632653061</v>
      </c>
      <c r="AM5" s="91">
        <v>0.98360655737704927</v>
      </c>
      <c r="AN5" s="91">
        <v>0</v>
      </c>
      <c r="AO5" s="91">
        <v>0</v>
      </c>
      <c r="AP5" s="91">
        <v>0</v>
      </c>
      <c r="AQ5" s="91">
        <v>0</v>
      </c>
      <c r="AR5" s="91">
        <v>0</v>
      </c>
      <c r="AS5" s="91">
        <v>0</v>
      </c>
      <c r="AT5" s="91">
        <v>0</v>
      </c>
      <c r="AU5" s="91">
        <v>0</v>
      </c>
      <c r="AV5" s="91">
        <v>0</v>
      </c>
      <c r="AW5" s="91">
        <v>0</v>
      </c>
      <c r="AX5" s="91">
        <v>0</v>
      </c>
      <c r="AY5" s="91">
        <v>0</v>
      </c>
      <c r="AZ5" s="91">
        <v>0.65573770491803274</v>
      </c>
      <c r="BA5" s="91">
        <v>0</v>
      </c>
      <c r="BB5" s="91">
        <v>0</v>
      </c>
      <c r="BC5" s="91">
        <v>0</v>
      </c>
      <c r="BD5" s="91">
        <v>1.3114754098360655</v>
      </c>
      <c r="BE5" s="91">
        <v>0</v>
      </c>
      <c r="BF5" s="91">
        <v>0</v>
      </c>
      <c r="BG5" s="91">
        <v>0</v>
      </c>
      <c r="BH5" s="91">
        <v>0</v>
      </c>
      <c r="BI5" s="91">
        <v>0</v>
      </c>
      <c r="BJ5" s="91">
        <v>0</v>
      </c>
      <c r="BK5" s="91">
        <v>0</v>
      </c>
      <c r="BL5" s="91">
        <v>0</v>
      </c>
      <c r="BM5" s="91">
        <v>0</v>
      </c>
      <c r="BN5" s="91">
        <v>0</v>
      </c>
      <c r="BO5" s="91">
        <v>0</v>
      </c>
      <c r="BP5" s="91">
        <v>0</v>
      </c>
      <c r="BQ5" s="91">
        <v>0</v>
      </c>
      <c r="BR5" s="91">
        <v>0</v>
      </c>
      <c r="BS5" s="91">
        <v>0</v>
      </c>
      <c r="BT5" s="91">
        <v>0</v>
      </c>
      <c r="BU5" s="91">
        <v>0.65573770491803274</v>
      </c>
      <c r="BV5" s="91">
        <v>0</v>
      </c>
      <c r="BW5" s="91">
        <v>0</v>
      </c>
      <c r="CA5" s="91">
        <v>100</v>
      </c>
      <c r="CD5" s="91">
        <v>100</v>
      </c>
    </row>
    <row r="6" spans="1:82" x14ac:dyDescent="0.2">
      <c r="A6" s="47">
        <v>1</v>
      </c>
      <c r="B6" s="43">
        <v>34</v>
      </c>
      <c r="C6" s="43" t="s">
        <v>424</v>
      </c>
      <c r="D6" s="30">
        <v>34</v>
      </c>
      <c r="E6" s="100">
        <v>94</v>
      </c>
      <c r="F6" s="47">
        <v>34</v>
      </c>
      <c r="G6" s="60">
        <f>'[1]TOWER Revised Pollen - July ''08'!G8</f>
        <v>2746</v>
      </c>
      <c r="I6" s="91">
        <v>1.3289036544850499</v>
      </c>
      <c r="J6" s="91">
        <v>0</v>
      </c>
      <c r="K6" s="91">
        <v>2.6578073089700998</v>
      </c>
      <c r="L6" s="91">
        <v>0.33222591362126247</v>
      </c>
      <c r="M6" s="91">
        <v>0</v>
      </c>
      <c r="N6" s="91">
        <v>0.33222591362126247</v>
      </c>
      <c r="O6" s="91">
        <v>25.91362126245847</v>
      </c>
      <c r="P6" s="91">
        <v>0</v>
      </c>
      <c r="Q6" s="91">
        <v>0</v>
      </c>
      <c r="R6" s="91">
        <v>0</v>
      </c>
      <c r="S6" s="91">
        <v>0</v>
      </c>
      <c r="T6" s="91">
        <v>0</v>
      </c>
      <c r="U6" s="91">
        <v>0.66445182724252494</v>
      </c>
      <c r="V6" s="91">
        <v>0</v>
      </c>
      <c r="W6" s="91">
        <v>0.33222591362126247</v>
      </c>
      <c r="X6" s="91">
        <v>0</v>
      </c>
      <c r="Y6" s="91">
        <v>0</v>
      </c>
      <c r="Z6" s="91">
        <v>0</v>
      </c>
      <c r="AA6" s="91">
        <v>0</v>
      </c>
      <c r="AB6" s="91">
        <v>0</v>
      </c>
      <c r="AC6" s="91">
        <v>0.99667774086378735</v>
      </c>
      <c r="AD6" s="91">
        <v>0.99667774086378735</v>
      </c>
      <c r="AE6" s="91">
        <v>20.26578073089701</v>
      </c>
      <c r="AF6" s="91">
        <v>0.99667774086378735</v>
      </c>
      <c r="AG6" s="91">
        <v>30.232558139534881</v>
      </c>
      <c r="AH6" s="91">
        <v>0</v>
      </c>
      <c r="AI6" s="91">
        <v>3.322259136212625</v>
      </c>
      <c r="AJ6" s="91">
        <v>0.33222591362126247</v>
      </c>
      <c r="AK6" s="91">
        <v>9.6345514950166127</v>
      </c>
      <c r="AL6" s="91">
        <v>1.6611295681063125</v>
      </c>
      <c r="AM6" s="91">
        <v>0.63291139240506333</v>
      </c>
      <c r="AN6" s="91">
        <v>1.2658227848101267</v>
      </c>
      <c r="AO6" s="91">
        <v>0</v>
      </c>
      <c r="AP6" s="91">
        <v>0</v>
      </c>
      <c r="AQ6" s="91">
        <v>0</v>
      </c>
      <c r="AR6" s="91">
        <v>0</v>
      </c>
      <c r="AS6" s="91">
        <v>0</v>
      </c>
      <c r="AT6" s="91">
        <v>0</v>
      </c>
      <c r="AU6" s="91">
        <v>0</v>
      </c>
      <c r="AV6" s="91">
        <v>0</v>
      </c>
      <c r="AW6" s="91">
        <v>0</v>
      </c>
      <c r="AX6" s="91">
        <v>0.31645569620253167</v>
      </c>
      <c r="AY6" s="91">
        <v>0</v>
      </c>
      <c r="AZ6" s="91">
        <v>0.31645569620253167</v>
      </c>
      <c r="BA6" s="91">
        <v>0</v>
      </c>
      <c r="BB6" s="91">
        <v>0</v>
      </c>
      <c r="BC6" s="91">
        <v>0</v>
      </c>
      <c r="BD6" s="91">
        <v>1.89873417721519</v>
      </c>
      <c r="BE6" s="91">
        <v>0</v>
      </c>
      <c r="BF6" s="91">
        <v>0</v>
      </c>
      <c r="BG6" s="91">
        <v>0</v>
      </c>
      <c r="BH6" s="91">
        <v>0</v>
      </c>
      <c r="BI6" s="91">
        <v>0</v>
      </c>
      <c r="BJ6" s="91">
        <v>0</v>
      </c>
      <c r="BK6" s="91">
        <v>0</v>
      </c>
      <c r="BL6" s="91">
        <v>0</v>
      </c>
      <c r="BM6" s="91">
        <v>0</v>
      </c>
      <c r="BN6" s="91">
        <v>0</v>
      </c>
      <c r="BO6" s="91">
        <v>0</v>
      </c>
      <c r="BP6" s="91">
        <v>0</v>
      </c>
      <c r="BQ6" s="91">
        <v>0</v>
      </c>
      <c r="BR6" s="91">
        <v>0</v>
      </c>
      <c r="BS6" s="91">
        <v>0</v>
      </c>
      <c r="BT6" s="91">
        <v>0</v>
      </c>
      <c r="BU6" s="91">
        <v>0.31645569620253167</v>
      </c>
      <c r="BV6" s="91">
        <v>0</v>
      </c>
      <c r="BW6" s="91">
        <v>0</v>
      </c>
      <c r="CA6" s="91">
        <v>100</v>
      </c>
      <c r="CD6" s="91">
        <v>100</v>
      </c>
    </row>
    <row r="7" spans="1:82" x14ac:dyDescent="0.2">
      <c r="A7" s="47">
        <v>1</v>
      </c>
      <c r="B7" s="43">
        <v>44</v>
      </c>
      <c r="C7" s="43" t="s">
        <v>424</v>
      </c>
      <c r="D7" s="30">
        <v>44</v>
      </c>
      <c r="E7" s="100">
        <v>104</v>
      </c>
      <c r="F7" s="47">
        <v>44</v>
      </c>
      <c r="G7" s="60">
        <f>'[1]TOWER Revised Pollen - July ''08'!G9</f>
        <v>2818</v>
      </c>
      <c r="I7" s="91">
        <v>0.35842293906810035</v>
      </c>
      <c r="J7" s="91">
        <v>0</v>
      </c>
      <c r="K7" s="91">
        <v>6.8100358422939076</v>
      </c>
      <c r="L7" s="91">
        <v>0.35842293906810035</v>
      </c>
      <c r="M7" s="91">
        <v>0</v>
      </c>
      <c r="N7" s="91">
        <v>1.7921146953405016</v>
      </c>
      <c r="O7" s="91">
        <v>34.050179211469533</v>
      </c>
      <c r="P7" s="91">
        <v>0</v>
      </c>
      <c r="Q7" s="91">
        <v>0</v>
      </c>
      <c r="R7" s="91">
        <v>0.35842293906810035</v>
      </c>
      <c r="S7" s="91">
        <v>0</v>
      </c>
      <c r="T7" s="91">
        <v>0</v>
      </c>
      <c r="U7" s="91">
        <v>0.71684587813620071</v>
      </c>
      <c r="V7" s="91">
        <v>0.35842293906810035</v>
      </c>
      <c r="W7" s="91">
        <v>0.35842293906810035</v>
      </c>
      <c r="X7" s="91">
        <v>0</v>
      </c>
      <c r="Y7" s="91">
        <v>0</v>
      </c>
      <c r="Z7" s="91">
        <v>0</v>
      </c>
      <c r="AA7" s="91">
        <v>0</v>
      </c>
      <c r="AB7" s="91">
        <v>0</v>
      </c>
      <c r="AC7" s="91">
        <v>0.35842293906810035</v>
      </c>
      <c r="AD7" s="91">
        <v>0.71684587813620071</v>
      </c>
      <c r="AE7" s="91">
        <v>19.713261648745519</v>
      </c>
      <c r="AF7" s="91">
        <v>1.0752688172043012</v>
      </c>
      <c r="AG7" s="91">
        <v>21.146953405017921</v>
      </c>
      <c r="AH7" s="91">
        <v>0</v>
      </c>
      <c r="AI7" s="91">
        <v>4.3010752688172049</v>
      </c>
      <c r="AJ7" s="91">
        <v>0</v>
      </c>
      <c r="AK7" s="91">
        <v>6.4516129032258061</v>
      </c>
      <c r="AL7" s="91">
        <v>1.0752688172043012</v>
      </c>
      <c r="AM7" s="91">
        <v>1.048951048951049</v>
      </c>
      <c r="AN7" s="91">
        <v>0.69930069930069927</v>
      </c>
      <c r="AO7" s="91">
        <v>0</v>
      </c>
      <c r="AP7" s="91">
        <v>0</v>
      </c>
      <c r="AQ7" s="91">
        <v>0</v>
      </c>
      <c r="AR7" s="91">
        <v>0</v>
      </c>
      <c r="AS7" s="91">
        <v>0</v>
      </c>
      <c r="AT7" s="91">
        <v>0</v>
      </c>
      <c r="AU7" s="91">
        <v>0</v>
      </c>
      <c r="AV7" s="91">
        <v>0</v>
      </c>
      <c r="AW7" s="91">
        <v>0</v>
      </c>
      <c r="AX7" s="91">
        <v>0</v>
      </c>
      <c r="AY7" s="91">
        <v>0</v>
      </c>
      <c r="AZ7" s="91">
        <v>0</v>
      </c>
      <c r="BA7" s="91">
        <v>0</v>
      </c>
      <c r="BB7" s="91">
        <v>0</v>
      </c>
      <c r="BC7" s="91">
        <v>0</v>
      </c>
      <c r="BD7" s="91">
        <v>0.34965034965034963</v>
      </c>
      <c r="BE7" s="91">
        <v>0</v>
      </c>
      <c r="BF7" s="91">
        <v>0</v>
      </c>
      <c r="BG7" s="91">
        <v>0</v>
      </c>
      <c r="BH7" s="91">
        <v>0</v>
      </c>
      <c r="BI7" s="91">
        <v>0</v>
      </c>
      <c r="BJ7" s="91">
        <v>0</v>
      </c>
      <c r="BK7" s="91">
        <v>0</v>
      </c>
      <c r="BL7" s="91">
        <v>0</v>
      </c>
      <c r="BM7" s="91">
        <v>0</v>
      </c>
      <c r="BN7" s="91">
        <v>0</v>
      </c>
      <c r="BO7" s="91">
        <v>0</v>
      </c>
      <c r="BP7" s="91">
        <v>0</v>
      </c>
      <c r="BQ7" s="91">
        <v>0</v>
      </c>
      <c r="BR7" s="91">
        <v>0</v>
      </c>
      <c r="BS7" s="91">
        <v>0</v>
      </c>
      <c r="BT7" s="91">
        <v>0</v>
      </c>
      <c r="BU7" s="91">
        <v>0.34965034965034963</v>
      </c>
      <c r="BV7" s="91">
        <v>0</v>
      </c>
      <c r="BW7" s="91">
        <v>0</v>
      </c>
      <c r="CA7" s="91">
        <v>100</v>
      </c>
      <c r="CD7" s="91">
        <v>100</v>
      </c>
    </row>
    <row r="8" spans="1:82" x14ac:dyDescent="0.2">
      <c r="A8" s="47">
        <v>1</v>
      </c>
      <c r="B8" s="43">
        <v>54</v>
      </c>
      <c r="C8" s="43" t="s">
        <v>424</v>
      </c>
      <c r="D8" s="30">
        <v>54</v>
      </c>
      <c r="E8" s="100">
        <v>114</v>
      </c>
      <c r="F8" s="47">
        <v>54</v>
      </c>
      <c r="G8" s="60">
        <f>'[1]TOWER Revised Pollen - July ''08'!G10</f>
        <v>2915</v>
      </c>
      <c r="I8" s="91">
        <v>0.3058103975535168</v>
      </c>
      <c r="J8" s="91">
        <v>0</v>
      </c>
      <c r="K8" s="91">
        <v>3.3639143730886847</v>
      </c>
      <c r="L8" s="91">
        <v>0</v>
      </c>
      <c r="M8" s="91">
        <v>0</v>
      </c>
      <c r="N8" s="91">
        <v>0.6116207951070336</v>
      </c>
      <c r="O8" s="91">
        <v>28.134556574923547</v>
      </c>
      <c r="P8" s="91">
        <v>0</v>
      </c>
      <c r="Q8" s="91">
        <v>0</v>
      </c>
      <c r="R8" s="91">
        <v>0</v>
      </c>
      <c r="S8" s="91">
        <v>0</v>
      </c>
      <c r="T8" s="91">
        <v>0</v>
      </c>
      <c r="U8" s="91">
        <v>0</v>
      </c>
      <c r="V8" s="91">
        <v>0</v>
      </c>
      <c r="W8" s="91">
        <v>0</v>
      </c>
      <c r="X8" s="91">
        <v>0</v>
      </c>
      <c r="Y8" s="91">
        <v>0</v>
      </c>
      <c r="Z8" s="91">
        <v>0</v>
      </c>
      <c r="AA8" s="91">
        <v>0</v>
      </c>
      <c r="AB8" s="91">
        <v>0.3058103975535168</v>
      </c>
      <c r="AC8" s="91">
        <v>0.3058103975535168</v>
      </c>
      <c r="AD8" s="91">
        <v>0.91743119266055051</v>
      </c>
      <c r="AE8" s="91">
        <v>21.100917431192663</v>
      </c>
      <c r="AF8" s="91">
        <v>2.1406727828746175</v>
      </c>
      <c r="AG8" s="91">
        <v>35.779816513761467</v>
      </c>
      <c r="AH8" s="91">
        <v>0</v>
      </c>
      <c r="AI8" s="91">
        <v>3.0581039755351682</v>
      </c>
      <c r="AJ8" s="91">
        <v>0</v>
      </c>
      <c r="AK8" s="91">
        <v>3.9755351681957185</v>
      </c>
      <c r="AL8" s="91">
        <v>0</v>
      </c>
      <c r="AM8" s="91">
        <v>0</v>
      </c>
      <c r="AN8" s="91">
        <v>0.87976539589442826</v>
      </c>
      <c r="AO8" s="91">
        <v>0</v>
      </c>
      <c r="AP8" s="91">
        <v>0.2932551319648094</v>
      </c>
      <c r="AQ8" s="91">
        <v>0</v>
      </c>
      <c r="AR8" s="91">
        <v>0</v>
      </c>
      <c r="AS8" s="91">
        <v>0</v>
      </c>
      <c r="AT8" s="91">
        <v>0</v>
      </c>
      <c r="AU8" s="91">
        <v>0</v>
      </c>
      <c r="AV8" s="91">
        <v>0</v>
      </c>
      <c r="AW8" s="91">
        <v>0</v>
      </c>
      <c r="AX8" s="91">
        <v>0.5865102639296188</v>
      </c>
      <c r="AY8" s="91">
        <v>0</v>
      </c>
      <c r="AZ8" s="91">
        <v>0</v>
      </c>
      <c r="BA8" s="91">
        <v>0</v>
      </c>
      <c r="BB8" s="91">
        <v>0</v>
      </c>
      <c r="BC8" s="91">
        <v>0</v>
      </c>
      <c r="BD8" s="91">
        <v>1.1730205278592376</v>
      </c>
      <c r="BE8" s="91">
        <v>0</v>
      </c>
      <c r="BF8" s="91">
        <v>0</v>
      </c>
      <c r="BG8" s="91">
        <v>0</v>
      </c>
      <c r="BH8" s="91">
        <v>0</v>
      </c>
      <c r="BI8" s="91">
        <v>0</v>
      </c>
      <c r="BJ8" s="91">
        <v>0</v>
      </c>
      <c r="BK8" s="91">
        <v>0</v>
      </c>
      <c r="BL8" s="91">
        <v>0</v>
      </c>
      <c r="BM8" s="91">
        <v>0</v>
      </c>
      <c r="BN8" s="91">
        <v>0</v>
      </c>
      <c r="BO8" s="91">
        <v>0</v>
      </c>
      <c r="BP8" s="91">
        <v>0</v>
      </c>
      <c r="BQ8" s="91">
        <v>0.2932551319648094</v>
      </c>
      <c r="BR8" s="91">
        <v>0</v>
      </c>
      <c r="BS8" s="91">
        <v>0</v>
      </c>
      <c r="BT8" s="91">
        <v>0</v>
      </c>
      <c r="BU8" s="91">
        <v>0.87976539589442826</v>
      </c>
      <c r="BV8" s="91">
        <v>0</v>
      </c>
      <c r="BW8" s="91">
        <v>0</v>
      </c>
      <c r="CA8" s="91">
        <v>100</v>
      </c>
      <c r="CD8" s="91">
        <v>100</v>
      </c>
    </row>
    <row r="9" spans="1:82" x14ac:dyDescent="0.2">
      <c r="A9" s="47">
        <v>1</v>
      </c>
      <c r="B9" s="43">
        <v>64</v>
      </c>
      <c r="C9" s="43" t="s">
        <v>424</v>
      </c>
      <c r="D9" s="30">
        <v>64</v>
      </c>
      <c r="E9" s="100">
        <v>124</v>
      </c>
      <c r="F9" s="47">
        <v>64</v>
      </c>
      <c r="G9" s="60">
        <f>'[1]TOWER Revised Pollen - July ''08'!G11</f>
        <v>3106</v>
      </c>
      <c r="I9" s="91">
        <v>0.39525691699604742</v>
      </c>
      <c r="J9" s="91">
        <v>0</v>
      </c>
      <c r="K9" s="91">
        <v>1.5810276679841897</v>
      </c>
      <c r="L9" s="91">
        <v>0.79051383399209485</v>
      </c>
      <c r="M9" s="91">
        <v>0</v>
      </c>
      <c r="N9" s="91">
        <v>0.79051383399209485</v>
      </c>
      <c r="O9" s="91">
        <v>30.039525691699602</v>
      </c>
      <c r="P9" s="91">
        <v>0</v>
      </c>
      <c r="Q9" s="91">
        <v>0</v>
      </c>
      <c r="R9" s="91">
        <v>0</v>
      </c>
      <c r="S9" s="91">
        <v>0</v>
      </c>
      <c r="T9" s="91">
        <v>0</v>
      </c>
      <c r="U9" s="91">
        <v>0</v>
      </c>
      <c r="V9" s="91">
        <v>0</v>
      </c>
      <c r="W9" s="91">
        <v>0.79051383399209485</v>
      </c>
      <c r="X9" s="91">
        <v>0</v>
      </c>
      <c r="Y9" s="91">
        <v>0</v>
      </c>
      <c r="Z9" s="91">
        <v>0</v>
      </c>
      <c r="AA9" s="91">
        <v>0</v>
      </c>
      <c r="AB9" s="91">
        <v>0</v>
      </c>
      <c r="AC9" s="91">
        <v>1.1857707509881421</v>
      </c>
      <c r="AD9" s="91">
        <v>3.1620553359683794</v>
      </c>
      <c r="AE9" s="91">
        <v>18.57707509881423</v>
      </c>
      <c r="AF9" s="91">
        <v>1.5810276679841897</v>
      </c>
      <c r="AG9" s="91">
        <v>31.620553359683797</v>
      </c>
      <c r="AH9" s="91">
        <v>0</v>
      </c>
      <c r="AI9" s="91">
        <v>5.1383399209486171</v>
      </c>
      <c r="AJ9" s="91">
        <v>0.39525691699604742</v>
      </c>
      <c r="AK9" s="91">
        <v>3.1620553359683794</v>
      </c>
      <c r="AL9" s="91">
        <v>0.79051383399209485</v>
      </c>
      <c r="AM9" s="91">
        <v>0.37735849056603776</v>
      </c>
      <c r="AN9" s="91">
        <v>0.75471698113207553</v>
      </c>
      <c r="AO9" s="91">
        <v>0</v>
      </c>
      <c r="AP9" s="91">
        <v>0</v>
      </c>
      <c r="AQ9" s="91">
        <v>0</v>
      </c>
      <c r="AR9" s="91">
        <v>0.37735849056603776</v>
      </c>
      <c r="AS9" s="91">
        <v>0.37735849056603776</v>
      </c>
      <c r="AT9" s="91">
        <v>0</v>
      </c>
      <c r="AU9" s="91">
        <v>0</v>
      </c>
      <c r="AV9" s="91">
        <v>0</v>
      </c>
      <c r="AW9" s="91">
        <v>0</v>
      </c>
      <c r="AX9" s="91">
        <v>0</v>
      </c>
      <c r="AY9" s="91">
        <v>0</v>
      </c>
      <c r="AZ9" s="91">
        <v>0.37735849056603776</v>
      </c>
      <c r="BA9" s="91">
        <v>0</v>
      </c>
      <c r="BB9" s="91">
        <v>0</v>
      </c>
      <c r="BC9" s="91">
        <v>0</v>
      </c>
      <c r="BD9" s="91">
        <v>0.75471698113207553</v>
      </c>
      <c r="BE9" s="91">
        <v>0</v>
      </c>
      <c r="BF9" s="91">
        <v>0</v>
      </c>
      <c r="BG9" s="91">
        <v>0</v>
      </c>
      <c r="BH9" s="91">
        <v>0</v>
      </c>
      <c r="BI9" s="91">
        <v>0</v>
      </c>
      <c r="BJ9" s="91">
        <v>0</v>
      </c>
      <c r="BK9" s="91">
        <v>0</v>
      </c>
      <c r="BL9" s="91">
        <v>0</v>
      </c>
      <c r="BM9" s="91">
        <v>0</v>
      </c>
      <c r="BN9" s="91">
        <v>0</v>
      </c>
      <c r="BO9" s="91">
        <v>0</v>
      </c>
      <c r="BP9" s="91">
        <v>0</v>
      </c>
      <c r="BQ9" s="91">
        <v>0</v>
      </c>
      <c r="BR9" s="91">
        <v>0</v>
      </c>
      <c r="BS9" s="91">
        <v>0</v>
      </c>
      <c r="BT9" s="91">
        <v>0</v>
      </c>
      <c r="BU9" s="91">
        <v>1.5094339622641511</v>
      </c>
      <c r="BV9" s="91">
        <v>0</v>
      </c>
      <c r="BW9" s="91">
        <v>0</v>
      </c>
      <c r="CA9" s="91">
        <v>100</v>
      </c>
      <c r="CD9" s="91">
        <v>100</v>
      </c>
    </row>
    <row r="10" spans="1:82" x14ac:dyDescent="0.2">
      <c r="A10" s="47">
        <v>1</v>
      </c>
      <c r="B10" s="43">
        <v>74</v>
      </c>
      <c r="C10" s="43" t="s">
        <v>424</v>
      </c>
      <c r="D10" s="30">
        <v>74</v>
      </c>
      <c r="E10" s="100">
        <v>134</v>
      </c>
      <c r="F10" s="47">
        <v>74</v>
      </c>
      <c r="G10" s="60">
        <f>'[1]TOWER Revised Pollen - July ''08'!G12</f>
        <v>3284</v>
      </c>
      <c r="I10" s="91">
        <v>0.31347962382445138</v>
      </c>
      <c r="J10" s="91">
        <v>0</v>
      </c>
      <c r="K10" s="91">
        <v>5.0156739811912221</v>
      </c>
      <c r="L10" s="91">
        <v>0.31347962382445138</v>
      </c>
      <c r="M10" s="91">
        <v>0</v>
      </c>
      <c r="N10" s="91">
        <v>1.2539184952978055</v>
      </c>
      <c r="O10" s="91">
        <v>34.796238244514107</v>
      </c>
      <c r="P10" s="91">
        <v>0</v>
      </c>
      <c r="Q10" s="91">
        <v>0</v>
      </c>
      <c r="R10" s="91">
        <v>0</v>
      </c>
      <c r="S10" s="91">
        <v>0</v>
      </c>
      <c r="T10" s="91">
        <v>0</v>
      </c>
      <c r="U10" s="91">
        <v>0</v>
      </c>
      <c r="V10" s="91">
        <v>0</v>
      </c>
      <c r="W10" s="91">
        <v>0</v>
      </c>
      <c r="X10" s="91">
        <v>0</v>
      </c>
      <c r="Y10" s="91">
        <v>0</v>
      </c>
      <c r="Z10" s="91">
        <v>0</v>
      </c>
      <c r="AA10" s="91">
        <v>0</v>
      </c>
      <c r="AB10" s="91">
        <v>0</v>
      </c>
      <c r="AC10" s="91">
        <v>0.94043887147335425</v>
      </c>
      <c r="AD10" s="91">
        <v>1.2539184952978055</v>
      </c>
      <c r="AE10" s="91">
        <v>15.360501567398119</v>
      </c>
      <c r="AF10" s="91">
        <v>1.2539184952978055</v>
      </c>
      <c r="AG10" s="91">
        <v>32.601880877742943</v>
      </c>
      <c r="AH10" s="91">
        <v>0</v>
      </c>
      <c r="AI10" s="91">
        <v>4.3887147335423196</v>
      </c>
      <c r="AJ10" s="91">
        <v>0</v>
      </c>
      <c r="AK10" s="91">
        <v>1.8808777429467085</v>
      </c>
      <c r="AL10" s="91">
        <v>0.62695924764890276</v>
      </c>
      <c r="AM10" s="91">
        <v>0.30303030303030304</v>
      </c>
      <c r="AN10" s="91">
        <v>0.60606060606060608</v>
      </c>
      <c r="AO10" s="91">
        <v>0</v>
      </c>
      <c r="AP10" s="91">
        <v>0</v>
      </c>
      <c r="AQ10" s="91">
        <v>0</v>
      </c>
      <c r="AR10" s="91">
        <v>0</v>
      </c>
      <c r="AS10" s="91">
        <v>0</v>
      </c>
      <c r="AT10" s="91">
        <v>0</v>
      </c>
      <c r="AU10" s="91">
        <v>0</v>
      </c>
      <c r="AV10" s="91">
        <v>0</v>
      </c>
      <c r="AW10" s="91">
        <v>0</v>
      </c>
      <c r="AX10" s="91">
        <v>0.30303030303030304</v>
      </c>
      <c r="AY10" s="91">
        <v>0</v>
      </c>
      <c r="AZ10" s="91">
        <v>0</v>
      </c>
      <c r="BA10" s="91">
        <v>0</v>
      </c>
      <c r="BB10" s="91">
        <v>0</v>
      </c>
      <c r="BC10" s="91">
        <v>0</v>
      </c>
      <c r="BD10" s="91">
        <v>1.8181818181818181</v>
      </c>
      <c r="BE10" s="91">
        <v>0</v>
      </c>
      <c r="BF10" s="91">
        <v>0</v>
      </c>
      <c r="BG10" s="91">
        <v>0</v>
      </c>
      <c r="BH10" s="91">
        <v>0</v>
      </c>
      <c r="BI10" s="91">
        <v>0</v>
      </c>
      <c r="BJ10" s="91">
        <v>0</v>
      </c>
      <c r="BK10" s="91">
        <v>0</v>
      </c>
      <c r="BL10" s="91">
        <v>0</v>
      </c>
      <c r="BM10" s="91">
        <v>0</v>
      </c>
      <c r="BN10" s="91">
        <v>0</v>
      </c>
      <c r="BO10" s="91">
        <v>0</v>
      </c>
      <c r="BP10" s="91">
        <v>0</v>
      </c>
      <c r="BQ10" s="91">
        <v>0</v>
      </c>
      <c r="BR10" s="91">
        <v>0</v>
      </c>
      <c r="BS10" s="91">
        <v>0</v>
      </c>
      <c r="BT10" s="91">
        <v>0</v>
      </c>
      <c r="BU10" s="91">
        <v>0.30303030303030304</v>
      </c>
      <c r="BV10" s="91">
        <v>0</v>
      </c>
      <c r="BW10" s="91">
        <v>0</v>
      </c>
      <c r="CA10" s="91">
        <v>100</v>
      </c>
      <c r="CD10" s="91">
        <v>100</v>
      </c>
    </row>
    <row r="11" spans="1:82" x14ac:dyDescent="0.2">
      <c r="A11" s="47">
        <v>1</v>
      </c>
      <c r="B11" s="43">
        <v>84</v>
      </c>
      <c r="C11" s="43" t="s">
        <v>424</v>
      </c>
      <c r="D11" s="30">
        <v>84</v>
      </c>
      <c r="E11" s="100">
        <v>144</v>
      </c>
      <c r="F11" s="47">
        <v>84</v>
      </c>
      <c r="G11" s="60">
        <f>'[1]TOWER Revised Pollen - July ''08'!G13</f>
        <v>3393</v>
      </c>
      <c r="I11" s="91">
        <v>0.91463414634146334</v>
      </c>
      <c r="J11" s="91">
        <v>0</v>
      </c>
      <c r="K11" s="91">
        <v>4.2682926829268295</v>
      </c>
      <c r="L11" s="91">
        <v>0</v>
      </c>
      <c r="M11" s="91">
        <v>0</v>
      </c>
      <c r="N11" s="91">
        <v>1.524390243902439</v>
      </c>
      <c r="O11" s="91">
        <v>32.926829268292686</v>
      </c>
      <c r="P11" s="91">
        <v>0.3048780487804878</v>
      </c>
      <c r="Q11" s="91">
        <v>0</v>
      </c>
      <c r="R11" s="91">
        <v>0</v>
      </c>
      <c r="S11" s="91">
        <v>0</v>
      </c>
      <c r="T11" s="91">
        <v>0</v>
      </c>
      <c r="U11" s="91">
        <v>0</v>
      </c>
      <c r="V11" s="91">
        <v>0</v>
      </c>
      <c r="W11" s="91">
        <v>0.3048780487804878</v>
      </c>
      <c r="X11" s="91">
        <v>0</v>
      </c>
      <c r="Y11" s="91">
        <v>0</v>
      </c>
      <c r="Z11" s="91">
        <v>0</v>
      </c>
      <c r="AA11" s="91">
        <v>0</v>
      </c>
      <c r="AB11" s="91">
        <v>0</v>
      </c>
      <c r="AC11" s="91">
        <v>0</v>
      </c>
      <c r="AD11" s="91">
        <v>1.524390243902439</v>
      </c>
      <c r="AE11" s="91">
        <v>20.426829268292682</v>
      </c>
      <c r="AF11" s="91">
        <v>1.2195121951219512</v>
      </c>
      <c r="AG11" s="91">
        <v>30.182926829268293</v>
      </c>
      <c r="AH11" s="91">
        <v>0</v>
      </c>
      <c r="AI11" s="91">
        <v>3.6585365853658534</v>
      </c>
      <c r="AJ11" s="91">
        <v>0</v>
      </c>
      <c r="AK11" s="91">
        <v>1.8292682926829267</v>
      </c>
      <c r="AL11" s="91">
        <v>0.91463414634146334</v>
      </c>
      <c r="AM11" s="91">
        <v>0.29850746268656719</v>
      </c>
      <c r="AN11" s="91">
        <v>0.29850746268656719</v>
      </c>
      <c r="AO11" s="91">
        <v>0</v>
      </c>
      <c r="AP11" s="91">
        <v>0</v>
      </c>
      <c r="AQ11" s="91">
        <v>0</v>
      </c>
      <c r="AR11" s="91">
        <v>0.29850746268656719</v>
      </c>
      <c r="AS11" s="91">
        <v>0</v>
      </c>
      <c r="AT11" s="91">
        <v>0</v>
      </c>
      <c r="AU11" s="91">
        <v>0</v>
      </c>
      <c r="AV11" s="91">
        <v>0</v>
      </c>
      <c r="AW11" s="91">
        <v>0</v>
      </c>
      <c r="AX11" s="91">
        <v>0</v>
      </c>
      <c r="AY11" s="91">
        <v>0</v>
      </c>
      <c r="AZ11" s="91">
        <v>0</v>
      </c>
      <c r="BA11" s="91">
        <v>0</v>
      </c>
      <c r="BB11" s="91">
        <v>0</v>
      </c>
      <c r="BC11" s="91">
        <v>0</v>
      </c>
      <c r="BD11" s="91">
        <v>1.1940298507462688</v>
      </c>
      <c r="BE11" s="91">
        <v>0</v>
      </c>
      <c r="BF11" s="91">
        <v>0</v>
      </c>
      <c r="BG11" s="91">
        <v>0</v>
      </c>
      <c r="BH11" s="91">
        <v>0</v>
      </c>
      <c r="BI11" s="91">
        <v>0</v>
      </c>
      <c r="BJ11" s="91">
        <v>0</v>
      </c>
      <c r="BK11" s="91">
        <v>0</v>
      </c>
      <c r="BL11" s="91">
        <v>0</v>
      </c>
      <c r="BM11" s="91">
        <v>0</v>
      </c>
      <c r="BN11" s="91">
        <v>0</v>
      </c>
      <c r="BO11" s="91">
        <v>0</v>
      </c>
      <c r="BP11" s="91">
        <v>0</v>
      </c>
      <c r="BQ11" s="91">
        <v>0</v>
      </c>
      <c r="BR11" s="91">
        <v>0</v>
      </c>
      <c r="BS11" s="91">
        <v>0</v>
      </c>
      <c r="BT11" s="91">
        <v>0</v>
      </c>
      <c r="BU11" s="91">
        <v>0</v>
      </c>
      <c r="BV11" s="91">
        <v>0</v>
      </c>
      <c r="BW11" s="91">
        <v>0</v>
      </c>
      <c r="CA11" s="91">
        <v>100</v>
      </c>
      <c r="CD11" s="91">
        <v>100</v>
      </c>
    </row>
    <row r="12" spans="1:82" x14ac:dyDescent="0.2">
      <c r="A12" s="47">
        <v>1</v>
      </c>
      <c r="B12" s="43">
        <v>94</v>
      </c>
      <c r="C12" s="43" t="s">
        <v>424</v>
      </c>
      <c r="D12" s="30">
        <v>94</v>
      </c>
      <c r="E12" s="100">
        <v>154</v>
      </c>
      <c r="F12" s="47">
        <v>94</v>
      </c>
      <c r="G12" s="60">
        <f>'[1]TOWER Revised Pollen - July ''08'!G14</f>
        <v>3588</v>
      </c>
      <c r="I12" s="91">
        <v>0.68493150684931503</v>
      </c>
      <c r="J12" s="91">
        <v>0</v>
      </c>
      <c r="K12" s="91">
        <v>4.7945205479452051</v>
      </c>
      <c r="L12" s="91">
        <v>1.0273972602739725</v>
      </c>
      <c r="M12" s="91">
        <v>0</v>
      </c>
      <c r="N12" s="91">
        <v>1.3698630136986301</v>
      </c>
      <c r="O12" s="91">
        <v>22.602739726027394</v>
      </c>
      <c r="P12" s="91">
        <v>0.34246575342465752</v>
      </c>
      <c r="Q12" s="91">
        <v>0</v>
      </c>
      <c r="R12" s="91">
        <v>0.34246575342465752</v>
      </c>
      <c r="S12" s="91">
        <v>0</v>
      </c>
      <c r="T12" s="91">
        <v>0</v>
      </c>
      <c r="U12" s="91">
        <v>0</v>
      </c>
      <c r="V12" s="91">
        <v>0</v>
      </c>
      <c r="W12" s="91">
        <v>0.68493150684931503</v>
      </c>
      <c r="X12" s="91">
        <v>0</v>
      </c>
      <c r="Y12" s="91">
        <v>0</v>
      </c>
      <c r="Z12" s="91">
        <v>0</v>
      </c>
      <c r="AA12" s="91">
        <v>0</v>
      </c>
      <c r="AB12" s="91">
        <v>0</v>
      </c>
      <c r="AC12" s="91">
        <v>1.3698630136986301</v>
      </c>
      <c r="AD12" s="91">
        <v>0.34246575342465752</v>
      </c>
      <c r="AE12" s="91">
        <v>22.260273972602739</v>
      </c>
      <c r="AF12" s="91">
        <v>0.68493150684931503</v>
      </c>
      <c r="AG12" s="91">
        <v>36.643835616438359</v>
      </c>
      <c r="AH12" s="91">
        <v>0</v>
      </c>
      <c r="AI12" s="91">
        <v>4.10958904109589</v>
      </c>
      <c r="AJ12" s="91">
        <v>0</v>
      </c>
      <c r="AK12" s="91">
        <v>2.3972602739726026</v>
      </c>
      <c r="AL12" s="91">
        <v>0.34246575342465752</v>
      </c>
      <c r="AM12" s="91">
        <v>0.32573289902280134</v>
      </c>
      <c r="AN12" s="91">
        <v>0.32573289902280134</v>
      </c>
      <c r="AO12" s="91">
        <v>0</v>
      </c>
      <c r="AP12" s="91">
        <v>0</v>
      </c>
      <c r="AQ12" s="91">
        <v>0</v>
      </c>
      <c r="AR12" s="91">
        <v>0.65146579804560267</v>
      </c>
      <c r="AS12" s="91">
        <v>0</v>
      </c>
      <c r="AT12" s="91">
        <v>0</v>
      </c>
      <c r="AU12" s="91">
        <v>0</v>
      </c>
      <c r="AV12" s="91">
        <v>0</v>
      </c>
      <c r="AW12" s="91">
        <v>0</v>
      </c>
      <c r="AX12" s="91">
        <v>0</v>
      </c>
      <c r="AY12" s="91">
        <v>0</v>
      </c>
      <c r="AZ12" s="91">
        <v>0</v>
      </c>
      <c r="BA12" s="91">
        <v>0</v>
      </c>
      <c r="BB12" s="91">
        <v>0</v>
      </c>
      <c r="BC12" s="91">
        <v>0</v>
      </c>
      <c r="BD12" s="91">
        <v>2.9315960912052117</v>
      </c>
      <c r="BE12" s="91">
        <v>0</v>
      </c>
      <c r="BF12" s="91">
        <v>0.32573289902280134</v>
      </c>
      <c r="BG12" s="91">
        <v>0</v>
      </c>
      <c r="BH12" s="91">
        <v>0</v>
      </c>
      <c r="BI12" s="91">
        <v>0</v>
      </c>
      <c r="BJ12" s="91">
        <v>0</v>
      </c>
      <c r="BK12" s="91">
        <v>0</v>
      </c>
      <c r="BL12" s="91">
        <v>0</v>
      </c>
      <c r="BM12" s="91">
        <v>0</v>
      </c>
      <c r="BN12" s="91">
        <v>0</v>
      </c>
      <c r="BO12" s="91">
        <v>0</v>
      </c>
      <c r="BP12" s="91">
        <v>0.32573289902280134</v>
      </c>
      <c r="BQ12" s="91">
        <v>0</v>
      </c>
      <c r="BR12" s="91">
        <v>0</v>
      </c>
      <c r="BS12" s="91">
        <v>0</v>
      </c>
      <c r="BT12" s="91">
        <v>0</v>
      </c>
      <c r="BU12" s="91">
        <v>0</v>
      </c>
      <c r="BV12" s="91">
        <v>0</v>
      </c>
      <c r="BW12" s="91">
        <v>0</v>
      </c>
      <c r="CA12" s="91">
        <v>100</v>
      </c>
      <c r="CD12" s="91">
        <v>100</v>
      </c>
    </row>
    <row r="13" spans="1:82" x14ac:dyDescent="0.2">
      <c r="A13" s="47">
        <v>2</v>
      </c>
      <c r="B13" s="43">
        <v>4</v>
      </c>
      <c r="C13" s="43" t="s">
        <v>426</v>
      </c>
      <c r="D13" s="30">
        <v>104</v>
      </c>
      <c r="E13" s="100">
        <v>164</v>
      </c>
      <c r="F13" s="47">
        <v>104</v>
      </c>
      <c r="G13" s="60">
        <f>'[1]TOWER Revised Pollen - July ''08'!G15</f>
        <v>3704</v>
      </c>
      <c r="I13" s="91">
        <v>1.1594202898550725</v>
      </c>
      <c r="J13" s="91">
        <v>0</v>
      </c>
      <c r="K13" s="91">
        <v>5.2173913043478262</v>
      </c>
      <c r="L13" s="91">
        <v>0.28985507246376813</v>
      </c>
      <c r="M13" s="91">
        <v>0</v>
      </c>
      <c r="N13" s="91">
        <v>2.318840579710145</v>
      </c>
      <c r="O13" s="91">
        <v>26.376811594202898</v>
      </c>
      <c r="P13" s="91">
        <v>0.28985507246376813</v>
      </c>
      <c r="Q13" s="91">
        <v>0</v>
      </c>
      <c r="R13" s="91">
        <v>0.28985507246376813</v>
      </c>
      <c r="S13" s="91">
        <v>0</v>
      </c>
      <c r="T13" s="91">
        <v>0</v>
      </c>
      <c r="U13" s="91">
        <v>0.86956521739130432</v>
      </c>
      <c r="V13" s="91">
        <v>0.28985507246376813</v>
      </c>
      <c r="W13" s="91">
        <v>0.57971014492753625</v>
      </c>
      <c r="X13" s="91">
        <v>0</v>
      </c>
      <c r="Y13" s="91">
        <v>0</v>
      </c>
      <c r="Z13" s="91">
        <v>0.28985507246376813</v>
      </c>
      <c r="AA13" s="91">
        <v>0</v>
      </c>
      <c r="AB13" s="91">
        <v>0</v>
      </c>
      <c r="AC13" s="91">
        <v>0.57971014492753625</v>
      </c>
      <c r="AD13" s="91">
        <v>0.86956521739130432</v>
      </c>
      <c r="AE13" s="91">
        <v>17.101449275362317</v>
      </c>
      <c r="AF13" s="91">
        <v>0.57971014492753625</v>
      </c>
      <c r="AG13" s="91">
        <v>32.173913043478258</v>
      </c>
      <c r="AH13" s="91">
        <v>0</v>
      </c>
      <c r="AI13" s="91">
        <v>4.9275362318840585</v>
      </c>
      <c r="AJ13" s="91">
        <v>0</v>
      </c>
      <c r="AK13" s="91">
        <v>4.3478260869565215</v>
      </c>
      <c r="AL13" s="91">
        <v>1.4492753623188406</v>
      </c>
      <c r="AM13" s="91">
        <v>0</v>
      </c>
      <c r="AN13" s="91">
        <v>1.1267605633802817</v>
      </c>
      <c r="AO13" s="91">
        <v>0</v>
      </c>
      <c r="AP13" s="91">
        <v>0</v>
      </c>
      <c r="AQ13" s="91">
        <v>0</v>
      </c>
      <c r="AR13" s="91">
        <v>0</v>
      </c>
      <c r="AS13" s="91">
        <v>0</v>
      </c>
      <c r="AT13" s="91">
        <v>0</v>
      </c>
      <c r="AU13" s="91">
        <v>0</v>
      </c>
      <c r="AV13" s="91">
        <v>0</v>
      </c>
      <c r="AW13" s="91">
        <v>0</v>
      </c>
      <c r="AX13" s="91">
        <v>0.56338028169014087</v>
      </c>
      <c r="AY13" s="91">
        <v>0</v>
      </c>
      <c r="AZ13" s="91">
        <v>0</v>
      </c>
      <c r="BA13" s="91">
        <v>0</v>
      </c>
      <c r="BB13" s="91">
        <v>0</v>
      </c>
      <c r="BC13" s="91">
        <v>0</v>
      </c>
      <c r="BD13" s="91">
        <v>0.84507042253521114</v>
      </c>
      <c r="BE13" s="91">
        <v>0</v>
      </c>
      <c r="BF13" s="91">
        <v>0</v>
      </c>
      <c r="BG13" s="91">
        <v>0</v>
      </c>
      <c r="BH13" s="91">
        <v>0</v>
      </c>
      <c r="BI13" s="91">
        <v>0.28169014084507044</v>
      </c>
      <c r="BJ13" s="91">
        <v>0</v>
      </c>
      <c r="BK13" s="91">
        <v>0</v>
      </c>
      <c r="BL13" s="91">
        <v>0</v>
      </c>
      <c r="BM13" s="91">
        <v>0</v>
      </c>
      <c r="BN13" s="91">
        <v>0</v>
      </c>
      <c r="BO13" s="91">
        <v>0</v>
      </c>
      <c r="BP13" s="91">
        <v>0</v>
      </c>
      <c r="BQ13" s="91">
        <v>0</v>
      </c>
      <c r="BR13" s="91">
        <v>0</v>
      </c>
      <c r="BS13" s="91">
        <v>0</v>
      </c>
      <c r="BT13" s="91">
        <v>0</v>
      </c>
      <c r="BU13" s="91">
        <v>0</v>
      </c>
      <c r="BV13" s="91">
        <v>0</v>
      </c>
      <c r="BW13" s="91">
        <v>0</v>
      </c>
      <c r="CA13" s="91">
        <v>100</v>
      </c>
      <c r="CD13" s="91">
        <v>100</v>
      </c>
    </row>
    <row r="14" spans="1:82" x14ac:dyDescent="0.2">
      <c r="A14" s="47">
        <v>2</v>
      </c>
      <c r="B14" s="43">
        <v>14</v>
      </c>
      <c r="C14" s="43" t="s">
        <v>426</v>
      </c>
      <c r="D14" s="30">
        <v>114</v>
      </c>
      <c r="E14" s="100">
        <v>174</v>
      </c>
      <c r="F14" s="47">
        <v>114</v>
      </c>
      <c r="G14" s="60">
        <f>'[1]TOWER Revised Pollen - July ''08'!G16</f>
        <v>3792</v>
      </c>
      <c r="I14" s="91">
        <v>1.2987012987012987</v>
      </c>
      <c r="J14" s="91">
        <v>0.97402597402597402</v>
      </c>
      <c r="K14" s="91">
        <v>3.8961038961038961</v>
      </c>
      <c r="L14" s="91">
        <v>0</v>
      </c>
      <c r="M14" s="91">
        <v>0</v>
      </c>
      <c r="N14" s="91">
        <v>0.97402597402597402</v>
      </c>
      <c r="O14" s="91">
        <v>25</v>
      </c>
      <c r="P14" s="91">
        <v>0</v>
      </c>
      <c r="Q14" s="91">
        <v>0</v>
      </c>
      <c r="R14" s="91">
        <v>0</v>
      </c>
      <c r="S14" s="91">
        <v>0</v>
      </c>
      <c r="T14" s="91">
        <v>0</v>
      </c>
      <c r="U14" s="91">
        <v>0</v>
      </c>
      <c r="V14" s="91">
        <v>0</v>
      </c>
      <c r="W14" s="91">
        <v>0.97402597402597402</v>
      </c>
      <c r="X14" s="91">
        <v>0</v>
      </c>
      <c r="Y14" s="91">
        <v>0</v>
      </c>
      <c r="Z14" s="91">
        <v>0</v>
      </c>
      <c r="AA14" s="91">
        <v>0</v>
      </c>
      <c r="AB14" s="91">
        <v>0</v>
      </c>
      <c r="AC14" s="91">
        <v>0</v>
      </c>
      <c r="AD14" s="91">
        <v>1.6233766233766231</v>
      </c>
      <c r="AE14" s="91">
        <v>23.376623376623375</v>
      </c>
      <c r="AF14" s="91">
        <v>1.6233766233766231</v>
      </c>
      <c r="AG14" s="91">
        <v>32.792207792207797</v>
      </c>
      <c r="AH14" s="91">
        <v>0</v>
      </c>
      <c r="AI14" s="91">
        <v>5.8441558441558437</v>
      </c>
      <c r="AJ14" s="91">
        <v>0</v>
      </c>
      <c r="AK14" s="91">
        <v>0.32467532467532467</v>
      </c>
      <c r="AL14" s="91">
        <v>1.2987012987012987</v>
      </c>
      <c r="AM14" s="91">
        <v>1.791044776119403</v>
      </c>
      <c r="AN14" s="91">
        <v>0.29850746268656719</v>
      </c>
      <c r="AO14" s="91">
        <v>0</v>
      </c>
      <c r="AP14" s="91">
        <v>0</v>
      </c>
      <c r="AQ14" s="91">
        <v>0</v>
      </c>
      <c r="AR14" s="91">
        <v>0.29850746268656719</v>
      </c>
      <c r="AS14" s="91">
        <v>0</v>
      </c>
      <c r="AT14" s="91">
        <v>0</v>
      </c>
      <c r="AU14" s="91">
        <v>0</v>
      </c>
      <c r="AV14" s="91">
        <v>0</v>
      </c>
      <c r="AW14" s="91">
        <v>0</v>
      </c>
      <c r="AX14" s="91">
        <v>0</v>
      </c>
      <c r="AY14" s="91">
        <v>0.29850746268656719</v>
      </c>
      <c r="AZ14" s="91">
        <v>0.29850746268656719</v>
      </c>
      <c r="BA14" s="91">
        <v>0</v>
      </c>
      <c r="BB14" s="91">
        <v>0</v>
      </c>
      <c r="BC14" s="91">
        <v>0</v>
      </c>
      <c r="BD14" s="91">
        <v>2.9850746268656714</v>
      </c>
      <c r="BE14" s="91">
        <v>0</v>
      </c>
      <c r="BF14" s="91">
        <v>0.89552238805970152</v>
      </c>
      <c r="BG14" s="91">
        <v>0</v>
      </c>
      <c r="BH14" s="91">
        <v>0</v>
      </c>
      <c r="BI14" s="91">
        <v>0</v>
      </c>
      <c r="BJ14" s="91">
        <v>0</v>
      </c>
      <c r="BK14" s="91">
        <v>0</v>
      </c>
      <c r="BL14" s="91">
        <v>0</v>
      </c>
      <c r="BM14" s="91">
        <v>0</v>
      </c>
      <c r="BN14" s="91">
        <v>0</v>
      </c>
      <c r="BO14" s="91">
        <v>0</v>
      </c>
      <c r="BP14" s="91">
        <v>0</v>
      </c>
      <c r="BQ14" s="91">
        <v>0</v>
      </c>
      <c r="BR14" s="91">
        <v>0</v>
      </c>
      <c r="BS14" s="91">
        <v>0</v>
      </c>
      <c r="BT14" s="91">
        <v>0.59701492537313439</v>
      </c>
      <c r="BU14" s="91">
        <v>0.59701492537313439</v>
      </c>
      <c r="BV14" s="91">
        <v>0</v>
      </c>
      <c r="BW14" s="91">
        <v>0</v>
      </c>
      <c r="CA14" s="91">
        <v>100</v>
      </c>
      <c r="CD14" s="91">
        <v>100</v>
      </c>
    </row>
    <row r="15" spans="1:82" x14ac:dyDescent="0.2">
      <c r="A15" s="47">
        <v>2</v>
      </c>
      <c r="B15" s="43">
        <v>24</v>
      </c>
      <c r="C15" s="43" t="s">
        <v>426</v>
      </c>
      <c r="D15" s="30">
        <v>124</v>
      </c>
      <c r="E15" s="100">
        <v>184</v>
      </c>
      <c r="F15" s="47">
        <v>124</v>
      </c>
      <c r="G15" s="60">
        <f>'[1]TOWER Revised Pollen - July ''08'!G17</f>
        <v>3876</v>
      </c>
      <c r="I15" s="91">
        <v>1.2820512820512819</v>
      </c>
      <c r="J15" s="91">
        <v>0</v>
      </c>
      <c r="K15" s="91">
        <v>3.5256410256410255</v>
      </c>
      <c r="L15" s="91">
        <v>0</v>
      </c>
      <c r="M15" s="91">
        <v>0</v>
      </c>
      <c r="N15" s="91">
        <v>1.9230769230769231</v>
      </c>
      <c r="O15" s="91">
        <v>24.03846153846154</v>
      </c>
      <c r="P15" s="91">
        <v>0.96153846153846156</v>
      </c>
      <c r="Q15" s="91">
        <v>0</v>
      </c>
      <c r="R15" s="91">
        <v>0</v>
      </c>
      <c r="S15" s="91">
        <v>0</v>
      </c>
      <c r="T15" s="91">
        <v>0</v>
      </c>
      <c r="U15" s="91">
        <v>0.32051282051282048</v>
      </c>
      <c r="V15" s="91">
        <v>0.32051282051282048</v>
      </c>
      <c r="W15" s="91">
        <v>0</v>
      </c>
      <c r="X15" s="91">
        <v>0</v>
      </c>
      <c r="Y15" s="91">
        <v>0</v>
      </c>
      <c r="Z15" s="91">
        <v>0</v>
      </c>
      <c r="AA15" s="91">
        <v>0</v>
      </c>
      <c r="AB15" s="91">
        <v>0</v>
      </c>
      <c r="AC15" s="91">
        <v>0</v>
      </c>
      <c r="AD15" s="91">
        <v>0.64102564102564097</v>
      </c>
      <c r="AE15" s="91">
        <v>21.794871794871796</v>
      </c>
      <c r="AF15" s="91">
        <v>1.2820512820512819</v>
      </c>
      <c r="AG15" s="91">
        <v>31.089743589743591</v>
      </c>
      <c r="AH15" s="91">
        <v>0</v>
      </c>
      <c r="AI15" s="91">
        <v>9.9358974358974361</v>
      </c>
      <c r="AJ15" s="91">
        <v>0</v>
      </c>
      <c r="AK15" s="91">
        <v>2.5641025641025639</v>
      </c>
      <c r="AL15" s="91">
        <v>0.32051282051282048</v>
      </c>
      <c r="AM15" s="91">
        <v>0</v>
      </c>
      <c r="AN15" s="91">
        <v>0</v>
      </c>
      <c r="AO15" s="91">
        <v>0</v>
      </c>
      <c r="AP15" s="91">
        <v>0</v>
      </c>
      <c r="AQ15" s="91">
        <v>0</v>
      </c>
      <c r="AR15" s="91">
        <v>0</v>
      </c>
      <c r="AS15" s="91">
        <v>0</v>
      </c>
      <c r="AT15" s="91">
        <v>0</v>
      </c>
      <c r="AU15" s="91">
        <v>0</v>
      </c>
      <c r="AV15" s="91">
        <v>0</v>
      </c>
      <c r="AW15" s="91">
        <v>0</v>
      </c>
      <c r="AX15" s="91">
        <v>0.31645569620253167</v>
      </c>
      <c r="AY15" s="91">
        <v>0</v>
      </c>
      <c r="AZ15" s="91">
        <v>0</v>
      </c>
      <c r="BA15" s="91">
        <v>0</v>
      </c>
      <c r="BB15" s="91">
        <v>0</v>
      </c>
      <c r="BC15" s="91">
        <v>0</v>
      </c>
      <c r="BD15" s="91">
        <v>0.949367088607595</v>
      </c>
      <c r="BE15" s="91">
        <v>0</v>
      </c>
      <c r="BF15" s="91">
        <v>0</v>
      </c>
      <c r="BG15" s="91">
        <v>0</v>
      </c>
      <c r="BH15" s="91">
        <v>0</v>
      </c>
      <c r="BI15" s="91">
        <v>0</v>
      </c>
      <c r="BJ15" s="91">
        <v>0</v>
      </c>
      <c r="BK15" s="91">
        <v>0</v>
      </c>
      <c r="BL15" s="91">
        <v>0</v>
      </c>
      <c r="BM15" s="91">
        <v>0</v>
      </c>
      <c r="BN15" s="91">
        <v>0</v>
      </c>
      <c r="BO15" s="91">
        <v>0</v>
      </c>
      <c r="BP15" s="91">
        <v>0</v>
      </c>
      <c r="BQ15" s="91">
        <v>0</v>
      </c>
      <c r="BR15" s="91">
        <v>0</v>
      </c>
      <c r="BS15" s="91">
        <v>0</v>
      </c>
      <c r="BT15" s="91">
        <v>0</v>
      </c>
      <c r="BU15" s="91">
        <v>0</v>
      </c>
      <c r="BV15" s="91">
        <v>0</v>
      </c>
      <c r="BW15" s="91">
        <v>0</v>
      </c>
      <c r="CA15" s="91">
        <v>100</v>
      </c>
      <c r="CD15" s="91">
        <v>100</v>
      </c>
    </row>
    <row r="16" spans="1:82" x14ac:dyDescent="0.2">
      <c r="A16" s="47">
        <v>2</v>
      </c>
      <c r="B16" s="43">
        <v>34</v>
      </c>
      <c r="C16" s="43" t="s">
        <v>426</v>
      </c>
      <c r="D16" s="30">
        <v>134</v>
      </c>
      <c r="E16" s="100">
        <v>194</v>
      </c>
      <c r="F16" s="47">
        <v>134</v>
      </c>
      <c r="G16" s="60">
        <f>'[1]TOWER Revised Pollen - July ''08'!G18</f>
        <v>3982</v>
      </c>
      <c r="I16" s="91">
        <v>1.9417475728155338</v>
      </c>
      <c r="J16" s="91">
        <v>0</v>
      </c>
      <c r="K16" s="91">
        <v>5.5016181229773462</v>
      </c>
      <c r="L16" s="91">
        <v>1.2944983818770228</v>
      </c>
      <c r="M16" s="91">
        <v>0</v>
      </c>
      <c r="N16" s="91">
        <v>0.3236245954692557</v>
      </c>
      <c r="O16" s="91">
        <v>22.330097087378643</v>
      </c>
      <c r="P16" s="91">
        <v>0</v>
      </c>
      <c r="Q16" s="91">
        <v>0</v>
      </c>
      <c r="R16" s="91">
        <v>0</v>
      </c>
      <c r="S16" s="91">
        <v>0</v>
      </c>
      <c r="T16" s="91">
        <v>0</v>
      </c>
      <c r="U16" s="91">
        <v>0.3236245954692557</v>
      </c>
      <c r="V16" s="91">
        <v>0</v>
      </c>
      <c r="W16" s="91">
        <v>0.64724919093851141</v>
      </c>
      <c r="X16" s="91">
        <v>0</v>
      </c>
      <c r="Y16" s="91">
        <v>0</v>
      </c>
      <c r="Z16" s="91">
        <v>0</v>
      </c>
      <c r="AA16" s="91">
        <v>0</v>
      </c>
      <c r="AB16" s="91">
        <v>0</v>
      </c>
      <c r="AC16" s="91">
        <v>0</v>
      </c>
      <c r="AD16" s="91">
        <v>0.64724919093851141</v>
      </c>
      <c r="AE16" s="91">
        <v>33.980582524271846</v>
      </c>
      <c r="AF16" s="91">
        <v>0</v>
      </c>
      <c r="AG16" s="91">
        <v>24.595469255663431</v>
      </c>
      <c r="AH16" s="91">
        <v>0</v>
      </c>
      <c r="AI16" s="91">
        <v>7.4433656957928811</v>
      </c>
      <c r="AJ16" s="91">
        <v>0</v>
      </c>
      <c r="AK16" s="91">
        <v>0.64724919093851141</v>
      </c>
      <c r="AL16" s="91">
        <v>0.3236245954692557</v>
      </c>
      <c r="AM16" s="91">
        <v>0.6211180124223602</v>
      </c>
      <c r="AN16" s="91">
        <v>1.2422360248447204</v>
      </c>
      <c r="AO16" s="91">
        <v>0</v>
      </c>
      <c r="AP16" s="91">
        <v>0</v>
      </c>
      <c r="AQ16" s="91">
        <v>0</v>
      </c>
      <c r="AR16" s="91">
        <v>0</v>
      </c>
      <c r="AS16" s="91">
        <v>0</v>
      </c>
      <c r="AT16" s="91">
        <v>0</v>
      </c>
      <c r="AU16" s="91">
        <v>0</v>
      </c>
      <c r="AV16" s="91">
        <v>0</v>
      </c>
      <c r="AW16" s="91">
        <v>0</v>
      </c>
      <c r="AX16" s="91">
        <v>0</v>
      </c>
      <c r="AY16" s="91">
        <v>0</v>
      </c>
      <c r="AZ16" s="91">
        <v>0</v>
      </c>
      <c r="BA16" s="91">
        <v>0</v>
      </c>
      <c r="BB16" s="91">
        <v>0</v>
      </c>
      <c r="BC16" s="91">
        <v>0</v>
      </c>
      <c r="BD16" s="91">
        <v>1.5527950310559007</v>
      </c>
      <c r="BE16" s="91">
        <v>0</v>
      </c>
      <c r="BF16" s="91">
        <v>0</v>
      </c>
      <c r="BG16" s="91">
        <v>0</v>
      </c>
      <c r="BH16" s="91">
        <v>0</v>
      </c>
      <c r="BI16" s="91">
        <v>0</v>
      </c>
      <c r="BJ16" s="91">
        <v>0</v>
      </c>
      <c r="BK16" s="91">
        <v>0</v>
      </c>
      <c r="BL16" s="91">
        <v>0</v>
      </c>
      <c r="BM16" s="91">
        <v>0</v>
      </c>
      <c r="BN16" s="91">
        <v>0</v>
      </c>
      <c r="BO16" s="91">
        <v>0</v>
      </c>
      <c r="BP16" s="91">
        <v>0</v>
      </c>
      <c r="BQ16" s="91">
        <v>0</v>
      </c>
      <c r="BR16" s="91">
        <v>0</v>
      </c>
      <c r="BS16" s="91">
        <v>0</v>
      </c>
      <c r="BT16" s="91">
        <v>0</v>
      </c>
      <c r="BU16" s="91">
        <v>0.6211180124223602</v>
      </c>
      <c r="BV16" s="91">
        <v>0</v>
      </c>
      <c r="BW16" s="91">
        <v>0</v>
      </c>
      <c r="CA16" s="91">
        <v>100</v>
      </c>
      <c r="CD16" s="91">
        <v>100</v>
      </c>
    </row>
    <row r="17" spans="1:82" x14ac:dyDescent="0.2">
      <c r="A17" s="47">
        <v>2</v>
      </c>
      <c r="B17" s="43">
        <v>44</v>
      </c>
      <c r="C17" s="43" t="s">
        <v>426</v>
      </c>
      <c r="D17" s="30">
        <v>144</v>
      </c>
      <c r="E17" s="100">
        <v>204</v>
      </c>
      <c r="F17" s="47">
        <v>144</v>
      </c>
      <c r="G17" s="60">
        <f>'[1]TOWER Revised Pollen - July ''08'!G19</f>
        <v>4048</v>
      </c>
      <c r="I17" s="91">
        <v>1.2345679012345678</v>
      </c>
      <c r="J17" s="91">
        <v>0</v>
      </c>
      <c r="K17" s="91">
        <v>5.3497942386831276</v>
      </c>
      <c r="L17" s="91">
        <v>0</v>
      </c>
      <c r="M17" s="91">
        <v>0</v>
      </c>
      <c r="N17" s="91">
        <v>0</v>
      </c>
      <c r="O17" s="91">
        <v>16.049382716049383</v>
      </c>
      <c r="P17" s="91">
        <v>0</v>
      </c>
      <c r="Q17" s="91">
        <v>0</v>
      </c>
      <c r="R17" s="91">
        <v>0</v>
      </c>
      <c r="S17" s="91">
        <v>0</v>
      </c>
      <c r="T17" s="91">
        <v>0</v>
      </c>
      <c r="U17" s="91">
        <v>0</v>
      </c>
      <c r="V17" s="91">
        <v>0.41152263374485598</v>
      </c>
      <c r="W17" s="91">
        <v>0</v>
      </c>
      <c r="X17" s="91">
        <v>0</v>
      </c>
      <c r="Y17" s="91">
        <v>0</v>
      </c>
      <c r="Z17" s="91">
        <v>0</v>
      </c>
      <c r="AA17" s="91">
        <v>0</v>
      </c>
      <c r="AB17" s="91">
        <v>0.82304526748971196</v>
      </c>
      <c r="AC17" s="91">
        <v>0</v>
      </c>
      <c r="AD17" s="91">
        <v>0.82304526748971196</v>
      </c>
      <c r="AE17" s="91">
        <v>30.041152263374489</v>
      </c>
      <c r="AF17" s="91">
        <v>2.4691358024691357</v>
      </c>
      <c r="AG17" s="91">
        <v>31.275720164609055</v>
      </c>
      <c r="AH17" s="91">
        <v>0</v>
      </c>
      <c r="AI17" s="91">
        <v>9.8765432098765427</v>
      </c>
      <c r="AJ17" s="91">
        <v>0</v>
      </c>
      <c r="AK17" s="91">
        <v>1.6460905349794239</v>
      </c>
      <c r="AL17" s="91">
        <v>0</v>
      </c>
      <c r="AM17" s="91">
        <v>0</v>
      </c>
      <c r="AN17" s="91">
        <v>1.5810276679841897</v>
      </c>
      <c r="AO17" s="91">
        <v>0</v>
      </c>
      <c r="AP17" s="91">
        <v>0</v>
      </c>
      <c r="AQ17" s="91">
        <v>0</v>
      </c>
      <c r="AR17" s="91">
        <v>0</v>
      </c>
      <c r="AS17" s="91">
        <v>0.39525691699604742</v>
      </c>
      <c r="AT17" s="91">
        <v>0</v>
      </c>
      <c r="AU17" s="91">
        <v>0</v>
      </c>
      <c r="AV17" s="91">
        <v>0</v>
      </c>
      <c r="AW17" s="91">
        <v>0</v>
      </c>
      <c r="AX17" s="91">
        <v>0.79051383399209485</v>
      </c>
      <c r="AY17" s="91">
        <v>0</v>
      </c>
      <c r="AZ17" s="91">
        <v>0</v>
      </c>
      <c r="BA17" s="91">
        <v>0</v>
      </c>
      <c r="BB17" s="91">
        <v>0</v>
      </c>
      <c r="BC17" s="91">
        <v>0</v>
      </c>
      <c r="BD17" s="91">
        <v>1.1857707509881421</v>
      </c>
      <c r="BE17" s="91">
        <v>0</v>
      </c>
      <c r="BF17" s="91">
        <v>0</v>
      </c>
      <c r="BG17" s="91">
        <v>0</v>
      </c>
      <c r="BH17" s="91">
        <v>0</v>
      </c>
      <c r="BI17" s="91">
        <v>0</v>
      </c>
      <c r="BJ17" s="91">
        <v>0</v>
      </c>
      <c r="BK17" s="91">
        <v>0</v>
      </c>
      <c r="BL17" s="91">
        <v>0</v>
      </c>
      <c r="BM17" s="91">
        <v>0</v>
      </c>
      <c r="BN17" s="91">
        <v>0</v>
      </c>
      <c r="BO17" s="91">
        <v>0</v>
      </c>
      <c r="BP17" s="91">
        <v>0</v>
      </c>
      <c r="BQ17" s="91">
        <v>0</v>
      </c>
      <c r="BR17" s="91">
        <v>0</v>
      </c>
      <c r="BS17" s="91">
        <v>0</v>
      </c>
      <c r="BT17" s="91">
        <v>0</v>
      </c>
      <c r="BU17" s="91">
        <v>0</v>
      </c>
      <c r="BV17" s="91">
        <v>0</v>
      </c>
      <c r="BW17" s="91">
        <v>0</v>
      </c>
      <c r="CA17" s="91">
        <v>100</v>
      </c>
      <c r="CD17" s="91">
        <v>100</v>
      </c>
    </row>
    <row r="18" spans="1:82" x14ac:dyDescent="0.2">
      <c r="A18" s="47">
        <v>2</v>
      </c>
      <c r="B18" s="43">
        <v>54</v>
      </c>
      <c r="C18" s="43" t="s">
        <v>426</v>
      </c>
      <c r="D18" s="30">
        <v>154</v>
      </c>
      <c r="E18" s="100">
        <v>214</v>
      </c>
      <c r="F18" s="47">
        <v>154</v>
      </c>
      <c r="G18" s="60">
        <f>'[1]TOWER Revised Pollen - July ''08'!G20</f>
        <v>4245</v>
      </c>
      <c r="I18" s="91">
        <v>0.4</v>
      </c>
      <c r="J18" s="91">
        <v>0.4</v>
      </c>
      <c r="K18" s="91">
        <v>6</v>
      </c>
      <c r="L18" s="91">
        <v>0.8</v>
      </c>
      <c r="M18" s="91">
        <v>0</v>
      </c>
      <c r="N18" s="91">
        <v>0.8</v>
      </c>
      <c r="O18" s="91">
        <v>23.200000000000003</v>
      </c>
      <c r="P18" s="91">
        <v>0.4</v>
      </c>
      <c r="Q18" s="91">
        <v>0</v>
      </c>
      <c r="R18" s="91">
        <v>0</v>
      </c>
      <c r="S18" s="91">
        <v>0</v>
      </c>
      <c r="T18" s="91">
        <v>0</v>
      </c>
      <c r="U18" s="91">
        <v>0.4</v>
      </c>
      <c r="V18" s="91">
        <v>0</v>
      </c>
      <c r="W18" s="91">
        <v>0</v>
      </c>
      <c r="X18" s="91">
        <v>0</v>
      </c>
      <c r="Y18" s="91">
        <v>0</v>
      </c>
      <c r="Z18" s="91">
        <v>0</v>
      </c>
      <c r="AA18" s="91">
        <v>0</v>
      </c>
      <c r="AB18" s="91">
        <v>0.4</v>
      </c>
      <c r="AC18" s="91">
        <v>0</v>
      </c>
      <c r="AD18" s="91">
        <v>0</v>
      </c>
      <c r="AE18" s="91">
        <v>20</v>
      </c>
      <c r="AF18" s="91">
        <v>4.8</v>
      </c>
      <c r="AG18" s="91">
        <v>30.8</v>
      </c>
      <c r="AH18" s="91">
        <v>0</v>
      </c>
      <c r="AI18" s="91">
        <v>10</v>
      </c>
      <c r="AJ18" s="91">
        <v>0</v>
      </c>
      <c r="AK18" s="91">
        <v>0.8</v>
      </c>
      <c r="AL18" s="91">
        <v>0.8</v>
      </c>
      <c r="AM18" s="91">
        <v>0</v>
      </c>
      <c r="AN18" s="91">
        <v>0</v>
      </c>
      <c r="AO18" s="91">
        <v>0</v>
      </c>
      <c r="AP18" s="91">
        <v>0</v>
      </c>
      <c r="AQ18" s="91">
        <v>0</v>
      </c>
      <c r="AR18" s="91">
        <v>0.77821011673151752</v>
      </c>
      <c r="AS18" s="91">
        <v>0</v>
      </c>
      <c r="AT18" s="91">
        <v>0</v>
      </c>
      <c r="AU18" s="91">
        <v>0</v>
      </c>
      <c r="AV18" s="91">
        <v>0</v>
      </c>
      <c r="AW18" s="91">
        <v>0</v>
      </c>
      <c r="AX18" s="91">
        <v>0</v>
      </c>
      <c r="AY18" s="91">
        <v>0</v>
      </c>
      <c r="AZ18" s="91">
        <v>0</v>
      </c>
      <c r="BA18" s="91">
        <v>0</v>
      </c>
      <c r="BB18" s="91">
        <v>0</v>
      </c>
      <c r="BC18" s="91">
        <v>0</v>
      </c>
      <c r="BD18" s="91">
        <v>1.9455252918287937</v>
      </c>
      <c r="BE18" s="91">
        <v>0</v>
      </c>
      <c r="BF18" s="91">
        <v>0</v>
      </c>
      <c r="BG18" s="91">
        <v>0</v>
      </c>
      <c r="BH18" s="91">
        <v>0</v>
      </c>
      <c r="BI18" s="91">
        <v>0</v>
      </c>
      <c r="BJ18" s="91">
        <v>0</v>
      </c>
      <c r="BK18" s="91">
        <v>0</v>
      </c>
      <c r="BL18" s="91">
        <v>0</v>
      </c>
      <c r="BM18" s="91">
        <v>0</v>
      </c>
      <c r="BN18" s="91">
        <v>0</v>
      </c>
      <c r="BO18" s="91">
        <v>0</v>
      </c>
      <c r="BP18" s="91">
        <v>0</v>
      </c>
      <c r="BQ18" s="91">
        <v>0</v>
      </c>
      <c r="BR18" s="91">
        <v>0</v>
      </c>
      <c r="BS18" s="91">
        <v>0</v>
      </c>
      <c r="BT18" s="91">
        <v>0</v>
      </c>
      <c r="BU18" s="91">
        <v>0</v>
      </c>
      <c r="BV18" s="91">
        <v>0</v>
      </c>
      <c r="BW18" s="91">
        <v>0</v>
      </c>
      <c r="CA18" s="91">
        <v>100</v>
      </c>
      <c r="CD18" s="91">
        <v>100</v>
      </c>
    </row>
    <row r="19" spans="1:82" x14ac:dyDescent="0.2">
      <c r="A19" s="47">
        <v>2</v>
      </c>
      <c r="B19" s="43">
        <v>64</v>
      </c>
      <c r="C19" s="43" t="s">
        <v>426</v>
      </c>
      <c r="D19" s="30">
        <v>164</v>
      </c>
      <c r="E19" s="100">
        <v>224</v>
      </c>
      <c r="F19" s="47">
        <v>164</v>
      </c>
      <c r="G19" s="60">
        <f>'[1]TOWER Revised Pollen - July ''08'!G21</f>
        <v>4365</v>
      </c>
      <c r="I19" s="91">
        <v>0.66225165562913912</v>
      </c>
      <c r="J19" s="91">
        <v>0.66225165562913912</v>
      </c>
      <c r="K19" s="91">
        <v>15.894039735099339</v>
      </c>
      <c r="L19" s="91">
        <v>0</v>
      </c>
      <c r="M19" s="91">
        <v>0</v>
      </c>
      <c r="N19" s="91">
        <v>1.3245033112582782</v>
      </c>
      <c r="O19" s="91">
        <v>5.9602649006622519</v>
      </c>
      <c r="P19" s="91">
        <v>0</v>
      </c>
      <c r="Q19" s="91">
        <v>0</v>
      </c>
      <c r="R19" s="91">
        <v>0</v>
      </c>
      <c r="S19" s="91">
        <v>0</v>
      </c>
      <c r="T19" s="91">
        <v>0</v>
      </c>
      <c r="U19" s="91">
        <v>0</v>
      </c>
      <c r="V19" s="91">
        <v>0</v>
      </c>
      <c r="W19" s="91">
        <v>0.66225165562913912</v>
      </c>
      <c r="X19" s="91">
        <v>0</v>
      </c>
      <c r="Y19" s="91">
        <v>0</v>
      </c>
      <c r="Z19" s="91">
        <v>0</v>
      </c>
      <c r="AA19" s="91">
        <v>0</v>
      </c>
      <c r="AB19" s="91">
        <v>0</v>
      </c>
      <c r="AC19" s="91">
        <v>0</v>
      </c>
      <c r="AD19" s="91">
        <v>0.66225165562913912</v>
      </c>
      <c r="AE19" s="91">
        <v>36.092715231788084</v>
      </c>
      <c r="AF19" s="91">
        <v>1.6556291390728477</v>
      </c>
      <c r="AG19" s="91">
        <v>24.172185430463578</v>
      </c>
      <c r="AH19" s="91">
        <v>0</v>
      </c>
      <c r="AI19" s="91">
        <v>6.2913907284768218</v>
      </c>
      <c r="AJ19" s="91">
        <v>0</v>
      </c>
      <c r="AK19" s="91">
        <v>4.3046357615894042</v>
      </c>
      <c r="AL19" s="91">
        <v>1.6556291390728477</v>
      </c>
      <c r="AM19" s="91">
        <v>0.65146579804560267</v>
      </c>
      <c r="AN19" s="91">
        <v>0</v>
      </c>
      <c r="AO19" s="91">
        <v>0</v>
      </c>
      <c r="AP19" s="91">
        <v>0</v>
      </c>
      <c r="AQ19" s="91">
        <v>0</v>
      </c>
      <c r="AR19" s="91">
        <v>0</v>
      </c>
      <c r="AS19" s="91">
        <v>0</v>
      </c>
      <c r="AT19" s="91">
        <v>0</v>
      </c>
      <c r="AU19" s="91">
        <v>0</v>
      </c>
      <c r="AV19" s="91">
        <v>0</v>
      </c>
      <c r="AW19" s="91">
        <v>0</v>
      </c>
      <c r="AX19" s="91">
        <v>0</v>
      </c>
      <c r="AY19" s="91">
        <v>0</v>
      </c>
      <c r="AZ19" s="91">
        <v>0.32573289902280134</v>
      </c>
      <c r="BA19" s="91">
        <v>0</v>
      </c>
      <c r="BB19" s="91">
        <v>0</v>
      </c>
      <c r="BC19" s="91">
        <v>0</v>
      </c>
      <c r="BD19" s="91">
        <v>0.65146579804560267</v>
      </c>
      <c r="BE19" s="91">
        <v>0</v>
      </c>
      <c r="BF19" s="91">
        <v>0</v>
      </c>
      <c r="BG19" s="91">
        <v>0</v>
      </c>
      <c r="BH19" s="91">
        <v>0</v>
      </c>
      <c r="BI19" s="91">
        <v>0</v>
      </c>
      <c r="BJ19" s="91">
        <v>0</v>
      </c>
      <c r="BK19" s="91">
        <v>0</v>
      </c>
      <c r="BL19" s="91">
        <v>0</v>
      </c>
      <c r="BM19" s="91">
        <v>0</v>
      </c>
      <c r="BN19" s="91">
        <v>0</v>
      </c>
      <c r="BO19" s="91">
        <v>0</v>
      </c>
      <c r="BP19" s="91">
        <v>0</v>
      </c>
      <c r="BQ19" s="91">
        <v>0</v>
      </c>
      <c r="BR19" s="91">
        <v>0</v>
      </c>
      <c r="BS19" s="91">
        <v>0</v>
      </c>
      <c r="BT19" s="91">
        <v>0</v>
      </c>
      <c r="BU19" s="91">
        <v>0</v>
      </c>
      <c r="BV19" s="91">
        <v>0</v>
      </c>
      <c r="BW19" s="91">
        <v>0</v>
      </c>
      <c r="CA19" s="91">
        <v>100</v>
      </c>
      <c r="CD19" s="91">
        <v>100</v>
      </c>
    </row>
    <row r="20" spans="1:82" x14ac:dyDescent="0.2">
      <c r="A20" s="47">
        <v>2</v>
      </c>
      <c r="B20" s="43">
        <v>74</v>
      </c>
      <c r="C20" s="43" t="s">
        <v>426</v>
      </c>
      <c r="D20" s="30">
        <v>174</v>
      </c>
      <c r="E20" s="100">
        <v>234</v>
      </c>
      <c r="F20" s="47">
        <v>174</v>
      </c>
      <c r="G20" s="60">
        <f>'[1]TOWER Revised Pollen - July ''08'!G22</f>
        <v>4542</v>
      </c>
      <c r="I20" s="91">
        <v>0.78740157480314954</v>
      </c>
      <c r="J20" s="91">
        <v>0.39370078740157477</v>
      </c>
      <c r="K20" s="91">
        <v>5.5118110236220472</v>
      </c>
      <c r="L20" s="91">
        <v>0</v>
      </c>
      <c r="M20" s="91">
        <v>0</v>
      </c>
      <c r="N20" s="91">
        <v>2.7559055118110236</v>
      </c>
      <c r="O20" s="91">
        <v>9.0551181102362204</v>
      </c>
      <c r="P20" s="91">
        <v>0</v>
      </c>
      <c r="Q20" s="91">
        <v>0</v>
      </c>
      <c r="R20" s="91">
        <v>0.39370078740157477</v>
      </c>
      <c r="S20" s="91">
        <v>0</v>
      </c>
      <c r="T20" s="91">
        <v>0</v>
      </c>
      <c r="U20" s="91">
        <v>0</v>
      </c>
      <c r="V20" s="91">
        <v>0</v>
      </c>
      <c r="W20" s="91">
        <v>0.39370078740157477</v>
      </c>
      <c r="X20" s="91">
        <v>0</v>
      </c>
      <c r="Y20" s="91">
        <v>0</v>
      </c>
      <c r="Z20" s="91">
        <v>0</v>
      </c>
      <c r="AA20" s="91">
        <v>0</v>
      </c>
      <c r="AB20" s="91">
        <v>0.39370078740157477</v>
      </c>
      <c r="AC20" s="91">
        <v>0.39370078740157477</v>
      </c>
      <c r="AD20" s="91">
        <v>0</v>
      </c>
      <c r="AE20" s="91">
        <v>25.590551181102363</v>
      </c>
      <c r="AF20" s="91">
        <v>2.3622047244094486</v>
      </c>
      <c r="AG20" s="91">
        <v>41.732283464566926</v>
      </c>
      <c r="AH20" s="91">
        <v>0</v>
      </c>
      <c r="AI20" s="91">
        <v>6.6929133858267722</v>
      </c>
      <c r="AJ20" s="91">
        <v>0</v>
      </c>
      <c r="AK20" s="91">
        <v>3.5433070866141732</v>
      </c>
      <c r="AL20" s="91">
        <v>0</v>
      </c>
      <c r="AM20" s="91">
        <v>0.37735849056603776</v>
      </c>
      <c r="AN20" s="91">
        <v>0.75471698113207553</v>
      </c>
      <c r="AO20" s="91">
        <v>0</v>
      </c>
      <c r="AP20" s="91">
        <v>0</v>
      </c>
      <c r="AQ20" s="91">
        <v>0</v>
      </c>
      <c r="AR20" s="91">
        <v>0.75471698113207553</v>
      </c>
      <c r="AS20" s="91">
        <v>0</v>
      </c>
      <c r="AT20" s="91">
        <v>0</v>
      </c>
      <c r="AU20" s="91">
        <v>0</v>
      </c>
      <c r="AV20" s="91">
        <v>0</v>
      </c>
      <c r="AW20" s="91">
        <v>0</v>
      </c>
      <c r="AX20" s="91">
        <v>0</v>
      </c>
      <c r="AY20" s="91">
        <v>0</v>
      </c>
      <c r="AZ20" s="91">
        <v>0.37735849056603776</v>
      </c>
      <c r="BA20" s="91">
        <v>0</v>
      </c>
      <c r="BB20" s="91">
        <v>0</v>
      </c>
      <c r="BC20" s="91">
        <v>0</v>
      </c>
      <c r="BD20" s="91">
        <v>1.5094339622641511</v>
      </c>
      <c r="BE20" s="91">
        <v>0</v>
      </c>
      <c r="BF20" s="91">
        <v>0</v>
      </c>
      <c r="BG20" s="91">
        <v>0</v>
      </c>
      <c r="BH20" s="91">
        <v>0</v>
      </c>
      <c r="BI20" s="91">
        <v>0</v>
      </c>
      <c r="BJ20" s="91">
        <v>0</v>
      </c>
      <c r="BK20" s="91">
        <v>0</v>
      </c>
      <c r="BL20" s="91">
        <v>0</v>
      </c>
      <c r="BM20" s="91">
        <v>0</v>
      </c>
      <c r="BN20" s="91">
        <v>0</v>
      </c>
      <c r="BO20" s="91">
        <v>0</v>
      </c>
      <c r="BP20" s="91">
        <v>0.37735849056603776</v>
      </c>
      <c r="BQ20" s="91">
        <v>0</v>
      </c>
      <c r="BR20" s="91">
        <v>0</v>
      </c>
      <c r="BS20" s="91">
        <v>0</v>
      </c>
      <c r="BT20" s="91">
        <v>0</v>
      </c>
      <c r="BU20" s="91">
        <v>0</v>
      </c>
      <c r="BV20" s="91">
        <v>0</v>
      </c>
      <c r="BW20" s="91">
        <v>0</v>
      </c>
      <c r="CA20" s="91">
        <v>100</v>
      </c>
      <c r="CD20" s="91">
        <v>100</v>
      </c>
    </row>
    <row r="21" spans="1:82" x14ac:dyDescent="0.2">
      <c r="A21" s="47">
        <v>2</v>
      </c>
      <c r="B21" s="43">
        <v>80</v>
      </c>
      <c r="C21" s="43" t="s">
        <v>425</v>
      </c>
      <c r="D21" s="30">
        <v>180</v>
      </c>
      <c r="E21" s="100">
        <v>240</v>
      </c>
      <c r="F21" s="47">
        <v>179</v>
      </c>
      <c r="G21" s="60">
        <f>'[1]TOWER Revised Pollen - July ''08'!G23</f>
        <v>4607</v>
      </c>
      <c r="I21" s="91">
        <v>0.32626427406199021</v>
      </c>
      <c r="J21" s="91">
        <v>1.6313213703099509</v>
      </c>
      <c r="K21" s="91">
        <v>6.8515497553017948</v>
      </c>
      <c r="L21" s="91">
        <v>2.2838499184339316</v>
      </c>
      <c r="M21" s="91">
        <v>0.65252854812398042</v>
      </c>
      <c r="N21" s="91">
        <v>0.65252854812398042</v>
      </c>
      <c r="O21" s="91">
        <v>8.1566068515497552</v>
      </c>
      <c r="P21" s="91">
        <v>0</v>
      </c>
      <c r="Q21" s="91">
        <v>0</v>
      </c>
      <c r="R21" s="91">
        <v>0</v>
      </c>
      <c r="S21" s="91">
        <v>0</v>
      </c>
      <c r="T21" s="91">
        <v>0</v>
      </c>
      <c r="U21" s="91">
        <v>0.97879282218597052</v>
      </c>
      <c r="V21" s="91">
        <v>0</v>
      </c>
      <c r="W21" s="91">
        <v>1.957585644371941</v>
      </c>
      <c r="X21" s="91">
        <v>0</v>
      </c>
      <c r="Y21" s="91">
        <v>0</v>
      </c>
      <c r="Z21" s="91">
        <v>0</v>
      </c>
      <c r="AA21" s="91">
        <v>0</v>
      </c>
      <c r="AB21" s="91">
        <v>0</v>
      </c>
      <c r="AC21" s="91">
        <v>1.3050570962479608</v>
      </c>
      <c r="AD21" s="91">
        <v>0.65252854812398042</v>
      </c>
      <c r="AE21" s="91">
        <v>0.97879282218597052</v>
      </c>
      <c r="AF21" s="91">
        <v>12.071778140293638</v>
      </c>
      <c r="AG21" s="91">
        <v>48.450244698205545</v>
      </c>
      <c r="AH21" s="91">
        <v>0</v>
      </c>
      <c r="AI21" s="91">
        <v>8.1566068515497552</v>
      </c>
      <c r="AJ21" s="91">
        <v>0</v>
      </c>
      <c r="AK21" s="91">
        <v>4.2414355628058731</v>
      </c>
      <c r="AL21" s="91">
        <v>0.65252854812398042</v>
      </c>
      <c r="AM21" s="91">
        <v>1.199400299850075</v>
      </c>
      <c r="AN21" s="91">
        <v>1.4992503748125936</v>
      </c>
      <c r="AO21" s="91">
        <v>0</v>
      </c>
      <c r="AP21" s="91">
        <v>0</v>
      </c>
      <c r="AQ21" s="91">
        <v>0</v>
      </c>
      <c r="AR21" s="91">
        <v>0</v>
      </c>
      <c r="AS21" s="91">
        <v>0</v>
      </c>
      <c r="AT21" s="91">
        <v>0.29985007496251875</v>
      </c>
      <c r="AU21" s="91">
        <v>0.59970014992503751</v>
      </c>
      <c r="AV21" s="91">
        <v>0</v>
      </c>
      <c r="AW21" s="91">
        <v>0</v>
      </c>
      <c r="AX21" s="91">
        <v>0</v>
      </c>
      <c r="AY21" s="91">
        <v>0</v>
      </c>
      <c r="AZ21" s="91">
        <v>0.59970014992503751</v>
      </c>
      <c r="BA21" s="91">
        <v>0</v>
      </c>
      <c r="BB21" s="91">
        <v>0</v>
      </c>
      <c r="BC21" s="91">
        <v>0</v>
      </c>
      <c r="BD21" s="91">
        <v>0</v>
      </c>
      <c r="BE21" s="91">
        <v>0</v>
      </c>
      <c r="BF21" s="91">
        <v>0.29985007496251875</v>
      </c>
      <c r="BG21" s="91">
        <v>0.29985007496251875</v>
      </c>
      <c r="BH21" s="91">
        <v>0.29985007496251875</v>
      </c>
      <c r="BI21" s="91">
        <v>0</v>
      </c>
      <c r="BJ21" s="91">
        <v>0.59970014992503751</v>
      </c>
      <c r="BK21" s="91">
        <v>0</v>
      </c>
      <c r="BL21" s="91">
        <v>0.29985007496251875</v>
      </c>
      <c r="BM21" s="91">
        <v>0</v>
      </c>
      <c r="BN21" s="91">
        <v>0</v>
      </c>
      <c r="BO21" s="91">
        <v>0.29985007496251875</v>
      </c>
      <c r="BP21" s="91">
        <v>0</v>
      </c>
      <c r="BQ21" s="91">
        <v>0</v>
      </c>
      <c r="BR21" s="91">
        <v>0</v>
      </c>
      <c r="BS21" s="91">
        <v>0.29985007496251875</v>
      </c>
      <c r="BT21" s="91">
        <v>0</v>
      </c>
      <c r="BU21" s="91">
        <v>0</v>
      </c>
      <c r="BV21" s="91">
        <v>1.199400299850075</v>
      </c>
      <c r="BW21" s="91">
        <v>0.29985007496251875</v>
      </c>
      <c r="CA21" s="91">
        <v>100</v>
      </c>
      <c r="CD21" s="91">
        <v>100</v>
      </c>
    </row>
    <row r="22" spans="1:82" x14ac:dyDescent="0.2">
      <c r="A22" s="47">
        <v>2</v>
      </c>
      <c r="B22" s="43">
        <v>81</v>
      </c>
      <c r="C22" s="43" t="s">
        <v>425</v>
      </c>
      <c r="D22" s="30">
        <v>181</v>
      </c>
      <c r="E22" s="100">
        <v>241</v>
      </c>
      <c r="F22" s="47">
        <v>180</v>
      </c>
      <c r="G22" s="60">
        <f>'[1]TOWER Revised Pollen - July ''08'!G24</f>
        <v>4617</v>
      </c>
      <c r="I22" s="91">
        <v>0.32573289902280134</v>
      </c>
      <c r="J22" s="91">
        <v>0.97719869706840379</v>
      </c>
      <c r="K22" s="91">
        <v>5.2117263843648214</v>
      </c>
      <c r="L22" s="91">
        <v>1.3029315960912053</v>
      </c>
      <c r="M22" s="91">
        <v>1.3029315960912053</v>
      </c>
      <c r="N22" s="91">
        <v>1.3029315960912053</v>
      </c>
      <c r="O22" s="91">
        <v>9.4462540716612384</v>
      </c>
      <c r="P22" s="91">
        <v>0</v>
      </c>
      <c r="Q22" s="91">
        <v>0</v>
      </c>
      <c r="R22" s="91">
        <v>0</v>
      </c>
      <c r="S22" s="91">
        <v>0</v>
      </c>
      <c r="T22" s="91">
        <v>0.65146579804560267</v>
      </c>
      <c r="U22" s="91">
        <v>0.65146579804560267</v>
      </c>
      <c r="V22" s="91">
        <v>0.32573289902280134</v>
      </c>
      <c r="W22" s="91">
        <v>1.6286644951140066</v>
      </c>
      <c r="X22" s="91">
        <v>0</v>
      </c>
      <c r="Y22" s="91">
        <v>0</v>
      </c>
      <c r="Z22" s="91">
        <v>0</v>
      </c>
      <c r="AA22" s="91">
        <v>0</v>
      </c>
      <c r="AB22" s="91">
        <v>0</v>
      </c>
      <c r="AC22" s="91">
        <v>0.97719869706840379</v>
      </c>
      <c r="AD22" s="91">
        <v>0</v>
      </c>
      <c r="AE22" s="91">
        <v>1.6286644951140066</v>
      </c>
      <c r="AF22" s="91">
        <v>11.400651465798045</v>
      </c>
      <c r="AG22" s="91">
        <v>49.185667752442995</v>
      </c>
      <c r="AH22" s="91">
        <v>0</v>
      </c>
      <c r="AI22" s="91">
        <v>9.120521172638437</v>
      </c>
      <c r="AJ22" s="91">
        <v>0</v>
      </c>
      <c r="AK22" s="91">
        <v>2.6058631921824107</v>
      </c>
      <c r="AL22" s="91">
        <v>1.9543973941368076</v>
      </c>
      <c r="AM22" s="91">
        <v>0.90090090090090091</v>
      </c>
      <c r="AN22" s="91">
        <v>0.60060060060060061</v>
      </c>
      <c r="AO22" s="91">
        <v>0</v>
      </c>
      <c r="AP22" s="91">
        <v>0</v>
      </c>
      <c r="AQ22" s="91">
        <v>0.3003003003003003</v>
      </c>
      <c r="AR22" s="91">
        <v>0.3003003003003003</v>
      </c>
      <c r="AS22" s="91">
        <v>0</v>
      </c>
      <c r="AT22" s="91">
        <v>0</v>
      </c>
      <c r="AU22" s="91">
        <v>0.90090090090090091</v>
      </c>
      <c r="AV22" s="91">
        <v>0</v>
      </c>
      <c r="AW22" s="91">
        <v>0</v>
      </c>
      <c r="AX22" s="91">
        <v>0.3003003003003003</v>
      </c>
      <c r="AY22" s="91">
        <v>0</v>
      </c>
      <c r="AZ22" s="91">
        <v>0.3003003003003003</v>
      </c>
      <c r="BA22" s="91">
        <v>0</v>
      </c>
      <c r="BB22" s="91">
        <v>0</v>
      </c>
      <c r="BC22" s="91">
        <v>0</v>
      </c>
      <c r="BD22" s="91">
        <v>0</v>
      </c>
      <c r="BE22" s="91">
        <v>0</v>
      </c>
      <c r="BF22" s="91">
        <v>0.60060060060060061</v>
      </c>
      <c r="BG22" s="91">
        <v>0</v>
      </c>
      <c r="BH22" s="91">
        <v>1.2012012012012012</v>
      </c>
      <c r="BI22" s="91">
        <v>0</v>
      </c>
      <c r="BJ22" s="91">
        <v>0</v>
      </c>
      <c r="BK22" s="91">
        <v>0</v>
      </c>
      <c r="BL22" s="91">
        <v>0</v>
      </c>
      <c r="BM22" s="91">
        <v>0</v>
      </c>
      <c r="BN22" s="91">
        <v>0</v>
      </c>
      <c r="BO22" s="91">
        <v>0.3003003003003003</v>
      </c>
      <c r="BP22" s="91">
        <v>0</v>
      </c>
      <c r="BQ22" s="91">
        <v>0</v>
      </c>
      <c r="BR22" s="91">
        <v>0</v>
      </c>
      <c r="BS22" s="91">
        <v>0.60060060060060061</v>
      </c>
      <c r="BT22" s="91">
        <v>0</v>
      </c>
      <c r="BU22" s="91">
        <v>0</v>
      </c>
      <c r="BV22" s="91">
        <v>0.60060060060060061</v>
      </c>
      <c r="BW22" s="91">
        <v>0.90090090090090091</v>
      </c>
      <c r="CA22" s="91">
        <v>100</v>
      </c>
      <c r="CD22" s="91">
        <v>100</v>
      </c>
    </row>
    <row r="23" spans="1:82" x14ac:dyDescent="0.2">
      <c r="A23" s="47">
        <v>2</v>
      </c>
      <c r="B23" s="43">
        <v>82</v>
      </c>
      <c r="C23" s="43" t="s">
        <v>425</v>
      </c>
      <c r="D23" s="30">
        <v>182</v>
      </c>
      <c r="E23" s="100">
        <v>242</v>
      </c>
      <c r="F23" s="47">
        <v>181</v>
      </c>
      <c r="G23" s="60">
        <f>'[1]TOWER Revised Pollen - July ''08'!G25</f>
        <v>4628</v>
      </c>
      <c r="I23" s="91">
        <v>0</v>
      </c>
      <c r="J23" s="91">
        <v>4.0268456375838921</v>
      </c>
      <c r="K23" s="91">
        <v>5.3691275167785237</v>
      </c>
      <c r="L23" s="91">
        <v>1.3422818791946309</v>
      </c>
      <c r="M23" s="91">
        <v>0</v>
      </c>
      <c r="N23" s="91">
        <v>2.0134228187919461</v>
      </c>
      <c r="O23" s="91">
        <v>9.0604026845637584</v>
      </c>
      <c r="P23" s="91">
        <v>0.33557046979865773</v>
      </c>
      <c r="Q23" s="91">
        <v>0</v>
      </c>
      <c r="R23" s="91">
        <v>0</v>
      </c>
      <c r="S23" s="91">
        <v>0</v>
      </c>
      <c r="T23" s="91">
        <v>0.33557046979865773</v>
      </c>
      <c r="U23" s="91">
        <v>1.006711409395973</v>
      </c>
      <c r="V23" s="91">
        <v>0</v>
      </c>
      <c r="W23" s="91">
        <v>0.67114093959731547</v>
      </c>
      <c r="X23" s="91">
        <v>0</v>
      </c>
      <c r="Y23" s="91">
        <v>0</v>
      </c>
      <c r="Z23" s="91">
        <v>0</v>
      </c>
      <c r="AA23" s="91">
        <v>0.33557046979865773</v>
      </c>
      <c r="AB23" s="91">
        <v>0</v>
      </c>
      <c r="AC23" s="91">
        <v>1.6778523489932886</v>
      </c>
      <c r="AD23" s="91">
        <v>0.67114093959731547</v>
      </c>
      <c r="AE23" s="91">
        <v>3.6912751677852351</v>
      </c>
      <c r="AF23" s="91">
        <v>9.7315436241610733</v>
      </c>
      <c r="AG23" s="91">
        <v>45.63758389261745</v>
      </c>
      <c r="AH23" s="91">
        <v>0</v>
      </c>
      <c r="AI23" s="91">
        <v>9.7315436241610733</v>
      </c>
      <c r="AJ23" s="91">
        <v>0</v>
      </c>
      <c r="AK23" s="91">
        <v>3.0201342281879198</v>
      </c>
      <c r="AL23" s="91">
        <v>1.3422818791946309</v>
      </c>
      <c r="AM23" s="91">
        <v>0.61919504643962853</v>
      </c>
      <c r="AN23" s="91">
        <v>1.2383900928792571</v>
      </c>
      <c r="AO23" s="91">
        <v>0</v>
      </c>
      <c r="AP23" s="91">
        <v>0</v>
      </c>
      <c r="AQ23" s="91">
        <v>0.61919504643962853</v>
      </c>
      <c r="AR23" s="91">
        <v>0</v>
      </c>
      <c r="AS23" s="91">
        <v>0</v>
      </c>
      <c r="AT23" s="91">
        <v>0</v>
      </c>
      <c r="AU23" s="91">
        <v>0.61919504643962853</v>
      </c>
      <c r="AV23" s="91">
        <v>0</v>
      </c>
      <c r="AW23" s="91">
        <v>0.30959752321981426</v>
      </c>
      <c r="AX23" s="91">
        <v>0.61919504643962853</v>
      </c>
      <c r="AY23" s="91">
        <v>0</v>
      </c>
      <c r="AZ23" s="91">
        <v>0.92879256965944268</v>
      </c>
      <c r="BA23" s="91">
        <v>0</v>
      </c>
      <c r="BB23" s="91">
        <v>0</v>
      </c>
      <c r="BC23" s="91">
        <v>0</v>
      </c>
      <c r="BD23" s="91">
        <v>0</v>
      </c>
      <c r="BE23" s="91">
        <v>0</v>
      </c>
      <c r="BF23" s="91">
        <v>0.30959752321981426</v>
      </c>
      <c r="BG23" s="91">
        <v>0.61919504643962853</v>
      </c>
      <c r="BH23" s="91">
        <v>0</v>
      </c>
      <c r="BI23" s="91">
        <v>0</v>
      </c>
      <c r="BJ23" s="91">
        <v>0</v>
      </c>
      <c r="BK23" s="91">
        <v>0</v>
      </c>
      <c r="BL23" s="91">
        <v>0.30959752321981426</v>
      </c>
      <c r="BM23" s="91">
        <v>0</v>
      </c>
      <c r="BN23" s="91">
        <v>0</v>
      </c>
      <c r="BO23" s="91">
        <v>0</v>
      </c>
      <c r="BP23" s="91">
        <v>0</v>
      </c>
      <c r="BQ23" s="91">
        <v>0</v>
      </c>
      <c r="BR23" s="91">
        <v>0</v>
      </c>
      <c r="BS23" s="91">
        <v>0.30959752321981426</v>
      </c>
      <c r="BT23" s="91">
        <v>0</v>
      </c>
      <c r="BU23" s="91">
        <v>0</v>
      </c>
      <c r="BV23" s="91">
        <v>0.61919504643962853</v>
      </c>
      <c r="BW23" s="91">
        <v>0.61919504643962853</v>
      </c>
      <c r="CA23" s="91">
        <v>100</v>
      </c>
      <c r="CD23" s="91">
        <v>100</v>
      </c>
    </row>
    <row r="24" spans="1:82" x14ac:dyDescent="0.2">
      <c r="A24" s="47">
        <v>2</v>
      </c>
      <c r="B24" s="43">
        <v>83</v>
      </c>
      <c r="C24" s="43" t="s">
        <v>425</v>
      </c>
      <c r="D24" s="30">
        <v>183</v>
      </c>
      <c r="E24" s="100">
        <v>243</v>
      </c>
      <c r="F24" s="47">
        <v>182</v>
      </c>
      <c r="G24" s="60">
        <f>'[1]TOWER Revised Pollen - July ''08'!G26</f>
        <v>4638</v>
      </c>
      <c r="I24" s="91">
        <v>0.3401360544217687</v>
      </c>
      <c r="J24" s="91">
        <v>0.68027210884353739</v>
      </c>
      <c r="K24" s="91">
        <v>4.7619047619047619</v>
      </c>
      <c r="L24" s="91">
        <v>2.7210884353741496</v>
      </c>
      <c r="M24" s="91">
        <v>0</v>
      </c>
      <c r="N24" s="91">
        <v>0.68027210884353739</v>
      </c>
      <c r="O24" s="91">
        <v>10.544217687074831</v>
      </c>
      <c r="P24" s="91">
        <v>0.3401360544217687</v>
      </c>
      <c r="Q24" s="91">
        <v>0</v>
      </c>
      <c r="R24" s="91">
        <v>0</v>
      </c>
      <c r="S24" s="91">
        <v>0</v>
      </c>
      <c r="T24" s="91">
        <v>1.0204081632653061</v>
      </c>
      <c r="U24" s="91">
        <v>1.0204081632653061</v>
      </c>
      <c r="V24" s="91">
        <v>0</v>
      </c>
      <c r="W24" s="91">
        <v>1.0204081632653061</v>
      </c>
      <c r="X24" s="91">
        <v>0</v>
      </c>
      <c r="Y24" s="91">
        <v>0</v>
      </c>
      <c r="Z24" s="91">
        <v>0</v>
      </c>
      <c r="AA24" s="91">
        <v>0</v>
      </c>
      <c r="AB24" s="91">
        <v>0</v>
      </c>
      <c r="AC24" s="91">
        <v>1.3605442176870748</v>
      </c>
      <c r="AD24" s="91">
        <v>1.0204081632653061</v>
      </c>
      <c r="AE24" s="91">
        <v>3.7414965986394559</v>
      </c>
      <c r="AF24" s="91">
        <v>11.224489795918368</v>
      </c>
      <c r="AG24" s="91">
        <v>45.91836734693878</v>
      </c>
      <c r="AH24" s="91">
        <v>0</v>
      </c>
      <c r="AI24" s="91">
        <v>10.204081632653061</v>
      </c>
      <c r="AJ24" s="91">
        <v>0.3401360544217687</v>
      </c>
      <c r="AK24" s="91">
        <v>2.3809523809523809</v>
      </c>
      <c r="AL24" s="91">
        <v>0.68027210884353739</v>
      </c>
      <c r="AM24" s="91">
        <v>0.32467532467532467</v>
      </c>
      <c r="AN24" s="91">
        <v>0.64935064935064934</v>
      </c>
      <c r="AO24" s="91">
        <v>0</v>
      </c>
      <c r="AP24" s="91">
        <v>0</v>
      </c>
      <c r="AQ24" s="91">
        <v>0</v>
      </c>
      <c r="AR24" s="91">
        <v>0</v>
      </c>
      <c r="AS24" s="91">
        <v>0</v>
      </c>
      <c r="AT24" s="91">
        <v>0</v>
      </c>
      <c r="AU24" s="91">
        <v>0.64935064935064934</v>
      </c>
      <c r="AV24" s="91">
        <v>0</v>
      </c>
      <c r="AW24" s="91">
        <v>0</v>
      </c>
      <c r="AX24" s="91">
        <v>0</v>
      </c>
      <c r="AY24" s="91">
        <v>0</v>
      </c>
      <c r="AZ24" s="91">
        <v>0.97402597402597402</v>
      </c>
      <c r="BA24" s="91">
        <v>0</v>
      </c>
      <c r="BB24" s="91">
        <v>0</v>
      </c>
      <c r="BC24" s="91">
        <v>0</v>
      </c>
      <c r="BD24" s="91">
        <v>0</v>
      </c>
      <c r="BE24" s="91">
        <v>0</v>
      </c>
      <c r="BF24" s="91">
        <v>0.32467532467532467</v>
      </c>
      <c r="BG24" s="91">
        <v>0</v>
      </c>
      <c r="BH24" s="91">
        <v>0</v>
      </c>
      <c r="BI24" s="91">
        <v>0</v>
      </c>
      <c r="BJ24" s="91">
        <v>0</v>
      </c>
      <c r="BK24" s="91">
        <v>0</v>
      </c>
      <c r="BL24" s="91">
        <v>0</v>
      </c>
      <c r="BM24" s="91">
        <v>0</v>
      </c>
      <c r="BN24" s="91">
        <v>0.32467532467532467</v>
      </c>
      <c r="BO24" s="91">
        <v>0</v>
      </c>
      <c r="BP24" s="91">
        <v>0</v>
      </c>
      <c r="BQ24" s="91">
        <v>0</v>
      </c>
      <c r="BR24" s="91">
        <v>0</v>
      </c>
      <c r="BS24" s="91">
        <v>0.64935064935064934</v>
      </c>
      <c r="BT24" s="91">
        <v>0</v>
      </c>
      <c r="BU24" s="91">
        <v>0</v>
      </c>
      <c r="BV24" s="91">
        <v>0.32467532467532467</v>
      </c>
      <c r="BW24" s="91">
        <v>0.32467532467532467</v>
      </c>
      <c r="CA24" s="91">
        <v>100</v>
      </c>
      <c r="CD24" s="91">
        <v>100</v>
      </c>
    </row>
    <row r="25" spans="1:82" x14ac:dyDescent="0.2">
      <c r="A25" s="47">
        <v>2</v>
      </c>
      <c r="B25" s="43">
        <v>84</v>
      </c>
      <c r="C25" s="43" t="s">
        <v>425</v>
      </c>
      <c r="D25" s="30">
        <v>184</v>
      </c>
      <c r="E25" s="100">
        <v>244</v>
      </c>
      <c r="F25" s="47">
        <v>183</v>
      </c>
      <c r="G25" s="60" t="e">
        <f>'[1]TOWER Revised Pollen - July ''08'!#REF!</f>
        <v>#REF!</v>
      </c>
      <c r="I25" s="91">
        <v>0</v>
      </c>
      <c r="J25" s="91">
        <v>1.3745704467353952</v>
      </c>
      <c r="K25" s="91">
        <v>5.1546391752577314</v>
      </c>
      <c r="L25" s="91">
        <v>0</v>
      </c>
      <c r="M25" s="91">
        <v>0</v>
      </c>
      <c r="N25" s="91">
        <v>0.6872852233676976</v>
      </c>
      <c r="O25" s="91">
        <v>6.5292096219931279</v>
      </c>
      <c r="P25" s="91">
        <v>0</v>
      </c>
      <c r="Q25" s="91">
        <v>0</v>
      </c>
      <c r="R25" s="91">
        <v>0</v>
      </c>
      <c r="S25" s="91">
        <v>0</v>
      </c>
      <c r="T25" s="91">
        <v>0</v>
      </c>
      <c r="U25" s="91">
        <v>0</v>
      </c>
      <c r="V25" s="91">
        <v>0</v>
      </c>
      <c r="W25" s="91">
        <v>0.3436426116838488</v>
      </c>
      <c r="X25" s="91">
        <v>0</v>
      </c>
      <c r="Y25" s="91">
        <v>0</v>
      </c>
      <c r="Z25" s="91">
        <v>0</v>
      </c>
      <c r="AA25" s="91">
        <v>0</v>
      </c>
      <c r="AB25" s="91">
        <v>0</v>
      </c>
      <c r="AC25" s="91">
        <v>0.6872852233676976</v>
      </c>
      <c r="AD25" s="91">
        <v>1.0309278350515463</v>
      </c>
      <c r="AE25" s="91">
        <v>2.7491408934707904</v>
      </c>
      <c r="AF25" s="91">
        <v>18.900343642611684</v>
      </c>
      <c r="AG25" s="91">
        <v>48.109965635738831</v>
      </c>
      <c r="AH25" s="91">
        <v>0</v>
      </c>
      <c r="AI25" s="91">
        <v>8.934707903780069</v>
      </c>
      <c r="AJ25" s="91">
        <v>0</v>
      </c>
      <c r="AK25" s="91">
        <v>4.1237113402061851</v>
      </c>
      <c r="AL25" s="91">
        <v>1.3745704467353952</v>
      </c>
      <c r="AM25" s="91">
        <v>0.32258064516129031</v>
      </c>
      <c r="AN25" s="91">
        <v>0.64516129032258063</v>
      </c>
      <c r="AO25" s="91">
        <v>0</v>
      </c>
      <c r="AP25" s="91">
        <v>0</v>
      </c>
      <c r="AQ25" s="91">
        <v>0.32258064516129031</v>
      </c>
      <c r="AR25" s="91">
        <v>0</v>
      </c>
      <c r="AS25" s="91">
        <v>0</v>
      </c>
      <c r="AT25" s="91">
        <v>0</v>
      </c>
      <c r="AU25" s="91">
        <v>0.967741935483871</v>
      </c>
      <c r="AV25" s="91">
        <v>0</v>
      </c>
      <c r="AW25" s="91">
        <v>0</v>
      </c>
      <c r="AX25" s="91">
        <v>0</v>
      </c>
      <c r="AY25" s="91">
        <v>0</v>
      </c>
      <c r="AZ25" s="91">
        <v>1.6129032258064515</v>
      </c>
      <c r="BA25" s="91">
        <v>0</v>
      </c>
      <c r="BB25" s="91">
        <v>0</v>
      </c>
      <c r="BC25" s="91">
        <v>0</v>
      </c>
      <c r="BD25" s="91">
        <v>0</v>
      </c>
      <c r="BE25" s="91">
        <v>0</v>
      </c>
      <c r="BF25" s="91">
        <v>0.64516129032258063</v>
      </c>
      <c r="BG25" s="91">
        <v>0</v>
      </c>
      <c r="BH25" s="91">
        <v>0</v>
      </c>
      <c r="BI25" s="91">
        <v>0</v>
      </c>
      <c r="BJ25" s="91">
        <v>0</v>
      </c>
      <c r="BK25" s="91">
        <v>0</v>
      </c>
      <c r="BL25" s="91">
        <v>0</v>
      </c>
      <c r="BM25" s="91">
        <v>0</v>
      </c>
      <c r="BN25" s="91">
        <v>0</v>
      </c>
      <c r="BO25" s="91">
        <v>0</v>
      </c>
      <c r="BP25" s="91">
        <v>0</v>
      </c>
      <c r="BQ25" s="91">
        <v>0</v>
      </c>
      <c r="BR25" s="91">
        <v>0</v>
      </c>
      <c r="BS25" s="91">
        <v>0</v>
      </c>
      <c r="BT25" s="91">
        <v>0</v>
      </c>
      <c r="BU25" s="91">
        <v>0</v>
      </c>
      <c r="BV25" s="91">
        <v>1.2903225806451613</v>
      </c>
      <c r="BW25" s="91">
        <v>0.32258064516129031</v>
      </c>
      <c r="CA25" s="91">
        <v>100</v>
      </c>
      <c r="CD25" s="91">
        <v>100</v>
      </c>
    </row>
    <row r="26" spans="1:82" x14ac:dyDescent="0.2">
      <c r="A26" s="47">
        <v>2</v>
      </c>
      <c r="B26" s="43">
        <v>84</v>
      </c>
      <c r="C26" s="43" t="s">
        <v>426</v>
      </c>
      <c r="D26" s="30">
        <v>184</v>
      </c>
      <c r="E26" s="101">
        <v>244</v>
      </c>
      <c r="F26" s="47">
        <v>184</v>
      </c>
      <c r="G26" s="60">
        <f>'[1]TOWER Revised Pollen - July ''08'!G27</f>
        <v>4648</v>
      </c>
      <c r="I26" s="91">
        <v>0</v>
      </c>
      <c r="J26" s="91">
        <v>1.5797788309636649</v>
      </c>
      <c r="K26" s="91">
        <v>6.0031595576619274</v>
      </c>
      <c r="L26" s="91">
        <v>0.31595576619273302</v>
      </c>
      <c r="M26" s="91">
        <v>0.63191153238546605</v>
      </c>
      <c r="N26" s="91">
        <v>1.2638230647709321</v>
      </c>
      <c r="O26" s="91">
        <v>10.110584518167457</v>
      </c>
      <c r="P26" s="91">
        <v>0</v>
      </c>
      <c r="Q26" s="91">
        <v>0</v>
      </c>
      <c r="R26" s="91">
        <v>0</v>
      </c>
      <c r="S26" s="91">
        <v>0</v>
      </c>
      <c r="T26" s="91">
        <v>0</v>
      </c>
      <c r="U26" s="91">
        <v>0.31595576619273302</v>
      </c>
      <c r="V26" s="91">
        <v>0</v>
      </c>
      <c r="W26" s="91">
        <v>0.63191153238546605</v>
      </c>
      <c r="X26" s="91">
        <v>0</v>
      </c>
      <c r="Y26" s="91">
        <v>0</v>
      </c>
      <c r="Z26" s="91">
        <v>0.31595576619273302</v>
      </c>
      <c r="AA26" s="91">
        <v>0</v>
      </c>
      <c r="AB26" s="91">
        <v>0</v>
      </c>
      <c r="AC26" s="91">
        <v>0.31595576619273302</v>
      </c>
      <c r="AD26" s="91">
        <v>0</v>
      </c>
      <c r="AE26" s="91">
        <v>1.8957345971563981</v>
      </c>
      <c r="AF26" s="91">
        <v>13.270142180094787</v>
      </c>
      <c r="AG26" s="91">
        <v>44.707740916271717</v>
      </c>
      <c r="AH26" s="91">
        <v>0</v>
      </c>
      <c r="AI26" s="91">
        <v>14.84992101105845</v>
      </c>
      <c r="AJ26" s="91">
        <v>0</v>
      </c>
      <c r="AK26" s="91">
        <v>2.5276461295418642</v>
      </c>
      <c r="AL26" s="91">
        <v>1.2638230647709321</v>
      </c>
      <c r="AM26" s="91">
        <v>1.1747430249632893</v>
      </c>
      <c r="AN26" s="91">
        <v>1.4684287812041115</v>
      </c>
      <c r="AO26" s="91">
        <v>0</v>
      </c>
      <c r="AP26" s="91">
        <v>0</v>
      </c>
      <c r="AQ26" s="91">
        <v>0</v>
      </c>
      <c r="AR26" s="91">
        <v>0</v>
      </c>
      <c r="AS26" s="91">
        <v>0</v>
      </c>
      <c r="AT26" s="91">
        <v>0</v>
      </c>
      <c r="AU26" s="91">
        <v>0.88105726872246704</v>
      </c>
      <c r="AV26" s="91">
        <v>0</v>
      </c>
      <c r="AW26" s="91">
        <v>0</v>
      </c>
      <c r="AX26" s="91">
        <v>0</v>
      </c>
      <c r="AY26" s="91">
        <v>0</v>
      </c>
      <c r="AZ26" s="91">
        <v>1.1747430249632893</v>
      </c>
      <c r="BA26" s="91">
        <v>0</v>
      </c>
      <c r="BB26" s="91">
        <v>0</v>
      </c>
      <c r="BC26" s="91">
        <v>0</v>
      </c>
      <c r="BD26" s="91">
        <v>0</v>
      </c>
      <c r="BE26" s="91">
        <v>0</v>
      </c>
      <c r="BF26" s="91">
        <v>0</v>
      </c>
      <c r="BG26" s="91">
        <v>0</v>
      </c>
      <c r="BH26" s="91">
        <v>0.29368575624082233</v>
      </c>
      <c r="BI26" s="91">
        <v>0</v>
      </c>
      <c r="BJ26" s="91">
        <v>0</v>
      </c>
      <c r="BK26" s="91">
        <v>0</v>
      </c>
      <c r="BL26" s="91">
        <v>0</v>
      </c>
      <c r="BM26" s="91">
        <v>0</v>
      </c>
      <c r="BN26" s="91">
        <v>0</v>
      </c>
      <c r="BO26" s="91">
        <v>0.58737151248164465</v>
      </c>
      <c r="BP26" s="91">
        <v>0</v>
      </c>
      <c r="BQ26" s="91">
        <v>0</v>
      </c>
      <c r="BR26" s="91">
        <v>0</v>
      </c>
      <c r="BS26" s="91">
        <v>0.29368575624082233</v>
      </c>
      <c r="BT26" s="91">
        <v>0</v>
      </c>
      <c r="BU26" s="91">
        <v>0</v>
      </c>
      <c r="BV26" s="91">
        <v>0.58737151248164465</v>
      </c>
      <c r="BW26" s="91">
        <v>0.58737151248164465</v>
      </c>
      <c r="CA26" s="91">
        <v>100</v>
      </c>
      <c r="CD26" s="91">
        <v>100</v>
      </c>
    </row>
    <row r="27" spans="1:82" x14ac:dyDescent="0.2">
      <c r="A27" s="47">
        <v>2</v>
      </c>
      <c r="B27" s="43">
        <v>85</v>
      </c>
      <c r="C27" s="43" t="s">
        <v>425</v>
      </c>
      <c r="D27" s="30">
        <v>185</v>
      </c>
      <c r="E27" s="100">
        <v>245</v>
      </c>
      <c r="F27" s="47">
        <v>184</v>
      </c>
      <c r="G27" s="60">
        <f>'[1]TOWER Revised Pollen - July ''08'!G28</f>
        <v>4659</v>
      </c>
      <c r="I27" s="91">
        <v>0.67796610169491522</v>
      </c>
      <c r="J27" s="91">
        <v>0</v>
      </c>
      <c r="K27" s="91">
        <v>8.8135593220338979</v>
      </c>
      <c r="L27" s="91">
        <v>0</v>
      </c>
      <c r="M27" s="91">
        <v>0</v>
      </c>
      <c r="N27" s="91">
        <v>0.67796610169491522</v>
      </c>
      <c r="O27" s="91">
        <v>8.1355932203389827</v>
      </c>
      <c r="P27" s="91">
        <v>0</v>
      </c>
      <c r="Q27" s="91">
        <v>0</v>
      </c>
      <c r="R27" s="91">
        <v>0.67796610169491522</v>
      </c>
      <c r="S27" s="91">
        <v>0</v>
      </c>
      <c r="T27" s="91">
        <v>0</v>
      </c>
      <c r="U27" s="91">
        <v>0.33898305084745761</v>
      </c>
      <c r="V27" s="91">
        <v>0</v>
      </c>
      <c r="W27" s="91">
        <v>0</v>
      </c>
      <c r="X27" s="91">
        <v>0</v>
      </c>
      <c r="Y27" s="91">
        <v>0</v>
      </c>
      <c r="Z27" s="91">
        <v>0</v>
      </c>
      <c r="AA27" s="91">
        <v>0</v>
      </c>
      <c r="AB27" s="91">
        <v>0</v>
      </c>
      <c r="AC27" s="91">
        <v>0</v>
      </c>
      <c r="AD27" s="91">
        <v>0.33898305084745761</v>
      </c>
      <c r="AE27" s="91">
        <v>34.915254237288131</v>
      </c>
      <c r="AF27" s="91">
        <v>3.050847457627119</v>
      </c>
      <c r="AG27" s="91">
        <v>26.101694915254235</v>
      </c>
      <c r="AH27" s="91">
        <v>0</v>
      </c>
      <c r="AI27" s="91">
        <v>12.542372881355931</v>
      </c>
      <c r="AJ27" s="91">
        <v>0</v>
      </c>
      <c r="AK27" s="91">
        <v>2.3728813559322033</v>
      </c>
      <c r="AL27" s="91">
        <v>1.3559322033898304</v>
      </c>
      <c r="AM27" s="91">
        <v>0.33003300330033003</v>
      </c>
      <c r="AN27" s="91">
        <v>0.33003300330033003</v>
      </c>
      <c r="AO27" s="91">
        <v>0</v>
      </c>
      <c r="AP27" s="91">
        <v>0</v>
      </c>
      <c r="AQ27" s="91">
        <v>0</v>
      </c>
      <c r="AR27" s="91">
        <v>0</v>
      </c>
      <c r="AS27" s="91">
        <v>0.33003300330033003</v>
      </c>
      <c r="AT27" s="91">
        <v>0</v>
      </c>
      <c r="AU27" s="91">
        <v>0</v>
      </c>
      <c r="AV27" s="91">
        <v>0</v>
      </c>
      <c r="AW27" s="91">
        <v>0</v>
      </c>
      <c r="AX27" s="91">
        <v>0</v>
      </c>
      <c r="AY27" s="91">
        <v>0</v>
      </c>
      <c r="AZ27" s="91">
        <v>0</v>
      </c>
      <c r="BA27" s="91">
        <v>0</v>
      </c>
      <c r="BB27" s="91">
        <v>0</v>
      </c>
      <c r="BC27" s="91">
        <v>0</v>
      </c>
      <c r="BD27" s="91">
        <v>1.6501650165016499</v>
      </c>
      <c r="BE27" s="91">
        <v>0</v>
      </c>
      <c r="BF27" s="91">
        <v>0</v>
      </c>
      <c r="BG27" s="91">
        <v>0</v>
      </c>
      <c r="BH27" s="91">
        <v>0</v>
      </c>
      <c r="BI27" s="91">
        <v>0</v>
      </c>
      <c r="BJ27" s="91">
        <v>0</v>
      </c>
      <c r="BK27" s="91">
        <v>0</v>
      </c>
      <c r="BL27" s="91">
        <v>0</v>
      </c>
      <c r="BM27" s="91">
        <v>0</v>
      </c>
      <c r="BN27" s="91">
        <v>0</v>
      </c>
      <c r="BO27" s="91">
        <v>0</v>
      </c>
      <c r="BP27" s="91">
        <v>0</v>
      </c>
      <c r="BQ27" s="91">
        <v>0</v>
      </c>
      <c r="BR27" s="91">
        <v>0</v>
      </c>
      <c r="BS27" s="91">
        <v>0</v>
      </c>
      <c r="BT27" s="91">
        <v>0</v>
      </c>
      <c r="BU27" s="91">
        <v>0</v>
      </c>
      <c r="BV27" s="91">
        <v>0</v>
      </c>
      <c r="BW27" s="91">
        <v>0</v>
      </c>
      <c r="CA27" s="91">
        <v>100</v>
      </c>
      <c r="CD27" s="91">
        <v>100</v>
      </c>
    </row>
    <row r="28" spans="1:82" x14ac:dyDescent="0.2">
      <c r="A28" s="47">
        <v>2</v>
      </c>
      <c r="B28" s="43">
        <v>86</v>
      </c>
      <c r="C28" s="43" t="s">
        <v>425</v>
      </c>
      <c r="D28" s="30">
        <v>186</v>
      </c>
      <c r="E28" s="100">
        <v>246</v>
      </c>
      <c r="F28" s="47">
        <v>185</v>
      </c>
      <c r="G28" s="60">
        <f>'[1]TOWER Revised Pollen - July ''08'!G29</f>
        <v>4667</v>
      </c>
      <c r="I28" s="91">
        <v>0</v>
      </c>
      <c r="J28" s="91">
        <v>0.67226890756302526</v>
      </c>
      <c r="K28" s="91">
        <v>12.100840336134453</v>
      </c>
      <c r="L28" s="91">
        <v>1.680672268907563</v>
      </c>
      <c r="M28" s="91">
        <v>0</v>
      </c>
      <c r="N28" s="91">
        <v>0.67226890756302526</v>
      </c>
      <c r="O28" s="91">
        <v>13.781512605042018</v>
      </c>
      <c r="P28" s="91">
        <v>0.33613445378151263</v>
      </c>
      <c r="Q28" s="91">
        <v>0</v>
      </c>
      <c r="R28" s="91">
        <v>0</v>
      </c>
      <c r="S28" s="91">
        <v>0</v>
      </c>
      <c r="T28" s="91">
        <v>0</v>
      </c>
      <c r="U28" s="91">
        <v>1.680672268907563</v>
      </c>
      <c r="V28" s="91">
        <v>0</v>
      </c>
      <c r="W28" s="91">
        <v>0</v>
      </c>
      <c r="X28" s="91">
        <v>0</v>
      </c>
      <c r="Y28" s="91">
        <v>0</v>
      </c>
      <c r="Z28" s="91">
        <v>0</v>
      </c>
      <c r="AA28" s="91">
        <v>0</v>
      </c>
      <c r="AB28" s="91">
        <v>0</v>
      </c>
      <c r="AC28" s="91">
        <v>0.67226890756302526</v>
      </c>
      <c r="AD28" s="91">
        <v>0</v>
      </c>
      <c r="AE28" s="91">
        <v>2.3529411764705883</v>
      </c>
      <c r="AF28" s="91">
        <v>9.4117647058823533</v>
      </c>
      <c r="AG28" s="91">
        <v>38.82352941176471</v>
      </c>
      <c r="AH28" s="91">
        <v>0</v>
      </c>
      <c r="AI28" s="91">
        <v>15.126050420168067</v>
      </c>
      <c r="AJ28" s="91">
        <v>0.33613445378151263</v>
      </c>
      <c r="AK28" s="91">
        <v>1.680672268907563</v>
      </c>
      <c r="AL28" s="91">
        <v>0.67226890756302526</v>
      </c>
      <c r="AM28" s="91">
        <v>0.62015503875968991</v>
      </c>
      <c r="AN28" s="91">
        <v>0.62015503875968991</v>
      </c>
      <c r="AO28" s="91">
        <v>0</v>
      </c>
      <c r="AP28" s="91">
        <v>0</v>
      </c>
      <c r="AQ28" s="91">
        <v>0.62015503875968991</v>
      </c>
      <c r="AR28" s="91">
        <v>0</v>
      </c>
      <c r="AS28" s="91">
        <v>0</v>
      </c>
      <c r="AT28" s="91">
        <v>0</v>
      </c>
      <c r="AU28" s="91">
        <v>0.93023255813953487</v>
      </c>
      <c r="AV28" s="91">
        <v>0</v>
      </c>
      <c r="AW28" s="91">
        <v>0</v>
      </c>
      <c r="AX28" s="91">
        <v>0</v>
      </c>
      <c r="AY28" s="91">
        <v>0</v>
      </c>
      <c r="AZ28" s="91">
        <v>0</v>
      </c>
      <c r="BA28" s="91">
        <v>0</v>
      </c>
      <c r="BB28" s="91">
        <v>0</v>
      </c>
      <c r="BC28" s="91">
        <v>0</v>
      </c>
      <c r="BD28" s="91">
        <v>0</v>
      </c>
      <c r="BE28" s="91">
        <v>0</v>
      </c>
      <c r="BF28" s="91">
        <v>1.2403100775193798</v>
      </c>
      <c r="BG28" s="91">
        <v>0</v>
      </c>
      <c r="BH28" s="91">
        <v>0</v>
      </c>
      <c r="BI28" s="91">
        <v>0</v>
      </c>
      <c r="BJ28" s="91">
        <v>0</v>
      </c>
      <c r="BK28" s="91">
        <v>0</v>
      </c>
      <c r="BL28" s="91">
        <v>0</v>
      </c>
      <c r="BM28" s="91">
        <v>0.31007751937984496</v>
      </c>
      <c r="BN28" s="91">
        <v>0</v>
      </c>
      <c r="BO28" s="91">
        <v>0.93023255813953487</v>
      </c>
      <c r="BP28" s="91">
        <v>0</v>
      </c>
      <c r="BQ28" s="91">
        <v>0</v>
      </c>
      <c r="BR28" s="91">
        <v>0</v>
      </c>
      <c r="BS28" s="91">
        <v>0.62015503875968991</v>
      </c>
      <c r="BT28" s="91">
        <v>0</v>
      </c>
      <c r="BU28" s="91">
        <v>0</v>
      </c>
      <c r="BV28" s="91">
        <v>1.2403100775193798</v>
      </c>
      <c r="BW28" s="91">
        <v>0.62015503875968991</v>
      </c>
      <c r="CA28" s="91">
        <v>100</v>
      </c>
      <c r="CD28" s="91">
        <v>100</v>
      </c>
    </row>
    <row r="29" spans="1:82" x14ac:dyDescent="0.2">
      <c r="A29" s="47">
        <v>2</v>
      </c>
      <c r="B29" s="43">
        <v>87</v>
      </c>
      <c r="C29" s="43" t="s">
        <v>425</v>
      </c>
      <c r="D29" s="30">
        <v>187</v>
      </c>
      <c r="E29" s="100">
        <v>247</v>
      </c>
      <c r="F29" s="47">
        <v>186</v>
      </c>
      <c r="G29" s="60">
        <f>'[1]TOWER Revised Pollen - July ''08'!G30</f>
        <v>4675</v>
      </c>
      <c r="I29" s="91">
        <v>0</v>
      </c>
      <c r="J29" s="91">
        <v>3.1645569620253164</v>
      </c>
      <c r="K29" s="91">
        <v>5.3797468354430382</v>
      </c>
      <c r="L29" s="91">
        <v>0.949367088607595</v>
      </c>
      <c r="M29" s="91">
        <v>0.31645569620253167</v>
      </c>
      <c r="N29" s="91">
        <v>1.2658227848101267</v>
      </c>
      <c r="O29" s="91">
        <v>11.708860759493671</v>
      </c>
      <c r="P29" s="91">
        <v>0</v>
      </c>
      <c r="Q29" s="91">
        <v>0</v>
      </c>
      <c r="R29" s="91">
        <v>0</v>
      </c>
      <c r="S29" s="91">
        <v>0</v>
      </c>
      <c r="T29" s="91">
        <v>0</v>
      </c>
      <c r="U29" s="91">
        <v>0</v>
      </c>
      <c r="V29" s="91">
        <v>0.31645569620253167</v>
      </c>
      <c r="W29" s="91">
        <v>0</v>
      </c>
      <c r="X29" s="91">
        <v>0</v>
      </c>
      <c r="Y29" s="91">
        <v>0</v>
      </c>
      <c r="Z29" s="91">
        <v>0.31645569620253167</v>
      </c>
      <c r="AA29" s="91">
        <v>0</v>
      </c>
      <c r="AB29" s="91">
        <v>0</v>
      </c>
      <c r="AC29" s="91">
        <v>0.949367088607595</v>
      </c>
      <c r="AD29" s="91">
        <v>0.949367088607595</v>
      </c>
      <c r="AE29" s="91">
        <v>4.1139240506329111</v>
      </c>
      <c r="AF29" s="91">
        <v>10.126582278481013</v>
      </c>
      <c r="AG29" s="91">
        <v>38.924050632911396</v>
      </c>
      <c r="AH29" s="91">
        <v>0</v>
      </c>
      <c r="AI29" s="91">
        <v>14.556962025316455</v>
      </c>
      <c r="AJ29" s="91">
        <v>0</v>
      </c>
      <c r="AK29" s="91">
        <v>6.0126582278481013</v>
      </c>
      <c r="AL29" s="91">
        <v>0.949367088607595</v>
      </c>
      <c r="AM29" s="91">
        <v>0.29761904761904762</v>
      </c>
      <c r="AN29" s="91">
        <v>0.59523809523809523</v>
      </c>
      <c r="AO29" s="91">
        <v>0</v>
      </c>
      <c r="AP29" s="91">
        <v>0</v>
      </c>
      <c r="AQ29" s="91">
        <v>0</v>
      </c>
      <c r="AR29" s="91">
        <v>0</v>
      </c>
      <c r="AS29" s="91">
        <v>0</v>
      </c>
      <c r="AT29" s="91">
        <v>0</v>
      </c>
      <c r="AU29" s="91">
        <v>0.59523809523809523</v>
      </c>
      <c r="AV29" s="91">
        <v>0</v>
      </c>
      <c r="AW29" s="91">
        <v>0</v>
      </c>
      <c r="AX29" s="91">
        <v>0.29761904761904762</v>
      </c>
      <c r="AY29" s="91">
        <v>0</v>
      </c>
      <c r="AZ29" s="91">
        <v>0.59523809523809523</v>
      </c>
      <c r="BA29" s="91">
        <v>0</v>
      </c>
      <c r="BB29" s="91">
        <v>0</v>
      </c>
      <c r="BC29" s="91">
        <v>0</v>
      </c>
      <c r="BD29" s="91">
        <v>0</v>
      </c>
      <c r="BE29" s="91">
        <v>0</v>
      </c>
      <c r="BF29" s="91">
        <v>0.29761904761904762</v>
      </c>
      <c r="BG29" s="91">
        <v>0</v>
      </c>
      <c r="BH29" s="91">
        <v>0</v>
      </c>
      <c r="BI29" s="91">
        <v>0</v>
      </c>
      <c r="BJ29" s="91">
        <v>0</v>
      </c>
      <c r="BK29" s="91">
        <v>0</v>
      </c>
      <c r="BL29" s="91">
        <v>0</v>
      </c>
      <c r="BM29" s="91">
        <v>0</v>
      </c>
      <c r="BN29" s="91">
        <v>0</v>
      </c>
      <c r="BO29" s="91">
        <v>0.59523809523809523</v>
      </c>
      <c r="BP29" s="91">
        <v>0</v>
      </c>
      <c r="BQ29" s="91">
        <v>0</v>
      </c>
      <c r="BR29" s="91">
        <v>0</v>
      </c>
      <c r="BS29" s="91">
        <v>1.4880952380952379</v>
      </c>
      <c r="BT29" s="91">
        <v>0</v>
      </c>
      <c r="BU29" s="91">
        <v>0</v>
      </c>
      <c r="BV29" s="91">
        <v>0.29761904761904762</v>
      </c>
      <c r="BW29" s="91">
        <v>0.89285714285714279</v>
      </c>
      <c r="CA29" s="91">
        <v>100</v>
      </c>
      <c r="CD29" s="91">
        <v>100</v>
      </c>
    </row>
    <row r="30" spans="1:82" x14ac:dyDescent="0.2">
      <c r="A30" s="47">
        <v>2</v>
      </c>
      <c r="B30" s="43">
        <v>88</v>
      </c>
      <c r="C30" s="43" t="s">
        <v>425</v>
      </c>
      <c r="D30" s="30">
        <v>188</v>
      </c>
      <c r="E30" s="100">
        <v>248</v>
      </c>
      <c r="F30" s="47">
        <v>187</v>
      </c>
      <c r="G30" s="60">
        <f>'[1]TOWER Revised Pollen - July ''08'!G31</f>
        <v>4683</v>
      </c>
      <c r="I30" s="91">
        <v>0</v>
      </c>
      <c r="J30" s="91">
        <v>2.2950819672131146</v>
      </c>
      <c r="K30" s="91">
        <v>7.8688524590163942</v>
      </c>
      <c r="L30" s="91">
        <v>0.32786885245901637</v>
      </c>
      <c r="M30" s="91">
        <v>1.3114754098360655</v>
      </c>
      <c r="N30" s="91">
        <v>0.32786885245901637</v>
      </c>
      <c r="O30" s="91">
        <v>11.475409836065573</v>
      </c>
      <c r="P30" s="91">
        <v>0</v>
      </c>
      <c r="Q30" s="91">
        <v>0</v>
      </c>
      <c r="R30" s="91">
        <v>0</v>
      </c>
      <c r="S30" s="91">
        <v>0</v>
      </c>
      <c r="T30" s="91">
        <v>0.65573770491803274</v>
      </c>
      <c r="U30" s="91">
        <v>0.65573770491803274</v>
      </c>
      <c r="V30" s="91">
        <v>0</v>
      </c>
      <c r="W30" s="91">
        <v>0.65573770491803274</v>
      </c>
      <c r="X30" s="91">
        <v>0</v>
      </c>
      <c r="Y30" s="91">
        <v>0</v>
      </c>
      <c r="Z30" s="91">
        <v>0.32786885245901637</v>
      </c>
      <c r="AA30" s="91">
        <v>0.32786885245901637</v>
      </c>
      <c r="AB30" s="91">
        <v>0</v>
      </c>
      <c r="AC30" s="91">
        <v>0.65573770491803274</v>
      </c>
      <c r="AD30" s="91">
        <v>0.32786885245901637</v>
      </c>
      <c r="AE30" s="91">
        <v>1.3114754098360655</v>
      </c>
      <c r="AF30" s="91">
        <v>11.147540983606557</v>
      </c>
      <c r="AG30" s="91">
        <v>35.73770491803279</v>
      </c>
      <c r="AH30" s="91">
        <v>0</v>
      </c>
      <c r="AI30" s="91">
        <v>18.360655737704917</v>
      </c>
      <c r="AJ30" s="91">
        <v>0.32786885245901637</v>
      </c>
      <c r="AK30" s="91">
        <v>2.9508196721311477</v>
      </c>
      <c r="AL30" s="91">
        <v>2.9508196721311477</v>
      </c>
      <c r="AM30" s="91">
        <v>0</v>
      </c>
      <c r="AN30" s="91">
        <v>1.4970059880239521</v>
      </c>
      <c r="AO30" s="91">
        <v>0</v>
      </c>
      <c r="AP30" s="91">
        <v>0</v>
      </c>
      <c r="AQ30" s="91">
        <v>0</v>
      </c>
      <c r="AR30" s="91">
        <v>0</v>
      </c>
      <c r="AS30" s="91">
        <v>0</v>
      </c>
      <c r="AT30" s="91">
        <v>0</v>
      </c>
      <c r="AU30" s="91">
        <v>0.29940119760479045</v>
      </c>
      <c r="AV30" s="91">
        <v>0</v>
      </c>
      <c r="AW30" s="91">
        <v>0</v>
      </c>
      <c r="AX30" s="91">
        <v>0</v>
      </c>
      <c r="AY30" s="91">
        <v>0</v>
      </c>
      <c r="AZ30" s="91">
        <v>0.29940119760479045</v>
      </c>
      <c r="BA30" s="91">
        <v>0</v>
      </c>
      <c r="BB30" s="91">
        <v>0</v>
      </c>
      <c r="BC30" s="91">
        <v>0</v>
      </c>
      <c r="BD30" s="91">
        <v>0</v>
      </c>
      <c r="BE30" s="91">
        <v>0</v>
      </c>
      <c r="BF30" s="91">
        <v>0.5988023952095809</v>
      </c>
      <c r="BG30" s="91">
        <v>0.29940119760479045</v>
      </c>
      <c r="BH30" s="91">
        <v>0.5988023952095809</v>
      </c>
      <c r="BI30" s="91">
        <v>0</v>
      </c>
      <c r="BJ30" s="91">
        <v>0</v>
      </c>
      <c r="BK30" s="91">
        <v>0</v>
      </c>
      <c r="BL30" s="91">
        <v>0.29940119760479045</v>
      </c>
      <c r="BM30" s="91">
        <v>0</v>
      </c>
      <c r="BN30" s="91">
        <v>0</v>
      </c>
      <c r="BO30" s="91">
        <v>0.29940119760479045</v>
      </c>
      <c r="BP30" s="91">
        <v>0</v>
      </c>
      <c r="BQ30" s="91">
        <v>0</v>
      </c>
      <c r="BR30" s="91">
        <v>0</v>
      </c>
      <c r="BS30" s="91">
        <v>0.29940119760479045</v>
      </c>
      <c r="BT30" s="91">
        <v>0</v>
      </c>
      <c r="BU30" s="91">
        <v>0</v>
      </c>
      <c r="BV30" s="91">
        <v>1.1976047904191618</v>
      </c>
      <c r="BW30" s="91">
        <v>2.9940119760479043</v>
      </c>
      <c r="CA30" s="91">
        <v>100</v>
      </c>
      <c r="CD30" s="91">
        <v>100</v>
      </c>
    </row>
    <row r="31" spans="1:82" x14ac:dyDescent="0.2">
      <c r="A31" s="47">
        <v>2</v>
      </c>
      <c r="B31" s="43">
        <v>89</v>
      </c>
      <c r="C31" s="43" t="s">
        <v>425</v>
      </c>
      <c r="D31" s="30">
        <v>189</v>
      </c>
      <c r="E31" s="100">
        <v>249</v>
      </c>
      <c r="F31" s="47">
        <v>188</v>
      </c>
      <c r="G31" s="60">
        <f>'[1]TOWER Revised Pollen - July ''08'!G32</f>
        <v>4691</v>
      </c>
      <c r="I31" s="91">
        <v>0</v>
      </c>
      <c r="J31" s="91">
        <v>1.3816925734024179</v>
      </c>
      <c r="K31" s="91">
        <v>6.9084628670120898</v>
      </c>
      <c r="L31" s="91">
        <v>0</v>
      </c>
      <c r="M31" s="91">
        <v>0</v>
      </c>
      <c r="N31" s="91">
        <v>0.69084628670120896</v>
      </c>
      <c r="O31" s="91">
        <v>14.507772020725387</v>
      </c>
      <c r="P31" s="91">
        <v>0.34542314335060448</v>
      </c>
      <c r="Q31" s="91">
        <v>0</v>
      </c>
      <c r="R31" s="91">
        <v>0</v>
      </c>
      <c r="S31" s="91">
        <v>0</v>
      </c>
      <c r="T31" s="91">
        <v>1.0362694300518136</v>
      </c>
      <c r="U31" s="91">
        <v>1.7271157167530224</v>
      </c>
      <c r="V31" s="91">
        <v>0.34542314335060448</v>
      </c>
      <c r="W31" s="91">
        <v>0.34542314335060448</v>
      </c>
      <c r="X31" s="91">
        <v>0</v>
      </c>
      <c r="Y31" s="91">
        <v>0</v>
      </c>
      <c r="Z31" s="91">
        <v>0</v>
      </c>
      <c r="AA31" s="91">
        <v>0</v>
      </c>
      <c r="AB31" s="91">
        <v>0</v>
      </c>
      <c r="AC31" s="91">
        <v>0.69084628670120896</v>
      </c>
      <c r="AD31" s="91">
        <v>0</v>
      </c>
      <c r="AE31" s="91">
        <v>2.0725388601036272</v>
      </c>
      <c r="AF31" s="91">
        <v>12.435233160621761</v>
      </c>
      <c r="AG31" s="91">
        <v>37.132987910189982</v>
      </c>
      <c r="AH31" s="91">
        <v>0</v>
      </c>
      <c r="AI31" s="91">
        <v>14.507772020725387</v>
      </c>
      <c r="AJ31" s="91">
        <v>0</v>
      </c>
      <c r="AK31" s="91">
        <v>4.4905008635578589</v>
      </c>
      <c r="AL31" s="91">
        <v>1.3816925734024179</v>
      </c>
      <c r="AM31" s="91">
        <v>1.2139605462822458</v>
      </c>
      <c r="AN31" s="91">
        <v>2.1244309559939301</v>
      </c>
      <c r="AO31" s="91">
        <v>0</v>
      </c>
      <c r="AP31" s="91">
        <v>0</v>
      </c>
      <c r="AQ31" s="91">
        <v>0</v>
      </c>
      <c r="AR31" s="91">
        <v>0</v>
      </c>
      <c r="AS31" s="91">
        <v>0</v>
      </c>
      <c r="AT31" s="91">
        <v>0</v>
      </c>
      <c r="AU31" s="91">
        <v>0.60698027314112291</v>
      </c>
      <c r="AV31" s="91">
        <v>0</v>
      </c>
      <c r="AW31" s="91">
        <v>0</v>
      </c>
      <c r="AX31" s="91">
        <v>0.91047040971168436</v>
      </c>
      <c r="AY31" s="91">
        <v>0</v>
      </c>
      <c r="AZ31" s="91">
        <v>1.5174506828528074</v>
      </c>
      <c r="BA31" s="91">
        <v>0</v>
      </c>
      <c r="BB31" s="91">
        <v>0</v>
      </c>
      <c r="BC31" s="91">
        <v>0</v>
      </c>
      <c r="BD31" s="91">
        <v>0</v>
      </c>
      <c r="BE31" s="91">
        <v>0</v>
      </c>
      <c r="BF31" s="91">
        <v>0.91047040971168436</v>
      </c>
      <c r="BG31" s="91">
        <v>0</v>
      </c>
      <c r="BH31" s="91">
        <v>0.30349013657056145</v>
      </c>
      <c r="BI31" s="91">
        <v>0</v>
      </c>
      <c r="BJ31" s="91">
        <v>0</v>
      </c>
      <c r="BK31" s="91">
        <v>0</v>
      </c>
      <c r="BL31" s="91">
        <v>0</v>
      </c>
      <c r="BM31" s="91">
        <v>0</v>
      </c>
      <c r="BN31" s="91">
        <v>0</v>
      </c>
      <c r="BO31" s="91">
        <v>0.60698027314112291</v>
      </c>
      <c r="BP31" s="91">
        <v>0</v>
      </c>
      <c r="BQ31" s="91">
        <v>0.30349013657056145</v>
      </c>
      <c r="BR31" s="91">
        <v>0</v>
      </c>
      <c r="BS31" s="91">
        <v>1.5174506828528074</v>
      </c>
      <c r="BT31" s="91">
        <v>0</v>
      </c>
      <c r="BU31" s="91">
        <v>0</v>
      </c>
      <c r="BV31" s="91">
        <v>0.91047040971168436</v>
      </c>
      <c r="BW31" s="91">
        <v>1.2139605462822458</v>
      </c>
      <c r="CA31" s="91">
        <v>100</v>
      </c>
      <c r="CD31" s="91">
        <v>100</v>
      </c>
    </row>
    <row r="32" spans="1:82" x14ac:dyDescent="0.2">
      <c r="A32" s="47">
        <v>2</v>
      </c>
      <c r="B32" s="43">
        <v>90</v>
      </c>
      <c r="C32" s="43" t="s">
        <v>425</v>
      </c>
      <c r="D32" s="30">
        <v>190</v>
      </c>
      <c r="E32" s="100">
        <v>250</v>
      </c>
      <c r="F32" s="47">
        <v>189</v>
      </c>
      <c r="G32" s="60">
        <f>'[1]TOWER Revised Pollen - July ''08'!G33</f>
        <v>4699</v>
      </c>
      <c r="I32" s="91">
        <v>0</v>
      </c>
      <c r="J32" s="91">
        <v>1.7991004497751124</v>
      </c>
      <c r="K32" s="91">
        <v>5.3973013493253372</v>
      </c>
      <c r="L32" s="91">
        <v>0.29985007496251875</v>
      </c>
      <c r="M32" s="91">
        <v>0.59970014992503751</v>
      </c>
      <c r="N32" s="91">
        <v>1.199400299850075</v>
      </c>
      <c r="O32" s="91">
        <v>8.995502248875562</v>
      </c>
      <c r="P32" s="91">
        <v>0</v>
      </c>
      <c r="Q32" s="91">
        <v>0</v>
      </c>
      <c r="R32" s="91">
        <v>0</v>
      </c>
      <c r="S32" s="91">
        <v>0</v>
      </c>
      <c r="T32" s="91">
        <v>0</v>
      </c>
      <c r="U32" s="91">
        <v>0</v>
      </c>
      <c r="V32" s="91">
        <v>0</v>
      </c>
      <c r="W32" s="91">
        <v>0.59970014992503751</v>
      </c>
      <c r="X32" s="91">
        <v>0</v>
      </c>
      <c r="Y32" s="91">
        <v>0</v>
      </c>
      <c r="Z32" s="91">
        <v>0</v>
      </c>
      <c r="AA32" s="91">
        <v>0</v>
      </c>
      <c r="AB32" s="91">
        <v>0</v>
      </c>
      <c r="AC32" s="91">
        <v>0.8995502248875562</v>
      </c>
      <c r="AD32" s="91">
        <v>0.59970014992503751</v>
      </c>
      <c r="AE32" s="91">
        <v>1.7991004497751124</v>
      </c>
      <c r="AF32" s="91">
        <v>10.494752623688155</v>
      </c>
      <c r="AG32" s="91">
        <v>47.826086956521742</v>
      </c>
      <c r="AH32" s="91">
        <v>0</v>
      </c>
      <c r="AI32" s="91">
        <v>15.292353823088456</v>
      </c>
      <c r="AJ32" s="91">
        <v>0</v>
      </c>
      <c r="AK32" s="91">
        <v>3.2983508245877062</v>
      </c>
      <c r="AL32" s="91">
        <v>0.8995502248875562</v>
      </c>
      <c r="AM32" s="91">
        <v>0.27972027972027974</v>
      </c>
      <c r="AN32" s="91">
        <v>1.118881118881119</v>
      </c>
      <c r="AO32" s="91">
        <v>0</v>
      </c>
      <c r="AP32" s="91">
        <v>0</v>
      </c>
      <c r="AQ32" s="91">
        <v>0</v>
      </c>
      <c r="AR32" s="91">
        <v>0</v>
      </c>
      <c r="AS32" s="91">
        <v>0</v>
      </c>
      <c r="AT32" s="91">
        <v>0</v>
      </c>
      <c r="AU32" s="91">
        <v>0.27972027972027974</v>
      </c>
      <c r="AV32" s="91">
        <v>0</v>
      </c>
      <c r="AW32" s="91">
        <v>0</v>
      </c>
      <c r="AX32" s="91">
        <v>0.55944055944055948</v>
      </c>
      <c r="AY32" s="91">
        <v>0</v>
      </c>
      <c r="AZ32" s="91">
        <v>1.118881118881119</v>
      </c>
      <c r="BA32" s="91">
        <v>0</v>
      </c>
      <c r="BB32" s="91">
        <v>0</v>
      </c>
      <c r="BC32" s="91">
        <v>0</v>
      </c>
      <c r="BD32" s="91">
        <v>0</v>
      </c>
      <c r="BE32" s="91">
        <v>0</v>
      </c>
      <c r="BF32" s="91">
        <v>0</v>
      </c>
      <c r="BG32" s="91">
        <v>0</v>
      </c>
      <c r="BH32" s="91">
        <v>0</v>
      </c>
      <c r="BI32" s="91">
        <v>0</v>
      </c>
      <c r="BJ32" s="91">
        <v>0</v>
      </c>
      <c r="BK32" s="91">
        <v>0</v>
      </c>
      <c r="BL32" s="91">
        <v>0</v>
      </c>
      <c r="BM32" s="91">
        <v>0</v>
      </c>
      <c r="BN32" s="91">
        <v>0</v>
      </c>
      <c r="BO32" s="91">
        <v>0.27972027972027974</v>
      </c>
      <c r="BP32" s="91">
        <v>0</v>
      </c>
      <c r="BQ32" s="91">
        <v>0</v>
      </c>
      <c r="BR32" s="91">
        <v>0</v>
      </c>
      <c r="BS32" s="91">
        <v>0.83916083916083917</v>
      </c>
      <c r="BT32" s="91">
        <v>0</v>
      </c>
      <c r="BU32" s="91">
        <v>0</v>
      </c>
      <c r="BV32" s="91">
        <v>1.118881118881119</v>
      </c>
      <c r="BW32" s="91">
        <v>1.118881118881119</v>
      </c>
      <c r="CA32" s="91">
        <v>100</v>
      </c>
      <c r="CD32" s="91">
        <v>100</v>
      </c>
    </row>
    <row r="33" spans="1:82" x14ac:dyDescent="0.2">
      <c r="A33" s="47">
        <v>2</v>
      </c>
      <c r="B33" s="43">
        <v>90</v>
      </c>
      <c r="C33" s="43" t="s">
        <v>426</v>
      </c>
      <c r="D33" s="30">
        <v>190</v>
      </c>
      <c r="E33" s="101">
        <v>250</v>
      </c>
      <c r="F33" s="47">
        <v>190</v>
      </c>
      <c r="G33" s="60">
        <f>'[1]TOWER Revised Pollen - July ''08'!G34</f>
        <v>4699</v>
      </c>
      <c r="I33" s="91">
        <v>0.41322314049586778</v>
      </c>
      <c r="J33" s="91">
        <v>0</v>
      </c>
      <c r="K33" s="91">
        <v>8.677685950413224</v>
      </c>
      <c r="L33" s="91">
        <v>0.82644628099173556</v>
      </c>
      <c r="M33" s="91">
        <v>0</v>
      </c>
      <c r="N33" s="91">
        <v>2.4793388429752068</v>
      </c>
      <c r="O33" s="91">
        <v>11.15702479338843</v>
      </c>
      <c r="P33" s="91">
        <v>0</v>
      </c>
      <c r="Q33" s="91">
        <v>0</v>
      </c>
      <c r="R33" s="91">
        <v>0</v>
      </c>
      <c r="S33" s="91">
        <v>0</v>
      </c>
      <c r="T33" s="91">
        <v>0</v>
      </c>
      <c r="U33" s="91">
        <v>0.41322314049586778</v>
      </c>
      <c r="V33" s="91">
        <v>0</v>
      </c>
      <c r="W33" s="91">
        <v>0.41322314049586778</v>
      </c>
      <c r="X33" s="91">
        <v>0</v>
      </c>
      <c r="Y33" s="91">
        <v>0</v>
      </c>
      <c r="Z33" s="91">
        <v>0</v>
      </c>
      <c r="AA33" s="91">
        <v>0</v>
      </c>
      <c r="AB33" s="91">
        <v>0.41322314049586778</v>
      </c>
      <c r="AC33" s="91">
        <v>0</v>
      </c>
      <c r="AD33" s="91">
        <v>1.2396694214876034</v>
      </c>
      <c r="AE33" s="91">
        <v>24.380165289256198</v>
      </c>
      <c r="AF33" s="91">
        <v>1.2396694214876034</v>
      </c>
      <c r="AG33" s="91">
        <v>35.537190082644628</v>
      </c>
      <c r="AH33" s="91">
        <v>0</v>
      </c>
      <c r="AI33" s="91">
        <v>5.3719008264462813</v>
      </c>
      <c r="AJ33" s="91">
        <v>0</v>
      </c>
      <c r="AK33" s="91">
        <v>4.9586776859504136</v>
      </c>
      <c r="AL33" s="91">
        <v>2.4793388429752068</v>
      </c>
      <c r="AM33" s="91">
        <v>0.39370078740157477</v>
      </c>
      <c r="AN33" s="91">
        <v>0</v>
      </c>
      <c r="AO33" s="91">
        <v>0</v>
      </c>
      <c r="AP33" s="91">
        <v>0</v>
      </c>
      <c r="AQ33" s="91">
        <v>0</v>
      </c>
      <c r="AR33" s="91">
        <v>0.78740157480314954</v>
      </c>
      <c r="AS33" s="91">
        <v>0</v>
      </c>
      <c r="AT33" s="91">
        <v>0</v>
      </c>
      <c r="AU33" s="91">
        <v>0</v>
      </c>
      <c r="AV33" s="91">
        <v>0</v>
      </c>
      <c r="AW33" s="91">
        <v>0</v>
      </c>
      <c r="AX33" s="91">
        <v>0</v>
      </c>
      <c r="AY33" s="91">
        <v>0</v>
      </c>
      <c r="AZ33" s="91">
        <v>0.39370078740157477</v>
      </c>
      <c r="BA33" s="91">
        <v>0</v>
      </c>
      <c r="BB33" s="91">
        <v>0</v>
      </c>
      <c r="BC33" s="91">
        <v>0</v>
      </c>
      <c r="BD33" s="91">
        <v>2.7559055118110236</v>
      </c>
      <c r="BE33" s="91">
        <v>0</v>
      </c>
      <c r="BF33" s="91">
        <v>0</v>
      </c>
      <c r="BG33" s="91">
        <v>0</v>
      </c>
      <c r="BH33" s="91">
        <v>0</v>
      </c>
      <c r="BI33" s="91">
        <v>0</v>
      </c>
      <c r="BJ33" s="91">
        <v>0</v>
      </c>
      <c r="BK33" s="91">
        <v>0</v>
      </c>
      <c r="BL33" s="91">
        <v>0</v>
      </c>
      <c r="BM33" s="91">
        <v>0</v>
      </c>
      <c r="BN33" s="91">
        <v>0</v>
      </c>
      <c r="BO33" s="91">
        <v>0</v>
      </c>
      <c r="BP33" s="91">
        <v>0</v>
      </c>
      <c r="BQ33" s="91">
        <v>0</v>
      </c>
      <c r="BR33" s="91">
        <v>0</v>
      </c>
      <c r="BS33" s="91">
        <v>0</v>
      </c>
      <c r="BT33" s="91">
        <v>0</v>
      </c>
      <c r="BU33" s="91">
        <v>0.39370078740157477</v>
      </c>
      <c r="BV33" s="91">
        <v>0</v>
      </c>
      <c r="BW33" s="91">
        <v>0</v>
      </c>
      <c r="CA33" s="91">
        <v>100</v>
      </c>
      <c r="CD33" s="91">
        <v>100</v>
      </c>
    </row>
    <row r="34" spans="1:82" x14ac:dyDescent="0.2">
      <c r="A34" s="47">
        <v>3</v>
      </c>
      <c r="B34" s="43">
        <v>2</v>
      </c>
      <c r="C34" s="43" t="s">
        <v>425</v>
      </c>
      <c r="D34" s="44">
        <v>194</v>
      </c>
      <c r="E34" s="100">
        <v>254</v>
      </c>
      <c r="F34" s="47">
        <v>198</v>
      </c>
      <c r="G34" s="60">
        <f>'[1]TOWER Revised Pollen - July ''08'!G35</f>
        <v>4811</v>
      </c>
      <c r="I34" s="91">
        <v>0</v>
      </c>
      <c r="J34" s="91">
        <v>2.7221777421937552</v>
      </c>
      <c r="K34" s="91">
        <v>5.6044835868694953</v>
      </c>
      <c r="L34" s="91">
        <v>1.1208967173738991</v>
      </c>
      <c r="M34" s="91">
        <v>0.64051240992794234</v>
      </c>
      <c r="N34" s="91">
        <v>1.2810248198558847</v>
      </c>
      <c r="O34" s="91">
        <v>14.251401120896718</v>
      </c>
      <c r="P34" s="91">
        <v>0.16012810248198558</v>
      </c>
      <c r="Q34" s="91">
        <v>0</v>
      </c>
      <c r="R34" s="91">
        <v>0</v>
      </c>
      <c r="S34" s="91">
        <v>0</v>
      </c>
      <c r="T34" s="91">
        <v>0.64051240992794234</v>
      </c>
      <c r="U34" s="91">
        <v>0.16012810248198558</v>
      </c>
      <c r="V34" s="91">
        <v>0</v>
      </c>
      <c r="W34" s="91">
        <v>1.1208967173738991</v>
      </c>
      <c r="X34" s="91">
        <v>0</v>
      </c>
      <c r="Y34" s="91">
        <v>0</v>
      </c>
      <c r="Z34" s="91">
        <v>0</v>
      </c>
      <c r="AA34" s="91">
        <v>0.16012810248198558</v>
      </c>
      <c r="AB34" s="91">
        <v>0</v>
      </c>
      <c r="AC34" s="91">
        <v>0.96076861489191345</v>
      </c>
      <c r="AD34" s="91">
        <v>0.32025620496397117</v>
      </c>
      <c r="AE34" s="91">
        <v>1.4411529223378703</v>
      </c>
      <c r="AF34" s="91">
        <v>10.248198558847077</v>
      </c>
      <c r="AG34" s="91">
        <v>38.670936749399523</v>
      </c>
      <c r="AH34" s="91">
        <v>0</v>
      </c>
      <c r="AI34" s="91">
        <v>15.212169735788631</v>
      </c>
      <c r="AJ34" s="91">
        <v>0</v>
      </c>
      <c r="AK34" s="91">
        <v>4.1633306645316255</v>
      </c>
      <c r="AL34" s="91">
        <v>1.1208967173738991</v>
      </c>
      <c r="AM34" s="91">
        <v>0.58266569555717407</v>
      </c>
      <c r="AN34" s="91">
        <v>2.0393299344501092</v>
      </c>
      <c r="AO34" s="91">
        <v>0</v>
      </c>
      <c r="AP34" s="91">
        <v>0</v>
      </c>
      <c r="AQ34" s="91">
        <v>0.14566642388929352</v>
      </c>
      <c r="AR34" s="91">
        <v>0.14566642388929352</v>
      </c>
      <c r="AS34" s="91">
        <v>0</v>
      </c>
      <c r="AT34" s="91">
        <v>0</v>
      </c>
      <c r="AU34" s="91">
        <v>0.14566642388929352</v>
      </c>
      <c r="AV34" s="91">
        <v>0</v>
      </c>
      <c r="AW34" s="91">
        <v>0</v>
      </c>
      <c r="AX34" s="91">
        <v>0.43699927166788055</v>
      </c>
      <c r="AY34" s="91">
        <v>0.14566642388929352</v>
      </c>
      <c r="AZ34" s="91">
        <v>0.72833211944646759</v>
      </c>
      <c r="BA34" s="91">
        <v>0</v>
      </c>
      <c r="BB34" s="91">
        <v>0</v>
      </c>
      <c r="BC34" s="91">
        <v>0</v>
      </c>
      <c r="BD34" s="91">
        <v>0</v>
      </c>
      <c r="BE34" s="91">
        <v>0</v>
      </c>
      <c r="BF34" s="91">
        <v>0.8739985433357611</v>
      </c>
      <c r="BG34" s="91">
        <v>0</v>
      </c>
      <c r="BH34" s="91">
        <v>0</v>
      </c>
      <c r="BI34" s="91">
        <v>0</v>
      </c>
      <c r="BJ34" s="91">
        <v>0.14566642388929352</v>
      </c>
      <c r="BK34" s="91">
        <v>0</v>
      </c>
      <c r="BL34" s="91">
        <v>0.14566642388929352</v>
      </c>
      <c r="BM34" s="91">
        <v>0.14566642388929352</v>
      </c>
      <c r="BN34" s="91">
        <v>0.14566642388929352</v>
      </c>
      <c r="BO34" s="91">
        <v>0.58266569555717407</v>
      </c>
      <c r="BP34" s="91">
        <v>0</v>
      </c>
      <c r="BQ34" s="91">
        <v>0.29133284777858703</v>
      </c>
      <c r="BR34" s="91">
        <v>0</v>
      </c>
      <c r="BS34" s="91">
        <v>0.8739985433357611</v>
      </c>
      <c r="BT34" s="91">
        <v>0</v>
      </c>
      <c r="BU34" s="91">
        <v>0</v>
      </c>
      <c r="BV34" s="91">
        <v>0.29133284777858703</v>
      </c>
      <c r="BW34" s="91">
        <v>1.1653313911143481</v>
      </c>
      <c r="CA34" s="91">
        <v>100</v>
      </c>
      <c r="CD34" s="91">
        <v>100</v>
      </c>
    </row>
    <row r="35" spans="1:82" x14ac:dyDescent="0.2">
      <c r="A35" s="47">
        <v>3</v>
      </c>
      <c r="B35" s="43">
        <v>3</v>
      </c>
      <c r="C35" s="43" t="s">
        <v>425</v>
      </c>
      <c r="D35" s="30">
        <v>195</v>
      </c>
      <c r="E35" s="100">
        <v>255</v>
      </c>
      <c r="F35" s="47">
        <v>199</v>
      </c>
      <c r="G35" s="60">
        <f>'[1]TOWER Revised Pollen - July ''08'!G36</f>
        <v>4839</v>
      </c>
      <c r="I35" s="91">
        <v>0</v>
      </c>
      <c r="J35" s="91">
        <v>2.5092250922509227</v>
      </c>
      <c r="K35" s="91">
        <v>5.3136531365313653</v>
      </c>
      <c r="L35" s="91">
        <v>0.73800738007380073</v>
      </c>
      <c r="M35" s="91">
        <v>0.73800738007380073</v>
      </c>
      <c r="N35" s="91">
        <v>1.033210332103321</v>
      </c>
      <c r="O35" s="91">
        <v>12.250922509225093</v>
      </c>
      <c r="P35" s="91">
        <v>0</v>
      </c>
      <c r="Q35" s="91">
        <v>0</v>
      </c>
      <c r="R35" s="91">
        <v>0</v>
      </c>
      <c r="S35" s="91">
        <v>0</v>
      </c>
      <c r="T35" s="91">
        <v>0.88560885608856088</v>
      </c>
      <c r="U35" s="91">
        <v>1.9188191881918819</v>
      </c>
      <c r="V35" s="91">
        <v>0</v>
      </c>
      <c r="W35" s="91">
        <v>0.88560885608856088</v>
      </c>
      <c r="X35" s="91">
        <v>0</v>
      </c>
      <c r="Y35" s="91">
        <v>0</v>
      </c>
      <c r="Z35" s="91">
        <v>0.29520295202952029</v>
      </c>
      <c r="AA35" s="91">
        <v>0</v>
      </c>
      <c r="AB35" s="91">
        <v>0</v>
      </c>
      <c r="AC35" s="91">
        <v>0.88560885608856088</v>
      </c>
      <c r="AD35" s="91">
        <v>0.29520295202952029</v>
      </c>
      <c r="AE35" s="91">
        <v>1.3284132841328413</v>
      </c>
      <c r="AF35" s="91">
        <v>7.9704797047970484</v>
      </c>
      <c r="AG35" s="91">
        <v>44.354243542435427</v>
      </c>
      <c r="AH35" s="91">
        <v>0</v>
      </c>
      <c r="AI35" s="91">
        <v>14.760147601476014</v>
      </c>
      <c r="AJ35" s="91">
        <v>0.14760147601476015</v>
      </c>
      <c r="AK35" s="91">
        <v>2.8044280442804426</v>
      </c>
      <c r="AL35" s="91">
        <v>0.88560885608856088</v>
      </c>
      <c r="AM35" s="91">
        <v>0.65919578114700061</v>
      </c>
      <c r="AN35" s="91">
        <v>1.1865524060646011</v>
      </c>
      <c r="AO35" s="91">
        <v>0</v>
      </c>
      <c r="AP35" s="91">
        <v>0</v>
      </c>
      <c r="AQ35" s="91">
        <v>0.13183915622940012</v>
      </c>
      <c r="AR35" s="91">
        <v>0</v>
      </c>
      <c r="AS35" s="91">
        <v>0</v>
      </c>
      <c r="AT35" s="91">
        <v>0</v>
      </c>
      <c r="AU35" s="91">
        <v>0.52735662491760049</v>
      </c>
      <c r="AV35" s="91">
        <v>0</v>
      </c>
      <c r="AW35" s="91">
        <v>0.13183915622940012</v>
      </c>
      <c r="AX35" s="91">
        <v>0.26367831245880025</v>
      </c>
      <c r="AY35" s="91">
        <v>0</v>
      </c>
      <c r="AZ35" s="91">
        <v>1.054713249835201</v>
      </c>
      <c r="BA35" s="91">
        <v>0</v>
      </c>
      <c r="BB35" s="91">
        <v>0</v>
      </c>
      <c r="BC35" s="91">
        <v>0</v>
      </c>
      <c r="BD35" s="91">
        <v>0</v>
      </c>
      <c r="BE35" s="91">
        <v>0</v>
      </c>
      <c r="BF35" s="91">
        <v>1.4502307185234016</v>
      </c>
      <c r="BG35" s="91">
        <v>0.13183915622940012</v>
      </c>
      <c r="BH35" s="91">
        <v>0.13183915622940012</v>
      </c>
      <c r="BI35" s="91">
        <v>0</v>
      </c>
      <c r="BJ35" s="91">
        <v>0</v>
      </c>
      <c r="BK35" s="91">
        <v>0</v>
      </c>
      <c r="BL35" s="91">
        <v>0.26367831245880025</v>
      </c>
      <c r="BM35" s="91">
        <v>0.26367831245880025</v>
      </c>
      <c r="BN35" s="91">
        <v>0</v>
      </c>
      <c r="BO35" s="91">
        <v>1.054713249835201</v>
      </c>
      <c r="BP35" s="91">
        <v>0</v>
      </c>
      <c r="BQ35" s="91">
        <v>0.13183915622940012</v>
      </c>
      <c r="BR35" s="91">
        <v>0</v>
      </c>
      <c r="BS35" s="91">
        <v>0.79103493737640085</v>
      </c>
      <c r="BT35" s="91">
        <v>0</v>
      </c>
      <c r="BU35" s="91">
        <v>0</v>
      </c>
      <c r="BV35" s="91">
        <v>1.3183915622940012</v>
      </c>
      <c r="BW35" s="91">
        <v>1.1865524060646011</v>
      </c>
      <c r="CA35" s="91">
        <v>100</v>
      </c>
      <c r="CD35" s="91">
        <v>100</v>
      </c>
    </row>
    <row r="36" spans="1:82" x14ac:dyDescent="0.2">
      <c r="A36" s="47">
        <v>3</v>
      </c>
      <c r="B36" s="43">
        <v>4</v>
      </c>
      <c r="C36" s="43" t="s">
        <v>426</v>
      </c>
      <c r="D36" s="30">
        <v>196</v>
      </c>
      <c r="E36" s="100">
        <v>256</v>
      </c>
      <c r="F36" s="47">
        <v>204</v>
      </c>
      <c r="G36" s="60">
        <f>'[1]TOWER Revised Pollen - July ''08'!G37</f>
        <v>4853</v>
      </c>
      <c r="I36" s="91">
        <v>1.1194029850746268</v>
      </c>
      <c r="J36" s="91">
        <v>0.37313432835820892</v>
      </c>
      <c r="K36" s="91">
        <v>8.2089552238805972</v>
      </c>
      <c r="L36" s="91">
        <v>1.4925373134328357</v>
      </c>
      <c r="M36" s="91">
        <v>0</v>
      </c>
      <c r="N36" s="91">
        <v>0.37313432835820892</v>
      </c>
      <c r="O36" s="91">
        <v>11.567164179104477</v>
      </c>
      <c r="P36" s="91">
        <v>0.37313432835820892</v>
      </c>
      <c r="Q36" s="91">
        <v>0</v>
      </c>
      <c r="R36" s="91">
        <v>0</v>
      </c>
      <c r="S36" s="91">
        <v>0</v>
      </c>
      <c r="T36" s="91">
        <v>0</v>
      </c>
      <c r="U36" s="91">
        <v>0</v>
      </c>
      <c r="V36" s="91">
        <v>0</v>
      </c>
      <c r="W36" s="91">
        <v>0</v>
      </c>
      <c r="X36" s="91">
        <v>0.74626865671641784</v>
      </c>
      <c r="Y36" s="91">
        <v>0</v>
      </c>
      <c r="Z36" s="91">
        <v>0</v>
      </c>
      <c r="AA36" s="91">
        <v>0</v>
      </c>
      <c r="AB36" s="91">
        <v>0</v>
      </c>
      <c r="AC36" s="91">
        <v>0</v>
      </c>
      <c r="AD36" s="91">
        <v>2.2388059701492535</v>
      </c>
      <c r="AE36" s="91">
        <v>22.014925373134329</v>
      </c>
      <c r="AF36" s="91">
        <v>3.3582089552238807</v>
      </c>
      <c r="AG36" s="91">
        <v>37.313432835820898</v>
      </c>
      <c r="AH36" s="91">
        <v>0</v>
      </c>
      <c r="AI36" s="91">
        <v>7.4626865671641784</v>
      </c>
      <c r="AJ36" s="91">
        <v>0</v>
      </c>
      <c r="AK36" s="91">
        <v>2.9850746268656714</v>
      </c>
      <c r="AL36" s="91">
        <v>0.37313432835820892</v>
      </c>
      <c r="AM36" s="91">
        <v>1.7793594306049825</v>
      </c>
      <c r="AN36" s="91">
        <v>0.71174377224199281</v>
      </c>
      <c r="AO36" s="91">
        <v>0</v>
      </c>
      <c r="AP36" s="91">
        <v>0</v>
      </c>
      <c r="AQ36" s="91">
        <v>0</v>
      </c>
      <c r="AR36" s="91">
        <v>0</v>
      </c>
      <c r="AS36" s="91">
        <v>0.35587188612099641</v>
      </c>
      <c r="AT36" s="91">
        <v>0</v>
      </c>
      <c r="AU36" s="91">
        <v>0</v>
      </c>
      <c r="AV36" s="91">
        <v>0</v>
      </c>
      <c r="AW36" s="91">
        <v>0</v>
      </c>
      <c r="AX36" s="91">
        <v>0</v>
      </c>
      <c r="AY36" s="91">
        <v>0</v>
      </c>
      <c r="AZ36" s="91">
        <v>0.35587188612099641</v>
      </c>
      <c r="BA36" s="91">
        <v>0</v>
      </c>
      <c r="BB36" s="91">
        <v>0</v>
      </c>
      <c r="BC36" s="91">
        <v>0</v>
      </c>
      <c r="BD36" s="91">
        <v>1.0676156583629894</v>
      </c>
      <c r="BE36" s="91">
        <v>0</v>
      </c>
      <c r="BF36" s="91">
        <v>0</v>
      </c>
      <c r="BG36" s="91">
        <v>0.35587188612099641</v>
      </c>
      <c r="BH36" s="91">
        <v>0</v>
      </c>
      <c r="BI36" s="91">
        <v>0</v>
      </c>
      <c r="BJ36" s="91">
        <v>0</v>
      </c>
      <c r="BK36" s="91">
        <v>0</v>
      </c>
      <c r="BL36" s="91">
        <v>0</v>
      </c>
      <c r="BM36" s="91">
        <v>0</v>
      </c>
      <c r="BN36" s="91">
        <v>0</v>
      </c>
      <c r="BO36" s="91">
        <v>0</v>
      </c>
      <c r="BP36" s="91">
        <v>0</v>
      </c>
      <c r="BQ36" s="91">
        <v>0</v>
      </c>
      <c r="BR36" s="91">
        <v>0</v>
      </c>
      <c r="BS36" s="91">
        <v>0</v>
      </c>
      <c r="BT36" s="91">
        <v>0</v>
      </c>
      <c r="BU36" s="91">
        <v>0</v>
      </c>
      <c r="BV36" s="91">
        <v>0</v>
      </c>
      <c r="BW36" s="91">
        <v>0</v>
      </c>
      <c r="CA36" s="91">
        <v>100</v>
      </c>
      <c r="CD36" s="91">
        <v>100</v>
      </c>
    </row>
    <row r="37" spans="1:82" x14ac:dyDescent="0.2">
      <c r="A37" s="47">
        <v>3</v>
      </c>
      <c r="B37" s="43">
        <v>5</v>
      </c>
      <c r="C37" s="43" t="s">
        <v>425</v>
      </c>
      <c r="D37" s="30">
        <v>197</v>
      </c>
      <c r="E37" s="100">
        <v>257</v>
      </c>
      <c r="F37" s="47">
        <v>201</v>
      </c>
      <c r="G37" s="60">
        <f>'[1]TOWER Revised Pollen - July ''08'!G38</f>
        <v>4867</v>
      </c>
      <c r="I37" s="91">
        <v>0</v>
      </c>
      <c r="J37" s="91">
        <v>3.1298904538341157</v>
      </c>
      <c r="K37" s="91">
        <v>5.6338028169014089</v>
      </c>
      <c r="L37" s="91">
        <v>0.6259780907668232</v>
      </c>
      <c r="M37" s="91">
        <v>0.3129890453834116</v>
      </c>
      <c r="N37" s="91">
        <v>1.8779342723004695</v>
      </c>
      <c r="O37" s="91">
        <v>13.145539906103288</v>
      </c>
      <c r="P37" s="91">
        <v>0</v>
      </c>
      <c r="Q37" s="91">
        <v>0</v>
      </c>
      <c r="R37" s="91">
        <v>0</v>
      </c>
      <c r="S37" s="91">
        <v>0</v>
      </c>
      <c r="T37" s="91">
        <v>1.5649452269170578</v>
      </c>
      <c r="U37" s="91">
        <v>0</v>
      </c>
      <c r="V37" s="91">
        <v>0</v>
      </c>
      <c r="W37" s="91">
        <v>0.3129890453834116</v>
      </c>
      <c r="X37" s="91">
        <v>0</v>
      </c>
      <c r="Y37" s="91">
        <v>0</v>
      </c>
      <c r="Z37" s="91">
        <v>0.3129890453834116</v>
      </c>
      <c r="AA37" s="91">
        <v>0.3129890453834116</v>
      </c>
      <c r="AB37" s="91">
        <v>0</v>
      </c>
      <c r="AC37" s="91">
        <v>0.3129890453834116</v>
      </c>
      <c r="AD37" s="91">
        <v>0.6259780907668232</v>
      </c>
      <c r="AE37" s="91">
        <v>0.3129890453834116</v>
      </c>
      <c r="AF37" s="91">
        <v>12.519561815336463</v>
      </c>
      <c r="AG37" s="91">
        <v>43.97496087636933</v>
      </c>
      <c r="AH37" s="91">
        <v>0</v>
      </c>
      <c r="AI37" s="91">
        <v>9.0766823161189372</v>
      </c>
      <c r="AJ37" s="91">
        <v>0.6259780907668232</v>
      </c>
      <c r="AK37" s="91">
        <v>4.6948356807511731</v>
      </c>
      <c r="AL37" s="91">
        <v>0.6259780907668232</v>
      </c>
      <c r="AM37" s="91">
        <v>0.56577086280056577</v>
      </c>
      <c r="AN37" s="91">
        <v>1.6973125884016973</v>
      </c>
      <c r="AO37" s="91">
        <v>0</v>
      </c>
      <c r="AP37" s="91">
        <v>0</v>
      </c>
      <c r="AQ37" s="91">
        <v>0</v>
      </c>
      <c r="AR37" s="91">
        <v>0</v>
      </c>
      <c r="AS37" s="91">
        <v>0</v>
      </c>
      <c r="AT37" s="91">
        <v>0</v>
      </c>
      <c r="AU37" s="91">
        <v>0.28288543140028288</v>
      </c>
      <c r="AV37" s="91">
        <v>0</v>
      </c>
      <c r="AW37" s="91">
        <v>0.28288543140028288</v>
      </c>
      <c r="AX37" s="91">
        <v>0.84865629420084865</v>
      </c>
      <c r="AY37" s="91">
        <v>0</v>
      </c>
      <c r="AZ37" s="91">
        <v>0.84865629420084865</v>
      </c>
      <c r="BA37" s="91">
        <v>0</v>
      </c>
      <c r="BB37" s="91">
        <v>0</v>
      </c>
      <c r="BC37" s="91">
        <v>0</v>
      </c>
      <c r="BD37" s="91">
        <v>0</v>
      </c>
      <c r="BE37" s="91">
        <v>0</v>
      </c>
      <c r="BF37" s="91">
        <v>0.56577086280056577</v>
      </c>
      <c r="BG37" s="91">
        <v>0.28288543140028288</v>
      </c>
      <c r="BH37" s="91">
        <v>0</v>
      </c>
      <c r="BI37" s="91">
        <v>0</v>
      </c>
      <c r="BJ37" s="91">
        <v>0</v>
      </c>
      <c r="BK37" s="91">
        <v>0</v>
      </c>
      <c r="BL37" s="91">
        <v>0</v>
      </c>
      <c r="BM37" s="91">
        <v>0</v>
      </c>
      <c r="BN37" s="91">
        <v>0</v>
      </c>
      <c r="BO37" s="91">
        <v>1.6973125884016973</v>
      </c>
      <c r="BP37" s="91">
        <v>0</v>
      </c>
      <c r="BQ37" s="91">
        <v>0</v>
      </c>
      <c r="BR37" s="91">
        <v>0</v>
      </c>
      <c r="BS37" s="91">
        <v>0.84865629420084865</v>
      </c>
      <c r="BT37" s="91">
        <v>0</v>
      </c>
      <c r="BU37" s="91">
        <v>0</v>
      </c>
      <c r="BV37" s="91">
        <v>0.56577086280056577</v>
      </c>
      <c r="BW37" s="91">
        <v>1.1315417256011315</v>
      </c>
      <c r="CA37" s="91">
        <v>100</v>
      </c>
      <c r="CD37" s="91">
        <v>100</v>
      </c>
    </row>
    <row r="38" spans="1:82" x14ac:dyDescent="0.2">
      <c r="A38" s="47">
        <v>3</v>
      </c>
      <c r="B38" s="43">
        <v>6</v>
      </c>
      <c r="C38" s="43" t="s">
        <v>425</v>
      </c>
      <c r="D38" s="30">
        <v>198</v>
      </c>
      <c r="E38" s="100">
        <v>258</v>
      </c>
      <c r="F38" s="47">
        <v>202</v>
      </c>
      <c r="G38" s="60">
        <f>'[1]TOWER Revised Pollen - July ''08'!G39</f>
        <v>4880</v>
      </c>
      <c r="I38" s="91">
        <v>0.33670033670033667</v>
      </c>
      <c r="J38" s="91">
        <v>3.7037037037037033</v>
      </c>
      <c r="K38" s="91">
        <v>4.0404040404040407</v>
      </c>
      <c r="L38" s="91">
        <v>0.33670033670033667</v>
      </c>
      <c r="M38" s="91">
        <v>0.33670033670033667</v>
      </c>
      <c r="N38" s="91">
        <v>1.3468013468013467</v>
      </c>
      <c r="O38" s="91">
        <v>13.468013468013467</v>
      </c>
      <c r="P38" s="91">
        <v>0</v>
      </c>
      <c r="Q38" s="91">
        <v>0</v>
      </c>
      <c r="R38" s="91">
        <v>0</v>
      </c>
      <c r="S38" s="91">
        <v>0</v>
      </c>
      <c r="T38" s="91">
        <v>2.0202020202020203</v>
      </c>
      <c r="U38" s="91">
        <v>0.33670033670033667</v>
      </c>
      <c r="V38" s="91">
        <v>0</v>
      </c>
      <c r="W38" s="91">
        <v>0.33670033670033667</v>
      </c>
      <c r="X38" s="91">
        <v>0</v>
      </c>
      <c r="Y38" s="91">
        <v>0</v>
      </c>
      <c r="Z38" s="91">
        <v>0</v>
      </c>
      <c r="AA38" s="91">
        <v>0</v>
      </c>
      <c r="AB38" s="91">
        <v>0</v>
      </c>
      <c r="AC38" s="91">
        <v>0.67340067340067333</v>
      </c>
      <c r="AD38" s="91">
        <v>1.0101010101010102</v>
      </c>
      <c r="AE38" s="91">
        <v>4.3771043771043772</v>
      </c>
      <c r="AF38" s="91">
        <v>12.121212121212121</v>
      </c>
      <c r="AG38" s="91">
        <v>36.700336700336699</v>
      </c>
      <c r="AH38" s="91">
        <v>0</v>
      </c>
      <c r="AI38" s="91">
        <v>12.794612794612794</v>
      </c>
      <c r="AJ38" s="91">
        <v>0</v>
      </c>
      <c r="AK38" s="91">
        <v>4.7138047138047137</v>
      </c>
      <c r="AL38" s="91">
        <v>1.3468013468013467</v>
      </c>
      <c r="AM38" s="91">
        <v>0.58823529411764708</v>
      </c>
      <c r="AN38" s="91">
        <v>2.0588235294117645</v>
      </c>
      <c r="AO38" s="91">
        <v>0</v>
      </c>
      <c r="AP38" s="91">
        <v>0</v>
      </c>
      <c r="AQ38" s="91">
        <v>0</v>
      </c>
      <c r="AR38" s="91">
        <v>0.29411764705882354</v>
      </c>
      <c r="AS38" s="91">
        <v>0</v>
      </c>
      <c r="AT38" s="91">
        <v>0</v>
      </c>
      <c r="AU38" s="91">
        <v>2.3529411764705883</v>
      </c>
      <c r="AV38" s="91">
        <v>0</v>
      </c>
      <c r="AW38" s="91">
        <v>0</v>
      </c>
      <c r="AX38" s="91">
        <v>0.88235294117647056</v>
      </c>
      <c r="AY38" s="91">
        <v>0</v>
      </c>
      <c r="AZ38" s="91">
        <v>1.1764705882352942</v>
      </c>
      <c r="BA38" s="91">
        <v>0</v>
      </c>
      <c r="BB38" s="91">
        <v>0</v>
      </c>
      <c r="BC38" s="91">
        <v>0</v>
      </c>
      <c r="BD38" s="91">
        <v>0</v>
      </c>
      <c r="BE38" s="91">
        <v>0</v>
      </c>
      <c r="BF38" s="91">
        <v>0.88235294117647056</v>
      </c>
      <c r="BG38" s="91">
        <v>0</v>
      </c>
      <c r="BH38" s="91">
        <v>0</v>
      </c>
      <c r="BI38" s="91">
        <v>0</v>
      </c>
      <c r="BJ38" s="91">
        <v>0</v>
      </c>
      <c r="BK38" s="91">
        <v>0</v>
      </c>
      <c r="BL38" s="91">
        <v>0</v>
      </c>
      <c r="BM38" s="91">
        <v>0</v>
      </c>
      <c r="BN38" s="91">
        <v>0.29411764705882354</v>
      </c>
      <c r="BO38" s="91">
        <v>1.1764705882352942</v>
      </c>
      <c r="BP38" s="91">
        <v>0</v>
      </c>
      <c r="BQ38" s="91">
        <v>0.58823529411764708</v>
      </c>
      <c r="BR38" s="91">
        <v>0</v>
      </c>
      <c r="BS38" s="91">
        <v>0</v>
      </c>
      <c r="BT38" s="91">
        <v>0</v>
      </c>
      <c r="BU38" s="91">
        <v>0</v>
      </c>
      <c r="BV38" s="91">
        <v>1.4705882352941175</v>
      </c>
      <c r="BW38" s="91">
        <v>0.88235294117647056</v>
      </c>
      <c r="CA38" s="91">
        <v>100</v>
      </c>
      <c r="CD38" s="91">
        <v>100</v>
      </c>
    </row>
    <row r="39" spans="1:82" x14ac:dyDescent="0.2">
      <c r="A39" s="47">
        <v>3</v>
      </c>
      <c r="B39" s="43">
        <v>7</v>
      </c>
      <c r="C39" s="43" t="s">
        <v>425</v>
      </c>
      <c r="D39" s="30">
        <v>199</v>
      </c>
      <c r="E39" s="100">
        <v>259</v>
      </c>
      <c r="F39" s="47">
        <v>203</v>
      </c>
      <c r="G39" s="60">
        <f>'[1]TOWER Revised Pollen - July ''08'!G40</f>
        <v>4894</v>
      </c>
      <c r="I39" s="91">
        <v>0</v>
      </c>
      <c r="J39" s="91">
        <v>1.9261637239165328</v>
      </c>
      <c r="K39" s="91">
        <v>8.0256821829855536</v>
      </c>
      <c r="L39" s="91">
        <v>0.96308186195826639</v>
      </c>
      <c r="M39" s="91">
        <v>0.96308186195826639</v>
      </c>
      <c r="N39" s="91">
        <v>1.2841091492776886</v>
      </c>
      <c r="O39" s="91">
        <v>12.841091492776885</v>
      </c>
      <c r="P39" s="91">
        <v>0.32102728731942215</v>
      </c>
      <c r="Q39" s="91">
        <v>0</v>
      </c>
      <c r="R39" s="91">
        <v>0</v>
      </c>
      <c r="S39" s="91">
        <v>0</v>
      </c>
      <c r="T39" s="91">
        <v>0</v>
      </c>
      <c r="U39" s="91">
        <v>0.32102728731942215</v>
      </c>
      <c r="V39" s="91">
        <v>0.32102728731942215</v>
      </c>
      <c r="W39" s="91">
        <v>0.32102728731942215</v>
      </c>
      <c r="X39" s="91">
        <v>0</v>
      </c>
      <c r="Y39" s="91">
        <v>0</v>
      </c>
      <c r="Z39" s="91">
        <v>0</v>
      </c>
      <c r="AA39" s="91">
        <v>0</v>
      </c>
      <c r="AB39" s="91">
        <v>0</v>
      </c>
      <c r="AC39" s="91">
        <v>0.6420545746388443</v>
      </c>
      <c r="AD39" s="91">
        <v>0.96308186195826639</v>
      </c>
      <c r="AE39" s="91">
        <v>4.173354735152488</v>
      </c>
      <c r="AF39" s="91">
        <v>11.878009630818621</v>
      </c>
      <c r="AG39" s="91">
        <v>35.794542536115571</v>
      </c>
      <c r="AH39" s="91">
        <v>0</v>
      </c>
      <c r="AI39" s="91">
        <v>8.9887640449438209</v>
      </c>
      <c r="AJ39" s="91">
        <v>0</v>
      </c>
      <c r="AK39" s="91">
        <v>7.7046548956661312</v>
      </c>
      <c r="AL39" s="91">
        <v>2.5682182985553772</v>
      </c>
      <c r="AM39" s="91">
        <v>0.28860028860028858</v>
      </c>
      <c r="AN39" s="91">
        <v>2.0202020202020203</v>
      </c>
      <c r="AO39" s="91">
        <v>0</v>
      </c>
      <c r="AP39" s="91">
        <v>0</v>
      </c>
      <c r="AQ39" s="91">
        <v>0.57720057720057716</v>
      </c>
      <c r="AR39" s="91">
        <v>0.28860028860028858</v>
      </c>
      <c r="AS39" s="91">
        <v>0</v>
      </c>
      <c r="AT39" s="91">
        <v>0</v>
      </c>
      <c r="AU39" s="91">
        <v>0.86580086580086579</v>
      </c>
      <c r="AV39" s="91">
        <v>0</v>
      </c>
      <c r="AW39" s="91">
        <v>0</v>
      </c>
      <c r="AX39" s="91">
        <v>0</v>
      </c>
      <c r="AY39" s="91">
        <v>0</v>
      </c>
      <c r="AZ39" s="91">
        <v>0.28860028860028858</v>
      </c>
      <c r="BA39" s="91">
        <v>0</v>
      </c>
      <c r="BB39" s="91">
        <v>0</v>
      </c>
      <c r="BC39" s="91">
        <v>0</v>
      </c>
      <c r="BD39" s="91">
        <v>0</v>
      </c>
      <c r="BE39" s="91">
        <v>0</v>
      </c>
      <c r="BF39" s="91">
        <v>1.1544011544011543</v>
      </c>
      <c r="BG39" s="91">
        <v>0</v>
      </c>
      <c r="BH39" s="91">
        <v>0.28860028860028858</v>
      </c>
      <c r="BI39" s="91">
        <v>0</v>
      </c>
      <c r="BJ39" s="91">
        <v>0</v>
      </c>
      <c r="BK39" s="91">
        <v>0</v>
      </c>
      <c r="BL39" s="91">
        <v>0.57720057720057716</v>
      </c>
      <c r="BM39" s="91">
        <v>0</v>
      </c>
      <c r="BN39" s="91">
        <v>0</v>
      </c>
      <c r="BO39" s="91">
        <v>0.28860028860028858</v>
      </c>
      <c r="BP39" s="91">
        <v>0</v>
      </c>
      <c r="BQ39" s="91">
        <v>0</v>
      </c>
      <c r="BR39" s="91">
        <v>0</v>
      </c>
      <c r="BS39" s="91">
        <v>0.86580086580086579</v>
      </c>
      <c r="BT39" s="91">
        <v>0</v>
      </c>
      <c r="BU39" s="91">
        <v>0</v>
      </c>
      <c r="BV39" s="91">
        <v>1.7316017316017316</v>
      </c>
      <c r="BW39" s="91">
        <v>0.86580086580086579</v>
      </c>
      <c r="CA39" s="91">
        <v>100</v>
      </c>
      <c r="CD39" s="91">
        <v>100</v>
      </c>
    </row>
    <row r="40" spans="1:82" x14ac:dyDescent="0.2">
      <c r="A40" s="47">
        <v>3</v>
      </c>
      <c r="B40" s="43">
        <v>9</v>
      </c>
      <c r="C40" s="43" t="s">
        <v>425</v>
      </c>
      <c r="D40" s="30">
        <v>201</v>
      </c>
      <c r="E40" s="100">
        <v>261</v>
      </c>
      <c r="F40" s="47">
        <v>205</v>
      </c>
      <c r="G40" s="60">
        <f>'[1]TOWER Revised Pollen - July ''08'!G41</f>
        <v>4917</v>
      </c>
      <c r="I40" s="91">
        <v>0.32679738562091504</v>
      </c>
      <c r="J40" s="91">
        <v>0.32679738562091504</v>
      </c>
      <c r="K40" s="91">
        <v>6.5359477124183014</v>
      </c>
      <c r="L40" s="91">
        <v>0.32679738562091504</v>
      </c>
      <c r="M40" s="91">
        <v>0.32679738562091504</v>
      </c>
      <c r="N40" s="91">
        <v>1.6339869281045754</v>
      </c>
      <c r="O40" s="91">
        <v>12.091503267973856</v>
      </c>
      <c r="P40" s="91">
        <v>0</v>
      </c>
      <c r="Q40" s="91">
        <v>0</v>
      </c>
      <c r="R40" s="91">
        <v>0</v>
      </c>
      <c r="S40" s="91">
        <v>0</v>
      </c>
      <c r="T40" s="91">
        <v>0.32679738562091504</v>
      </c>
      <c r="U40" s="91">
        <v>0.65359477124183007</v>
      </c>
      <c r="V40" s="91">
        <v>0</v>
      </c>
      <c r="W40" s="91">
        <v>0</v>
      </c>
      <c r="X40" s="91">
        <v>0</v>
      </c>
      <c r="Y40" s="91">
        <v>0</v>
      </c>
      <c r="Z40" s="91">
        <v>0</v>
      </c>
      <c r="AA40" s="91">
        <v>0.32679738562091504</v>
      </c>
      <c r="AB40" s="91">
        <v>0</v>
      </c>
      <c r="AC40" s="91">
        <v>0</v>
      </c>
      <c r="AD40" s="91">
        <v>0.32679738562091504</v>
      </c>
      <c r="AE40" s="91">
        <v>2.6143790849673203</v>
      </c>
      <c r="AF40" s="91">
        <v>12.745098039215685</v>
      </c>
      <c r="AG40" s="91">
        <v>33.333333333333329</v>
      </c>
      <c r="AH40" s="91">
        <v>0</v>
      </c>
      <c r="AI40" s="91">
        <v>10.457516339869281</v>
      </c>
      <c r="AJ40" s="91">
        <v>0</v>
      </c>
      <c r="AK40" s="91">
        <v>17.320261437908496</v>
      </c>
      <c r="AL40" s="91">
        <v>0.32679738562091504</v>
      </c>
      <c r="AM40" s="91">
        <v>0.29239766081871343</v>
      </c>
      <c r="AN40" s="91">
        <v>1.1695906432748537</v>
      </c>
      <c r="AO40" s="91">
        <v>0</v>
      </c>
      <c r="AP40" s="91">
        <v>0</v>
      </c>
      <c r="AQ40" s="91">
        <v>0.29239766081871343</v>
      </c>
      <c r="AR40" s="91">
        <v>0.58479532163742687</v>
      </c>
      <c r="AS40" s="91">
        <v>0</v>
      </c>
      <c r="AT40" s="91">
        <v>0</v>
      </c>
      <c r="AU40" s="91">
        <v>0.8771929824561403</v>
      </c>
      <c r="AV40" s="91">
        <v>0</v>
      </c>
      <c r="AW40" s="91">
        <v>0</v>
      </c>
      <c r="AX40" s="91">
        <v>0.29239766081871343</v>
      </c>
      <c r="AY40" s="91">
        <v>0</v>
      </c>
      <c r="AZ40" s="91">
        <v>0</v>
      </c>
      <c r="BA40" s="91">
        <v>0</v>
      </c>
      <c r="BB40" s="91">
        <v>0</v>
      </c>
      <c r="BC40" s="91">
        <v>0</v>
      </c>
      <c r="BD40" s="91">
        <v>0</v>
      </c>
      <c r="BE40" s="91">
        <v>0</v>
      </c>
      <c r="BF40" s="91">
        <v>1.1695906432748537</v>
      </c>
      <c r="BG40" s="91">
        <v>0</v>
      </c>
      <c r="BH40" s="91">
        <v>0.29239766081871343</v>
      </c>
      <c r="BI40" s="91">
        <v>0</v>
      </c>
      <c r="BJ40" s="91">
        <v>0</v>
      </c>
      <c r="BK40" s="91">
        <v>0</v>
      </c>
      <c r="BL40" s="91">
        <v>0</v>
      </c>
      <c r="BM40" s="91">
        <v>0</v>
      </c>
      <c r="BN40" s="91">
        <v>0.29239766081871343</v>
      </c>
      <c r="BO40" s="91">
        <v>0.58479532163742687</v>
      </c>
      <c r="BP40" s="91">
        <v>0</v>
      </c>
      <c r="BQ40" s="91">
        <v>0</v>
      </c>
      <c r="BR40" s="91">
        <v>0</v>
      </c>
      <c r="BS40" s="91">
        <v>0.29239766081871343</v>
      </c>
      <c r="BT40" s="91">
        <v>0</v>
      </c>
      <c r="BU40" s="91">
        <v>0</v>
      </c>
      <c r="BV40" s="91">
        <v>3.5087719298245612</v>
      </c>
      <c r="BW40" s="91">
        <v>0.8771929824561403</v>
      </c>
      <c r="CA40" s="91">
        <v>100</v>
      </c>
      <c r="CD40" s="91">
        <v>100</v>
      </c>
    </row>
    <row r="41" spans="1:82" x14ac:dyDescent="0.2">
      <c r="A41" s="47">
        <v>3</v>
      </c>
      <c r="B41" s="43">
        <v>10</v>
      </c>
      <c r="C41" s="43" t="s">
        <v>425</v>
      </c>
      <c r="D41" s="30">
        <v>202</v>
      </c>
      <c r="E41" s="100">
        <v>262</v>
      </c>
      <c r="F41" s="47">
        <v>206</v>
      </c>
      <c r="G41" s="60">
        <f>'[1]TOWER Revised Pollen - July ''08'!G42</f>
        <v>4925</v>
      </c>
      <c r="I41" s="91">
        <v>0</v>
      </c>
      <c r="J41" s="91">
        <v>0.3058103975535168</v>
      </c>
      <c r="K41" s="91">
        <v>3.0581039755351682</v>
      </c>
      <c r="L41" s="91">
        <v>0.3058103975535168</v>
      </c>
      <c r="M41" s="91">
        <v>0.3058103975535168</v>
      </c>
      <c r="N41" s="91">
        <v>0.6116207951070336</v>
      </c>
      <c r="O41" s="91">
        <v>9.4801223241590211</v>
      </c>
      <c r="P41" s="91">
        <v>0</v>
      </c>
      <c r="Q41" s="91">
        <v>0</v>
      </c>
      <c r="R41" s="91">
        <v>0</v>
      </c>
      <c r="S41" s="91">
        <v>0</v>
      </c>
      <c r="T41" s="91">
        <v>0</v>
      </c>
      <c r="U41" s="91">
        <v>0</v>
      </c>
      <c r="V41" s="91">
        <v>0</v>
      </c>
      <c r="W41" s="91">
        <v>0.3058103975535168</v>
      </c>
      <c r="X41" s="91">
        <v>0</v>
      </c>
      <c r="Y41" s="91">
        <v>0</v>
      </c>
      <c r="Z41" s="91">
        <v>0</v>
      </c>
      <c r="AA41" s="91">
        <v>0.91743119266055051</v>
      </c>
      <c r="AB41" s="91">
        <v>0</v>
      </c>
      <c r="AC41" s="91">
        <v>1.2232415902140672</v>
      </c>
      <c r="AD41" s="91">
        <v>0.6116207951070336</v>
      </c>
      <c r="AE41" s="91">
        <v>1.2232415902140672</v>
      </c>
      <c r="AF41" s="91">
        <v>12.232415902140673</v>
      </c>
      <c r="AG41" s="91">
        <v>43.119266055045877</v>
      </c>
      <c r="AH41" s="91">
        <v>0</v>
      </c>
      <c r="AI41" s="91">
        <v>7.3394495412844041</v>
      </c>
      <c r="AJ41" s="91">
        <v>0.3058103975535168</v>
      </c>
      <c r="AK41" s="91">
        <v>17.737003058103976</v>
      </c>
      <c r="AL41" s="91">
        <v>0.91743119266055051</v>
      </c>
      <c r="AM41" s="91">
        <v>0.57971014492753625</v>
      </c>
      <c r="AN41" s="91">
        <v>0.86956521739130432</v>
      </c>
      <c r="AO41" s="91">
        <v>0</v>
      </c>
      <c r="AP41" s="91">
        <v>0</v>
      </c>
      <c r="AQ41" s="91">
        <v>0.28985507246376813</v>
      </c>
      <c r="AR41" s="91">
        <v>0</v>
      </c>
      <c r="AS41" s="91">
        <v>0</v>
      </c>
      <c r="AT41" s="91">
        <v>0</v>
      </c>
      <c r="AU41" s="91">
        <v>1.1594202898550725</v>
      </c>
      <c r="AV41" s="91">
        <v>0</v>
      </c>
      <c r="AW41" s="91">
        <v>0</v>
      </c>
      <c r="AX41" s="91">
        <v>0</v>
      </c>
      <c r="AY41" s="91">
        <v>0</v>
      </c>
      <c r="AZ41" s="91">
        <v>0.28985507246376813</v>
      </c>
      <c r="BA41" s="91">
        <v>0</v>
      </c>
      <c r="BB41" s="91">
        <v>0</v>
      </c>
      <c r="BC41" s="91">
        <v>0</v>
      </c>
      <c r="BD41" s="91">
        <v>0</v>
      </c>
      <c r="BE41" s="91">
        <v>0</v>
      </c>
      <c r="BF41" s="91">
        <v>0</v>
      </c>
      <c r="BG41" s="91">
        <v>0</v>
      </c>
      <c r="BH41" s="91">
        <v>0.28985507246376813</v>
      </c>
      <c r="BI41" s="91">
        <v>0</v>
      </c>
      <c r="BJ41" s="91">
        <v>0</v>
      </c>
      <c r="BK41" s="91">
        <v>0</v>
      </c>
      <c r="BL41" s="91">
        <v>0</v>
      </c>
      <c r="BM41" s="91">
        <v>0</v>
      </c>
      <c r="BN41" s="91">
        <v>0</v>
      </c>
      <c r="BO41" s="91">
        <v>0.28985507246376813</v>
      </c>
      <c r="BP41" s="91">
        <v>0</v>
      </c>
      <c r="BQ41" s="91">
        <v>0</v>
      </c>
      <c r="BR41" s="91">
        <v>0</v>
      </c>
      <c r="BS41" s="91">
        <v>0.28985507246376813</v>
      </c>
      <c r="BT41" s="91">
        <v>0</v>
      </c>
      <c r="BU41" s="91">
        <v>0</v>
      </c>
      <c r="BV41" s="91">
        <v>1.1594202898550725</v>
      </c>
      <c r="BW41" s="91">
        <v>0</v>
      </c>
      <c r="CA41" s="91">
        <v>100</v>
      </c>
      <c r="CD41" s="91">
        <v>100</v>
      </c>
    </row>
    <row r="42" spans="1:82" x14ac:dyDescent="0.2">
      <c r="A42" s="47">
        <v>3</v>
      </c>
      <c r="B42" s="43">
        <v>11</v>
      </c>
      <c r="C42" s="43" t="s">
        <v>425</v>
      </c>
      <c r="D42" s="30">
        <v>203</v>
      </c>
      <c r="E42" s="100">
        <v>263</v>
      </c>
      <c r="F42" s="47">
        <v>207</v>
      </c>
      <c r="G42" s="60">
        <f>'[1]TOWER Revised Pollen - July ''08'!G43</f>
        <v>4934</v>
      </c>
      <c r="I42" s="91">
        <v>0</v>
      </c>
      <c r="J42" s="91">
        <v>1.2326656394453006</v>
      </c>
      <c r="K42" s="91">
        <v>4.6224961479198763</v>
      </c>
      <c r="L42" s="91">
        <v>1.5408320493066257</v>
      </c>
      <c r="M42" s="91">
        <v>0.30816640986132515</v>
      </c>
      <c r="N42" s="91">
        <v>1.5408320493066257</v>
      </c>
      <c r="O42" s="91">
        <v>10.16949152542373</v>
      </c>
      <c r="P42" s="91">
        <v>0.30816640986132515</v>
      </c>
      <c r="Q42" s="91">
        <v>0</v>
      </c>
      <c r="R42" s="91">
        <v>0</v>
      </c>
      <c r="S42" s="91">
        <v>0</v>
      </c>
      <c r="T42" s="91">
        <v>0</v>
      </c>
      <c r="U42" s="91">
        <v>0.30816640986132515</v>
      </c>
      <c r="V42" s="91">
        <v>0</v>
      </c>
      <c r="W42" s="91">
        <v>0</v>
      </c>
      <c r="X42" s="91">
        <v>0</v>
      </c>
      <c r="Y42" s="91">
        <v>0</v>
      </c>
      <c r="Z42" s="91">
        <v>0</v>
      </c>
      <c r="AA42" s="91">
        <v>0.30816640986132515</v>
      </c>
      <c r="AB42" s="91">
        <v>0</v>
      </c>
      <c r="AC42" s="91">
        <v>0.30816640986132515</v>
      </c>
      <c r="AD42" s="91">
        <v>0.30816640986132515</v>
      </c>
      <c r="AE42" s="91">
        <v>1.5408320493066257</v>
      </c>
      <c r="AF42" s="91">
        <v>11.710323574730355</v>
      </c>
      <c r="AG42" s="91">
        <v>40.215716486902927</v>
      </c>
      <c r="AH42" s="91">
        <v>0</v>
      </c>
      <c r="AI42" s="91">
        <v>5.5469953775038521</v>
      </c>
      <c r="AJ42" s="91">
        <v>0</v>
      </c>
      <c r="AK42" s="91">
        <v>19.72265023112481</v>
      </c>
      <c r="AL42" s="91">
        <v>0.30816640986132515</v>
      </c>
      <c r="AM42" s="91">
        <v>0.28129395218002812</v>
      </c>
      <c r="AN42" s="91">
        <v>1.1251758087201125</v>
      </c>
      <c r="AO42" s="91">
        <v>0</v>
      </c>
      <c r="AP42" s="91">
        <v>0</v>
      </c>
      <c r="AQ42" s="91">
        <v>0</v>
      </c>
      <c r="AR42" s="91">
        <v>0</v>
      </c>
      <c r="AS42" s="91">
        <v>0</v>
      </c>
      <c r="AT42" s="91">
        <v>0.28129395218002812</v>
      </c>
      <c r="AU42" s="91">
        <v>0.8438818565400843</v>
      </c>
      <c r="AV42" s="91">
        <v>0</v>
      </c>
      <c r="AW42" s="91">
        <v>0</v>
      </c>
      <c r="AX42" s="91">
        <v>0.28129395218002812</v>
      </c>
      <c r="AY42" s="91">
        <v>0.28129395218002812</v>
      </c>
      <c r="AZ42" s="91">
        <v>0.8438818565400843</v>
      </c>
      <c r="BA42" s="91">
        <v>0</v>
      </c>
      <c r="BB42" s="91">
        <v>0</v>
      </c>
      <c r="BC42" s="91">
        <v>0</v>
      </c>
      <c r="BD42" s="91">
        <v>0</v>
      </c>
      <c r="BE42" s="91">
        <v>0</v>
      </c>
      <c r="BF42" s="91">
        <v>0.8438818565400843</v>
      </c>
      <c r="BG42" s="91">
        <v>0</v>
      </c>
      <c r="BH42" s="91">
        <v>0</v>
      </c>
      <c r="BI42" s="91">
        <v>0</v>
      </c>
      <c r="BJ42" s="91">
        <v>0</v>
      </c>
      <c r="BK42" s="91">
        <v>0</v>
      </c>
      <c r="BL42" s="91">
        <v>0</v>
      </c>
      <c r="BM42" s="91">
        <v>0</v>
      </c>
      <c r="BN42" s="91">
        <v>0</v>
      </c>
      <c r="BO42" s="91">
        <v>0</v>
      </c>
      <c r="BP42" s="91">
        <v>0</v>
      </c>
      <c r="BQ42" s="91">
        <v>0</v>
      </c>
      <c r="BR42" s="91">
        <v>0</v>
      </c>
      <c r="BS42" s="91">
        <v>1.6877637130801686</v>
      </c>
      <c r="BT42" s="91">
        <v>0</v>
      </c>
      <c r="BU42" s="91">
        <v>0</v>
      </c>
      <c r="BV42" s="91">
        <v>0.56258790436005623</v>
      </c>
      <c r="BW42" s="91">
        <v>1.6877637130801686</v>
      </c>
      <c r="CA42" s="91">
        <v>100</v>
      </c>
      <c r="CD42" s="91">
        <v>100</v>
      </c>
    </row>
    <row r="43" spans="1:82" x14ac:dyDescent="0.2">
      <c r="A43" s="47">
        <v>3</v>
      </c>
      <c r="B43" s="43">
        <v>12</v>
      </c>
      <c r="C43" s="43" t="s">
        <v>425</v>
      </c>
      <c r="D43" s="30">
        <v>204</v>
      </c>
      <c r="E43" s="100">
        <v>264</v>
      </c>
      <c r="F43" s="47">
        <v>208</v>
      </c>
      <c r="G43" s="60">
        <f>'[1]TOWER Revised Pollen - July ''08'!G44</f>
        <v>4943</v>
      </c>
      <c r="I43" s="91">
        <v>0.34722222222222221</v>
      </c>
      <c r="J43" s="91">
        <v>0.69444444444444442</v>
      </c>
      <c r="K43" s="91">
        <v>5.5555555555555554</v>
      </c>
      <c r="L43" s="91">
        <v>1.0416666666666665</v>
      </c>
      <c r="M43" s="91">
        <v>0</v>
      </c>
      <c r="N43" s="91">
        <v>0.34722222222222221</v>
      </c>
      <c r="O43" s="91">
        <v>14.236111111111111</v>
      </c>
      <c r="P43" s="91">
        <v>0</v>
      </c>
      <c r="Q43" s="91">
        <v>0</v>
      </c>
      <c r="R43" s="91">
        <v>0</v>
      </c>
      <c r="S43" s="91">
        <v>0</v>
      </c>
      <c r="T43" s="91">
        <v>0.34722222222222221</v>
      </c>
      <c r="U43" s="91">
        <v>0.34722222222222221</v>
      </c>
      <c r="V43" s="91">
        <v>0</v>
      </c>
      <c r="W43" s="91">
        <v>0.69444444444444442</v>
      </c>
      <c r="X43" s="91">
        <v>0</v>
      </c>
      <c r="Y43" s="91">
        <v>0</v>
      </c>
      <c r="Z43" s="91">
        <v>0</v>
      </c>
      <c r="AA43" s="91">
        <v>0</v>
      </c>
      <c r="AB43" s="91">
        <v>0</v>
      </c>
      <c r="AC43" s="91">
        <v>0.69444444444444442</v>
      </c>
      <c r="AD43" s="91">
        <v>0.69444444444444442</v>
      </c>
      <c r="AE43" s="91">
        <v>0.69444444444444442</v>
      </c>
      <c r="AF43" s="91">
        <v>9.0277777777777768</v>
      </c>
      <c r="AG43" s="91">
        <v>38.888888888888893</v>
      </c>
      <c r="AH43" s="91">
        <v>0</v>
      </c>
      <c r="AI43" s="91">
        <v>8.6805555555555554</v>
      </c>
      <c r="AJ43" s="91">
        <v>0</v>
      </c>
      <c r="AK43" s="91">
        <v>17.013888888888889</v>
      </c>
      <c r="AL43" s="91">
        <v>0.69444444444444442</v>
      </c>
      <c r="AM43" s="91">
        <v>0.303951367781155</v>
      </c>
      <c r="AN43" s="91">
        <v>1.8237082066869299</v>
      </c>
      <c r="AO43" s="91">
        <v>0</v>
      </c>
      <c r="AP43" s="91">
        <v>0</v>
      </c>
      <c r="AQ43" s="91">
        <v>0</v>
      </c>
      <c r="AR43" s="91">
        <v>0.303951367781155</v>
      </c>
      <c r="AS43" s="91">
        <v>0</v>
      </c>
      <c r="AT43" s="91">
        <v>0</v>
      </c>
      <c r="AU43" s="91">
        <v>0.60790273556231</v>
      </c>
      <c r="AV43" s="91">
        <v>0</v>
      </c>
      <c r="AW43" s="91">
        <v>0</v>
      </c>
      <c r="AX43" s="91">
        <v>0.303951367781155</v>
      </c>
      <c r="AY43" s="91">
        <v>0</v>
      </c>
      <c r="AZ43" s="91">
        <v>0.91185410334346495</v>
      </c>
      <c r="BA43" s="91">
        <v>0</v>
      </c>
      <c r="BB43" s="91">
        <v>0</v>
      </c>
      <c r="BC43" s="91">
        <v>0</v>
      </c>
      <c r="BD43" s="91">
        <v>0</v>
      </c>
      <c r="BE43" s="91">
        <v>0</v>
      </c>
      <c r="BF43" s="91">
        <v>1.21580547112462</v>
      </c>
      <c r="BG43" s="91">
        <v>0</v>
      </c>
      <c r="BH43" s="91">
        <v>0.60790273556231</v>
      </c>
      <c r="BI43" s="91">
        <v>0</v>
      </c>
      <c r="BJ43" s="91">
        <v>0.303951367781155</v>
      </c>
      <c r="BK43" s="91">
        <v>0</v>
      </c>
      <c r="BL43" s="91">
        <v>0</v>
      </c>
      <c r="BM43" s="91">
        <v>0</v>
      </c>
      <c r="BN43" s="91">
        <v>0</v>
      </c>
      <c r="BO43" s="91">
        <v>0.91185410334346495</v>
      </c>
      <c r="BP43" s="91">
        <v>0</v>
      </c>
      <c r="BQ43" s="91">
        <v>0.303951367781155</v>
      </c>
      <c r="BR43" s="91">
        <v>0</v>
      </c>
      <c r="BS43" s="91">
        <v>0.303951367781155</v>
      </c>
      <c r="BT43" s="91">
        <v>0</v>
      </c>
      <c r="BU43" s="91">
        <v>0</v>
      </c>
      <c r="BV43" s="91">
        <v>3.9513677811550152</v>
      </c>
      <c r="BW43" s="91">
        <v>0.60790273556231</v>
      </c>
      <c r="CA43" s="91">
        <v>100</v>
      </c>
      <c r="CD43" s="91">
        <v>100</v>
      </c>
    </row>
    <row r="44" spans="1:82" x14ac:dyDescent="0.2">
      <c r="A44" s="47">
        <v>3</v>
      </c>
      <c r="B44" s="43">
        <v>13</v>
      </c>
      <c r="C44" s="43" t="s">
        <v>425</v>
      </c>
      <c r="D44" s="30">
        <v>205</v>
      </c>
      <c r="E44" s="100">
        <v>265</v>
      </c>
      <c r="F44" s="47">
        <v>209</v>
      </c>
      <c r="G44" s="60">
        <f>'[1]TOWER Revised Pollen - July ''08'!G45</f>
        <v>4951</v>
      </c>
      <c r="I44" s="91">
        <v>0</v>
      </c>
      <c r="J44" s="91">
        <v>1.6181229773462782</v>
      </c>
      <c r="K44" s="91">
        <v>3.5598705501618122</v>
      </c>
      <c r="L44" s="91">
        <v>0.97087378640776689</v>
      </c>
      <c r="M44" s="91">
        <v>0</v>
      </c>
      <c r="N44" s="91">
        <v>0.64724919093851141</v>
      </c>
      <c r="O44" s="91">
        <v>8.7378640776699026</v>
      </c>
      <c r="P44" s="91">
        <v>0</v>
      </c>
      <c r="Q44" s="91">
        <v>0</v>
      </c>
      <c r="R44" s="91">
        <v>0</v>
      </c>
      <c r="S44" s="91">
        <v>0</v>
      </c>
      <c r="T44" s="91">
        <v>0.3236245954692557</v>
      </c>
      <c r="U44" s="91">
        <v>0</v>
      </c>
      <c r="V44" s="91">
        <v>0.3236245954692557</v>
      </c>
      <c r="W44" s="91">
        <v>0</v>
      </c>
      <c r="X44" s="91">
        <v>0</v>
      </c>
      <c r="Y44" s="91">
        <v>0</v>
      </c>
      <c r="Z44" s="91">
        <v>0</v>
      </c>
      <c r="AA44" s="91">
        <v>0</v>
      </c>
      <c r="AB44" s="91">
        <v>0</v>
      </c>
      <c r="AC44" s="91">
        <v>0.3236245954692557</v>
      </c>
      <c r="AD44" s="91">
        <v>0.64724919093851141</v>
      </c>
      <c r="AE44" s="91">
        <v>3.8834951456310676</v>
      </c>
      <c r="AF44" s="91">
        <v>11.974110032362459</v>
      </c>
      <c r="AG44" s="91">
        <v>32.686084142394819</v>
      </c>
      <c r="AH44" s="91">
        <v>0</v>
      </c>
      <c r="AI44" s="91">
        <v>9.0614886731391593</v>
      </c>
      <c r="AJ44" s="91">
        <v>0</v>
      </c>
      <c r="AK44" s="91">
        <v>24.595469255663431</v>
      </c>
      <c r="AL44" s="91">
        <v>0.64724919093851141</v>
      </c>
      <c r="AM44" s="91">
        <v>0</v>
      </c>
      <c r="AN44" s="91">
        <v>1.2084592145015105</v>
      </c>
      <c r="AO44" s="91">
        <v>0</v>
      </c>
      <c r="AP44" s="91">
        <v>0</v>
      </c>
      <c r="AQ44" s="91">
        <v>0.30211480362537763</v>
      </c>
      <c r="AR44" s="91">
        <v>0</v>
      </c>
      <c r="AS44" s="91">
        <v>0</v>
      </c>
      <c r="AT44" s="91">
        <v>0</v>
      </c>
      <c r="AU44" s="91">
        <v>0.30211480362537763</v>
      </c>
      <c r="AV44" s="91">
        <v>0</v>
      </c>
      <c r="AW44" s="91">
        <v>0</v>
      </c>
      <c r="AX44" s="91">
        <v>0.60422960725075525</v>
      </c>
      <c r="AY44" s="91">
        <v>0</v>
      </c>
      <c r="AZ44" s="91">
        <v>0</v>
      </c>
      <c r="BA44" s="91">
        <v>0</v>
      </c>
      <c r="BB44" s="91">
        <v>0</v>
      </c>
      <c r="BC44" s="91">
        <v>0</v>
      </c>
      <c r="BD44" s="91">
        <v>0</v>
      </c>
      <c r="BE44" s="91">
        <v>0</v>
      </c>
      <c r="BF44" s="91">
        <v>0.30211480362537763</v>
      </c>
      <c r="BG44" s="91">
        <v>0</v>
      </c>
      <c r="BH44" s="91">
        <v>0</v>
      </c>
      <c r="BI44" s="91">
        <v>0</v>
      </c>
      <c r="BJ44" s="91">
        <v>0</v>
      </c>
      <c r="BK44" s="91">
        <v>0</v>
      </c>
      <c r="BL44" s="91">
        <v>0</v>
      </c>
      <c r="BM44" s="91">
        <v>0</v>
      </c>
      <c r="BN44" s="91">
        <v>0</v>
      </c>
      <c r="BO44" s="91">
        <v>0</v>
      </c>
      <c r="BP44" s="91">
        <v>0</v>
      </c>
      <c r="BQ44" s="91">
        <v>0.30211480362537763</v>
      </c>
      <c r="BR44" s="91">
        <v>0</v>
      </c>
      <c r="BS44" s="91">
        <v>0.60422960725075525</v>
      </c>
      <c r="BT44" s="91">
        <v>0</v>
      </c>
      <c r="BU44" s="91">
        <v>0</v>
      </c>
      <c r="BV44" s="91">
        <v>3.0211480362537766</v>
      </c>
      <c r="BW44" s="91">
        <v>0</v>
      </c>
      <c r="CA44" s="91">
        <v>100</v>
      </c>
      <c r="CD44" s="91">
        <v>100</v>
      </c>
    </row>
    <row r="45" spans="1:82" x14ac:dyDescent="0.2">
      <c r="A45" s="47">
        <v>3</v>
      </c>
      <c r="B45" s="43">
        <v>14</v>
      </c>
      <c r="C45" s="43" t="s">
        <v>425</v>
      </c>
      <c r="D45" s="30">
        <v>206</v>
      </c>
      <c r="E45" s="100">
        <v>266</v>
      </c>
      <c r="F45" s="47">
        <v>210</v>
      </c>
      <c r="G45" s="60">
        <f>'[1]TOWER Revised Pollen - July ''08'!G46</f>
        <v>4977</v>
      </c>
      <c r="I45" s="91">
        <v>0</v>
      </c>
      <c r="J45" s="91">
        <v>1.2345679012345678</v>
      </c>
      <c r="K45" s="91">
        <v>5.8641975308641969</v>
      </c>
      <c r="L45" s="91">
        <v>0</v>
      </c>
      <c r="M45" s="91">
        <v>0.30864197530864196</v>
      </c>
      <c r="N45" s="91">
        <v>0.30864197530864196</v>
      </c>
      <c r="O45" s="91">
        <v>11.728395061728394</v>
      </c>
      <c r="P45" s="91">
        <v>0</v>
      </c>
      <c r="Q45" s="91">
        <v>0</v>
      </c>
      <c r="R45" s="91">
        <v>0</v>
      </c>
      <c r="S45" s="91">
        <v>0</v>
      </c>
      <c r="T45" s="91">
        <v>0.30864197530864196</v>
      </c>
      <c r="U45" s="91">
        <v>0</v>
      </c>
      <c r="V45" s="91">
        <v>0.61728395061728392</v>
      </c>
      <c r="W45" s="91">
        <v>0.30864197530864196</v>
      </c>
      <c r="X45" s="91">
        <v>0</v>
      </c>
      <c r="Y45" s="91">
        <v>0</v>
      </c>
      <c r="Z45" s="91">
        <v>0.61728395061728392</v>
      </c>
      <c r="AA45" s="91">
        <v>0.30864197530864196</v>
      </c>
      <c r="AB45" s="91">
        <v>0</v>
      </c>
      <c r="AC45" s="91">
        <v>0</v>
      </c>
      <c r="AD45" s="91">
        <v>0.30864197530864196</v>
      </c>
      <c r="AE45" s="91">
        <v>2.7777777777777777</v>
      </c>
      <c r="AF45" s="91">
        <v>12.962962962962962</v>
      </c>
      <c r="AG45" s="91">
        <v>27.469135802469136</v>
      </c>
      <c r="AH45" s="91">
        <v>0</v>
      </c>
      <c r="AI45" s="91">
        <v>5.5555555555555554</v>
      </c>
      <c r="AJ45" s="91">
        <v>0</v>
      </c>
      <c r="AK45" s="91">
        <v>28.39506172839506</v>
      </c>
      <c r="AL45" s="91">
        <v>0.92592592592592582</v>
      </c>
      <c r="AM45" s="91">
        <v>0.2808988764044944</v>
      </c>
      <c r="AN45" s="91">
        <v>1.9662921348314606</v>
      </c>
      <c r="AO45" s="91">
        <v>0</v>
      </c>
      <c r="AP45" s="91">
        <v>0</v>
      </c>
      <c r="AQ45" s="91">
        <v>0</v>
      </c>
      <c r="AR45" s="91">
        <v>0</v>
      </c>
      <c r="AS45" s="91">
        <v>0</v>
      </c>
      <c r="AT45" s="91">
        <v>0</v>
      </c>
      <c r="AU45" s="91">
        <v>0.5617977528089888</v>
      </c>
      <c r="AV45" s="91">
        <v>0</v>
      </c>
      <c r="AW45" s="91">
        <v>0</v>
      </c>
      <c r="AX45" s="91">
        <v>0</v>
      </c>
      <c r="AY45" s="91">
        <v>0.5617977528089888</v>
      </c>
      <c r="AZ45" s="91">
        <v>0.5617977528089888</v>
      </c>
      <c r="BA45" s="91">
        <v>0</v>
      </c>
      <c r="BB45" s="91">
        <v>0</v>
      </c>
      <c r="BC45" s="91">
        <v>0</v>
      </c>
      <c r="BD45" s="91">
        <v>0</v>
      </c>
      <c r="BE45" s="91">
        <v>0</v>
      </c>
      <c r="BF45" s="91">
        <v>0.2808988764044944</v>
      </c>
      <c r="BG45" s="91">
        <v>0</v>
      </c>
      <c r="BH45" s="91">
        <v>0.2808988764044944</v>
      </c>
      <c r="BI45" s="91">
        <v>0</v>
      </c>
      <c r="BJ45" s="91">
        <v>0</v>
      </c>
      <c r="BK45" s="91">
        <v>0</v>
      </c>
      <c r="BL45" s="91">
        <v>0</v>
      </c>
      <c r="BM45" s="91">
        <v>0</v>
      </c>
      <c r="BN45" s="91">
        <v>0</v>
      </c>
      <c r="BO45" s="91">
        <v>0.5617977528089888</v>
      </c>
      <c r="BP45" s="91">
        <v>0</v>
      </c>
      <c r="BQ45" s="91">
        <v>0.2808988764044944</v>
      </c>
      <c r="BR45" s="91">
        <v>0</v>
      </c>
      <c r="BS45" s="91">
        <v>0</v>
      </c>
      <c r="BT45" s="91">
        <v>0</v>
      </c>
      <c r="BU45" s="91">
        <v>0</v>
      </c>
      <c r="BV45" s="91">
        <v>2.5280898876404492</v>
      </c>
      <c r="BW45" s="91">
        <v>1.1235955056179776</v>
      </c>
      <c r="CA45" s="91">
        <v>100</v>
      </c>
      <c r="CD45" s="91">
        <v>100</v>
      </c>
    </row>
    <row r="46" spans="1:82" x14ac:dyDescent="0.2">
      <c r="A46" s="47">
        <v>3</v>
      </c>
      <c r="B46" s="43">
        <v>14</v>
      </c>
      <c r="C46" s="43" t="s">
        <v>426</v>
      </c>
      <c r="D46" s="30">
        <v>206</v>
      </c>
      <c r="E46" s="101">
        <v>266</v>
      </c>
      <c r="F46" s="47">
        <v>214</v>
      </c>
      <c r="G46" s="60">
        <f>'[1]TOWER Revised Pollen - July ''08'!G47</f>
        <v>4977</v>
      </c>
      <c r="I46" s="91">
        <v>0</v>
      </c>
      <c r="J46" s="91">
        <v>0</v>
      </c>
      <c r="K46" s="91">
        <v>5.1587301587301582</v>
      </c>
      <c r="L46" s="91">
        <v>0.3968253968253968</v>
      </c>
      <c r="M46" s="91">
        <v>0</v>
      </c>
      <c r="N46" s="91">
        <v>0.79365079365079361</v>
      </c>
      <c r="O46" s="91">
        <v>15.079365079365079</v>
      </c>
      <c r="P46" s="91">
        <v>0</v>
      </c>
      <c r="Q46" s="91">
        <v>0</v>
      </c>
      <c r="R46" s="91">
        <v>0</v>
      </c>
      <c r="S46" s="91">
        <v>0</v>
      </c>
      <c r="T46" s="91">
        <v>0</v>
      </c>
      <c r="U46" s="91">
        <v>0</v>
      </c>
      <c r="V46" s="91">
        <v>0</v>
      </c>
      <c r="W46" s="91">
        <v>0.3968253968253968</v>
      </c>
      <c r="X46" s="91">
        <v>0</v>
      </c>
      <c r="Y46" s="91">
        <v>0.3968253968253968</v>
      </c>
      <c r="Z46" s="91">
        <v>0</v>
      </c>
      <c r="AA46" s="91">
        <v>0</v>
      </c>
      <c r="AB46" s="91">
        <v>0</v>
      </c>
      <c r="AC46" s="91">
        <v>0</v>
      </c>
      <c r="AD46" s="91">
        <v>0</v>
      </c>
      <c r="AE46" s="91">
        <v>8.3333333333333321</v>
      </c>
      <c r="AF46" s="91">
        <v>2.7777777777777777</v>
      </c>
      <c r="AG46" s="91">
        <v>35.317460317460316</v>
      </c>
      <c r="AH46" s="91">
        <v>0</v>
      </c>
      <c r="AI46" s="91">
        <v>11.507936507936508</v>
      </c>
      <c r="AJ46" s="91">
        <v>0</v>
      </c>
      <c r="AK46" s="91">
        <v>18.650793650793652</v>
      </c>
      <c r="AL46" s="91">
        <v>1.1904761904761905</v>
      </c>
      <c r="AM46" s="91">
        <v>0</v>
      </c>
      <c r="AN46" s="91">
        <v>0.38759689922480622</v>
      </c>
      <c r="AO46" s="91">
        <v>0</v>
      </c>
      <c r="AP46" s="91">
        <v>0</v>
      </c>
      <c r="AQ46" s="91">
        <v>0</v>
      </c>
      <c r="AR46" s="91">
        <v>0.38759689922480622</v>
      </c>
      <c r="AS46" s="91">
        <v>0</v>
      </c>
      <c r="AT46" s="91">
        <v>0</v>
      </c>
      <c r="AU46" s="91">
        <v>0.77519379844961245</v>
      </c>
      <c r="AV46" s="91">
        <v>0</v>
      </c>
      <c r="AW46" s="91">
        <v>0</v>
      </c>
      <c r="AX46" s="91">
        <v>0.77519379844961245</v>
      </c>
      <c r="AY46" s="91">
        <v>0</v>
      </c>
      <c r="AZ46" s="91">
        <v>0</v>
      </c>
      <c r="BA46" s="91">
        <v>0</v>
      </c>
      <c r="BB46" s="91">
        <v>0</v>
      </c>
      <c r="BC46" s="91">
        <v>0</v>
      </c>
      <c r="BD46" s="91">
        <v>0</v>
      </c>
      <c r="BE46" s="91">
        <v>0</v>
      </c>
      <c r="BF46" s="91">
        <v>0</v>
      </c>
      <c r="BG46" s="91">
        <v>0</v>
      </c>
      <c r="BH46" s="91">
        <v>0</v>
      </c>
      <c r="BI46" s="91">
        <v>0</v>
      </c>
      <c r="BJ46" s="91">
        <v>0</v>
      </c>
      <c r="BK46" s="91">
        <v>0</v>
      </c>
      <c r="BL46" s="91">
        <v>0</v>
      </c>
      <c r="BM46" s="91">
        <v>0</v>
      </c>
      <c r="BN46" s="91">
        <v>0</v>
      </c>
      <c r="BO46" s="91">
        <v>0</v>
      </c>
      <c r="BP46" s="91">
        <v>0</v>
      </c>
      <c r="BQ46" s="91">
        <v>0</v>
      </c>
      <c r="BR46" s="91">
        <v>0</v>
      </c>
      <c r="BS46" s="91">
        <v>0</v>
      </c>
      <c r="BT46" s="91">
        <v>0</v>
      </c>
      <c r="BU46" s="91">
        <v>0</v>
      </c>
      <c r="BV46" s="91">
        <v>0</v>
      </c>
      <c r="BW46" s="91">
        <v>0</v>
      </c>
      <c r="CA46" s="91">
        <v>100</v>
      </c>
      <c r="CD46" s="91">
        <v>100</v>
      </c>
    </row>
    <row r="47" spans="1:82" x14ac:dyDescent="0.2">
      <c r="A47" s="47">
        <v>3</v>
      </c>
      <c r="B47" s="43">
        <v>15</v>
      </c>
      <c r="C47" s="43" t="s">
        <v>425</v>
      </c>
      <c r="D47" s="44">
        <v>207</v>
      </c>
      <c r="E47" s="100">
        <v>267</v>
      </c>
      <c r="F47" s="47">
        <v>211</v>
      </c>
      <c r="G47" s="60">
        <f>'[1]TOWER Revised Pollen - July ''08'!G48</f>
        <v>5003</v>
      </c>
      <c r="I47" s="91">
        <v>0</v>
      </c>
      <c r="J47" s="91">
        <v>0</v>
      </c>
      <c r="K47" s="91">
        <v>3.7865748709122204</v>
      </c>
      <c r="L47" s="91">
        <v>1.376936316695353</v>
      </c>
      <c r="M47" s="91">
        <v>0</v>
      </c>
      <c r="N47" s="91">
        <v>0.6884681583476765</v>
      </c>
      <c r="O47" s="91">
        <v>17.555938037865747</v>
      </c>
      <c r="P47" s="91">
        <v>0.6884681583476765</v>
      </c>
      <c r="Q47" s="91">
        <v>0</v>
      </c>
      <c r="R47" s="91">
        <v>0</v>
      </c>
      <c r="S47" s="91">
        <v>0</v>
      </c>
      <c r="T47" s="91">
        <v>0</v>
      </c>
      <c r="U47" s="91">
        <v>0</v>
      </c>
      <c r="V47" s="91">
        <v>0</v>
      </c>
      <c r="W47" s="91">
        <v>0</v>
      </c>
      <c r="X47" s="91">
        <v>0</v>
      </c>
      <c r="Y47" s="91">
        <v>0</v>
      </c>
      <c r="Z47" s="91">
        <v>0</v>
      </c>
      <c r="AA47" s="91">
        <v>0.34423407917383825</v>
      </c>
      <c r="AB47" s="91">
        <v>0</v>
      </c>
      <c r="AC47" s="91">
        <v>0.6884681583476765</v>
      </c>
      <c r="AD47" s="91">
        <v>1.0327022375215147</v>
      </c>
      <c r="AE47" s="91">
        <v>1.376936316695353</v>
      </c>
      <c r="AF47" s="91">
        <v>10.671256454388985</v>
      </c>
      <c r="AG47" s="91">
        <v>32.874354561101548</v>
      </c>
      <c r="AH47" s="91">
        <v>0</v>
      </c>
      <c r="AI47" s="91">
        <v>8.6058519793459549</v>
      </c>
      <c r="AJ47" s="91">
        <v>0</v>
      </c>
      <c r="AK47" s="91">
        <v>20.309810671256454</v>
      </c>
      <c r="AL47" s="91">
        <v>0</v>
      </c>
      <c r="AM47" s="91">
        <v>0.31897926634768742</v>
      </c>
      <c r="AN47" s="91">
        <v>1.9138755980861244</v>
      </c>
      <c r="AO47" s="91">
        <v>0</v>
      </c>
      <c r="AP47" s="91">
        <v>0</v>
      </c>
      <c r="AQ47" s="91">
        <v>0</v>
      </c>
      <c r="AR47" s="91">
        <v>0</v>
      </c>
      <c r="AS47" s="91">
        <v>0</v>
      </c>
      <c r="AT47" s="91">
        <v>0</v>
      </c>
      <c r="AU47" s="91">
        <v>1.9138755980861244</v>
      </c>
      <c r="AV47" s="91">
        <v>0</v>
      </c>
      <c r="AW47" s="91">
        <v>0</v>
      </c>
      <c r="AX47" s="91">
        <v>0.63795853269537484</v>
      </c>
      <c r="AY47" s="91">
        <v>0</v>
      </c>
      <c r="AZ47" s="91">
        <v>0.31897926634768742</v>
      </c>
      <c r="BA47" s="91">
        <v>0</v>
      </c>
      <c r="BB47" s="91">
        <v>0</v>
      </c>
      <c r="BC47" s="91">
        <v>0</v>
      </c>
      <c r="BD47" s="91">
        <v>0</v>
      </c>
      <c r="BE47" s="91">
        <v>0</v>
      </c>
      <c r="BF47" s="91">
        <v>0.31897926634768742</v>
      </c>
      <c r="BG47" s="91">
        <v>0</v>
      </c>
      <c r="BH47" s="91">
        <v>0</v>
      </c>
      <c r="BI47" s="91">
        <v>0</v>
      </c>
      <c r="BJ47" s="91">
        <v>0</v>
      </c>
      <c r="BK47" s="91">
        <v>0</v>
      </c>
      <c r="BL47" s="91">
        <v>0</v>
      </c>
      <c r="BM47" s="91">
        <v>0</v>
      </c>
      <c r="BN47" s="91">
        <v>0</v>
      </c>
      <c r="BO47" s="91">
        <v>0.31897926634768742</v>
      </c>
      <c r="BP47" s="91">
        <v>0</v>
      </c>
      <c r="BQ47" s="91">
        <v>0</v>
      </c>
      <c r="BR47" s="91">
        <v>0</v>
      </c>
      <c r="BS47" s="91">
        <v>0.9569377990430622</v>
      </c>
      <c r="BT47" s="91">
        <v>0</v>
      </c>
      <c r="BU47" s="91">
        <v>0</v>
      </c>
      <c r="BV47" s="91">
        <v>0.63795853269537484</v>
      </c>
      <c r="BW47" s="91">
        <v>0</v>
      </c>
      <c r="CA47" s="91">
        <v>100</v>
      </c>
      <c r="CD47" s="91">
        <v>100</v>
      </c>
    </row>
    <row r="48" spans="1:82" x14ac:dyDescent="0.2">
      <c r="A48" s="47">
        <v>3</v>
      </c>
      <c r="B48" s="43">
        <v>16</v>
      </c>
      <c r="C48" s="43" t="s">
        <v>425</v>
      </c>
      <c r="D48" s="44">
        <v>208</v>
      </c>
      <c r="E48" s="100">
        <v>268</v>
      </c>
      <c r="F48" s="47">
        <v>212</v>
      </c>
      <c r="G48" s="60">
        <f>'[1]TOWER Revised Pollen - July ''08'!G49</f>
        <v>5029</v>
      </c>
      <c r="I48" s="91">
        <v>0.65466448445171854</v>
      </c>
      <c r="J48" s="91">
        <v>0.65466448445171854</v>
      </c>
      <c r="K48" s="91">
        <v>2.9459901800327333</v>
      </c>
      <c r="L48" s="91">
        <v>0.98199672667757776</v>
      </c>
      <c r="M48" s="91">
        <v>0.65466448445171854</v>
      </c>
      <c r="N48" s="91">
        <v>0.65466448445171854</v>
      </c>
      <c r="O48" s="91">
        <v>12.438625204582651</v>
      </c>
      <c r="P48" s="91">
        <v>0</v>
      </c>
      <c r="Q48" s="91">
        <v>0</v>
      </c>
      <c r="R48" s="91">
        <v>0</v>
      </c>
      <c r="S48" s="91">
        <v>0</v>
      </c>
      <c r="T48" s="91">
        <v>0</v>
      </c>
      <c r="U48" s="91">
        <v>0</v>
      </c>
      <c r="V48" s="91">
        <v>0</v>
      </c>
      <c r="W48" s="91">
        <v>0.65466448445171854</v>
      </c>
      <c r="X48" s="91">
        <v>0</v>
      </c>
      <c r="Y48" s="91">
        <v>0</v>
      </c>
      <c r="Z48" s="91">
        <v>0.32733224222585927</v>
      </c>
      <c r="AA48" s="91">
        <v>0.32733224222585927</v>
      </c>
      <c r="AB48" s="91">
        <v>0</v>
      </c>
      <c r="AC48" s="91">
        <v>1.3093289689034371</v>
      </c>
      <c r="AD48" s="91">
        <v>0.32733224222585927</v>
      </c>
      <c r="AE48" s="91">
        <v>0.65466448445171854</v>
      </c>
      <c r="AF48" s="91">
        <v>5.5646481178396074</v>
      </c>
      <c r="AG48" s="91">
        <v>39.770867430441896</v>
      </c>
      <c r="AH48" s="91">
        <v>0</v>
      </c>
      <c r="AI48" s="91">
        <v>12.111292962356792</v>
      </c>
      <c r="AJ48" s="91">
        <v>0</v>
      </c>
      <c r="AK48" s="91">
        <v>19.312602291325696</v>
      </c>
      <c r="AL48" s="91">
        <v>0.65466448445171854</v>
      </c>
      <c r="AM48" s="91">
        <v>0</v>
      </c>
      <c r="AN48" s="91">
        <v>0.61255742725880558</v>
      </c>
      <c r="AO48" s="91">
        <v>0</v>
      </c>
      <c r="AP48" s="91">
        <v>0</v>
      </c>
      <c r="AQ48" s="91">
        <v>0</v>
      </c>
      <c r="AR48" s="91">
        <v>0</v>
      </c>
      <c r="AS48" s="91">
        <v>0</v>
      </c>
      <c r="AT48" s="91">
        <v>0</v>
      </c>
      <c r="AU48" s="91">
        <v>0.30627871362940279</v>
      </c>
      <c r="AV48" s="91">
        <v>0</v>
      </c>
      <c r="AW48" s="91">
        <v>0</v>
      </c>
      <c r="AX48" s="91">
        <v>0</v>
      </c>
      <c r="AY48" s="91">
        <v>0</v>
      </c>
      <c r="AZ48" s="91">
        <v>0.30627871362940279</v>
      </c>
      <c r="BA48" s="91">
        <v>0</v>
      </c>
      <c r="BB48" s="91">
        <v>0</v>
      </c>
      <c r="BC48" s="91">
        <v>0</v>
      </c>
      <c r="BD48" s="91">
        <v>0</v>
      </c>
      <c r="BE48" s="91">
        <v>0</v>
      </c>
      <c r="BF48" s="91">
        <v>0.61255742725880558</v>
      </c>
      <c r="BG48" s="91">
        <v>0</v>
      </c>
      <c r="BH48" s="91">
        <v>0.30627871362940279</v>
      </c>
      <c r="BI48" s="91">
        <v>0</v>
      </c>
      <c r="BJ48" s="91">
        <v>0.30627871362940279</v>
      </c>
      <c r="BK48" s="91">
        <v>0</v>
      </c>
      <c r="BL48" s="91">
        <v>0</v>
      </c>
      <c r="BM48" s="91">
        <v>0</v>
      </c>
      <c r="BN48" s="91">
        <v>0</v>
      </c>
      <c r="BO48" s="91">
        <v>0.61255742725880558</v>
      </c>
      <c r="BP48" s="91">
        <v>0</v>
      </c>
      <c r="BQ48" s="91">
        <v>0</v>
      </c>
      <c r="BR48" s="91">
        <v>0</v>
      </c>
      <c r="BS48" s="91">
        <v>1.5313935681470139</v>
      </c>
      <c r="BT48" s="91">
        <v>0</v>
      </c>
      <c r="BU48" s="91">
        <v>0</v>
      </c>
      <c r="BV48" s="91">
        <v>1.5313935681470139</v>
      </c>
      <c r="BW48" s="91">
        <v>0.30627871362940279</v>
      </c>
      <c r="CA48" s="91">
        <v>100</v>
      </c>
      <c r="CD48" s="91">
        <v>100</v>
      </c>
    </row>
    <row r="49" spans="1:82" x14ac:dyDescent="0.2">
      <c r="A49" s="47">
        <v>3</v>
      </c>
      <c r="B49" s="43">
        <v>17</v>
      </c>
      <c r="C49" s="43" t="s">
        <v>425</v>
      </c>
      <c r="D49" s="44">
        <v>209</v>
      </c>
      <c r="E49" s="100">
        <v>269</v>
      </c>
      <c r="F49" s="47">
        <v>213</v>
      </c>
      <c r="G49" s="60">
        <f>'[1]TOWER Revised Pollen - July ''08'!G50</f>
        <v>5054</v>
      </c>
      <c r="I49" s="91">
        <v>0</v>
      </c>
      <c r="J49" s="91">
        <v>2.3102310231023102</v>
      </c>
      <c r="K49" s="91">
        <v>0</v>
      </c>
      <c r="L49" s="91">
        <v>1.9801980198019802</v>
      </c>
      <c r="M49" s="91">
        <v>0.66006600660066006</v>
      </c>
      <c r="N49" s="91">
        <v>2.3102310231023102</v>
      </c>
      <c r="O49" s="91">
        <v>11.881188118811881</v>
      </c>
      <c r="P49" s="91">
        <v>0</v>
      </c>
      <c r="Q49" s="91">
        <v>0</v>
      </c>
      <c r="R49" s="91">
        <v>0</v>
      </c>
      <c r="S49" s="91">
        <v>0</v>
      </c>
      <c r="T49" s="91">
        <v>0.66006600660066006</v>
      </c>
      <c r="U49" s="91">
        <v>0</v>
      </c>
      <c r="V49" s="91">
        <v>0</v>
      </c>
      <c r="W49" s="91">
        <v>1.3201320132013201</v>
      </c>
      <c r="X49" s="91">
        <v>0</v>
      </c>
      <c r="Y49" s="91">
        <v>0</v>
      </c>
      <c r="Z49" s="91">
        <v>0</v>
      </c>
      <c r="AA49" s="91">
        <v>0.33003300330033003</v>
      </c>
      <c r="AB49" s="91">
        <v>0</v>
      </c>
      <c r="AC49" s="91">
        <v>0.99009900990099009</v>
      </c>
      <c r="AD49" s="91">
        <v>0.33003300330033003</v>
      </c>
      <c r="AE49" s="91">
        <v>0.99009900990099009</v>
      </c>
      <c r="AF49" s="91">
        <v>5.6105610561056105</v>
      </c>
      <c r="AG49" s="91">
        <v>40.924092409240927</v>
      </c>
      <c r="AH49" s="91">
        <v>0</v>
      </c>
      <c r="AI49" s="91">
        <v>9.5709570957095718</v>
      </c>
      <c r="AJ49" s="91">
        <v>0.33003300330033003</v>
      </c>
      <c r="AK49" s="91">
        <v>18.481848184818482</v>
      </c>
      <c r="AL49" s="91">
        <v>1.3201320132013201</v>
      </c>
      <c r="AM49" s="91">
        <v>0.58823529411764708</v>
      </c>
      <c r="AN49" s="91">
        <v>0.88235294117647056</v>
      </c>
      <c r="AO49" s="91">
        <v>0</v>
      </c>
      <c r="AP49" s="91">
        <v>0</v>
      </c>
      <c r="AQ49" s="91">
        <v>0.29411764705882354</v>
      </c>
      <c r="AR49" s="91">
        <v>0</v>
      </c>
      <c r="AS49" s="91">
        <v>0</v>
      </c>
      <c r="AT49" s="91">
        <v>0</v>
      </c>
      <c r="AU49" s="91">
        <v>0.88235294117647056</v>
      </c>
      <c r="AV49" s="91">
        <v>0</v>
      </c>
      <c r="AW49" s="91">
        <v>0.29411764705882354</v>
      </c>
      <c r="AX49" s="91">
        <v>0.29411764705882354</v>
      </c>
      <c r="AY49" s="91">
        <v>0</v>
      </c>
      <c r="AZ49" s="91">
        <v>0.88235294117647056</v>
      </c>
      <c r="BA49" s="91">
        <v>0</v>
      </c>
      <c r="BB49" s="91">
        <v>0</v>
      </c>
      <c r="BC49" s="91">
        <v>0</v>
      </c>
      <c r="BD49" s="91">
        <v>0</v>
      </c>
      <c r="BE49" s="91">
        <v>0</v>
      </c>
      <c r="BF49" s="91">
        <v>0.29411764705882354</v>
      </c>
      <c r="BG49" s="91">
        <v>0</v>
      </c>
      <c r="BH49" s="91">
        <v>0.29411764705882354</v>
      </c>
      <c r="BI49" s="91">
        <v>0</v>
      </c>
      <c r="BJ49" s="91">
        <v>0</v>
      </c>
      <c r="BK49" s="91">
        <v>0</v>
      </c>
      <c r="BL49" s="91">
        <v>0</v>
      </c>
      <c r="BM49" s="91">
        <v>0</v>
      </c>
      <c r="BN49" s="91">
        <v>0</v>
      </c>
      <c r="BO49" s="91">
        <v>0</v>
      </c>
      <c r="BP49" s="91">
        <v>0</v>
      </c>
      <c r="BQ49" s="91">
        <v>0</v>
      </c>
      <c r="BR49" s="91">
        <v>0</v>
      </c>
      <c r="BS49" s="91">
        <v>0.58823529411764708</v>
      </c>
      <c r="BT49" s="91">
        <v>0</v>
      </c>
      <c r="BU49" s="91">
        <v>0</v>
      </c>
      <c r="BV49" s="91">
        <v>5.2941176470588234</v>
      </c>
      <c r="BW49" s="91">
        <v>0.29411764705882354</v>
      </c>
      <c r="CA49" s="91">
        <v>100</v>
      </c>
      <c r="CD49" s="91">
        <v>100</v>
      </c>
    </row>
    <row r="50" spans="1:82" x14ac:dyDescent="0.2">
      <c r="A50" s="47">
        <v>3</v>
      </c>
      <c r="B50" s="43">
        <v>19</v>
      </c>
      <c r="C50" s="43" t="s">
        <v>425</v>
      </c>
      <c r="D50" s="44">
        <v>211</v>
      </c>
      <c r="E50" s="100">
        <v>271</v>
      </c>
      <c r="F50" s="47">
        <v>215</v>
      </c>
      <c r="G50" s="60">
        <f>'[1]TOWER Revised Pollen - July ''08'!G51</f>
        <v>5131</v>
      </c>
      <c r="I50" s="91">
        <v>0</v>
      </c>
      <c r="J50" s="91">
        <v>2.1705426356589146</v>
      </c>
      <c r="K50" s="91">
        <v>4.0310077519379846</v>
      </c>
      <c r="L50" s="91">
        <v>0.93023255813953487</v>
      </c>
      <c r="M50" s="91">
        <v>0.31007751937984496</v>
      </c>
      <c r="N50" s="91">
        <v>0.62015503875968991</v>
      </c>
      <c r="O50" s="91">
        <v>13.953488372093023</v>
      </c>
      <c r="P50" s="91">
        <v>0</v>
      </c>
      <c r="Q50" s="91">
        <v>0</v>
      </c>
      <c r="R50" s="91">
        <v>0</v>
      </c>
      <c r="S50" s="91">
        <v>0</v>
      </c>
      <c r="T50" s="91">
        <v>0</v>
      </c>
      <c r="U50" s="91">
        <v>0.62015503875968991</v>
      </c>
      <c r="V50" s="91">
        <v>0</v>
      </c>
      <c r="W50" s="91">
        <v>0.62015503875968991</v>
      </c>
      <c r="X50" s="91">
        <v>0</v>
      </c>
      <c r="Y50" s="91">
        <v>0</v>
      </c>
      <c r="Z50" s="91">
        <v>0</v>
      </c>
      <c r="AA50" s="91">
        <v>0.31007751937984496</v>
      </c>
      <c r="AB50" s="91">
        <v>0</v>
      </c>
      <c r="AC50" s="91">
        <v>1.2403100775193798</v>
      </c>
      <c r="AD50" s="91">
        <v>0</v>
      </c>
      <c r="AE50" s="91">
        <v>1.2403100775193798</v>
      </c>
      <c r="AF50" s="91">
        <v>8.3720930232558146</v>
      </c>
      <c r="AG50" s="91">
        <v>36.124031007751938</v>
      </c>
      <c r="AH50" s="91">
        <v>0</v>
      </c>
      <c r="AI50" s="91">
        <v>11.782945736434108</v>
      </c>
      <c r="AJ50" s="91">
        <v>0</v>
      </c>
      <c r="AK50" s="91">
        <v>16.434108527131784</v>
      </c>
      <c r="AL50" s="91">
        <v>1.2403100775193798</v>
      </c>
      <c r="AM50" s="91">
        <v>0.55788005578800559</v>
      </c>
      <c r="AN50" s="91">
        <v>0.55788005578800559</v>
      </c>
      <c r="AO50" s="91">
        <v>0</v>
      </c>
      <c r="AP50" s="91">
        <v>0</v>
      </c>
      <c r="AQ50" s="91">
        <v>0</v>
      </c>
      <c r="AR50" s="91">
        <v>0.2789400278940028</v>
      </c>
      <c r="AS50" s="91">
        <v>0</v>
      </c>
      <c r="AT50" s="91">
        <v>0</v>
      </c>
      <c r="AU50" s="91">
        <v>0</v>
      </c>
      <c r="AV50" s="91">
        <v>0</v>
      </c>
      <c r="AW50" s="91">
        <v>0</v>
      </c>
      <c r="AX50" s="91">
        <v>0</v>
      </c>
      <c r="AY50" s="91">
        <v>0</v>
      </c>
      <c r="AZ50" s="91">
        <v>0.55788005578800559</v>
      </c>
      <c r="BA50" s="91">
        <v>0</v>
      </c>
      <c r="BB50" s="91">
        <v>0</v>
      </c>
      <c r="BC50" s="91">
        <v>0</v>
      </c>
      <c r="BD50" s="91">
        <v>0</v>
      </c>
      <c r="BE50" s="91">
        <v>0</v>
      </c>
      <c r="BF50" s="91">
        <v>0</v>
      </c>
      <c r="BG50" s="91">
        <v>0</v>
      </c>
      <c r="BH50" s="91">
        <v>0</v>
      </c>
      <c r="BI50" s="91">
        <v>0</v>
      </c>
      <c r="BJ50" s="91">
        <v>0</v>
      </c>
      <c r="BK50" s="91">
        <v>0</v>
      </c>
      <c r="BL50" s="91">
        <v>0.2789400278940028</v>
      </c>
      <c r="BM50" s="91">
        <v>0</v>
      </c>
      <c r="BN50" s="91">
        <v>0</v>
      </c>
      <c r="BO50" s="91">
        <v>0.2789400278940028</v>
      </c>
      <c r="BP50" s="91">
        <v>0</v>
      </c>
      <c r="BQ50" s="91">
        <v>0</v>
      </c>
      <c r="BR50" s="91">
        <v>0</v>
      </c>
      <c r="BS50" s="91">
        <v>0.2789400278940028</v>
      </c>
      <c r="BT50" s="91">
        <v>0</v>
      </c>
      <c r="BU50" s="91">
        <v>0</v>
      </c>
      <c r="BV50" s="91">
        <v>3.3472803347280333</v>
      </c>
      <c r="BW50" s="91">
        <v>3.905160390516039</v>
      </c>
      <c r="CA50" s="91">
        <v>100</v>
      </c>
      <c r="CD50" s="91">
        <v>100</v>
      </c>
    </row>
    <row r="51" spans="1:82" x14ac:dyDescent="0.2">
      <c r="A51" s="47">
        <v>3</v>
      </c>
      <c r="B51" s="43">
        <v>20</v>
      </c>
      <c r="C51" s="43" t="s">
        <v>425</v>
      </c>
      <c r="D51" s="44">
        <v>212</v>
      </c>
      <c r="E51" s="100">
        <v>272</v>
      </c>
      <c r="F51" s="47">
        <v>216</v>
      </c>
      <c r="G51" s="60">
        <f>'[1]TOWER Revised Pollen - July ''08'!G52</f>
        <v>5181</v>
      </c>
      <c r="I51" s="91">
        <v>0</v>
      </c>
      <c r="J51" s="91">
        <v>0.60240963855421692</v>
      </c>
      <c r="K51" s="91">
        <v>3.9156626506024099</v>
      </c>
      <c r="L51" s="91">
        <v>0.60240963855421692</v>
      </c>
      <c r="M51" s="91">
        <v>0.30120481927710846</v>
      </c>
      <c r="N51" s="91">
        <v>0.60240963855421692</v>
      </c>
      <c r="O51" s="91">
        <v>10.843373493975903</v>
      </c>
      <c r="P51" s="91">
        <v>0.30120481927710846</v>
      </c>
      <c r="Q51" s="91">
        <v>0</v>
      </c>
      <c r="R51" s="91">
        <v>0</v>
      </c>
      <c r="S51" s="91">
        <v>0</v>
      </c>
      <c r="T51" s="91">
        <v>0</v>
      </c>
      <c r="U51" s="91">
        <v>0</v>
      </c>
      <c r="V51" s="91">
        <v>0.30120481927710846</v>
      </c>
      <c r="W51" s="91">
        <v>0.90361445783132521</v>
      </c>
      <c r="X51" s="91">
        <v>0</v>
      </c>
      <c r="Y51" s="91">
        <v>0</v>
      </c>
      <c r="Z51" s="91">
        <v>0</v>
      </c>
      <c r="AA51" s="91">
        <v>0.30120481927710846</v>
      </c>
      <c r="AB51" s="91">
        <v>0</v>
      </c>
      <c r="AC51" s="91">
        <v>0.30120481927710846</v>
      </c>
      <c r="AD51" s="91">
        <v>0</v>
      </c>
      <c r="AE51" s="91">
        <v>0.30120481927710846</v>
      </c>
      <c r="AF51" s="91">
        <v>10.843373493975903</v>
      </c>
      <c r="AG51" s="91">
        <v>36.445783132530117</v>
      </c>
      <c r="AH51" s="91">
        <v>0</v>
      </c>
      <c r="AI51" s="91">
        <v>9.0361445783132535</v>
      </c>
      <c r="AJ51" s="91">
        <v>0.30120481927710846</v>
      </c>
      <c r="AK51" s="91">
        <v>22.590361445783135</v>
      </c>
      <c r="AL51" s="91">
        <v>1.5060240963855422</v>
      </c>
      <c r="AM51" s="91">
        <v>0.54794520547945202</v>
      </c>
      <c r="AN51" s="91">
        <v>1.095890410958904</v>
      </c>
      <c r="AO51" s="91">
        <v>0</v>
      </c>
      <c r="AP51" s="91">
        <v>0</v>
      </c>
      <c r="AQ51" s="91">
        <v>0</v>
      </c>
      <c r="AR51" s="91">
        <v>0</v>
      </c>
      <c r="AS51" s="91">
        <v>0</v>
      </c>
      <c r="AT51" s="91">
        <v>0</v>
      </c>
      <c r="AU51" s="91">
        <v>0.27397260273972601</v>
      </c>
      <c r="AV51" s="91">
        <v>0</v>
      </c>
      <c r="AW51" s="91">
        <v>0</v>
      </c>
      <c r="AX51" s="91">
        <v>1.095890410958904</v>
      </c>
      <c r="AY51" s="91">
        <v>0</v>
      </c>
      <c r="AZ51" s="91">
        <v>1.095890410958904</v>
      </c>
      <c r="BA51" s="91">
        <v>0</v>
      </c>
      <c r="BB51" s="91">
        <v>0</v>
      </c>
      <c r="BC51" s="91">
        <v>0</v>
      </c>
      <c r="BD51" s="91">
        <v>0</v>
      </c>
      <c r="BE51" s="91">
        <v>0</v>
      </c>
      <c r="BF51" s="91">
        <v>0.27397260273972601</v>
      </c>
      <c r="BG51" s="91">
        <v>0</v>
      </c>
      <c r="BH51" s="91">
        <v>0</v>
      </c>
      <c r="BI51" s="91">
        <v>0</v>
      </c>
      <c r="BJ51" s="91">
        <v>0</v>
      </c>
      <c r="BK51" s="91">
        <v>0</v>
      </c>
      <c r="BL51" s="91">
        <v>0</v>
      </c>
      <c r="BM51" s="91">
        <v>0</v>
      </c>
      <c r="BN51" s="91">
        <v>0</v>
      </c>
      <c r="BO51" s="91">
        <v>0.54794520547945202</v>
      </c>
      <c r="BP51" s="91">
        <v>0</v>
      </c>
      <c r="BQ51" s="91">
        <v>0</v>
      </c>
      <c r="BR51" s="91">
        <v>0</v>
      </c>
      <c r="BS51" s="91">
        <v>1.095890410958904</v>
      </c>
      <c r="BT51" s="91">
        <v>0</v>
      </c>
      <c r="BU51" s="91">
        <v>0</v>
      </c>
      <c r="BV51" s="91">
        <v>2.4657534246575343</v>
      </c>
      <c r="BW51" s="91">
        <v>0.54794520547945202</v>
      </c>
      <c r="CA51" s="91">
        <v>100</v>
      </c>
      <c r="CD51" s="91">
        <v>100</v>
      </c>
    </row>
    <row r="52" spans="1:82" x14ac:dyDescent="0.2">
      <c r="A52" s="47">
        <v>3</v>
      </c>
      <c r="B52" s="43">
        <v>21</v>
      </c>
      <c r="C52" s="43" t="s">
        <v>425</v>
      </c>
      <c r="D52" s="44">
        <v>213</v>
      </c>
      <c r="E52" s="100">
        <v>273</v>
      </c>
      <c r="F52" s="47">
        <v>217</v>
      </c>
      <c r="G52" s="60">
        <f>'[1]TOWER Revised Pollen - July ''08'!G53</f>
        <v>5232</v>
      </c>
      <c r="I52" s="91">
        <v>0</v>
      </c>
      <c r="J52" s="91">
        <v>0</v>
      </c>
      <c r="K52" s="91">
        <v>3.6605657237936775</v>
      </c>
      <c r="L52" s="91">
        <v>0.66555740432612309</v>
      </c>
      <c r="M52" s="91">
        <v>0</v>
      </c>
      <c r="N52" s="91">
        <v>0.33277870216306155</v>
      </c>
      <c r="O52" s="91">
        <v>15.307820299500833</v>
      </c>
      <c r="P52" s="91">
        <v>0</v>
      </c>
      <c r="Q52" s="91">
        <v>0</v>
      </c>
      <c r="R52" s="91">
        <v>0</v>
      </c>
      <c r="S52" s="91">
        <v>0</v>
      </c>
      <c r="T52" s="91">
        <v>0</v>
      </c>
      <c r="U52" s="91">
        <v>0.33277870216306155</v>
      </c>
      <c r="V52" s="91">
        <v>0</v>
      </c>
      <c r="W52" s="91">
        <v>0.66555740432612309</v>
      </c>
      <c r="X52" s="91">
        <v>0</v>
      </c>
      <c r="Y52" s="91">
        <v>0</v>
      </c>
      <c r="Z52" s="91">
        <v>0</v>
      </c>
      <c r="AA52" s="91">
        <v>0.33277870216306155</v>
      </c>
      <c r="AB52" s="91">
        <v>0</v>
      </c>
      <c r="AC52" s="91">
        <v>0.66555740432612309</v>
      </c>
      <c r="AD52" s="91">
        <v>0</v>
      </c>
      <c r="AE52" s="91">
        <v>1.3311148086522462</v>
      </c>
      <c r="AF52" s="91">
        <v>7.9866888519134775</v>
      </c>
      <c r="AG52" s="91">
        <v>32.113144758735437</v>
      </c>
      <c r="AH52" s="91">
        <v>0</v>
      </c>
      <c r="AI52" s="91">
        <v>9.6505823627287857</v>
      </c>
      <c r="AJ52" s="91">
        <v>0</v>
      </c>
      <c r="AK52" s="91">
        <v>25.623960066555739</v>
      </c>
      <c r="AL52" s="91">
        <v>1.3311148086522462</v>
      </c>
      <c r="AM52" s="91">
        <v>0.31397174254317112</v>
      </c>
      <c r="AN52" s="91">
        <v>1.8838304552590266</v>
      </c>
      <c r="AO52" s="91">
        <v>0</v>
      </c>
      <c r="AP52" s="91">
        <v>0</v>
      </c>
      <c r="AQ52" s="91">
        <v>0.62794348508634223</v>
      </c>
      <c r="AR52" s="91">
        <v>0</v>
      </c>
      <c r="AS52" s="91">
        <v>0</v>
      </c>
      <c r="AT52" s="91">
        <v>0</v>
      </c>
      <c r="AU52" s="91">
        <v>0.9419152276295133</v>
      </c>
      <c r="AV52" s="91">
        <v>0</v>
      </c>
      <c r="AW52" s="91">
        <v>0</v>
      </c>
      <c r="AX52" s="91">
        <v>0.31397174254317112</v>
      </c>
      <c r="AY52" s="91">
        <v>0</v>
      </c>
      <c r="AZ52" s="91">
        <v>0</v>
      </c>
      <c r="BA52" s="91">
        <v>0</v>
      </c>
      <c r="BB52" s="91">
        <v>0</v>
      </c>
      <c r="BC52" s="91">
        <v>0</v>
      </c>
      <c r="BD52" s="91">
        <v>0</v>
      </c>
      <c r="BE52" s="91">
        <v>0</v>
      </c>
      <c r="BF52" s="91">
        <v>0.31397174254317112</v>
      </c>
      <c r="BG52" s="91">
        <v>0</v>
      </c>
      <c r="BH52" s="91">
        <v>0</v>
      </c>
      <c r="BI52" s="91">
        <v>0</v>
      </c>
      <c r="BJ52" s="91">
        <v>0</v>
      </c>
      <c r="BK52" s="91">
        <v>0</v>
      </c>
      <c r="BL52" s="91">
        <v>0</v>
      </c>
      <c r="BM52" s="91">
        <v>0</v>
      </c>
      <c r="BN52" s="91">
        <v>0</v>
      </c>
      <c r="BO52" s="91">
        <v>0.31397174254317112</v>
      </c>
      <c r="BP52" s="91">
        <v>0</v>
      </c>
      <c r="BQ52" s="91">
        <v>0</v>
      </c>
      <c r="BR52" s="91">
        <v>0</v>
      </c>
      <c r="BS52" s="91">
        <v>0.31397174254317112</v>
      </c>
      <c r="BT52" s="91">
        <v>0</v>
      </c>
      <c r="BU52" s="91">
        <v>0</v>
      </c>
      <c r="BV52" s="91">
        <v>0.62794348508634223</v>
      </c>
      <c r="BW52" s="91">
        <v>0</v>
      </c>
      <c r="CA52" s="91">
        <v>100</v>
      </c>
      <c r="CD52" s="91">
        <v>100</v>
      </c>
    </row>
    <row r="53" spans="1:82" x14ac:dyDescent="0.2">
      <c r="A53" s="47">
        <v>3</v>
      </c>
      <c r="B53" s="43">
        <v>22</v>
      </c>
      <c r="C53" s="43" t="s">
        <v>425</v>
      </c>
      <c r="D53" s="44">
        <v>214</v>
      </c>
      <c r="E53" s="100">
        <v>274</v>
      </c>
      <c r="F53" s="47">
        <v>218</v>
      </c>
      <c r="G53" s="60">
        <f>'[1]TOWER Revised Pollen - July ''08'!G54</f>
        <v>5283</v>
      </c>
      <c r="I53" s="91">
        <v>0</v>
      </c>
      <c r="J53" s="91">
        <v>3.0303030303030303</v>
      </c>
      <c r="K53" s="91">
        <v>2.3569023569023568</v>
      </c>
      <c r="L53" s="91">
        <v>0.67340067340067333</v>
      </c>
      <c r="M53" s="91">
        <v>0.67340067340067333</v>
      </c>
      <c r="N53" s="91">
        <v>0.33670033670033667</v>
      </c>
      <c r="O53" s="91">
        <v>11.784511784511785</v>
      </c>
      <c r="P53" s="91">
        <v>0.33670033670033667</v>
      </c>
      <c r="Q53" s="91">
        <v>0</v>
      </c>
      <c r="R53" s="91">
        <v>0</v>
      </c>
      <c r="S53" s="91">
        <v>0</v>
      </c>
      <c r="T53" s="91">
        <v>0.33670033670033667</v>
      </c>
      <c r="U53" s="91">
        <v>1.0101010101010102</v>
      </c>
      <c r="V53" s="91">
        <v>0</v>
      </c>
      <c r="W53" s="91">
        <v>0.67340067340067333</v>
      </c>
      <c r="X53" s="91">
        <v>0</v>
      </c>
      <c r="Y53" s="91">
        <v>0</v>
      </c>
      <c r="Z53" s="91">
        <v>0</v>
      </c>
      <c r="AA53" s="91">
        <v>0.33670033670033667</v>
      </c>
      <c r="AB53" s="91">
        <v>0</v>
      </c>
      <c r="AC53" s="91">
        <v>1.0101010101010102</v>
      </c>
      <c r="AD53" s="91">
        <v>0.33670033670033667</v>
      </c>
      <c r="AE53" s="91">
        <v>1.3468013468013467</v>
      </c>
      <c r="AF53" s="91">
        <v>12.794612794612794</v>
      </c>
      <c r="AG53" s="91">
        <v>30.976430976430976</v>
      </c>
      <c r="AH53" s="91">
        <v>0.33670033670033667</v>
      </c>
      <c r="AI53" s="91">
        <v>11.447811447811448</v>
      </c>
      <c r="AJ53" s="91">
        <v>0</v>
      </c>
      <c r="AK53" s="91">
        <v>19.528619528619529</v>
      </c>
      <c r="AL53" s="91">
        <v>0.67340067340067333</v>
      </c>
      <c r="AM53" s="91">
        <v>0.62893081761006298</v>
      </c>
      <c r="AN53" s="91">
        <v>0</v>
      </c>
      <c r="AO53" s="91">
        <v>0</v>
      </c>
      <c r="AP53" s="91">
        <v>0</v>
      </c>
      <c r="AQ53" s="91">
        <v>0.31446540880503149</v>
      </c>
      <c r="AR53" s="91">
        <v>0</v>
      </c>
      <c r="AS53" s="91">
        <v>0</v>
      </c>
      <c r="AT53" s="91">
        <v>0</v>
      </c>
      <c r="AU53" s="91">
        <v>0.31446540880503149</v>
      </c>
      <c r="AV53" s="91">
        <v>0</v>
      </c>
      <c r="AW53" s="91">
        <v>0</v>
      </c>
      <c r="AX53" s="91">
        <v>0.31446540880503149</v>
      </c>
      <c r="AY53" s="91">
        <v>0</v>
      </c>
      <c r="AZ53" s="91">
        <v>0.62893081761006298</v>
      </c>
      <c r="BA53" s="91">
        <v>0</v>
      </c>
      <c r="BB53" s="91">
        <v>0</v>
      </c>
      <c r="BC53" s="91">
        <v>0</v>
      </c>
      <c r="BD53" s="91">
        <v>0</v>
      </c>
      <c r="BE53" s="91">
        <v>0</v>
      </c>
      <c r="BF53" s="91">
        <v>0</v>
      </c>
      <c r="BG53" s="91">
        <v>0.31446540880503149</v>
      </c>
      <c r="BH53" s="91">
        <v>0</v>
      </c>
      <c r="BI53" s="91">
        <v>0</v>
      </c>
      <c r="BJ53" s="91">
        <v>0</v>
      </c>
      <c r="BK53" s="91">
        <v>0</v>
      </c>
      <c r="BL53" s="91">
        <v>0</v>
      </c>
      <c r="BM53" s="91">
        <v>0</v>
      </c>
      <c r="BN53" s="91">
        <v>0</v>
      </c>
      <c r="BO53" s="91">
        <v>0</v>
      </c>
      <c r="BP53" s="91">
        <v>0</v>
      </c>
      <c r="BQ53" s="91">
        <v>0</v>
      </c>
      <c r="BR53" s="91">
        <v>0</v>
      </c>
      <c r="BS53" s="91">
        <v>0.31446540880503149</v>
      </c>
      <c r="BT53" s="91">
        <v>0</v>
      </c>
      <c r="BU53" s="91">
        <v>0</v>
      </c>
      <c r="BV53" s="91">
        <v>2.8301886792452833</v>
      </c>
      <c r="BW53" s="91">
        <v>0.94339622641509435</v>
      </c>
      <c r="CA53" s="91">
        <v>100</v>
      </c>
      <c r="CD53" s="91">
        <v>100</v>
      </c>
    </row>
    <row r="54" spans="1:82" x14ac:dyDescent="0.2">
      <c r="A54" s="47">
        <v>3</v>
      </c>
      <c r="B54" s="43">
        <v>23</v>
      </c>
      <c r="C54" s="43" t="s">
        <v>425</v>
      </c>
      <c r="D54" s="44">
        <v>215</v>
      </c>
      <c r="E54" s="100">
        <v>275</v>
      </c>
      <c r="F54" s="47">
        <v>219</v>
      </c>
      <c r="G54" s="60">
        <f>'[1]TOWER Revised Pollen - July ''08'!G55</f>
        <v>5333</v>
      </c>
      <c r="I54" s="91">
        <v>0</v>
      </c>
      <c r="J54" s="91">
        <v>0.6578947368421052</v>
      </c>
      <c r="K54" s="91">
        <v>5.9210526315789469</v>
      </c>
      <c r="L54" s="91">
        <v>0.6578947368421052</v>
      </c>
      <c r="M54" s="91">
        <v>0.3289473684210526</v>
      </c>
      <c r="N54" s="91">
        <v>0.3289473684210526</v>
      </c>
      <c r="O54" s="91">
        <v>12.828947368421053</v>
      </c>
      <c r="P54" s="91">
        <v>0</v>
      </c>
      <c r="Q54" s="91">
        <v>0</v>
      </c>
      <c r="R54" s="91">
        <v>0</v>
      </c>
      <c r="S54" s="91">
        <v>0</v>
      </c>
      <c r="T54" s="91">
        <v>0</v>
      </c>
      <c r="U54" s="91">
        <v>0.6578947368421052</v>
      </c>
      <c r="V54" s="91">
        <v>0</v>
      </c>
      <c r="W54" s="91">
        <v>0.98684210526315785</v>
      </c>
      <c r="X54" s="91">
        <v>0</v>
      </c>
      <c r="Y54" s="91">
        <v>0</v>
      </c>
      <c r="Z54" s="91">
        <v>0</v>
      </c>
      <c r="AA54" s="91">
        <v>0</v>
      </c>
      <c r="AB54" s="91">
        <v>0</v>
      </c>
      <c r="AC54" s="91">
        <v>0</v>
      </c>
      <c r="AD54" s="91">
        <v>0.6578947368421052</v>
      </c>
      <c r="AE54" s="91">
        <v>0.6578947368421052</v>
      </c>
      <c r="AF54" s="91">
        <v>6.5789473684210522</v>
      </c>
      <c r="AG54" s="91">
        <v>34.539473684210527</v>
      </c>
      <c r="AH54" s="91">
        <v>0</v>
      </c>
      <c r="AI54" s="91">
        <v>9.5394736842105274</v>
      </c>
      <c r="AJ54" s="91">
        <v>0</v>
      </c>
      <c r="AK54" s="91">
        <v>23.026315789473685</v>
      </c>
      <c r="AL54" s="91">
        <v>2.6315789473684208</v>
      </c>
      <c r="AM54" s="91">
        <v>1.2383900928792571</v>
      </c>
      <c r="AN54" s="91">
        <v>0.61919504643962853</v>
      </c>
      <c r="AO54" s="91">
        <v>0</v>
      </c>
      <c r="AP54" s="91">
        <v>0</v>
      </c>
      <c r="AQ54" s="91">
        <v>0</v>
      </c>
      <c r="AR54" s="91">
        <v>0</v>
      </c>
      <c r="AS54" s="91">
        <v>0</v>
      </c>
      <c r="AT54" s="91">
        <v>0</v>
      </c>
      <c r="AU54" s="91">
        <v>0.61919504643962853</v>
      </c>
      <c r="AV54" s="91">
        <v>0</v>
      </c>
      <c r="AW54" s="91">
        <v>0</v>
      </c>
      <c r="AX54" s="91">
        <v>0</v>
      </c>
      <c r="AY54" s="91">
        <v>0.30959752321981426</v>
      </c>
      <c r="AZ54" s="91">
        <v>1.2383900928792571</v>
      </c>
      <c r="BA54" s="91">
        <v>0</v>
      </c>
      <c r="BB54" s="91">
        <v>0</v>
      </c>
      <c r="BC54" s="91">
        <v>0</v>
      </c>
      <c r="BD54" s="91">
        <v>0</v>
      </c>
      <c r="BE54" s="91">
        <v>0</v>
      </c>
      <c r="BF54" s="91">
        <v>0</v>
      </c>
      <c r="BG54" s="91">
        <v>0</v>
      </c>
      <c r="BH54" s="91">
        <v>0.30959752321981426</v>
      </c>
      <c r="BI54" s="91">
        <v>0</v>
      </c>
      <c r="BJ54" s="91">
        <v>0</v>
      </c>
      <c r="BK54" s="91">
        <v>0</v>
      </c>
      <c r="BL54" s="91">
        <v>0</v>
      </c>
      <c r="BM54" s="91">
        <v>0</v>
      </c>
      <c r="BN54" s="91">
        <v>0</v>
      </c>
      <c r="BO54" s="91">
        <v>0.30959752321981426</v>
      </c>
      <c r="BP54" s="91">
        <v>0</v>
      </c>
      <c r="BQ54" s="91">
        <v>0</v>
      </c>
      <c r="BR54" s="91">
        <v>0</v>
      </c>
      <c r="BS54" s="91">
        <v>0</v>
      </c>
      <c r="BT54" s="91">
        <v>0</v>
      </c>
      <c r="BU54" s="91">
        <v>0</v>
      </c>
      <c r="BV54" s="91">
        <v>1.2383900928792571</v>
      </c>
      <c r="BW54" s="91">
        <v>0</v>
      </c>
      <c r="CA54" s="91">
        <v>100</v>
      </c>
      <c r="CD54" s="91">
        <v>100</v>
      </c>
    </row>
    <row r="55" spans="1:82" x14ac:dyDescent="0.2">
      <c r="A55" s="47">
        <v>3</v>
      </c>
      <c r="B55" s="43">
        <v>24</v>
      </c>
      <c r="C55" s="43" t="s">
        <v>425</v>
      </c>
      <c r="D55" s="44">
        <v>216</v>
      </c>
      <c r="E55" s="100">
        <v>276</v>
      </c>
      <c r="F55" s="47">
        <v>220</v>
      </c>
      <c r="G55" s="60">
        <f>'[1]TOWER Revised Pollen - July ''08'!G56</f>
        <v>5350</v>
      </c>
      <c r="I55" s="91">
        <v>0</v>
      </c>
      <c r="J55" s="91">
        <v>0.66006600660066006</v>
      </c>
      <c r="K55" s="91">
        <v>5.9405940594059405</v>
      </c>
      <c r="L55" s="91">
        <v>0</v>
      </c>
      <c r="M55" s="91">
        <v>0.33003300330033003</v>
      </c>
      <c r="N55" s="91">
        <v>0.33003300330033003</v>
      </c>
      <c r="O55" s="91">
        <v>11.881188118811881</v>
      </c>
      <c r="P55" s="91">
        <v>0</v>
      </c>
      <c r="Q55" s="91">
        <v>0</v>
      </c>
      <c r="R55" s="91">
        <v>0</v>
      </c>
      <c r="S55" s="91">
        <v>0</v>
      </c>
      <c r="T55" s="91">
        <v>0.66006600660066006</v>
      </c>
      <c r="U55" s="91">
        <v>0</v>
      </c>
      <c r="V55" s="91">
        <v>0.66006600660066006</v>
      </c>
      <c r="W55" s="91">
        <v>0.99009900990099009</v>
      </c>
      <c r="X55" s="91">
        <v>0</v>
      </c>
      <c r="Y55" s="91">
        <v>0</v>
      </c>
      <c r="Z55" s="91">
        <v>0</v>
      </c>
      <c r="AA55" s="91">
        <v>0.66006600660066006</v>
      </c>
      <c r="AB55" s="91">
        <v>0</v>
      </c>
      <c r="AC55" s="91">
        <v>0.33003300330033003</v>
      </c>
      <c r="AD55" s="91">
        <v>0.33003300330033003</v>
      </c>
      <c r="AE55" s="91">
        <v>0.99009900990099009</v>
      </c>
      <c r="AF55" s="91">
        <v>10.891089108910892</v>
      </c>
      <c r="AG55" s="91">
        <v>37.293729372937293</v>
      </c>
      <c r="AH55" s="91">
        <v>0</v>
      </c>
      <c r="AI55" s="91">
        <v>8.2508250825082499</v>
      </c>
      <c r="AJ55" s="91">
        <v>0</v>
      </c>
      <c r="AK55" s="91">
        <v>19.801980198019802</v>
      </c>
      <c r="AL55" s="91">
        <v>0</v>
      </c>
      <c r="AM55" s="91">
        <v>0.30864197530864196</v>
      </c>
      <c r="AN55" s="91">
        <v>1.8518518518518516</v>
      </c>
      <c r="AO55" s="91">
        <v>0</v>
      </c>
      <c r="AP55" s="91">
        <v>0</v>
      </c>
      <c r="AQ55" s="91">
        <v>0</v>
      </c>
      <c r="AR55" s="91">
        <v>0</v>
      </c>
      <c r="AS55" s="91">
        <v>0</v>
      </c>
      <c r="AT55" s="91">
        <v>0</v>
      </c>
      <c r="AU55" s="91">
        <v>0</v>
      </c>
      <c r="AV55" s="91">
        <v>0</v>
      </c>
      <c r="AW55" s="91">
        <v>0</v>
      </c>
      <c r="AX55" s="91">
        <v>0</v>
      </c>
      <c r="AY55" s="91">
        <v>0</v>
      </c>
      <c r="AZ55" s="91">
        <v>0.92592592592592582</v>
      </c>
      <c r="BA55" s="91">
        <v>0</v>
      </c>
      <c r="BB55" s="91">
        <v>0</v>
      </c>
      <c r="BC55" s="91">
        <v>0</v>
      </c>
      <c r="BD55" s="91">
        <v>0</v>
      </c>
      <c r="BE55" s="91">
        <v>0</v>
      </c>
      <c r="BF55" s="91">
        <v>0</v>
      </c>
      <c r="BG55" s="91">
        <v>0.30864197530864196</v>
      </c>
      <c r="BH55" s="91">
        <v>0</v>
      </c>
      <c r="BI55" s="91">
        <v>0</v>
      </c>
      <c r="BJ55" s="91">
        <v>0</v>
      </c>
      <c r="BK55" s="91">
        <v>0</v>
      </c>
      <c r="BL55" s="91">
        <v>0</v>
      </c>
      <c r="BM55" s="91">
        <v>0.30864197530864196</v>
      </c>
      <c r="BN55" s="91">
        <v>0</v>
      </c>
      <c r="BO55" s="91">
        <v>0.30864197530864196</v>
      </c>
      <c r="BP55" s="91">
        <v>0</v>
      </c>
      <c r="BQ55" s="91">
        <v>0</v>
      </c>
      <c r="BR55" s="91">
        <v>0</v>
      </c>
      <c r="BS55" s="91">
        <v>0</v>
      </c>
      <c r="BT55" s="91">
        <v>0</v>
      </c>
      <c r="BU55" s="91">
        <v>0</v>
      </c>
      <c r="BV55" s="91">
        <v>2.1604938271604937</v>
      </c>
      <c r="BW55" s="91">
        <v>0.30864197530864196</v>
      </c>
      <c r="CA55" s="91">
        <v>100</v>
      </c>
      <c r="CD55" s="91">
        <v>100</v>
      </c>
    </row>
    <row r="56" spans="1:82" x14ac:dyDescent="0.2">
      <c r="A56" s="47">
        <v>3</v>
      </c>
      <c r="B56" s="43">
        <v>24</v>
      </c>
      <c r="C56" s="43" t="s">
        <v>426</v>
      </c>
      <c r="D56" s="44">
        <v>216</v>
      </c>
      <c r="E56" s="101">
        <v>276</v>
      </c>
      <c r="F56" s="47">
        <v>224</v>
      </c>
      <c r="G56" s="60">
        <f>'[1]TOWER Revised Pollen - July ''08'!G57</f>
        <v>5350</v>
      </c>
      <c r="I56" s="91">
        <v>0</v>
      </c>
      <c r="J56" s="91">
        <v>0.91047040971168436</v>
      </c>
      <c r="K56" s="91">
        <v>2.1244309559939301</v>
      </c>
      <c r="L56" s="91">
        <v>0.60698027314112291</v>
      </c>
      <c r="M56" s="91">
        <v>0.91047040971168436</v>
      </c>
      <c r="N56" s="91">
        <v>0</v>
      </c>
      <c r="O56" s="91">
        <v>11.229135053110774</v>
      </c>
      <c r="P56" s="91">
        <v>0.60698027314112291</v>
      </c>
      <c r="Q56" s="91">
        <v>0</v>
      </c>
      <c r="R56" s="91">
        <v>0</v>
      </c>
      <c r="S56" s="91">
        <v>0</v>
      </c>
      <c r="T56" s="91">
        <v>0</v>
      </c>
      <c r="U56" s="91">
        <v>0.30349013657056145</v>
      </c>
      <c r="V56" s="91">
        <v>0</v>
      </c>
      <c r="W56" s="91">
        <v>0.30349013657056145</v>
      </c>
      <c r="X56" s="91">
        <v>0</v>
      </c>
      <c r="Y56" s="91">
        <v>0</v>
      </c>
      <c r="Z56" s="91">
        <v>0</v>
      </c>
      <c r="AA56" s="91">
        <v>0</v>
      </c>
      <c r="AB56" s="91">
        <v>0</v>
      </c>
      <c r="AC56" s="91">
        <v>0.60698027314112291</v>
      </c>
      <c r="AD56" s="91">
        <v>0.60698027314112291</v>
      </c>
      <c r="AE56" s="91">
        <v>1.5174506828528074</v>
      </c>
      <c r="AF56" s="91">
        <v>8.8012139605462814</v>
      </c>
      <c r="AG56" s="91">
        <v>45.068285280728375</v>
      </c>
      <c r="AH56" s="91">
        <v>0</v>
      </c>
      <c r="AI56" s="91">
        <v>10.62215477996965</v>
      </c>
      <c r="AJ56" s="91">
        <v>0</v>
      </c>
      <c r="AK56" s="91">
        <v>14.56752655538695</v>
      </c>
      <c r="AL56" s="91">
        <v>1.2139605462822458</v>
      </c>
      <c r="AM56" s="91">
        <v>0.57061340941512129</v>
      </c>
      <c r="AN56" s="91">
        <v>0.28530670470756064</v>
      </c>
      <c r="AO56" s="91">
        <v>0</v>
      </c>
      <c r="AP56" s="91">
        <v>0</v>
      </c>
      <c r="AQ56" s="91">
        <v>0</v>
      </c>
      <c r="AR56" s="91">
        <v>0</v>
      </c>
      <c r="AS56" s="91">
        <v>0</v>
      </c>
      <c r="AT56" s="91">
        <v>0</v>
      </c>
      <c r="AU56" s="91">
        <v>0</v>
      </c>
      <c r="AV56" s="91">
        <v>0</v>
      </c>
      <c r="AW56" s="91">
        <v>0</v>
      </c>
      <c r="AX56" s="91">
        <v>0.85592011412268187</v>
      </c>
      <c r="AY56" s="91">
        <v>0</v>
      </c>
      <c r="AZ56" s="91">
        <v>0</v>
      </c>
      <c r="BA56" s="91">
        <v>0</v>
      </c>
      <c r="BB56" s="91">
        <v>0</v>
      </c>
      <c r="BC56" s="91">
        <v>0</v>
      </c>
      <c r="BD56" s="91">
        <v>0</v>
      </c>
      <c r="BE56" s="91">
        <v>0</v>
      </c>
      <c r="BF56" s="91">
        <v>0.57061340941512129</v>
      </c>
      <c r="BG56" s="91">
        <v>0</v>
      </c>
      <c r="BH56" s="91">
        <v>0</v>
      </c>
      <c r="BI56" s="91">
        <v>0</v>
      </c>
      <c r="BJ56" s="91">
        <v>0.28530670470756064</v>
      </c>
      <c r="BK56" s="91">
        <v>0</v>
      </c>
      <c r="BL56" s="91">
        <v>0</v>
      </c>
      <c r="BM56" s="91">
        <v>0</v>
      </c>
      <c r="BN56" s="91">
        <v>0</v>
      </c>
      <c r="BO56" s="91">
        <v>0.85592011412268187</v>
      </c>
      <c r="BP56" s="91">
        <v>0</v>
      </c>
      <c r="BQ56" s="91">
        <v>0</v>
      </c>
      <c r="BR56" s="91">
        <v>0</v>
      </c>
      <c r="BS56" s="91">
        <v>0.57061340941512129</v>
      </c>
      <c r="BT56" s="91">
        <v>0</v>
      </c>
      <c r="BU56" s="91">
        <v>0</v>
      </c>
      <c r="BV56" s="91">
        <v>1.1412268188302426</v>
      </c>
      <c r="BW56" s="91">
        <v>0.85592011412268187</v>
      </c>
      <c r="CA56" s="91">
        <v>100</v>
      </c>
      <c r="CD56" s="91">
        <v>100</v>
      </c>
    </row>
    <row r="57" spans="1:82" x14ac:dyDescent="0.2">
      <c r="A57" s="47">
        <v>3</v>
      </c>
      <c r="B57" s="43">
        <v>25</v>
      </c>
      <c r="C57" s="43" t="s">
        <v>425</v>
      </c>
      <c r="D57" s="44">
        <v>217</v>
      </c>
      <c r="E57" s="100">
        <v>277</v>
      </c>
      <c r="F57" s="47">
        <v>221</v>
      </c>
      <c r="G57" s="60">
        <f>'[1]TOWER Revised Pollen - July ''08'!G58</f>
        <v>5368</v>
      </c>
      <c r="I57" s="91">
        <v>0</v>
      </c>
      <c r="J57" s="91">
        <v>1</v>
      </c>
      <c r="K57" s="91">
        <v>2</v>
      </c>
      <c r="L57" s="91">
        <v>1</v>
      </c>
      <c r="M57" s="91">
        <v>1</v>
      </c>
      <c r="N57" s="91">
        <v>1</v>
      </c>
      <c r="O57" s="91">
        <v>9</v>
      </c>
      <c r="P57" s="91">
        <v>0</v>
      </c>
      <c r="Q57" s="91">
        <v>0</v>
      </c>
      <c r="R57" s="91">
        <v>0</v>
      </c>
      <c r="S57" s="91">
        <v>0</v>
      </c>
      <c r="T57" s="91">
        <v>0.33333333333333337</v>
      </c>
      <c r="U57" s="91">
        <v>1</v>
      </c>
      <c r="V57" s="91">
        <v>0</v>
      </c>
      <c r="W57" s="91">
        <v>0.66666666666666674</v>
      </c>
      <c r="X57" s="91">
        <v>0</v>
      </c>
      <c r="Y57" s="91">
        <v>0</v>
      </c>
      <c r="Z57" s="91">
        <v>0.33333333333333337</v>
      </c>
      <c r="AA57" s="91">
        <v>0.33333333333333337</v>
      </c>
      <c r="AB57" s="91">
        <v>0</v>
      </c>
      <c r="AC57" s="91">
        <v>1</v>
      </c>
      <c r="AD57" s="91">
        <v>0</v>
      </c>
      <c r="AE57" s="91">
        <v>0.66666666666666674</v>
      </c>
      <c r="AF57" s="91">
        <v>8.6666666666666679</v>
      </c>
      <c r="AG57" s="91">
        <v>44.666666666666664</v>
      </c>
      <c r="AH57" s="91">
        <v>0</v>
      </c>
      <c r="AI57" s="91">
        <v>8</v>
      </c>
      <c r="AJ57" s="91">
        <v>0</v>
      </c>
      <c r="AK57" s="91">
        <v>17.666666666666668</v>
      </c>
      <c r="AL57" s="91">
        <v>1.6666666666666667</v>
      </c>
      <c r="AM57" s="91">
        <v>0.6211180124223602</v>
      </c>
      <c r="AN57" s="91">
        <v>1.8633540372670807</v>
      </c>
      <c r="AO57" s="91">
        <v>0</v>
      </c>
      <c r="AP57" s="91">
        <v>0</v>
      </c>
      <c r="AQ57" s="91">
        <v>0</v>
      </c>
      <c r="AR57" s="91">
        <v>0</v>
      </c>
      <c r="AS57" s="91">
        <v>0</v>
      </c>
      <c r="AT57" s="91">
        <v>0</v>
      </c>
      <c r="AU57" s="91">
        <v>1.2422360248447204</v>
      </c>
      <c r="AV57" s="91">
        <v>0</v>
      </c>
      <c r="AW57" s="91">
        <v>0</v>
      </c>
      <c r="AX57" s="91">
        <v>0.3105590062111801</v>
      </c>
      <c r="AY57" s="91">
        <v>0</v>
      </c>
      <c r="AZ57" s="91">
        <v>0</v>
      </c>
      <c r="BA57" s="91">
        <v>0</v>
      </c>
      <c r="BB57" s="91">
        <v>0</v>
      </c>
      <c r="BC57" s="91">
        <v>0</v>
      </c>
      <c r="BD57" s="91">
        <v>0</v>
      </c>
      <c r="BE57" s="91">
        <v>0</v>
      </c>
      <c r="BF57" s="91">
        <v>0</v>
      </c>
      <c r="BG57" s="91">
        <v>0</v>
      </c>
      <c r="BH57" s="91">
        <v>0</v>
      </c>
      <c r="BI57" s="91">
        <v>0</v>
      </c>
      <c r="BJ57" s="91">
        <v>0</v>
      </c>
      <c r="BK57" s="91">
        <v>0</v>
      </c>
      <c r="BL57" s="91">
        <v>0</v>
      </c>
      <c r="BM57" s="91">
        <v>0</v>
      </c>
      <c r="BN57" s="91">
        <v>0</v>
      </c>
      <c r="BO57" s="91">
        <v>0.6211180124223602</v>
      </c>
      <c r="BP57" s="91">
        <v>0</v>
      </c>
      <c r="BQ57" s="91">
        <v>0</v>
      </c>
      <c r="BR57" s="91">
        <v>0</v>
      </c>
      <c r="BS57" s="91">
        <v>0.93167701863354035</v>
      </c>
      <c r="BT57" s="91">
        <v>0</v>
      </c>
      <c r="BU57" s="91">
        <v>0</v>
      </c>
      <c r="BV57" s="91">
        <v>0.93167701863354035</v>
      </c>
      <c r="BW57" s="91">
        <v>0.3105590062111801</v>
      </c>
      <c r="CA57" s="91">
        <v>100</v>
      </c>
      <c r="CD57" s="91">
        <v>100</v>
      </c>
    </row>
    <row r="58" spans="1:82" x14ac:dyDescent="0.2">
      <c r="A58" s="47">
        <v>3</v>
      </c>
      <c r="B58" s="43">
        <v>26</v>
      </c>
      <c r="C58" s="43" t="s">
        <v>425</v>
      </c>
      <c r="D58" s="44">
        <v>218</v>
      </c>
      <c r="E58" s="100">
        <v>278</v>
      </c>
      <c r="F58" s="47">
        <v>222</v>
      </c>
      <c r="G58" s="60">
        <f>'[1]TOWER Revised Pollen - July ''08'!G59</f>
        <v>5385</v>
      </c>
      <c r="I58" s="91">
        <v>0</v>
      </c>
      <c r="J58" s="91">
        <v>0.31595576619273302</v>
      </c>
      <c r="K58" s="91">
        <v>2.5276461295418642</v>
      </c>
      <c r="L58" s="91">
        <v>0.31595576619273302</v>
      </c>
      <c r="M58" s="91">
        <v>0</v>
      </c>
      <c r="N58" s="91">
        <v>0</v>
      </c>
      <c r="O58" s="91">
        <v>12.006319115323855</v>
      </c>
      <c r="P58" s="91">
        <v>0</v>
      </c>
      <c r="Q58" s="91">
        <v>0</v>
      </c>
      <c r="R58" s="91">
        <v>0</v>
      </c>
      <c r="S58" s="91">
        <v>0</v>
      </c>
      <c r="T58" s="91">
        <v>0</v>
      </c>
      <c r="U58" s="91">
        <v>0</v>
      </c>
      <c r="V58" s="91">
        <v>0</v>
      </c>
      <c r="W58" s="91">
        <v>0</v>
      </c>
      <c r="X58" s="91">
        <v>0</v>
      </c>
      <c r="Y58" s="91">
        <v>0</v>
      </c>
      <c r="Z58" s="91">
        <v>0</v>
      </c>
      <c r="AA58" s="91">
        <v>0.31595576619273302</v>
      </c>
      <c r="AB58" s="91">
        <v>0</v>
      </c>
      <c r="AC58" s="91">
        <v>0.63191153238546605</v>
      </c>
      <c r="AD58" s="91">
        <v>0.31595576619273302</v>
      </c>
      <c r="AE58" s="91">
        <v>3.1595576619273298</v>
      </c>
      <c r="AF58" s="91">
        <v>12.006319115323855</v>
      </c>
      <c r="AG58" s="91">
        <v>38.072669826224335</v>
      </c>
      <c r="AH58" s="91">
        <v>0</v>
      </c>
      <c r="AI58" s="91">
        <v>12.638230647709319</v>
      </c>
      <c r="AJ58" s="91">
        <v>0</v>
      </c>
      <c r="AK58" s="91">
        <v>16.113744075829384</v>
      </c>
      <c r="AL58" s="91">
        <v>1.5797788309636649</v>
      </c>
      <c r="AM58" s="91">
        <v>0.5891016200294551</v>
      </c>
      <c r="AN58" s="91">
        <v>1.1782032400589102</v>
      </c>
      <c r="AO58" s="91">
        <v>0</v>
      </c>
      <c r="AP58" s="91">
        <v>0</v>
      </c>
      <c r="AQ58" s="91">
        <v>0</v>
      </c>
      <c r="AR58" s="91">
        <v>0.29455081001472755</v>
      </c>
      <c r="AS58" s="91">
        <v>0</v>
      </c>
      <c r="AT58" s="91">
        <v>0</v>
      </c>
      <c r="AU58" s="91">
        <v>0.5891016200294551</v>
      </c>
      <c r="AV58" s="91">
        <v>0</v>
      </c>
      <c r="AW58" s="91">
        <v>0</v>
      </c>
      <c r="AX58" s="91">
        <v>0</v>
      </c>
      <c r="AY58" s="91">
        <v>0</v>
      </c>
      <c r="AZ58" s="91">
        <v>0.29455081001472755</v>
      </c>
      <c r="BA58" s="91">
        <v>0</v>
      </c>
      <c r="BB58" s="91">
        <v>0</v>
      </c>
      <c r="BC58" s="91">
        <v>0</v>
      </c>
      <c r="BD58" s="91">
        <v>0</v>
      </c>
      <c r="BE58" s="91">
        <v>0</v>
      </c>
      <c r="BF58" s="91">
        <v>0.29455081001472755</v>
      </c>
      <c r="BG58" s="91">
        <v>0</v>
      </c>
      <c r="BH58" s="91">
        <v>0</v>
      </c>
      <c r="BI58" s="91">
        <v>0</v>
      </c>
      <c r="BJ58" s="91">
        <v>0</v>
      </c>
      <c r="BK58" s="91">
        <v>0</v>
      </c>
      <c r="BL58" s="91">
        <v>0</v>
      </c>
      <c r="BM58" s="91">
        <v>0</v>
      </c>
      <c r="BN58" s="91">
        <v>0</v>
      </c>
      <c r="BO58" s="91">
        <v>0</v>
      </c>
      <c r="BP58" s="91">
        <v>0</v>
      </c>
      <c r="BQ58" s="91">
        <v>0</v>
      </c>
      <c r="BR58" s="91">
        <v>0</v>
      </c>
      <c r="BS58" s="91">
        <v>0.5891016200294551</v>
      </c>
      <c r="BT58" s="91">
        <v>0</v>
      </c>
      <c r="BU58" s="91">
        <v>0</v>
      </c>
      <c r="BV58" s="91">
        <v>2.0618556701030926</v>
      </c>
      <c r="BW58" s="91">
        <v>0.88365243004418259</v>
      </c>
      <c r="CA58" s="91">
        <v>100</v>
      </c>
      <c r="CD58" s="91">
        <v>100</v>
      </c>
    </row>
    <row r="59" spans="1:82" x14ac:dyDescent="0.2">
      <c r="A59" s="47">
        <v>3</v>
      </c>
      <c r="B59" s="43">
        <v>27</v>
      </c>
      <c r="C59" s="43" t="s">
        <v>425</v>
      </c>
      <c r="D59" s="44">
        <v>219</v>
      </c>
      <c r="E59" s="100">
        <v>279</v>
      </c>
      <c r="F59" s="47">
        <v>223</v>
      </c>
      <c r="G59" s="60">
        <f>'[1]TOWER Revised Pollen - July ''08'!G60</f>
        <v>5402</v>
      </c>
      <c r="I59" s="91">
        <v>0</v>
      </c>
      <c r="J59" s="91">
        <v>0.58139534883720934</v>
      </c>
      <c r="K59" s="91">
        <v>1.7441860465116279</v>
      </c>
      <c r="L59" s="91">
        <v>0</v>
      </c>
      <c r="M59" s="91">
        <v>0.87209302325581395</v>
      </c>
      <c r="N59" s="91">
        <v>1.7441860465116279</v>
      </c>
      <c r="O59" s="91">
        <v>10.755813953488373</v>
      </c>
      <c r="P59" s="91">
        <v>0.29069767441860467</v>
      </c>
      <c r="Q59" s="91">
        <v>0</v>
      </c>
      <c r="R59" s="91">
        <v>0</v>
      </c>
      <c r="S59" s="91">
        <v>0</v>
      </c>
      <c r="T59" s="91">
        <v>0.29069767441860467</v>
      </c>
      <c r="U59" s="91">
        <v>0</v>
      </c>
      <c r="V59" s="91">
        <v>0</v>
      </c>
      <c r="W59" s="91">
        <v>0</v>
      </c>
      <c r="X59" s="91">
        <v>0</v>
      </c>
      <c r="Y59" s="91">
        <v>0</v>
      </c>
      <c r="Z59" s="91">
        <v>0</v>
      </c>
      <c r="AA59" s="91">
        <v>0.58139534883720934</v>
      </c>
      <c r="AB59" s="91">
        <v>0</v>
      </c>
      <c r="AC59" s="91">
        <v>0</v>
      </c>
      <c r="AD59" s="91">
        <v>0</v>
      </c>
      <c r="AE59" s="91">
        <v>0.87209302325581395</v>
      </c>
      <c r="AF59" s="91">
        <v>7.5581395348837201</v>
      </c>
      <c r="AG59" s="91">
        <v>42.732558139534881</v>
      </c>
      <c r="AH59" s="91">
        <v>0</v>
      </c>
      <c r="AI59" s="91">
        <v>12.790697674418606</v>
      </c>
      <c r="AJ59" s="91">
        <v>0</v>
      </c>
      <c r="AK59" s="91">
        <v>18.313953488372093</v>
      </c>
      <c r="AL59" s="91">
        <v>0.87209302325581395</v>
      </c>
      <c r="AM59" s="91">
        <v>0.82417582417582425</v>
      </c>
      <c r="AN59" s="91">
        <v>0.82417582417582425</v>
      </c>
      <c r="AO59" s="91">
        <v>0</v>
      </c>
      <c r="AP59" s="91">
        <v>0</v>
      </c>
      <c r="AQ59" s="91">
        <v>0.27472527472527475</v>
      </c>
      <c r="AR59" s="91">
        <v>0</v>
      </c>
      <c r="AS59" s="91">
        <v>0</v>
      </c>
      <c r="AT59" s="91">
        <v>0</v>
      </c>
      <c r="AU59" s="91">
        <v>0</v>
      </c>
      <c r="AV59" s="91">
        <v>0</v>
      </c>
      <c r="AW59" s="91">
        <v>0</v>
      </c>
      <c r="AX59" s="91">
        <v>0.27472527472527475</v>
      </c>
      <c r="AY59" s="91">
        <v>0</v>
      </c>
      <c r="AZ59" s="91">
        <v>0.27472527472527475</v>
      </c>
      <c r="BA59" s="91">
        <v>0</v>
      </c>
      <c r="BB59" s="91">
        <v>0</v>
      </c>
      <c r="BC59" s="91">
        <v>0</v>
      </c>
      <c r="BD59" s="91">
        <v>0</v>
      </c>
      <c r="BE59" s="91">
        <v>0</v>
      </c>
      <c r="BF59" s="91">
        <v>0.82417582417582425</v>
      </c>
      <c r="BG59" s="91">
        <v>0</v>
      </c>
      <c r="BH59" s="91">
        <v>0</v>
      </c>
      <c r="BI59" s="91">
        <v>0</v>
      </c>
      <c r="BJ59" s="91">
        <v>0</v>
      </c>
      <c r="BK59" s="91">
        <v>0</v>
      </c>
      <c r="BL59" s="91">
        <v>0</v>
      </c>
      <c r="BM59" s="91">
        <v>0</v>
      </c>
      <c r="BN59" s="91">
        <v>0</v>
      </c>
      <c r="BO59" s="91">
        <v>0</v>
      </c>
      <c r="BP59" s="91">
        <v>0</v>
      </c>
      <c r="BQ59" s="91">
        <v>0.27472527472527475</v>
      </c>
      <c r="BR59" s="91">
        <v>0</v>
      </c>
      <c r="BS59" s="91">
        <v>0</v>
      </c>
      <c r="BT59" s="91">
        <v>0</v>
      </c>
      <c r="BU59" s="91">
        <v>0</v>
      </c>
      <c r="BV59" s="91">
        <v>1.9230769230769231</v>
      </c>
      <c r="BW59" s="91">
        <v>0</v>
      </c>
      <c r="CA59" s="91">
        <v>100</v>
      </c>
      <c r="CD59" s="91">
        <v>100</v>
      </c>
    </row>
    <row r="60" spans="1:82" x14ac:dyDescent="0.2">
      <c r="A60" s="47">
        <v>3</v>
      </c>
      <c r="B60" s="43">
        <v>28</v>
      </c>
      <c r="C60" s="43" t="s">
        <v>425</v>
      </c>
      <c r="D60" s="44">
        <v>220</v>
      </c>
      <c r="E60" s="100">
        <v>280</v>
      </c>
      <c r="F60" s="47">
        <v>224</v>
      </c>
      <c r="G60" s="60">
        <f>'[1]TOWER Revised Pollen - July ''08'!G61</f>
        <v>5419</v>
      </c>
      <c r="I60" s="91">
        <v>0</v>
      </c>
      <c r="J60" s="91">
        <v>0.79681274900398402</v>
      </c>
      <c r="K60" s="91">
        <v>3.1872509960159361</v>
      </c>
      <c r="L60" s="91">
        <v>0.39840637450199201</v>
      </c>
      <c r="M60" s="91">
        <v>0</v>
      </c>
      <c r="N60" s="91">
        <v>0</v>
      </c>
      <c r="O60" s="91">
        <v>11.155378486055776</v>
      </c>
      <c r="P60" s="91">
        <v>0</v>
      </c>
      <c r="Q60" s="91">
        <v>0</v>
      </c>
      <c r="R60" s="91">
        <v>0.39840637450199201</v>
      </c>
      <c r="S60" s="91">
        <v>0</v>
      </c>
      <c r="T60" s="91">
        <v>0</v>
      </c>
      <c r="U60" s="91">
        <v>0.39840637450199201</v>
      </c>
      <c r="V60" s="91">
        <v>0</v>
      </c>
      <c r="W60" s="91">
        <v>0.39840637450199201</v>
      </c>
      <c r="X60" s="91">
        <v>0</v>
      </c>
      <c r="Y60" s="91">
        <v>0</v>
      </c>
      <c r="Z60" s="91">
        <v>0</v>
      </c>
      <c r="AA60" s="91">
        <v>0</v>
      </c>
      <c r="AB60" s="91">
        <v>0</v>
      </c>
      <c r="AC60" s="91">
        <v>0.39840637450199201</v>
      </c>
      <c r="AD60" s="91">
        <v>0.39840637450199201</v>
      </c>
      <c r="AE60" s="91">
        <v>9.5617529880478092</v>
      </c>
      <c r="AF60" s="91">
        <v>1.9920318725099602</v>
      </c>
      <c r="AG60" s="91">
        <v>43.027888446215137</v>
      </c>
      <c r="AH60" s="91">
        <v>0</v>
      </c>
      <c r="AI60" s="91">
        <v>7.569721115537849</v>
      </c>
      <c r="AJ60" s="91">
        <v>0</v>
      </c>
      <c r="AK60" s="91">
        <v>19.52191235059761</v>
      </c>
      <c r="AL60" s="91">
        <v>0.79681274900398402</v>
      </c>
      <c r="AM60" s="91">
        <v>0</v>
      </c>
      <c r="AN60" s="91">
        <v>0.38759689922480622</v>
      </c>
      <c r="AO60" s="91">
        <v>0</v>
      </c>
      <c r="AP60" s="91">
        <v>0</v>
      </c>
      <c r="AQ60" s="91">
        <v>0</v>
      </c>
      <c r="AR60" s="91">
        <v>0</v>
      </c>
      <c r="AS60" s="91">
        <v>0</v>
      </c>
      <c r="AT60" s="91">
        <v>0</v>
      </c>
      <c r="AU60" s="91">
        <v>0.77519379844961245</v>
      </c>
      <c r="AV60" s="91">
        <v>0</v>
      </c>
      <c r="AW60" s="91">
        <v>0</v>
      </c>
      <c r="AX60" s="91">
        <v>0.38759689922480622</v>
      </c>
      <c r="AY60" s="91">
        <v>0</v>
      </c>
      <c r="AZ60" s="91">
        <v>0</v>
      </c>
      <c r="BA60" s="91">
        <v>0</v>
      </c>
      <c r="BB60" s="91">
        <v>0</v>
      </c>
      <c r="BC60" s="91">
        <v>0</v>
      </c>
      <c r="BD60" s="91">
        <v>0.77519379844961245</v>
      </c>
      <c r="BE60" s="91">
        <v>0.38759689922480622</v>
      </c>
      <c r="BF60" s="91">
        <v>0</v>
      </c>
      <c r="BG60" s="91">
        <v>0</v>
      </c>
      <c r="BH60" s="91">
        <v>0</v>
      </c>
      <c r="BI60" s="91">
        <v>0</v>
      </c>
      <c r="BJ60" s="91">
        <v>0</v>
      </c>
      <c r="BK60" s="91">
        <v>0</v>
      </c>
      <c r="BL60" s="91">
        <v>0</v>
      </c>
      <c r="BM60" s="91">
        <v>0</v>
      </c>
      <c r="BN60" s="91">
        <v>0</v>
      </c>
      <c r="BO60" s="91">
        <v>0</v>
      </c>
      <c r="BP60" s="91">
        <v>0</v>
      </c>
      <c r="BQ60" s="91">
        <v>0</v>
      </c>
      <c r="BR60" s="91">
        <v>0</v>
      </c>
      <c r="BS60" s="91">
        <v>0</v>
      </c>
      <c r="BT60" s="91">
        <v>0</v>
      </c>
      <c r="BU60" s="91">
        <v>0</v>
      </c>
      <c r="BV60" s="91">
        <v>0</v>
      </c>
      <c r="BW60" s="91">
        <v>0</v>
      </c>
      <c r="CA60" s="91">
        <v>100</v>
      </c>
      <c r="CD60" s="91">
        <v>100</v>
      </c>
    </row>
    <row r="61" spans="1:82" x14ac:dyDescent="0.2">
      <c r="A61" s="47">
        <v>3</v>
      </c>
      <c r="B61" s="43">
        <v>29</v>
      </c>
      <c r="C61" s="43" t="s">
        <v>425</v>
      </c>
      <c r="D61" s="44">
        <v>221</v>
      </c>
      <c r="E61" s="100">
        <v>281</v>
      </c>
      <c r="F61" s="47">
        <v>225</v>
      </c>
      <c r="G61" s="60">
        <f>'[1]TOWER Revised Pollen - July ''08'!G62</f>
        <v>5441</v>
      </c>
      <c r="I61" s="91">
        <v>0</v>
      </c>
      <c r="J61" s="91">
        <v>1.6501650165016499</v>
      </c>
      <c r="K61" s="91">
        <v>2.3102310231023102</v>
      </c>
      <c r="L61" s="91">
        <v>0.66006600660066006</v>
      </c>
      <c r="M61" s="91">
        <v>0.66006600660066006</v>
      </c>
      <c r="N61" s="91">
        <v>1.6501650165016499</v>
      </c>
      <c r="O61" s="91">
        <v>17.161716171617162</v>
      </c>
      <c r="P61" s="91">
        <v>0.33003300330033003</v>
      </c>
      <c r="Q61" s="91">
        <v>0</v>
      </c>
      <c r="R61" s="91">
        <v>0</v>
      </c>
      <c r="S61" s="91">
        <v>0</v>
      </c>
      <c r="T61" s="91">
        <v>0.33003300330033003</v>
      </c>
      <c r="U61" s="91">
        <v>0</v>
      </c>
      <c r="V61" s="91">
        <v>0</v>
      </c>
      <c r="W61" s="91">
        <v>0.66006600660066006</v>
      </c>
      <c r="X61" s="91">
        <v>0</v>
      </c>
      <c r="Y61" s="91">
        <v>0.33003300330033003</v>
      </c>
      <c r="Z61" s="91">
        <v>0</v>
      </c>
      <c r="AA61" s="91">
        <v>0</v>
      </c>
      <c r="AB61" s="91">
        <v>0</v>
      </c>
      <c r="AC61" s="91">
        <v>0.33003300330033003</v>
      </c>
      <c r="AD61" s="91">
        <v>0</v>
      </c>
      <c r="AE61" s="91">
        <v>1.6501650165016499</v>
      </c>
      <c r="AF61" s="91">
        <v>11.881188118811881</v>
      </c>
      <c r="AG61" s="91">
        <v>33.333333333333329</v>
      </c>
      <c r="AH61" s="91">
        <v>0</v>
      </c>
      <c r="AI61" s="91">
        <v>6.6006600660065997</v>
      </c>
      <c r="AJ61" s="91">
        <v>0</v>
      </c>
      <c r="AK61" s="91">
        <v>18.481848184818482</v>
      </c>
      <c r="AL61" s="91">
        <v>1.9801980198019802</v>
      </c>
      <c r="AM61" s="91">
        <v>0.90090090090090091</v>
      </c>
      <c r="AN61" s="91">
        <v>1.5015015015015014</v>
      </c>
      <c r="AO61" s="91">
        <v>0</v>
      </c>
      <c r="AP61" s="91">
        <v>0</v>
      </c>
      <c r="AQ61" s="91">
        <v>0</v>
      </c>
      <c r="AR61" s="91">
        <v>0</v>
      </c>
      <c r="AS61" s="91">
        <v>0</v>
      </c>
      <c r="AT61" s="91">
        <v>0</v>
      </c>
      <c r="AU61" s="91">
        <v>0.3003003003003003</v>
      </c>
      <c r="AV61" s="91">
        <v>0</v>
      </c>
      <c r="AW61" s="91">
        <v>0</v>
      </c>
      <c r="AX61" s="91">
        <v>0.3003003003003003</v>
      </c>
      <c r="AY61" s="91">
        <v>0</v>
      </c>
      <c r="AZ61" s="91">
        <v>1.2012012012012012</v>
      </c>
      <c r="BA61" s="91">
        <v>0</v>
      </c>
      <c r="BB61" s="91">
        <v>0</v>
      </c>
      <c r="BC61" s="91">
        <v>0</v>
      </c>
      <c r="BD61" s="91">
        <v>0</v>
      </c>
      <c r="BE61" s="91">
        <v>0</v>
      </c>
      <c r="BF61" s="91">
        <v>0.60060060060060061</v>
      </c>
      <c r="BG61" s="91">
        <v>0</v>
      </c>
      <c r="BH61" s="91">
        <v>0</v>
      </c>
      <c r="BI61" s="91">
        <v>0</v>
      </c>
      <c r="BJ61" s="91">
        <v>0</v>
      </c>
      <c r="BK61" s="91">
        <v>0</v>
      </c>
      <c r="BL61" s="91">
        <v>0</v>
      </c>
      <c r="BM61" s="91">
        <v>0</v>
      </c>
      <c r="BN61" s="91">
        <v>0</v>
      </c>
      <c r="BO61" s="91">
        <v>0</v>
      </c>
      <c r="BP61" s="91">
        <v>0</v>
      </c>
      <c r="BQ61" s="91">
        <v>0</v>
      </c>
      <c r="BR61" s="91">
        <v>0</v>
      </c>
      <c r="BS61" s="91">
        <v>0</v>
      </c>
      <c r="BT61" s="91">
        <v>0</v>
      </c>
      <c r="BU61" s="91">
        <v>0</v>
      </c>
      <c r="BV61" s="91">
        <v>3.303303303303303</v>
      </c>
      <c r="BW61" s="91">
        <v>0.90090090090090091</v>
      </c>
      <c r="CA61" s="91">
        <v>100</v>
      </c>
      <c r="CD61" s="91">
        <v>100</v>
      </c>
    </row>
    <row r="62" spans="1:82" x14ac:dyDescent="0.2">
      <c r="A62" s="47">
        <v>3</v>
      </c>
      <c r="B62" s="43">
        <v>30</v>
      </c>
      <c r="C62" s="43" t="s">
        <v>425</v>
      </c>
      <c r="D62" s="44">
        <v>222</v>
      </c>
      <c r="E62" s="100">
        <v>282</v>
      </c>
      <c r="F62" s="47">
        <v>226</v>
      </c>
      <c r="G62" s="60">
        <f>'[1]TOWER Revised Pollen - July ''08'!G63</f>
        <v>5462</v>
      </c>
      <c r="I62" s="91">
        <v>0</v>
      </c>
      <c r="J62" s="91">
        <v>0.65146579804560267</v>
      </c>
      <c r="K62" s="91">
        <v>2.6058631921824107</v>
      </c>
      <c r="L62" s="91">
        <v>0.32573289902280134</v>
      </c>
      <c r="M62" s="91">
        <v>0.65146579804560267</v>
      </c>
      <c r="N62" s="91">
        <v>0</v>
      </c>
      <c r="O62" s="91">
        <v>10.423452768729643</v>
      </c>
      <c r="P62" s="91">
        <v>0.32573289902280134</v>
      </c>
      <c r="Q62" s="91">
        <v>0</v>
      </c>
      <c r="R62" s="91">
        <v>0</v>
      </c>
      <c r="S62" s="91">
        <v>0</v>
      </c>
      <c r="T62" s="91">
        <v>0.65146579804560267</v>
      </c>
      <c r="U62" s="91">
        <v>0</v>
      </c>
      <c r="V62" s="91">
        <v>0</v>
      </c>
      <c r="W62" s="91">
        <v>0.32573289902280134</v>
      </c>
      <c r="X62" s="91">
        <v>0</v>
      </c>
      <c r="Y62" s="91">
        <v>0</v>
      </c>
      <c r="Z62" s="91">
        <v>0</v>
      </c>
      <c r="AA62" s="91">
        <v>0</v>
      </c>
      <c r="AB62" s="91">
        <v>0</v>
      </c>
      <c r="AC62" s="91">
        <v>1.3029315960912053</v>
      </c>
      <c r="AD62" s="91">
        <v>0.32573289902280134</v>
      </c>
      <c r="AE62" s="91">
        <v>0.32573289902280134</v>
      </c>
      <c r="AF62" s="91">
        <v>6.8403908794788277</v>
      </c>
      <c r="AG62" s="91">
        <v>45.602605863192181</v>
      </c>
      <c r="AH62" s="91">
        <v>0</v>
      </c>
      <c r="AI62" s="91">
        <v>12.37785016286645</v>
      </c>
      <c r="AJ62" s="91">
        <v>0.32573289902280134</v>
      </c>
      <c r="AK62" s="91">
        <v>15.309446254071663</v>
      </c>
      <c r="AL62" s="91">
        <v>1.6286644951140066</v>
      </c>
      <c r="AM62" s="91">
        <v>1.2084592145015105</v>
      </c>
      <c r="AN62" s="91">
        <v>0.90634441087613304</v>
      </c>
      <c r="AO62" s="91">
        <v>0</v>
      </c>
      <c r="AP62" s="91">
        <v>0</v>
      </c>
      <c r="AQ62" s="91">
        <v>0</v>
      </c>
      <c r="AR62" s="91">
        <v>0.30211480362537763</v>
      </c>
      <c r="AS62" s="91">
        <v>0</v>
      </c>
      <c r="AT62" s="91">
        <v>0</v>
      </c>
      <c r="AU62" s="91">
        <v>0.60422960725075525</v>
      </c>
      <c r="AV62" s="91">
        <v>0</v>
      </c>
      <c r="AW62" s="91">
        <v>0</v>
      </c>
      <c r="AX62" s="91">
        <v>0</v>
      </c>
      <c r="AY62" s="91">
        <v>0</v>
      </c>
      <c r="AZ62" s="91">
        <v>0.60422960725075525</v>
      </c>
      <c r="BA62" s="91">
        <v>0</v>
      </c>
      <c r="BB62" s="91">
        <v>0</v>
      </c>
      <c r="BC62" s="91">
        <v>0</v>
      </c>
      <c r="BD62" s="91">
        <v>0</v>
      </c>
      <c r="BE62" s="91">
        <v>0</v>
      </c>
      <c r="BF62" s="91">
        <v>0.90634441087613304</v>
      </c>
      <c r="BG62" s="91">
        <v>0</v>
      </c>
      <c r="BH62" s="91">
        <v>0</v>
      </c>
      <c r="BI62" s="91">
        <v>0</v>
      </c>
      <c r="BJ62" s="91">
        <v>0</v>
      </c>
      <c r="BK62" s="91">
        <v>0</v>
      </c>
      <c r="BL62" s="91">
        <v>0</v>
      </c>
      <c r="BM62" s="91">
        <v>0</v>
      </c>
      <c r="BN62" s="91">
        <v>0</v>
      </c>
      <c r="BO62" s="91">
        <v>0</v>
      </c>
      <c r="BP62" s="91">
        <v>0</v>
      </c>
      <c r="BQ62" s="91">
        <v>0</v>
      </c>
      <c r="BR62" s="91">
        <v>0</v>
      </c>
      <c r="BS62" s="91">
        <v>0.30211480362537763</v>
      </c>
      <c r="BT62" s="91">
        <v>0</v>
      </c>
      <c r="BU62" s="91">
        <v>0</v>
      </c>
      <c r="BV62" s="91">
        <v>1.8126888217522661</v>
      </c>
      <c r="BW62" s="91">
        <v>0.60422960725075525</v>
      </c>
      <c r="CA62" s="91">
        <v>100</v>
      </c>
      <c r="CD62" s="91">
        <v>100</v>
      </c>
    </row>
    <row r="63" spans="1:82" x14ac:dyDescent="0.2">
      <c r="A63" s="47">
        <v>3</v>
      </c>
      <c r="B63" s="43">
        <v>31</v>
      </c>
      <c r="C63" s="43" t="s">
        <v>425</v>
      </c>
      <c r="D63" s="44">
        <v>223</v>
      </c>
      <c r="E63" s="100">
        <v>283</v>
      </c>
      <c r="F63" s="47">
        <v>227</v>
      </c>
      <c r="G63" s="60">
        <f>'[1]TOWER Revised Pollen - July ''08'!G64</f>
        <v>5484</v>
      </c>
      <c r="I63" s="91">
        <v>0</v>
      </c>
      <c r="J63" s="91">
        <v>0.28860028860028858</v>
      </c>
      <c r="K63" s="91">
        <v>2.5974025974025974</v>
      </c>
      <c r="L63" s="91">
        <v>1.7316017316017316</v>
      </c>
      <c r="M63" s="91">
        <v>0</v>
      </c>
      <c r="N63" s="91">
        <v>0</v>
      </c>
      <c r="O63" s="91">
        <v>11.255411255411255</v>
      </c>
      <c r="P63" s="91">
        <v>0</v>
      </c>
      <c r="Q63" s="91">
        <v>0</v>
      </c>
      <c r="R63" s="91">
        <v>0</v>
      </c>
      <c r="S63" s="91">
        <v>0</v>
      </c>
      <c r="T63" s="91">
        <v>0.28860028860028858</v>
      </c>
      <c r="U63" s="91">
        <v>0</v>
      </c>
      <c r="V63" s="91">
        <v>0</v>
      </c>
      <c r="W63" s="91">
        <v>1.1544011544011543</v>
      </c>
      <c r="X63" s="91">
        <v>0</v>
      </c>
      <c r="Y63" s="91">
        <v>0</v>
      </c>
      <c r="Z63" s="91">
        <v>0</v>
      </c>
      <c r="AA63" s="91">
        <v>0.57720057720057716</v>
      </c>
      <c r="AB63" s="91">
        <v>0</v>
      </c>
      <c r="AC63" s="91">
        <v>0.28860028860028858</v>
      </c>
      <c r="AD63" s="91">
        <v>0</v>
      </c>
      <c r="AE63" s="91">
        <v>0.57720057720057716</v>
      </c>
      <c r="AF63" s="91">
        <v>10.1010101010101</v>
      </c>
      <c r="AG63" s="91">
        <v>53.246753246753244</v>
      </c>
      <c r="AH63" s="91">
        <v>0.28860028860028858</v>
      </c>
      <c r="AI63" s="91">
        <v>7.7922077922077921</v>
      </c>
      <c r="AJ63" s="91">
        <v>0</v>
      </c>
      <c r="AK63" s="91">
        <v>8.9466089466089471</v>
      </c>
      <c r="AL63" s="91">
        <v>0.86580086580086579</v>
      </c>
      <c r="AM63" s="91">
        <v>0.27285129604365621</v>
      </c>
      <c r="AN63" s="91">
        <v>1.3642564802182811</v>
      </c>
      <c r="AO63" s="91">
        <v>0.27285129604365621</v>
      </c>
      <c r="AP63" s="91">
        <v>0</v>
      </c>
      <c r="AQ63" s="91">
        <v>0</v>
      </c>
      <c r="AR63" s="91">
        <v>0.81855388813096863</v>
      </c>
      <c r="AS63" s="91">
        <v>0</v>
      </c>
      <c r="AT63" s="91">
        <v>0</v>
      </c>
      <c r="AU63" s="91">
        <v>1.0914051841746248</v>
      </c>
      <c r="AV63" s="91">
        <v>0</v>
      </c>
      <c r="AW63" s="91">
        <v>0</v>
      </c>
      <c r="AX63" s="91">
        <v>0.27285129604365621</v>
      </c>
      <c r="AY63" s="91">
        <v>0</v>
      </c>
      <c r="AZ63" s="91">
        <v>0</v>
      </c>
      <c r="BA63" s="91">
        <v>0</v>
      </c>
      <c r="BB63" s="91">
        <v>0</v>
      </c>
      <c r="BC63" s="91">
        <v>0</v>
      </c>
      <c r="BD63" s="91">
        <v>0</v>
      </c>
      <c r="BE63" s="91">
        <v>0</v>
      </c>
      <c r="BF63" s="91">
        <v>0.27285129604365621</v>
      </c>
      <c r="BG63" s="91">
        <v>0</v>
      </c>
      <c r="BH63" s="91">
        <v>0</v>
      </c>
      <c r="BI63" s="91">
        <v>0</v>
      </c>
      <c r="BJ63" s="91">
        <v>0</v>
      </c>
      <c r="BK63" s="91">
        <v>0</v>
      </c>
      <c r="BL63" s="91">
        <v>0</v>
      </c>
      <c r="BM63" s="91">
        <v>0</v>
      </c>
      <c r="BN63" s="91">
        <v>0</v>
      </c>
      <c r="BO63" s="91">
        <v>0</v>
      </c>
      <c r="BP63" s="91">
        <v>0</v>
      </c>
      <c r="BQ63" s="91">
        <v>0</v>
      </c>
      <c r="BR63" s="91">
        <v>0</v>
      </c>
      <c r="BS63" s="91">
        <v>0.81855388813096863</v>
      </c>
      <c r="BT63" s="91">
        <v>0</v>
      </c>
      <c r="BU63" s="91">
        <v>0</v>
      </c>
      <c r="BV63" s="91">
        <v>0</v>
      </c>
      <c r="BW63" s="91">
        <v>0.27285129604365621</v>
      </c>
      <c r="CA63" s="91">
        <v>100</v>
      </c>
      <c r="CD63" s="91">
        <v>100</v>
      </c>
    </row>
    <row r="64" spans="1:82" x14ac:dyDescent="0.2">
      <c r="A64" s="47">
        <v>3</v>
      </c>
      <c r="B64" s="43">
        <v>32</v>
      </c>
      <c r="C64" s="43" t="s">
        <v>425</v>
      </c>
      <c r="D64" s="44">
        <v>224</v>
      </c>
      <c r="E64" s="100">
        <v>284</v>
      </c>
      <c r="F64" s="47">
        <v>228</v>
      </c>
      <c r="G64" s="60">
        <f>'[1]TOWER Revised Pollen - July ''08'!G65</f>
        <v>5505</v>
      </c>
      <c r="I64" s="91">
        <v>0</v>
      </c>
      <c r="J64" s="91">
        <v>1.3986013986013985</v>
      </c>
      <c r="K64" s="91">
        <v>3.1468531468531471</v>
      </c>
      <c r="L64" s="91">
        <v>0.69930069930069927</v>
      </c>
      <c r="M64" s="91">
        <v>0</v>
      </c>
      <c r="N64" s="91">
        <v>0.69930069930069927</v>
      </c>
      <c r="O64" s="91">
        <v>10.48951048951049</v>
      </c>
      <c r="P64" s="91">
        <v>0</v>
      </c>
      <c r="Q64" s="91">
        <v>0</v>
      </c>
      <c r="R64" s="91">
        <v>0</v>
      </c>
      <c r="S64" s="91">
        <v>0</v>
      </c>
      <c r="T64" s="91">
        <v>1.048951048951049</v>
      </c>
      <c r="U64" s="91">
        <v>0.34965034965034963</v>
      </c>
      <c r="V64" s="91">
        <v>0</v>
      </c>
      <c r="W64" s="91">
        <v>0.34965034965034963</v>
      </c>
      <c r="X64" s="91">
        <v>0</v>
      </c>
      <c r="Y64" s="91">
        <v>0</v>
      </c>
      <c r="Z64" s="91">
        <v>0</v>
      </c>
      <c r="AA64" s="91">
        <v>0.69930069930069927</v>
      </c>
      <c r="AB64" s="91">
        <v>0</v>
      </c>
      <c r="AC64" s="91">
        <v>1.7482517482517483</v>
      </c>
      <c r="AD64" s="91">
        <v>0.34965034965034963</v>
      </c>
      <c r="AE64" s="91">
        <v>1.7482517482517483</v>
      </c>
      <c r="AF64" s="91">
        <v>9.79020979020979</v>
      </c>
      <c r="AG64" s="91">
        <v>45.454545454545453</v>
      </c>
      <c r="AH64" s="91">
        <v>0</v>
      </c>
      <c r="AI64" s="91">
        <v>10.13986013986014</v>
      </c>
      <c r="AJ64" s="91">
        <v>0</v>
      </c>
      <c r="AK64" s="91">
        <v>11.888111888111888</v>
      </c>
      <c r="AL64" s="91">
        <v>0</v>
      </c>
      <c r="AM64" s="91">
        <v>0</v>
      </c>
      <c r="AN64" s="91">
        <v>0.9375</v>
      </c>
      <c r="AO64" s="91">
        <v>0.3125</v>
      </c>
      <c r="AP64" s="91">
        <v>0</v>
      </c>
      <c r="AQ64" s="91">
        <v>0.3125</v>
      </c>
      <c r="AR64" s="91">
        <v>0</v>
      </c>
      <c r="AS64" s="91">
        <v>0</v>
      </c>
      <c r="AT64" s="91">
        <v>0</v>
      </c>
      <c r="AU64" s="91">
        <v>1.875</v>
      </c>
      <c r="AV64" s="91">
        <v>0</v>
      </c>
      <c r="AW64" s="91">
        <v>0</v>
      </c>
      <c r="AX64" s="91">
        <v>0.3125</v>
      </c>
      <c r="AY64" s="91">
        <v>0.3125</v>
      </c>
      <c r="AZ64" s="91">
        <v>1.25</v>
      </c>
      <c r="BA64" s="91">
        <v>0</v>
      </c>
      <c r="BB64" s="91">
        <v>0</v>
      </c>
      <c r="BC64" s="91">
        <v>0</v>
      </c>
      <c r="BD64" s="91">
        <v>0</v>
      </c>
      <c r="BE64" s="91">
        <v>0</v>
      </c>
      <c r="BF64" s="91">
        <v>0</v>
      </c>
      <c r="BG64" s="91">
        <v>0</v>
      </c>
      <c r="BH64" s="91">
        <v>0</v>
      </c>
      <c r="BI64" s="91">
        <v>0</v>
      </c>
      <c r="BJ64" s="91">
        <v>0</v>
      </c>
      <c r="BK64" s="91">
        <v>0</v>
      </c>
      <c r="BL64" s="91">
        <v>0</v>
      </c>
      <c r="BM64" s="91">
        <v>0</v>
      </c>
      <c r="BN64" s="91">
        <v>0</v>
      </c>
      <c r="BO64" s="91">
        <v>1.5625</v>
      </c>
      <c r="BP64" s="91">
        <v>0</v>
      </c>
      <c r="BQ64" s="91">
        <v>0</v>
      </c>
      <c r="BR64" s="91">
        <v>0</v>
      </c>
      <c r="BS64" s="91">
        <v>3.125</v>
      </c>
      <c r="BT64" s="91">
        <v>0</v>
      </c>
      <c r="BU64" s="91">
        <v>0</v>
      </c>
      <c r="BV64" s="91">
        <v>0.3125</v>
      </c>
      <c r="BW64" s="91">
        <v>0.3125</v>
      </c>
      <c r="CA64" s="91">
        <v>100</v>
      </c>
      <c r="CD64" s="91">
        <v>100</v>
      </c>
    </row>
    <row r="65" spans="1:82" x14ac:dyDescent="0.2">
      <c r="A65" s="47">
        <v>3</v>
      </c>
      <c r="B65" s="43">
        <v>33</v>
      </c>
      <c r="C65" s="43" t="s">
        <v>425</v>
      </c>
      <c r="D65" s="44">
        <v>225</v>
      </c>
      <c r="E65" s="100">
        <v>285</v>
      </c>
      <c r="F65" s="47">
        <v>229</v>
      </c>
      <c r="G65" s="60">
        <f>'[1]TOWER Revised Pollen - July ''08'!G66</f>
        <v>5527</v>
      </c>
      <c r="I65" s="91">
        <v>0</v>
      </c>
      <c r="J65" s="91">
        <v>1.0204081632653061</v>
      </c>
      <c r="K65" s="91">
        <v>2.7210884353741496</v>
      </c>
      <c r="L65" s="91">
        <v>1.3605442176870748</v>
      </c>
      <c r="M65" s="91">
        <v>1.0204081632653061</v>
      </c>
      <c r="N65" s="91">
        <v>0.68027210884353739</v>
      </c>
      <c r="O65" s="91">
        <v>7.8231292517006805</v>
      </c>
      <c r="P65" s="91">
        <v>0</v>
      </c>
      <c r="Q65" s="91">
        <v>0</v>
      </c>
      <c r="R65" s="91">
        <v>0</v>
      </c>
      <c r="S65" s="91">
        <v>0</v>
      </c>
      <c r="T65" s="91">
        <v>0.3401360544217687</v>
      </c>
      <c r="U65" s="91">
        <v>0</v>
      </c>
      <c r="V65" s="91">
        <v>0</v>
      </c>
      <c r="W65" s="91">
        <v>1.0204081632653061</v>
      </c>
      <c r="X65" s="91">
        <v>0</v>
      </c>
      <c r="Y65" s="91">
        <v>0</v>
      </c>
      <c r="Z65" s="91">
        <v>0</v>
      </c>
      <c r="AA65" s="91">
        <v>0</v>
      </c>
      <c r="AB65" s="91">
        <v>0</v>
      </c>
      <c r="AC65" s="91">
        <v>1.0204081632653061</v>
      </c>
      <c r="AD65" s="91">
        <v>0</v>
      </c>
      <c r="AE65" s="91">
        <v>0.3401360544217687</v>
      </c>
      <c r="AF65" s="91">
        <v>10.884353741496598</v>
      </c>
      <c r="AG65" s="91">
        <v>51.020408163265309</v>
      </c>
      <c r="AH65" s="91">
        <v>0</v>
      </c>
      <c r="AI65" s="91">
        <v>7.4829931972789119</v>
      </c>
      <c r="AJ65" s="91">
        <v>0</v>
      </c>
      <c r="AK65" s="91">
        <v>11.904761904761903</v>
      </c>
      <c r="AL65" s="91">
        <v>1.3605442176870748</v>
      </c>
      <c r="AM65" s="91">
        <v>1.2232415902140672</v>
      </c>
      <c r="AN65" s="91">
        <v>1.2232415902140672</v>
      </c>
      <c r="AO65" s="91">
        <v>0</v>
      </c>
      <c r="AP65" s="91">
        <v>0</v>
      </c>
      <c r="AQ65" s="91">
        <v>0.3058103975535168</v>
      </c>
      <c r="AR65" s="91">
        <v>0</v>
      </c>
      <c r="AS65" s="91">
        <v>0</v>
      </c>
      <c r="AT65" s="91">
        <v>0</v>
      </c>
      <c r="AU65" s="91">
        <v>1.2232415902140672</v>
      </c>
      <c r="AV65" s="91">
        <v>0</v>
      </c>
      <c r="AW65" s="91">
        <v>0</v>
      </c>
      <c r="AX65" s="91">
        <v>0.3058103975535168</v>
      </c>
      <c r="AY65" s="91">
        <v>0.3058103975535168</v>
      </c>
      <c r="AZ65" s="91">
        <v>1.2232415902140672</v>
      </c>
      <c r="BA65" s="91">
        <v>0</v>
      </c>
      <c r="BB65" s="91">
        <v>0</v>
      </c>
      <c r="BC65" s="91">
        <v>0</v>
      </c>
      <c r="BD65" s="91">
        <v>0</v>
      </c>
      <c r="BE65" s="91">
        <v>0</v>
      </c>
      <c r="BF65" s="91">
        <v>0.91743119266055051</v>
      </c>
      <c r="BG65" s="91">
        <v>0.3058103975535168</v>
      </c>
      <c r="BH65" s="91">
        <v>0</v>
      </c>
      <c r="BI65" s="91">
        <v>0</v>
      </c>
      <c r="BJ65" s="91">
        <v>0</v>
      </c>
      <c r="BK65" s="91">
        <v>0</v>
      </c>
      <c r="BL65" s="91">
        <v>0</v>
      </c>
      <c r="BM65" s="91">
        <v>0</v>
      </c>
      <c r="BN65" s="91">
        <v>0</v>
      </c>
      <c r="BO65" s="91">
        <v>1.5290519877675841</v>
      </c>
      <c r="BP65" s="91">
        <v>0</v>
      </c>
      <c r="BQ65" s="91">
        <v>0.3058103975535168</v>
      </c>
      <c r="BR65" s="91">
        <v>0</v>
      </c>
      <c r="BS65" s="91">
        <v>0</v>
      </c>
      <c r="BT65" s="91">
        <v>0</v>
      </c>
      <c r="BU65" s="91">
        <v>0</v>
      </c>
      <c r="BV65" s="91">
        <v>0.91743119266055051</v>
      </c>
      <c r="BW65" s="91">
        <v>0.3058103975535168</v>
      </c>
      <c r="CA65" s="91">
        <v>100</v>
      </c>
      <c r="CD65" s="91">
        <v>100</v>
      </c>
    </row>
    <row r="66" spans="1:82" x14ac:dyDescent="0.2">
      <c r="A66" s="47">
        <v>3</v>
      </c>
      <c r="B66" s="43">
        <v>34</v>
      </c>
      <c r="C66" s="43" t="s">
        <v>425</v>
      </c>
      <c r="D66" s="44">
        <v>226</v>
      </c>
      <c r="E66" s="100">
        <v>286</v>
      </c>
      <c r="F66" s="47">
        <v>230</v>
      </c>
      <c r="G66" s="60">
        <f>'[1]TOWER Revised Pollen - July ''08'!G67</f>
        <v>5539</v>
      </c>
      <c r="I66" s="91">
        <v>0</v>
      </c>
      <c r="J66" s="91">
        <v>0.87976539589442826</v>
      </c>
      <c r="K66" s="91">
        <v>2.3460410557184752</v>
      </c>
      <c r="L66" s="91">
        <v>0</v>
      </c>
      <c r="M66" s="91">
        <v>0.2932551319648094</v>
      </c>
      <c r="N66" s="91">
        <v>1.7595307917888565</v>
      </c>
      <c r="O66" s="91">
        <v>9.0909090909090917</v>
      </c>
      <c r="P66" s="91">
        <v>0</v>
      </c>
      <c r="Q66" s="91">
        <v>0</v>
      </c>
      <c r="R66" s="91">
        <v>0</v>
      </c>
      <c r="S66" s="91">
        <v>0</v>
      </c>
      <c r="T66" s="91">
        <v>0.5865102639296188</v>
      </c>
      <c r="U66" s="91">
        <v>0</v>
      </c>
      <c r="V66" s="91">
        <v>0</v>
      </c>
      <c r="W66" s="91">
        <v>0.87976539589442826</v>
      </c>
      <c r="X66" s="91">
        <v>0</v>
      </c>
      <c r="Y66" s="91">
        <v>0</v>
      </c>
      <c r="Z66" s="91">
        <v>0</v>
      </c>
      <c r="AA66" s="91">
        <v>0</v>
      </c>
      <c r="AB66" s="91">
        <v>0</v>
      </c>
      <c r="AC66" s="91">
        <v>0.87976539589442826</v>
      </c>
      <c r="AD66" s="91">
        <v>0</v>
      </c>
      <c r="AE66" s="91">
        <v>5.2785923753665687</v>
      </c>
      <c r="AF66" s="91">
        <v>11.143695014662756</v>
      </c>
      <c r="AG66" s="91">
        <v>41.055718475073313</v>
      </c>
      <c r="AH66" s="91">
        <v>0</v>
      </c>
      <c r="AI66" s="91">
        <v>10.850439882697946</v>
      </c>
      <c r="AJ66" s="91">
        <v>0.2932551319648094</v>
      </c>
      <c r="AK66" s="91">
        <v>13.196480938416421</v>
      </c>
      <c r="AL66" s="91">
        <v>1.466275659824047</v>
      </c>
      <c r="AM66" s="91">
        <v>1.3586956521739131</v>
      </c>
      <c r="AN66" s="91">
        <v>1.0869565217391304</v>
      </c>
      <c r="AO66" s="91">
        <v>0</v>
      </c>
      <c r="AP66" s="91">
        <v>0</v>
      </c>
      <c r="AQ66" s="91">
        <v>0.27173913043478259</v>
      </c>
      <c r="AR66" s="91">
        <v>0</v>
      </c>
      <c r="AS66" s="91">
        <v>0</v>
      </c>
      <c r="AT66" s="91">
        <v>0</v>
      </c>
      <c r="AU66" s="91">
        <v>0.81521739130434778</v>
      </c>
      <c r="AV66" s="91">
        <v>0</v>
      </c>
      <c r="AW66" s="91">
        <v>0</v>
      </c>
      <c r="AX66" s="91">
        <v>0</v>
      </c>
      <c r="AY66" s="91">
        <v>0</v>
      </c>
      <c r="AZ66" s="91">
        <v>0.27173913043478259</v>
      </c>
      <c r="BA66" s="91">
        <v>0</v>
      </c>
      <c r="BB66" s="91">
        <v>0</v>
      </c>
      <c r="BC66" s="91">
        <v>0</v>
      </c>
      <c r="BD66" s="91">
        <v>0</v>
      </c>
      <c r="BE66" s="91">
        <v>0</v>
      </c>
      <c r="BF66" s="91">
        <v>0.54347826086956519</v>
      </c>
      <c r="BG66" s="91">
        <v>0</v>
      </c>
      <c r="BH66" s="91">
        <v>0</v>
      </c>
      <c r="BI66" s="91">
        <v>0</v>
      </c>
      <c r="BJ66" s="91">
        <v>0</v>
      </c>
      <c r="BK66" s="91">
        <v>0</v>
      </c>
      <c r="BL66" s="91">
        <v>0</v>
      </c>
      <c r="BM66" s="91">
        <v>0</v>
      </c>
      <c r="BN66" s="91">
        <v>0</v>
      </c>
      <c r="BO66" s="91">
        <v>0.27173913043478259</v>
      </c>
      <c r="BP66" s="91">
        <v>0</v>
      </c>
      <c r="BQ66" s="91">
        <v>0</v>
      </c>
      <c r="BR66" s="91">
        <v>0</v>
      </c>
      <c r="BS66" s="91">
        <v>0.54347826086956519</v>
      </c>
      <c r="BT66" s="91">
        <v>0</v>
      </c>
      <c r="BU66" s="91">
        <v>0</v>
      </c>
      <c r="BV66" s="91">
        <v>1.9021739130434785</v>
      </c>
      <c r="BW66" s="91">
        <v>0.27173913043478259</v>
      </c>
      <c r="CA66" s="91">
        <v>100</v>
      </c>
      <c r="CD66" s="91">
        <v>100</v>
      </c>
    </row>
    <row r="67" spans="1:82" x14ac:dyDescent="0.2">
      <c r="A67" s="47">
        <v>3</v>
      </c>
      <c r="B67" s="43">
        <v>34</v>
      </c>
      <c r="C67" s="43" t="s">
        <v>426</v>
      </c>
      <c r="D67" s="44">
        <v>226</v>
      </c>
      <c r="E67" s="101">
        <v>286</v>
      </c>
      <c r="F67" s="47">
        <v>234</v>
      </c>
      <c r="G67" s="60">
        <f>'[1]TOWER Revised Pollen - July ''08'!G68</f>
        <v>5539</v>
      </c>
      <c r="I67" s="91">
        <v>0.36363636363636365</v>
      </c>
      <c r="J67" s="91">
        <v>0</v>
      </c>
      <c r="K67" s="91">
        <v>1.8181818181818181</v>
      </c>
      <c r="L67" s="91">
        <v>0</v>
      </c>
      <c r="M67" s="91">
        <v>0</v>
      </c>
      <c r="N67" s="91">
        <v>0.72727272727272729</v>
      </c>
      <c r="O67" s="91">
        <v>8</v>
      </c>
      <c r="P67" s="91">
        <v>0</v>
      </c>
      <c r="Q67" s="91">
        <v>0</v>
      </c>
      <c r="R67" s="91">
        <v>0.36363636363636365</v>
      </c>
      <c r="S67" s="91">
        <v>0</v>
      </c>
      <c r="T67" s="91">
        <v>0</v>
      </c>
      <c r="U67" s="91">
        <v>0.36363636363636365</v>
      </c>
      <c r="V67" s="91">
        <v>0.36363636363636365</v>
      </c>
      <c r="W67" s="91">
        <v>0.72727272727272729</v>
      </c>
      <c r="X67" s="91">
        <v>0</v>
      </c>
      <c r="Y67" s="91">
        <v>0</v>
      </c>
      <c r="Z67" s="91">
        <v>0</v>
      </c>
      <c r="AA67" s="91">
        <v>0</v>
      </c>
      <c r="AB67" s="91">
        <v>0</v>
      </c>
      <c r="AC67" s="91">
        <v>0</v>
      </c>
      <c r="AD67" s="91">
        <v>2.1818181818181821</v>
      </c>
      <c r="AE67" s="91">
        <v>29.818181818181817</v>
      </c>
      <c r="AF67" s="91">
        <v>1.0909090909090911</v>
      </c>
      <c r="AG67" s="91">
        <v>31.272727272727273</v>
      </c>
      <c r="AH67" s="91">
        <v>0</v>
      </c>
      <c r="AI67" s="91">
        <v>3.2727272727272729</v>
      </c>
      <c r="AJ67" s="91">
        <v>0</v>
      </c>
      <c r="AK67" s="91">
        <v>19.272727272727273</v>
      </c>
      <c r="AL67" s="91">
        <v>0.36363636363636365</v>
      </c>
      <c r="AM67" s="91">
        <v>1.0204081632653061</v>
      </c>
      <c r="AN67" s="91">
        <v>0.68027210884353739</v>
      </c>
      <c r="AO67" s="91">
        <v>0</v>
      </c>
      <c r="AP67" s="91">
        <v>0</v>
      </c>
      <c r="AQ67" s="91">
        <v>0</v>
      </c>
      <c r="AR67" s="91">
        <v>0.3401360544217687</v>
      </c>
      <c r="AS67" s="91">
        <v>0</v>
      </c>
      <c r="AT67" s="91">
        <v>0</v>
      </c>
      <c r="AU67" s="91">
        <v>0</v>
      </c>
      <c r="AV67" s="91">
        <v>0</v>
      </c>
      <c r="AW67" s="91">
        <v>0</v>
      </c>
      <c r="AX67" s="91">
        <v>0.68027210884353739</v>
      </c>
      <c r="AY67" s="91">
        <v>0</v>
      </c>
      <c r="AZ67" s="91">
        <v>0.3401360544217687</v>
      </c>
      <c r="BA67" s="91">
        <v>0</v>
      </c>
      <c r="BB67" s="91">
        <v>0</v>
      </c>
      <c r="BC67" s="91">
        <v>0</v>
      </c>
      <c r="BD67" s="91">
        <v>2.3809523809523809</v>
      </c>
      <c r="BE67" s="91">
        <v>0</v>
      </c>
      <c r="BF67" s="91">
        <v>0</v>
      </c>
      <c r="BG67" s="91">
        <v>0</v>
      </c>
      <c r="BH67" s="91">
        <v>0</v>
      </c>
      <c r="BI67" s="91">
        <v>0</v>
      </c>
      <c r="BJ67" s="91">
        <v>0</v>
      </c>
      <c r="BK67" s="91">
        <v>0</v>
      </c>
      <c r="BL67" s="91">
        <v>0</v>
      </c>
      <c r="BM67" s="91">
        <v>0</v>
      </c>
      <c r="BN67" s="91">
        <v>0</v>
      </c>
      <c r="BO67" s="91">
        <v>0</v>
      </c>
      <c r="BP67" s="91">
        <v>0</v>
      </c>
      <c r="BQ67" s="91">
        <v>0</v>
      </c>
      <c r="BR67" s="91">
        <v>0</v>
      </c>
      <c r="BS67" s="91">
        <v>0</v>
      </c>
      <c r="BT67" s="91">
        <v>0</v>
      </c>
      <c r="BU67" s="91">
        <v>1.0204081632653061</v>
      </c>
      <c r="BV67" s="91">
        <v>0</v>
      </c>
      <c r="BW67" s="91">
        <v>0</v>
      </c>
      <c r="CA67" s="91">
        <v>100</v>
      </c>
      <c r="CD67" s="91">
        <v>100</v>
      </c>
    </row>
    <row r="68" spans="1:82" x14ac:dyDescent="0.2">
      <c r="A68" s="47">
        <v>3</v>
      </c>
      <c r="B68" s="43">
        <v>35</v>
      </c>
      <c r="C68" s="43" t="s">
        <v>425</v>
      </c>
      <c r="D68" s="44">
        <v>227</v>
      </c>
      <c r="E68" s="100">
        <v>287</v>
      </c>
      <c r="F68" s="47">
        <v>231</v>
      </c>
      <c r="G68" s="60">
        <f>'[1]TOWER Revised Pollen - July ''08'!G69</f>
        <v>5552</v>
      </c>
      <c r="I68" s="91">
        <v>0</v>
      </c>
      <c r="J68" s="91">
        <v>0.96618357487922701</v>
      </c>
      <c r="K68" s="91">
        <v>1.6103059581320449</v>
      </c>
      <c r="L68" s="91">
        <v>0</v>
      </c>
      <c r="M68" s="91">
        <v>0</v>
      </c>
      <c r="N68" s="91">
        <v>0.322061191626409</v>
      </c>
      <c r="O68" s="91">
        <v>7.4074074074074066</v>
      </c>
      <c r="P68" s="91">
        <v>0.322061191626409</v>
      </c>
      <c r="Q68" s="91">
        <v>0</v>
      </c>
      <c r="R68" s="91">
        <v>0</v>
      </c>
      <c r="S68" s="91">
        <v>0</v>
      </c>
      <c r="T68" s="91">
        <v>0.322061191626409</v>
      </c>
      <c r="U68" s="91">
        <v>0</v>
      </c>
      <c r="V68" s="91">
        <v>0.322061191626409</v>
      </c>
      <c r="W68" s="91">
        <v>0</v>
      </c>
      <c r="X68" s="91">
        <v>0</v>
      </c>
      <c r="Y68" s="91">
        <v>0</v>
      </c>
      <c r="Z68" s="91">
        <v>0.322061191626409</v>
      </c>
      <c r="AA68" s="91">
        <v>0</v>
      </c>
      <c r="AB68" s="91">
        <v>0</v>
      </c>
      <c r="AC68" s="91">
        <v>0</v>
      </c>
      <c r="AD68" s="91">
        <v>0</v>
      </c>
      <c r="AE68" s="91">
        <v>4.5088566827697258</v>
      </c>
      <c r="AF68" s="91">
        <v>13.848631239935589</v>
      </c>
      <c r="AG68" s="91">
        <v>42.351046698872786</v>
      </c>
      <c r="AH68" s="91">
        <v>0</v>
      </c>
      <c r="AI68" s="91">
        <v>7.4074074074074066</v>
      </c>
      <c r="AJ68" s="91">
        <v>0</v>
      </c>
      <c r="AK68" s="91">
        <v>19.323671497584542</v>
      </c>
      <c r="AL68" s="91">
        <v>0.96618357487922701</v>
      </c>
      <c r="AM68" s="91">
        <v>0.90497737556561098</v>
      </c>
      <c r="AN68" s="91">
        <v>0.60331825037707398</v>
      </c>
      <c r="AO68" s="91">
        <v>0</v>
      </c>
      <c r="AP68" s="91">
        <v>0</v>
      </c>
      <c r="AQ68" s="91">
        <v>0.30165912518853699</v>
      </c>
      <c r="AR68" s="91">
        <v>0</v>
      </c>
      <c r="AS68" s="91">
        <v>0</v>
      </c>
      <c r="AT68" s="91">
        <v>0</v>
      </c>
      <c r="AU68" s="91">
        <v>0.30165912518853699</v>
      </c>
      <c r="AV68" s="91">
        <v>0</v>
      </c>
      <c r="AW68" s="91">
        <v>0</v>
      </c>
      <c r="AX68" s="91">
        <v>0.60331825037707398</v>
      </c>
      <c r="AY68" s="91">
        <v>0</v>
      </c>
      <c r="AZ68" s="91">
        <v>0.90497737556561098</v>
      </c>
      <c r="BA68" s="91">
        <v>0</v>
      </c>
      <c r="BB68" s="91">
        <v>0</v>
      </c>
      <c r="BC68" s="91">
        <v>0</v>
      </c>
      <c r="BD68" s="91">
        <v>0</v>
      </c>
      <c r="BE68" s="91">
        <v>0</v>
      </c>
      <c r="BF68" s="91">
        <v>0.30165912518853699</v>
      </c>
      <c r="BG68" s="91">
        <v>0</v>
      </c>
      <c r="BH68" s="91">
        <v>0</v>
      </c>
      <c r="BI68" s="91">
        <v>0</v>
      </c>
      <c r="BJ68" s="91">
        <v>0</v>
      </c>
      <c r="BK68" s="91">
        <v>0</v>
      </c>
      <c r="BL68" s="91">
        <v>0</v>
      </c>
      <c r="BM68" s="91">
        <v>0</v>
      </c>
      <c r="BN68" s="91">
        <v>0</v>
      </c>
      <c r="BO68" s="91">
        <v>0.30165912518853699</v>
      </c>
      <c r="BP68" s="91">
        <v>0</v>
      </c>
      <c r="BQ68" s="91">
        <v>0</v>
      </c>
      <c r="BR68" s="91">
        <v>0</v>
      </c>
      <c r="BS68" s="91">
        <v>0.30165912518853699</v>
      </c>
      <c r="BT68" s="91">
        <v>0</v>
      </c>
      <c r="BU68" s="91">
        <v>0</v>
      </c>
      <c r="BV68" s="91">
        <v>1.206636500754148</v>
      </c>
      <c r="BW68" s="91">
        <v>0.60331825037707398</v>
      </c>
      <c r="CA68" s="91">
        <v>100</v>
      </c>
      <c r="CD68" s="91">
        <v>100</v>
      </c>
    </row>
    <row r="69" spans="1:82" x14ac:dyDescent="0.2">
      <c r="A69" s="47">
        <v>3</v>
      </c>
      <c r="B69" s="43">
        <v>36</v>
      </c>
      <c r="C69" s="43" t="s">
        <v>425</v>
      </c>
      <c r="D69" s="44">
        <v>228</v>
      </c>
      <c r="E69" s="100">
        <v>288</v>
      </c>
      <c r="F69" s="47">
        <v>232</v>
      </c>
      <c r="G69" s="60">
        <f>'[1]TOWER Revised Pollen - July ''08'!G70</f>
        <v>5564</v>
      </c>
      <c r="I69" s="91">
        <v>0</v>
      </c>
      <c r="J69" s="91">
        <v>0</v>
      </c>
      <c r="K69" s="91">
        <v>0.9375</v>
      </c>
      <c r="L69" s="91">
        <v>0.625</v>
      </c>
      <c r="M69" s="91">
        <v>0.625</v>
      </c>
      <c r="N69" s="91">
        <v>0.3125</v>
      </c>
      <c r="O69" s="91">
        <v>5.625</v>
      </c>
      <c r="P69" s="91">
        <v>0</v>
      </c>
      <c r="Q69" s="91">
        <v>0</v>
      </c>
      <c r="R69" s="91">
        <v>0</v>
      </c>
      <c r="S69" s="91">
        <v>0</v>
      </c>
      <c r="T69" s="91">
        <v>0</v>
      </c>
      <c r="U69" s="91">
        <v>0</v>
      </c>
      <c r="V69" s="91">
        <v>0</v>
      </c>
      <c r="W69" s="91">
        <v>0</v>
      </c>
      <c r="X69" s="91">
        <v>0</v>
      </c>
      <c r="Y69" s="91">
        <v>0</v>
      </c>
      <c r="Z69" s="91">
        <v>0</v>
      </c>
      <c r="AA69" s="91">
        <v>0</v>
      </c>
      <c r="AB69" s="91">
        <v>0</v>
      </c>
      <c r="AC69" s="91">
        <v>0.3125</v>
      </c>
      <c r="AD69" s="91">
        <v>0</v>
      </c>
      <c r="AE69" s="91">
        <v>2.1875</v>
      </c>
      <c r="AF69" s="91">
        <v>6.8750000000000009</v>
      </c>
      <c r="AG69" s="91">
        <v>51.249999999999993</v>
      </c>
      <c r="AH69" s="91">
        <v>0</v>
      </c>
      <c r="AI69" s="91">
        <v>6.8750000000000009</v>
      </c>
      <c r="AJ69" s="91">
        <v>0.625</v>
      </c>
      <c r="AK69" s="91">
        <v>22.5</v>
      </c>
      <c r="AL69" s="91">
        <v>1.25</v>
      </c>
      <c r="AM69" s="91">
        <v>0.86705202312138718</v>
      </c>
      <c r="AN69" s="91">
        <v>0.86705202312138718</v>
      </c>
      <c r="AO69" s="91">
        <v>0.28901734104046239</v>
      </c>
      <c r="AP69" s="91">
        <v>0</v>
      </c>
      <c r="AQ69" s="91">
        <v>0</v>
      </c>
      <c r="AR69" s="91">
        <v>0</v>
      </c>
      <c r="AS69" s="91">
        <v>0</v>
      </c>
      <c r="AT69" s="91">
        <v>0</v>
      </c>
      <c r="AU69" s="91">
        <v>0.57803468208092479</v>
      </c>
      <c r="AV69" s="91">
        <v>0</v>
      </c>
      <c r="AW69" s="91">
        <v>0</v>
      </c>
      <c r="AX69" s="91">
        <v>0.86705202312138718</v>
      </c>
      <c r="AY69" s="91">
        <v>0</v>
      </c>
      <c r="AZ69" s="91">
        <v>0</v>
      </c>
      <c r="BA69" s="91">
        <v>0</v>
      </c>
      <c r="BB69" s="91">
        <v>0</v>
      </c>
      <c r="BC69" s="91">
        <v>0</v>
      </c>
      <c r="BD69" s="91">
        <v>0</v>
      </c>
      <c r="BE69" s="91">
        <v>0</v>
      </c>
      <c r="BF69" s="91">
        <v>0.28901734104046239</v>
      </c>
      <c r="BG69" s="91">
        <v>0</v>
      </c>
      <c r="BH69" s="91">
        <v>0.57803468208092479</v>
      </c>
      <c r="BI69" s="91">
        <v>0</v>
      </c>
      <c r="BJ69" s="91">
        <v>0</v>
      </c>
      <c r="BK69" s="91">
        <v>0</v>
      </c>
      <c r="BL69" s="91">
        <v>0.28901734104046239</v>
      </c>
      <c r="BM69" s="91">
        <v>0</v>
      </c>
      <c r="BN69" s="91">
        <v>0</v>
      </c>
      <c r="BO69" s="91">
        <v>0</v>
      </c>
      <c r="BP69" s="91">
        <v>0</v>
      </c>
      <c r="BQ69" s="91">
        <v>0</v>
      </c>
      <c r="BR69" s="91">
        <v>0</v>
      </c>
      <c r="BS69" s="91">
        <v>0</v>
      </c>
      <c r="BT69" s="91">
        <v>0</v>
      </c>
      <c r="BU69" s="91">
        <v>0</v>
      </c>
      <c r="BV69" s="91">
        <v>2.8901734104046244</v>
      </c>
      <c r="BW69" s="91">
        <v>0</v>
      </c>
      <c r="CA69" s="91">
        <v>100</v>
      </c>
      <c r="CD69" s="91">
        <v>100</v>
      </c>
    </row>
    <row r="70" spans="1:82" x14ac:dyDescent="0.2">
      <c r="A70" s="47">
        <v>3</v>
      </c>
      <c r="B70" s="43">
        <v>37</v>
      </c>
      <c r="C70" s="43" t="s">
        <v>425</v>
      </c>
      <c r="D70" s="44">
        <v>229</v>
      </c>
      <c r="E70" s="100">
        <v>289</v>
      </c>
      <c r="F70" s="47">
        <v>233</v>
      </c>
      <c r="G70" s="60">
        <f>'[1]TOWER Revised Pollen - July ''08'!G71</f>
        <v>5577</v>
      </c>
      <c r="I70" s="91">
        <v>0</v>
      </c>
      <c r="J70" s="91">
        <v>0.60790273556231</v>
      </c>
      <c r="K70" s="91">
        <v>1.8237082066869299</v>
      </c>
      <c r="L70" s="91">
        <v>0</v>
      </c>
      <c r="M70" s="91">
        <v>0</v>
      </c>
      <c r="N70" s="91">
        <v>0.60790273556231</v>
      </c>
      <c r="O70" s="91">
        <v>3.6474164133738598</v>
      </c>
      <c r="P70" s="91">
        <v>0</v>
      </c>
      <c r="Q70" s="91">
        <v>0</v>
      </c>
      <c r="R70" s="91">
        <v>0</v>
      </c>
      <c r="S70" s="91">
        <v>0</v>
      </c>
      <c r="T70" s="91">
        <v>0</v>
      </c>
      <c r="U70" s="91">
        <v>0</v>
      </c>
      <c r="V70" s="91">
        <v>0</v>
      </c>
      <c r="W70" s="91">
        <v>0</v>
      </c>
      <c r="X70" s="91">
        <v>0</v>
      </c>
      <c r="Y70" s="91">
        <v>0</v>
      </c>
      <c r="Z70" s="91">
        <v>0</v>
      </c>
      <c r="AA70" s="91">
        <v>0</v>
      </c>
      <c r="AB70" s="91">
        <v>0</v>
      </c>
      <c r="AC70" s="91">
        <v>0</v>
      </c>
      <c r="AD70" s="91">
        <v>0</v>
      </c>
      <c r="AE70" s="91">
        <v>1.8237082066869299</v>
      </c>
      <c r="AF70" s="91">
        <v>9.4224924012158056</v>
      </c>
      <c r="AG70" s="91">
        <v>47.720364741641333</v>
      </c>
      <c r="AH70" s="91">
        <v>0</v>
      </c>
      <c r="AI70" s="91">
        <v>7.2948328267477196</v>
      </c>
      <c r="AJ70" s="91">
        <v>0</v>
      </c>
      <c r="AK70" s="91">
        <v>25.835866261398177</v>
      </c>
      <c r="AL70" s="91">
        <v>1.21580547112462</v>
      </c>
      <c r="AM70" s="91">
        <v>0.84033613445378152</v>
      </c>
      <c r="AN70" s="91">
        <v>1.680672268907563</v>
      </c>
      <c r="AO70" s="91">
        <v>0</v>
      </c>
      <c r="AP70" s="91">
        <v>0</v>
      </c>
      <c r="AQ70" s="91">
        <v>0</v>
      </c>
      <c r="AR70" s="91">
        <v>0</v>
      </c>
      <c r="AS70" s="91">
        <v>0</v>
      </c>
      <c r="AT70" s="91">
        <v>0</v>
      </c>
      <c r="AU70" s="91">
        <v>0.56022408963585435</v>
      </c>
      <c r="AV70" s="91">
        <v>0</v>
      </c>
      <c r="AW70" s="91">
        <v>0</v>
      </c>
      <c r="AX70" s="91">
        <v>0</v>
      </c>
      <c r="AY70" s="91">
        <v>0</v>
      </c>
      <c r="AZ70" s="91">
        <v>0.28011204481792717</v>
      </c>
      <c r="BA70" s="91">
        <v>0</v>
      </c>
      <c r="BB70" s="91">
        <v>0</v>
      </c>
      <c r="BC70" s="91">
        <v>0</v>
      </c>
      <c r="BD70" s="91">
        <v>0</v>
      </c>
      <c r="BE70" s="91">
        <v>0</v>
      </c>
      <c r="BF70" s="91">
        <v>0</v>
      </c>
      <c r="BG70" s="91">
        <v>0</v>
      </c>
      <c r="BH70" s="91">
        <v>0</v>
      </c>
      <c r="BI70" s="91">
        <v>0</v>
      </c>
      <c r="BJ70" s="91">
        <v>0</v>
      </c>
      <c r="BK70" s="91">
        <v>0</v>
      </c>
      <c r="BL70" s="91">
        <v>0</v>
      </c>
      <c r="BM70" s="91">
        <v>0</v>
      </c>
      <c r="BN70" s="91">
        <v>0</v>
      </c>
      <c r="BO70" s="91">
        <v>0</v>
      </c>
      <c r="BP70" s="91">
        <v>0</v>
      </c>
      <c r="BQ70" s="91">
        <v>0</v>
      </c>
      <c r="BR70" s="91">
        <v>0</v>
      </c>
      <c r="BS70" s="91">
        <v>0</v>
      </c>
      <c r="BT70" s="91">
        <v>0</v>
      </c>
      <c r="BU70" s="91">
        <v>0</v>
      </c>
      <c r="BV70" s="91">
        <v>4.4817927170868348</v>
      </c>
      <c r="BW70" s="91">
        <v>0</v>
      </c>
      <c r="CA70" s="91">
        <v>100</v>
      </c>
      <c r="CD70" s="91">
        <v>100</v>
      </c>
    </row>
    <row r="71" spans="1:82" x14ac:dyDescent="0.2">
      <c r="A71" s="47">
        <v>3</v>
      </c>
      <c r="B71" s="43">
        <v>39</v>
      </c>
      <c r="C71" s="43" t="s">
        <v>425</v>
      </c>
      <c r="D71" s="44">
        <v>231</v>
      </c>
      <c r="E71" s="100">
        <v>291</v>
      </c>
      <c r="F71" s="47">
        <v>235</v>
      </c>
      <c r="G71" s="60">
        <f>'[1]TOWER Revised Pollen - July ''08'!G72</f>
        <v>5595</v>
      </c>
      <c r="I71" s="91">
        <v>0</v>
      </c>
      <c r="J71" s="91">
        <v>0.53981106612685559</v>
      </c>
      <c r="K71" s="91">
        <v>1.6194331983805668</v>
      </c>
      <c r="L71" s="91">
        <v>0.26990553306342779</v>
      </c>
      <c r="M71" s="91">
        <v>0</v>
      </c>
      <c r="N71" s="91">
        <v>0.53981106612685559</v>
      </c>
      <c r="O71" s="91">
        <v>6.7476383265856947</v>
      </c>
      <c r="P71" s="91">
        <v>0</v>
      </c>
      <c r="Q71" s="91">
        <v>0</v>
      </c>
      <c r="R71" s="91">
        <v>0</v>
      </c>
      <c r="S71" s="91">
        <v>0</v>
      </c>
      <c r="T71" s="91">
        <v>0</v>
      </c>
      <c r="U71" s="91">
        <v>0</v>
      </c>
      <c r="V71" s="91">
        <v>0</v>
      </c>
      <c r="W71" s="91">
        <v>0</v>
      </c>
      <c r="X71" s="91">
        <v>0</v>
      </c>
      <c r="Y71" s="91">
        <v>0</v>
      </c>
      <c r="Z71" s="91">
        <v>0.26990553306342779</v>
      </c>
      <c r="AA71" s="91">
        <v>0.26990553306342779</v>
      </c>
      <c r="AB71" s="91">
        <v>0</v>
      </c>
      <c r="AC71" s="91">
        <v>0</v>
      </c>
      <c r="AD71" s="91">
        <v>0.26990553306342779</v>
      </c>
      <c r="AE71" s="91">
        <v>1.3495276653171391</v>
      </c>
      <c r="AF71" s="91">
        <v>7.8272604588394064</v>
      </c>
      <c r="AG71" s="91">
        <v>50.337381916329285</v>
      </c>
      <c r="AH71" s="91">
        <v>0</v>
      </c>
      <c r="AI71" s="91">
        <v>4.5883940620782733</v>
      </c>
      <c r="AJ71" s="91">
        <v>0</v>
      </c>
      <c r="AK71" s="91">
        <v>24.831309041835357</v>
      </c>
      <c r="AL71" s="91">
        <v>0.53981106612685559</v>
      </c>
      <c r="AM71" s="91">
        <v>0.74906367041198507</v>
      </c>
      <c r="AN71" s="91">
        <v>1.7478152309612984</v>
      </c>
      <c r="AO71" s="91">
        <v>0</v>
      </c>
      <c r="AP71" s="91">
        <v>0</v>
      </c>
      <c r="AQ71" s="91">
        <v>0</v>
      </c>
      <c r="AR71" s="91">
        <v>0</v>
      </c>
      <c r="AS71" s="91">
        <v>0</v>
      </c>
      <c r="AT71" s="91">
        <v>0</v>
      </c>
      <c r="AU71" s="91">
        <v>0.74906367041198507</v>
      </c>
      <c r="AV71" s="91">
        <v>0</v>
      </c>
      <c r="AW71" s="91">
        <v>0</v>
      </c>
      <c r="AX71" s="91">
        <v>0.49937578027465668</v>
      </c>
      <c r="AY71" s="91">
        <v>0</v>
      </c>
      <c r="AZ71" s="91">
        <v>0.24968789013732834</v>
      </c>
      <c r="BA71" s="91">
        <v>0</v>
      </c>
      <c r="BB71" s="91">
        <v>0</v>
      </c>
      <c r="BC71" s="91">
        <v>0</v>
      </c>
      <c r="BD71" s="91">
        <v>0</v>
      </c>
      <c r="BE71" s="91">
        <v>0</v>
      </c>
      <c r="BF71" s="91">
        <v>0.24968789013732834</v>
      </c>
      <c r="BG71" s="91">
        <v>0</v>
      </c>
      <c r="BH71" s="91">
        <v>0.24968789013732834</v>
      </c>
      <c r="BI71" s="91">
        <v>0</v>
      </c>
      <c r="BJ71" s="91">
        <v>0</v>
      </c>
      <c r="BK71" s="91">
        <v>0</v>
      </c>
      <c r="BL71" s="91">
        <v>0</v>
      </c>
      <c r="BM71" s="91">
        <v>0</v>
      </c>
      <c r="BN71" s="91">
        <v>0.49937578027465668</v>
      </c>
      <c r="BO71" s="91">
        <v>0</v>
      </c>
      <c r="BP71" s="91">
        <v>0</v>
      </c>
      <c r="BQ71" s="91">
        <v>0</v>
      </c>
      <c r="BR71" s="91">
        <v>0</v>
      </c>
      <c r="BS71" s="91">
        <v>0.74906367041198507</v>
      </c>
      <c r="BT71" s="91">
        <v>0</v>
      </c>
      <c r="BU71" s="91">
        <v>0</v>
      </c>
      <c r="BV71" s="91">
        <v>1.7478152309612984</v>
      </c>
      <c r="BW71" s="91">
        <v>0</v>
      </c>
      <c r="CA71" s="91">
        <v>100</v>
      </c>
      <c r="CD71" s="91">
        <v>100</v>
      </c>
    </row>
    <row r="72" spans="1:82" x14ac:dyDescent="0.2">
      <c r="A72" s="47">
        <v>3</v>
      </c>
      <c r="B72" s="43">
        <v>40</v>
      </c>
      <c r="C72" s="43" t="s">
        <v>425</v>
      </c>
      <c r="D72" s="44">
        <v>232</v>
      </c>
      <c r="E72" s="100">
        <v>292</v>
      </c>
      <c r="F72" s="47">
        <v>236</v>
      </c>
      <c r="G72" s="60">
        <f>'[1]TOWER Revised Pollen - July ''08'!G73</f>
        <v>5601</v>
      </c>
      <c r="I72" s="91">
        <v>0</v>
      </c>
      <c r="J72" s="91">
        <v>0</v>
      </c>
      <c r="K72" s="91">
        <v>0</v>
      </c>
      <c r="L72" s="91">
        <v>0</v>
      </c>
      <c r="M72" s="91">
        <v>0.64620355411954766</v>
      </c>
      <c r="N72" s="91">
        <v>0.32310177705977383</v>
      </c>
      <c r="O72" s="91">
        <v>4.2003231017770597</v>
      </c>
      <c r="P72" s="91">
        <v>0</v>
      </c>
      <c r="Q72" s="91">
        <v>0</v>
      </c>
      <c r="R72" s="91">
        <v>0</v>
      </c>
      <c r="S72" s="91">
        <v>0</v>
      </c>
      <c r="T72" s="91">
        <v>0</v>
      </c>
      <c r="U72" s="91">
        <v>0.64620355411954766</v>
      </c>
      <c r="V72" s="91">
        <v>0</v>
      </c>
      <c r="W72" s="91">
        <v>0.64620355411954766</v>
      </c>
      <c r="X72" s="91">
        <v>0</v>
      </c>
      <c r="Y72" s="91">
        <v>0</v>
      </c>
      <c r="Z72" s="91">
        <v>0.64620355411954766</v>
      </c>
      <c r="AA72" s="91">
        <v>0</v>
      </c>
      <c r="AB72" s="91">
        <v>0</v>
      </c>
      <c r="AC72" s="91">
        <v>0.32310177705977383</v>
      </c>
      <c r="AD72" s="91">
        <v>0.32310177705977383</v>
      </c>
      <c r="AE72" s="91">
        <v>1.615508885298869</v>
      </c>
      <c r="AF72" s="91">
        <v>8.4006462035541194</v>
      </c>
      <c r="AG72" s="91">
        <v>54.765751211631667</v>
      </c>
      <c r="AH72" s="91">
        <v>0</v>
      </c>
      <c r="AI72" s="91">
        <v>5.8158319870759287</v>
      </c>
      <c r="AJ72" s="91">
        <v>0</v>
      </c>
      <c r="AK72" s="91">
        <v>21.32471728594507</v>
      </c>
      <c r="AL72" s="91">
        <v>0.32310177705977383</v>
      </c>
      <c r="AM72" s="91">
        <v>1.7725258493353029</v>
      </c>
      <c r="AN72" s="91">
        <v>1.4771048744460855</v>
      </c>
      <c r="AO72" s="91">
        <v>0</v>
      </c>
      <c r="AP72" s="91">
        <v>0</v>
      </c>
      <c r="AQ72" s="91">
        <v>0</v>
      </c>
      <c r="AR72" s="91">
        <v>0</v>
      </c>
      <c r="AS72" s="91">
        <v>0</v>
      </c>
      <c r="AT72" s="91">
        <v>0</v>
      </c>
      <c r="AU72" s="91">
        <v>0.29542097488921715</v>
      </c>
      <c r="AV72" s="91">
        <v>0</v>
      </c>
      <c r="AW72" s="91">
        <v>0</v>
      </c>
      <c r="AX72" s="91">
        <v>0.29542097488921715</v>
      </c>
      <c r="AY72" s="91">
        <v>0</v>
      </c>
      <c r="AZ72" s="91">
        <v>0.88626292466765144</v>
      </c>
      <c r="BA72" s="91">
        <v>0</v>
      </c>
      <c r="BB72" s="91">
        <v>0</v>
      </c>
      <c r="BC72" s="91">
        <v>0</v>
      </c>
      <c r="BD72" s="91">
        <v>0</v>
      </c>
      <c r="BE72" s="91">
        <v>0</v>
      </c>
      <c r="BF72" s="91">
        <v>0.29542097488921715</v>
      </c>
      <c r="BG72" s="91">
        <v>0</v>
      </c>
      <c r="BH72" s="91">
        <v>0</v>
      </c>
      <c r="BI72" s="91">
        <v>0</v>
      </c>
      <c r="BJ72" s="91">
        <v>0</v>
      </c>
      <c r="BK72" s="91">
        <v>0</v>
      </c>
      <c r="BL72" s="91">
        <v>0.29542097488921715</v>
      </c>
      <c r="BM72" s="91">
        <v>0</v>
      </c>
      <c r="BN72" s="91">
        <v>0</v>
      </c>
      <c r="BO72" s="91">
        <v>0</v>
      </c>
      <c r="BP72" s="91">
        <v>0</v>
      </c>
      <c r="BQ72" s="91">
        <v>0</v>
      </c>
      <c r="BR72" s="91">
        <v>0</v>
      </c>
      <c r="BS72" s="91">
        <v>0</v>
      </c>
      <c r="BT72" s="91">
        <v>0</v>
      </c>
      <c r="BU72" s="91">
        <v>0</v>
      </c>
      <c r="BV72" s="91">
        <v>2.0679468242245198</v>
      </c>
      <c r="BW72" s="91">
        <v>1.1816838995568686</v>
      </c>
      <c r="CA72" s="91">
        <v>100</v>
      </c>
      <c r="CD72" s="91">
        <v>100</v>
      </c>
    </row>
    <row r="73" spans="1:82" x14ac:dyDescent="0.2">
      <c r="A73" s="47">
        <v>3</v>
      </c>
      <c r="B73" s="43">
        <v>41</v>
      </c>
      <c r="C73" s="43" t="s">
        <v>425</v>
      </c>
      <c r="D73" s="44">
        <v>233</v>
      </c>
      <c r="E73" s="100">
        <v>293</v>
      </c>
      <c r="F73" s="47">
        <v>237</v>
      </c>
      <c r="G73" s="60">
        <f>'[1]TOWER Revised Pollen - July ''08'!G74</f>
        <v>5607</v>
      </c>
      <c r="I73" s="91">
        <v>0</v>
      </c>
      <c r="J73" s="91">
        <v>0.92735703245749612</v>
      </c>
      <c r="K73" s="91">
        <v>1.8547140649149922</v>
      </c>
      <c r="L73" s="91">
        <v>0</v>
      </c>
      <c r="M73" s="91">
        <v>0.30911901081916537</v>
      </c>
      <c r="N73" s="91">
        <v>0.30911901081916537</v>
      </c>
      <c r="O73" s="91">
        <v>5.564142194744977</v>
      </c>
      <c r="P73" s="91">
        <v>0</v>
      </c>
      <c r="Q73" s="91">
        <v>0</v>
      </c>
      <c r="R73" s="91">
        <v>0</v>
      </c>
      <c r="S73" s="91">
        <v>0</v>
      </c>
      <c r="T73" s="91">
        <v>0.30911901081916537</v>
      </c>
      <c r="U73" s="91">
        <v>0.30911901081916537</v>
      </c>
      <c r="V73" s="91">
        <v>0</v>
      </c>
      <c r="W73" s="91">
        <v>0.61823802163833075</v>
      </c>
      <c r="X73" s="91">
        <v>0</v>
      </c>
      <c r="Y73" s="91">
        <v>0</v>
      </c>
      <c r="Z73" s="91">
        <v>0</v>
      </c>
      <c r="AA73" s="91">
        <v>0.30911901081916537</v>
      </c>
      <c r="AB73" s="91">
        <v>0</v>
      </c>
      <c r="AC73" s="91">
        <v>0.61823802163833075</v>
      </c>
      <c r="AD73" s="91">
        <v>0</v>
      </c>
      <c r="AE73" s="91">
        <v>3.400309119010819</v>
      </c>
      <c r="AF73" s="91">
        <v>11.128284389489954</v>
      </c>
      <c r="AG73" s="91">
        <v>44.049459041731062</v>
      </c>
      <c r="AH73" s="91">
        <v>0</v>
      </c>
      <c r="AI73" s="91">
        <v>4.6367851622874809</v>
      </c>
      <c r="AJ73" s="91">
        <v>0</v>
      </c>
      <c r="AK73" s="91">
        <v>24.729520865533232</v>
      </c>
      <c r="AL73" s="91">
        <v>0.92735703245749612</v>
      </c>
      <c r="AM73" s="91">
        <v>0.87847730600292828</v>
      </c>
      <c r="AN73" s="91">
        <v>1.7569546120058566</v>
      </c>
      <c r="AO73" s="91">
        <v>0</v>
      </c>
      <c r="AP73" s="91">
        <v>0</v>
      </c>
      <c r="AQ73" s="91">
        <v>0</v>
      </c>
      <c r="AR73" s="91">
        <v>0.29282576866764276</v>
      </c>
      <c r="AS73" s="91">
        <v>0</v>
      </c>
      <c r="AT73" s="91">
        <v>0</v>
      </c>
      <c r="AU73" s="91">
        <v>0.87847730600292828</v>
      </c>
      <c r="AV73" s="91">
        <v>0</v>
      </c>
      <c r="AW73" s="91">
        <v>0</v>
      </c>
      <c r="AX73" s="91">
        <v>0.29282576866764276</v>
      </c>
      <c r="AY73" s="91">
        <v>0</v>
      </c>
      <c r="AZ73" s="91">
        <v>0</v>
      </c>
      <c r="BA73" s="91">
        <v>0</v>
      </c>
      <c r="BB73" s="91">
        <v>0</v>
      </c>
      <c r="BC73" s="91">
        <v>0</v>
      </c>
      <c r="BD73" s="91">
        <v>0</v>
      </c>
      <c r="BE73" s="91">
        <v>0</v>
      </c>
      <c r="BF73" s="91">
        <v>0.29282576866764276</v>
      </c>
      <c r="BG73" s="91">
        <v>0</v>
      </c>
      <c r="BH73" s="91">
        <v>0.29282576866764276</v>
      </c>
      <c r="BI73" s="91">
        <v>0</v>
      </c>
      <c r="BJ73" s="91">
        <v>0</v>
      </c>
      <c r="BK73" s="91">
        <v>0</v>
      </c>
      <c r="BL73" s="91">
        <v>0</v>
      </c>
      <c r="BM73" s="91">
        <v>0</v>
      </c>
      <c r="BN73" s="91">
        <v>0</v>
      </c>
      <c r="BO73" s="91">
        <v>0</v>
      </c>
      <c r="BP73" s="91">
        <v>0</v>
      </c>
      <c r="BQ73" s="91">
        <v>0</v>
      </c>
      <c r="BR73" s="91">
        <v>0</v>
      </c>
      <c r="BS73" s="91">
        <v>0.58565153733528552</v>
      </c>
      <c r="BT73" s="91">
        <v>0</v>
      </c>
      <c r="BU73" s="91">
        <v>0</v>
      </c>
      <c r="BV73" s="91">
        <v>0</v>
      </c>
      <c r="BW73" s="91">
        <v>0</v>
      </c>
      <c r="CA73" s="91">
        <v>100</v>
      </c>
      <c r="CD73" s="91">
        <v>100</v>
      </c>
    </row>
    <row r="74" spans="1:82" x14ac:dyDescent="0.2">
      <c r="A74" s="47">
        <v>3</v>
      </c>
      <c r="B74" s="43">
        <v>42</v>
      </c>
      <c r="C74" s="43" t="s">
        <v>425</v>
      </c>
      <c r="D74" s="44">
        <v>234</v>
      </c>
      <c r="E74" s="100">
        <v>294</v>
      </c>
      <c r="F74" s="47">
        <v>238</v>
      </c>
      <c r="G74" s="60">
        <f>'[1]TOWER Revised Pollen - July ''08'!G75</f>
        <v>5613</v>
      </c>
      <c r="I74" s="91">
        <v>0</v>
      </c>
      <c r="J74" s="91">
        <v>0.53333333333333333</v>
      </c>
      <c r="K74" s="91">
        <v>0.26666666666666666</v>
      </c>
      <c r="L74" s="91">
        <v>0.53333333333333333</v>
      </c>
      <c r="M74" s="91">
        <v>0</v>
      </c>
      <c r="N74" s="91">
        <v>0.53333333333333333</v>
      </c>
      <c r="O74" s="91">
        <v>4.8</v>
      </c>
      <c r="P74" s="91">
        <v>0.26666666666666666</v>
      </c>
      <c r="Q74" s="91">
        <v>0</v>
      </c>
      <c r="R74" s="91">
        <v>0</v>
      </c>
      <c r="S74" s="91">
        <v>0</v>
      </c>
      <c r="T74" s="91">
        <v>0</v>
      </c>
      <c r="U74" s="91">
        <v>0</v>
      </c>
      <c r="V74" s="91">
        <v>0.26666666666666666</v>
      </c>
      <c r="W74" s="91">
        <v>0.26666666666666666</v>
      </c>
      <c r="X74" s="91">
        <v>0</v>
      </c>
      <c r="Y74" s="91">
        <v>0</v>
      </c>
      <c r="Z74" s="91">
        <v>0.26666666666666666</v>
      </c>
      <c r="AA74" s="91">
        <v>0.26666666666666666</v>
      </c>
      <c r="AB74" s="91">
        <v>0</v>
      </c>
      <c r="AC74" s="91">
        <v>0.26666666666666666</v>
      </c>
      <c r="AD74" s="91">
        <v>0</v>
      </c>
      <c r="AE74" s="91">
        <v>2.4</v>
      </c>
      <c r="AF74" s="91">
        <v>10.933333333333334</v>
      </c>
      <c r="AG74" s="91">
        <v>55.733333333333334</v>
      </c>
      <c r="AH74" s="91">
        <v>0</v>
      </c>
      <c r="AI74" s="91">
        <v>5.8666666666666663</v>
      </c>
      <c r="AJ74" s="91">
        <v>0</v>
      </c>
      <c r="AK74" s="91">
        <v>15.466666666666667</v>
      </c>
      <c r="AL74" s="91">
        <v>1.3333333333333335</v>
      </c>
      <c r="AM74" s="91">
        <v>0.25252525252525254</v>
      </c>
      <c r="AN74" s="91">
        <v>0.50505050505050508</v>
      </c>
      <c r="AO74" s="91">
        <v>0</v>
      </c>
      <c r="AP74" s="91">
        <v>0</v>
      </c>
      <c r="AQ74" s="91">
        <v>0</v>
      </c>
      <c r="AR74" s="91">
        <v>0</v>
      </c>
      <c r="AS74" s="91">
        <v>0</v>
      </c>
      <c r="AT74" s="91">
        <v>0</v>
      </c>
      <c r="AU74" s="91">
        <v>0.50505050505050508</v>
      </c>
      <c r="AV74" s="91">
        <v>0</v>
      </c>
      <c r="AW74" s="91">
        <v>0</v>
      </c>
      <c r="AX74" s="91">
        <v>0.25252525252525254</v>
      </c>
      <c r="AY74" s="91">
        <v>0</v>
      </c>
      <c r="AZ74" s="91">
        <v>0.50505050505050508</v>
      </c>
      <c r="BA74" s="91">
        <v>0</v>
      </c>
      <c r="BB74" s="91">
        <v>0</v>
      </c>
      <c r="BC74" s="91">
        <v>0</v>
      </c>
      <c r="BD74" s="91">
        <v>0</v>
      </c>
      <c r="BE74" s="91">
        <v>0</v>
      </c>
      <c r="BF74" s="91">
        <v>0.25252525252525254</v>
      </c>
      <c r="BG74" s="91">
        <v>0</v>
      </c>
      <c r="BH74" s="91">
        <v>0.25252525252525254</v>
      </c>
      <c r="BI74" s="91">
        <v>0</v>
      </c>
      <c r="BJ74" s="91">
        <v>0</v>
      </c>
      <c r="BK74" s="91">
        <v>0</v>
      </c>
      <c r="BL74" s="91">
        <v>0</v>
      </c>
      <c r="BM74" s="91">
        <v>0</v>
      </c>
      <c r="BN74" s="91">
        <v>0</v>
      </c>
      <c r="BO74" s="91">
        <v>0.50505050505050508</v>
      </c>
      <c r="BP74" s="91">
        <v>0</v>
      </c>
      <c r="BQ74" s="91">
        <v>0</v>
      </c>
      <c r="BR74" s="91">
        <v>0</v>
      </c>
      <c r="BS74" s="91">
        <v>0</v>
      </c>
      <c r="BT74" s="91">
        <v>0</v>
      </c>
      <c r="BU74" s="91">
        <v>0</v>
      </c>
      <c r="BV74" s="91">
        <v>1.7676767676767675</v>
      </c>
      <c r="BW74" s="91">
        <v>0.50505050505050508</v>
      </c>
      <c r="CA74" s="91">
        <v>100</v>
      </c>
      <c r="CD74" s="91">
        <v>100</v>
      </c>
    </row>
    <row r="75" spans="1:82" x14ac:dyDescent="0.2">
      <c r="A75" s="47">
        <v>3</v>
      </c>
      <c r="B75" s="43">
        <v>43</v>
      </c>
      <c r="C75" s="43" t="s">
        <v>425</v>
      </c>
      <c r="D75" s="44">
        <v>235</v>
      </c>
      <c r="E75" s="100">
        <v>295</v>
      </c>
      <c r="F75" s="47">
        <v>239</v>
      </c>
      <c r="G75" s="60">
        <f>'[1]TOWER Revised Pollen - July ''08'!G76</f>
        <v>5619</v>
      </c>
      <c r="I75" s="91">
        <v>0</v>
      </c>
      <c r="J75" s="91">
        <v>0</v>
      </c>
      <c r="K75" s="91">
        <v>2.2617124394184165</v>
      </c>
      <c r="L75" s="91">
        <v>0.32310177705977383</v>
      </c>
      <c r="M75" s="91">
        <v>0.32310177705977383</v>
      </c>
      <c r="N75" s="91">
        <v>0.96930533117932149</v>
      </c>
      <c r="O75" s="91">
        <v>5.4927302100161546</v>
      </c>
      <c r="P75" s="91">
        <v>0.32310177705977383</v>
      </c>
      <c r="Q75" s="91">
        <v>0</v>
      </c>
      <c r="R75" s="91">
        <v>0</v>
      </c>
      <c r="S75" s="91">
        <v>0</v>
      </c>
      <c r="T75" s="91">
        <v>0</v>
      </c>
      <c r="U75" s="91">
        <v>1.2924071082390953</v>
      </c>
      <c r="V75" s="91">
        <v>0</v>
      </c>
      <c r="W75" s="91">
        <v>0.64620355411954766</v>
      </c>
      <c r="X75" s="91">
        <v>0</v>
      </c>
      <c r="Y75" s="91">
        <v>0</v>
      </c>
      <c r="Z75" s="91">
        <v>0</v>
      </c>
      <c r="AA75" s="91">
        <v>0</v>
      </c>
      <c r="AB75" s="91">
        <v>0</v>
      </c>
      <c r="AC75" s="91">
        <v>0.64620355411954766</v>
      </c>
      <c r="AD75" s="91">
        <v>0.32310177705977383</v>
      </c>
      <c r="AE75" s="91">
        <v>0.32310177705977383</v>
      </c>
      <c r="AF75" s="91">
        <v>3.5541195476575123</v>
      </c>
      <c r="AG75" s="91">
        <v>60.904684975767367</v>
      </c>
      <c r="AH75" s="91">
        <v>0</v>
      </c>
      <c r="AI75" s="91">
        <v>8.4006462035541194</v>
      </c>
      <c r="AJ75" s="91">
        <v>0</v>
      </c>
      <c r="AK75" s="91">
        <v>13.247172859450727</v>
      </c>
      <c r="AL75" s="91">
        <v>0.96930533117932149</v>
      </c>
      <c r="AM75" s="91">
        <v>1.4903129657228018</v>
      </c>
      <c r="AN75" s="91">
        <v>1.1922503725782414</v>
      </c>
      <c r="AO75" s="91">
        <v>0</v>
      </c>
      <c r="AP75" s="91">
        <v>0</v>
      </c>
      <c r="AQ75" s="91">
        <v>0.29806259314456035</v>
      </c>
      <c r="AR75" s="91">
        <v>0</v>
      </c>
      <c r="AS75" s="91">
        <v>0</v>
      </c>
      <c r="AT75" s="91">
        <v>0</v>
      </c>
      <c r="AU75" s="91">
        <v>0.29806259314456035</v>
      </c>
      <c r="AV75" s="91">
        <v>0</v>
      </c>
      <c r="AW75" s="91">
        <v>0</v>
      </c>
      <c r="AX75" s="91">
        <v>0.29806259314456035</v>
      </c>
      <c r="AY75" s="91">
        <v>0</v>
      </c>
      <c r="AZ75" s="91">
        <v>0.29806259314456035</v>
      </c>
      <c r="BA75" s="91">
        <v>0</v>
      </c>
      <c r="BB75" s="91">
        <v>0</v>
      </c>
      <c r="BC75" s="91">
        <v>0</v>
      </c>
      <c r="BD75" s="91">
        <v>0</v>
      </c>
      <c r="BE75" s="91">
        <v>0</v>
      </c>
      <c r="BF75" s="91">
        <v>0.29806259314456035</v>
      </c>
      <c r="BG75" s="91">
        <v>0</v>
      </c>
      <c r="BH75" s="91">
        <v>0.29806259314456035</v>
      </c>
      <c r="BI75" s="91">
        <v>0</v>
      </c>
      <c r="BJ75" s="91">
        <v>0</v>
      </c>
      <c r="BK75" s="91">
        <v>0</v>
      </c>
      <c r="BL75" s="91">
        <v>0</v>
      </c>
      <c r="BM75" s="91">
        <v>0</v>
      </c>
      <c r="BN75" s="91">
        <v>0</v>
      </c>
      <c r="BO75" s="91">
        <v>0.89418777943368111</v>
      </c>
      <c r="BP75" s="91">
        <v>0</v>
      </c>
      <c r="BQ75" s="91">
        <v>0</v>
      </c>
      <c r="BR75" s="91">
        <v>0</v>
      </c>
      <c r="BS75" s="91">
        <v>0</v>
      </c>
      <c r="BT75" s="91">
        <v>0</v>
      </c>
      <c r="BU75" s="91">
        <v>0</v>
      </c>
      <c r="BV75" s="91">
        <v>1.1922503725782414</v>
      </c>
      <c r="BW75" s="91">
        <v>1.1922503725782414</v>
      </c>
      <c r="CA75" s="91">
        <v>100</v>
      </c>
      <c r="CD75" s="91">
        <v>100</v>
      </c>
    </row>
    <row r="76" spans="1:82" x14ac:dyDescent="0.2">
      <c r="A76" s="47">
        <v>3</v>
      </c>
      <c r="B76" s="43">
        <v>44</v>
      </c>
      <c r="C76" s="43" t="s">
        <v>425</v>
      </c>
      <c r="D76" s="44">
        <v>236</v>
      </c>
      <c r="E76" s="100">
        <v>296</v>
      </c>
      <c r="F76" s="47">
        <v>240</v>
      </c>
      <c r="G76" s="60">
        <f>'[1]TOWER Revised Pollen - July ''08'!G77</f>
        <v>5658</v>
      </c>
      <c r="I76" s="91">
        <v>0</v>
      </c>
      <c r="J76" s="91">
        <v>0.66889632107023411</v>
      </c>
      <c r="K76" s="91">
        <v>1.3377926421404682</v>
      </c>
      <c r="L76" s="91">
        <v>0</v>
      </c>
      <c r="M76" s="91">
        <v>0.66889632107023411</v>
      </c>
      <c r="N76" s="91">
        <v>0.33444816053511706</v>
      </c>
      <c r="O76" s="91">
        <v>6.3545150501672243</v>
      </c>
      <c r="P76" s="91">
        <v>0</v>
      </c>
      <c r="Q76" s="91">
        <v>0</v>
      </c>
      <c r="R76" s="91">
        <v>0</v>
      </c>
      <c r="S76" s="91">
        <v>0</v>
      </c>
      <c r="T76" s="91">
        <v>0</v>
      </c>
      <c r="U76" s="91">
        <v>0</v>
      </c>
      <c r="V76" s="91">
        <v>0</v>
      </c>
      <c r="W76" s="91">
        <v>0</v>
      </c>
      <c r="X76" s="91">
        <v>0</v>
      </c>
      <c r="Y76" s="91">
        <v>0</v>
      </c>
      <c r="Z76" s="91">
        <v>0.33444816053511706</v>
      </c>
      <c r="AA76" s="91">
        <v>0</v>
      </c>
      <c r="AB76" s="91">
        <v>0</v>
      </c>
      <c r="AC76" s="91">
        <v>0.66889632107023411</v>
      </c>
      <c r="AD76" s="91">
        <v>0.66889632107023411</v>
      </c>
      <c r="AE76" s="91">
        <v>2.0066889632107023</v>
      </c>
      <c r="AF76" s="91">
        <v>10.033444816053512</v>
      </c>
      <c r="AG76" s="91">
        <v>50.167224080267559</v>
      </c>
      <c r="AH76" s="91">
        <v>0</v>
      </c>
      <c r="AI76" s="91">
        <v>5.3511705685618729</v>
      </c>
      <c r="AJ76" s="91">
        <v>0.33444816053511706</v>
      </c>
      <c r="AK76" s="91">
        <v>20.066889632107024</v>
      </c>
      <c r="AL76" s="91">
        <v>1.0033444816053512</v>
      </c>
      <c r="AM76" s="91">
        <v>0.94637223974763407</v>
      </c>
      <c r="AN76" s="91">
        <v>0.94637223974763407</v>
      </c>
      <c r="AO76" s="91">
        <v>0</v>
      </c>
      <c r="AP76" s="91">
        <v>0</v>
      </c>
      <c r="AQ76" s="91">
        <v>0.31545741324921134</v>
      </c>
      <c r="AR76" s="91">
        <v>0.31545741324921134</v>
      </c>
      <c r="AS76" s="91">
        <v>0</v>
      </c>
      <c r="AT76" s="91">
        <v>0</v>
      </c>
      <c r="AU76" s="91">
        <v>0.63091482649842268</v>
      </c>
      <c r="AV76" s="91">
        <v>0</v>
      </c>
      <c r="AW76" s="91">
        <v>0</v>
      </c>
      <c r="AX76" s="91">
        <v>0.63091482649842268</v>
      </c>
      <c r="AY76" s="91">
        <v>0</v>
      </c>
      <c r="AZ76" s="91">
        <v>0.94637223974763407</v>
      </c>
      <c r="BA76" s="91">
        <v>0</v>
      </c>
      <c r="BB76" s="91">
        <v>0</v>
      </c>
      <c r="BC76" s="91">
        <v>0</v>
      </c>
      <c r="BD76" s="91">
        <v>0</v>
      </c>
      <c r="BE76" s="91">
        <v>0</v>
      </c>
      <c r="BF76" s="91">
        <v>0.31545741324921134</v>
      </c>
      <c r="BG76" s="91">
        <v>0</v>
      </c>
      <c r="BH76" s="91">
        <v>0</v>
      </c>
      <c r="BI76" s="91">
        <v>0</v>
      </c>
      <c r="BJ76" s="91">
        <v>0</v>
      </c>
      <c r="BK76" s="91">
        <v>0</v>
      </c>
      <c r="BL76" s="91">
        <v>0</v>
      </c>
      <c r="BM76" s="91">
        <v>0</v>
      </c>
      <c r="BN76" s="91">
        <v>0</v>
      </c>
      <c r="BO76" s="91">
        <v>0</v>
      </c>
      <c r="BP76" s="91">
        <v>0</v>
      </c>
      <c r="BQ76" s="91">
        <v>0</v>
      </c>
      <c r="BR76" s="91">
        <v>0</v>
      </c>
      <c r="BS76" s="91">
        <v>0</v>
      </c>
      <c r="BT76" s="91">
        <v>0</v>
      </c>
      <c r="BU76" s="91">
        <v>0</v>
      </c>
      <c r="BV76" s="91">
        <v>0.31545741324921134</v>
      </c>
      <c r="BW76" s="91">
        <v>0.31545741324921134</v>
      </c>
      <c r="CA76" s="91">
        <v>100</v>
      </c>
      <c r="CD76" s="91">
        <v>100</v>
      </c>
    </row>
    <row r="77" spans="1:82" x14ac:dyDescent="0.2">
      <c r="A77" s="47">
        <v>3</v>
      </c>
      <c r="B77" s="43">
        <v>44</v>
      </c>
      <c r="C77" s="43" t="s">
        <v>426</v>
      </c>
      <c r="D77" s="44">
        <v>236</v>
      </c>
      <c r="E77" s="101">
        <v>296</v>
      </c>
      <c r="F77" s="47">
        <v>244</v>
      </c>
      <c r="G77" s="60">
        <f>'[1]TOWER Revised Pollen - July ''08'!G78</f>
        <v>5658</v>
      </c>
      <c r="I77" s="91">
        <v>0</v>
      </c>
      <c r="J77" s="91">
        <v>0.390625</v>
      </c>
      <c r="K77" s="91">
        <v>0.390625</v>
      </c>
      <c r="L77" s="91">
        <v>0</v>
      </c>
      <c r="M77" s="91">
        <v>0</v>
      </c>
      <c r="N77" s="91">
        <v>1.5625</v>
      </c>
      <c r="O77" s="91">
        <v>4.6875</v>
      </c>
      <c r="P77" s="91">
        <v>0</v>
      </c>
      <c r="Q77" s="91">
        <v>0</v>
      </c>
      <c r="R77" s="91">
        <v>0.78125</v>
      </c>
      <c r="S77" s="91">
        <v>0</v>
      </c>
      <c r="T77" s="91">
        <v>0</v>
      </c>
      <c r="U77" s="91">
        <v>0.390625</v>
      </c>
      <c r="V77" s="91">
        <v>0.390625</v>
      </c>
      <c r="W77" s="91">
        <v>0</v>
      </c>
      <c r="X77" s="91">
        <v>0</v>
      </c>
      <c r="Y77" s="91">
        <v>0</v>
      </c>
      <c r="Z77" s="91">
        <v>0</v>
      </c>
      <c r="AA77" s="91">
        <v>0.390625</v>
      </c>
      <c r="AB77" s="91">
        <v>0</v>
      </c>
      <c r="AC77" s="91">
        <v>0.78125</v>
      </c>
      <c r="AD77" s="91">
        <v>0</v>
      </c>
      <c r="AE77" s="91">
        <v>10.546875</v>
      </c>
      <c r="AF77" s="91">
        <v>0.78125</v>
      </c>
      <c r="AG77" s="91">
        <v>51.171875</v>
      </c>
      <c r="AH77" s="91">
        <v>0</v>
      </c>
      <c r="AI77" s="91">
        <v>9.375</v>
      </c>
      <c r="AJ77" s="91">
        <v>0</v>
      </c>
      <c r="AK77" s="91">
        <v>18.359375</v>
      </c>
      <c r="AL77" s="91">
        <v>0</v>
      </c>
      <c r="AM77" s="91">
        <v>0</v>
      </c>
      <c r="AN77" s="91">
        <v>0.38610038610038611</v>
      </c>
      <c r="AO77" s="91">
        <v>0</v>
      </c>
      <c r="AP77" s="91">
        <v>0</v>
      </c>
      <c r="AQ77" s="91">
        <v>0</v>
      </c>
      <c r="AR77" s="91">
        <v>0</v>
      </c>
      <c r="AS77" s="91">
        <v>0</v>
      </c>
      <c r="AT77" s="91">
        <v>0</v>
      </c>
      <c r="AU77" s="91">
        <v>0.77220077220077221</v>
      </c>
      <c r="AV77" s="91">
        <v>0</v>
      </c>
      <c r="AW77" s="91">
        <v>0</v>
      </c>
      <c r="AX77" s="91">
        <v>0</v>
      </c>
      <c r="AY77" s="91">
        <v>0</v>
      </c>
      <c r="AZ77" s="91">
        <v>0</v>
      </c>
      <c r="BA77" s="91">
        <v>0</v>
      </c>
      <c r="BB77" s="91">
        <v>0</v>
      </c>
      <c r="BC77" s="91">
        <v>0</v>
      </c>
      <c r="BD77" s="91">
        <v>0</v>
      </c>
      <c r="BE77" s="91">
        <v>0</v>
      </c>
      <c r="BF77" s="91">
        <v>0</v>
      </c>
      <c r="BG77" s="91">
        <v>0</v>
      </c>
      <c r="BH77" s="91">
        <v>0</v>
      </c>
      <c r="BI77" s="91">
        <v>0</v>
      </c>
      <c r="BJ77" s="91">
        <v>0</v>
      </c>
      <c r="BK77" s="91">
        <v>0</v>
      </c>
      <c r="BL77" s="91">
        <v>0</v>
      </c>
      <c r="BM77" s="91">
        <v>0</v>
      </c>
      <c r="BN77" s="91">
        <v>0</v>
      </c>
      <c r="BO77" s="91">
        <v>0</v>
      </c>
      <c r="BP77" s="91">
        <v>0</v>
      </c>
      <c r="BQ77" s="91">
        <v>0</v>
      </c>
      <c r="BR77" s="91">
        <v>0</v>
      </c>
      <c r="BS77" s="91">
        <v>0</v>
      </c>
      <c r="BT77" s="91">
        <v>0</v>
      </c>
      <c r="BU77" s="91">
        <v>0</v>
      </c>
      <c r="BV77" s="91">
        <v>0</v>
      </c>
      <c r="BW77" s="91">
        <v>0</v>
      </c>
      <c r="CA77" s="91">
        <v>100</v>
      </c>
      <c r="CD77" s="91">
        <v>100</v>
      </c>
    </row>
    <row r="78" spans="1:82" x14ac:dyDescent="0.2">
      <c r="A78" s="47">
        <v>3</v>
      </c>
      <c r="B78" s="43">
        <v>45</v>
      </c>
      <c r="C78" s="43" t="s">
        <v>425</v>
      </c>
      <c r="D78" s="44">
        <v>237</v>
      </c>
      <c r="E78" s="100">
        <v>297</v>
      </c>
      <c r="F78" s="47">
        <v>241</v>
      </c>
      <c r="G78" s="60">
        <f>'[1]TOWER Revised Pollen - July ''08'!G79</f>
        <v>5697</v>
      </c>
      <c r="I78" s="91">
        <v>0.30864197530864196</v>
      </c>
      <c r="J78" s="91">
        <v>0</v>
      </c>
      <c r="K78" s="91">
        <v>0.61728395061728392</v>
      </c>
      <c r="L78" s="91">
        <v>0.61728395061728392</v>
      </c>
      <c r="M78" s="91">
        <v>0.30864197530864196</v>
      </c>
      <c r="N78" s="91">
        <v>0.61728395061728392</v>
      </c>
      <c r="O78" s="91">
        <v>7.4074074074074066</v>
      </c>
      <c r="P78" s="91">
        <v>0</v>
      </c>
      <c r="Q78" s="91">
        <v>0</v>
      </c>
      <c r="R78" s="91">
        <v>0</v>
      </c>
      <c r="S78" s="91">
        <v>0</v>
      </c>
      <c r="T78" s="91">
        <v>0.30864197530864196</v>
      </c>
      <c r="U78" s="91">
        <v>0</v>
      </c>
      <c r="V78" s="91">
        <v>0</v>
      </c>
      <c r="W78" s="91">
        <v>0.30864197530864196</v>
      </c>
      <c r="X78" s="91">
        <v>0</v>
      </c>
      <c r="Y78" s="91">
        <v>0</v>
      </c>
      <c r="Z78" s="91">
        <v>0.30864197530864196</v>
      </c>
      <c r="AA78" s="91">
        <v>0</v>
      </c>
      <c r="AB78" s="91">
        <v>0</v>
      </c>
      <c r="AC78" s="91">
        <v>1.8518518518518516</v>
      </c>
      <c r="AD78" s="91">
        <v>0</v>
      </c>
      <c r="AE78" s="91">
        <v>0.92592592592592582</v>
      </c>
      <c r="AF78" s="91">
        <v>7.098765432098765</v>
      </c>
      <c r="AG78" s="91">
        <v>57.407407407407405</v>
      </c>
      <c r="AH78" s="91">
        <v>0</v>
      </c>
      <c r="AI78" s="91">
        <v>4.9382716049382713</v>
      </c>
      <c r="AJ78" s="91">
        <v>0.30864197530864196</v>
      </c>
      <c r="AK78" s="91">
        <v>15.432098765432098</v>
      </c>
      <c r="AL78" s="91">
        <v>1.2345679012345678</v>
      </c>
      <c r="AM78" s="91">
        <v>0.58997050147492625</v>
      </c>
      <c r="AN78" s="91">
        <v>0.58997050147492625</v>
      </c>
      <c r="AO78" s="91">
        <v>0</v>
      </c>
      <c r="AP78" s="91">
        <v>0</v>
      </c>
      <c r="AQ78" s="91">
        <v>0</v>
      </c>
      <c r="AR78" s="91">
        <v>0</v>
      </c>
      <c r="AS78" s="91">
        <v>0</v>
      </c>
      <c r="AT78" s="91">
        <v>0</v>
      </c>
      <c r="AU78" s="91">
        <v>0.29498525073746312</v>
      </c>
      <c r="AV78" s="91">
        <v>0</v>
      </c>
      <c r="AW78" s="91">
        <v>0</v>
      </c>
      <c r="AX78" s="91">
        <v>0.58997050147492625</v>
      </c>
      <c r="AY78" s="91">
        <v>0</v>
      </c>
      <c r="AZ78" s="91">
        <v>0</v>
      </c>
      <c r="BA78" s="91">
        <v>0</v>
      </c>
      <c r="BB78" s="91">
        <v>0</v>
      </c>
      <c r="BC78" s="91">
        <v>0</v>
      </c>
      <c r="BD78" s="91">
        <v>0</v>
      </c>
      <c r="BE78" s="91">
        <v>0</v>
      </c>
      <c r="BF78" s="91">
        <v>0.29498525073746312</v>
      </c>
      <c r="BG78" s="91">
        <v>0</v>
      </c>
      <c r="BH78" s="91">
        <v>0.58997050147492625</v>
      </c>
      <c r="BI78" s="91">
        <v>0</v>
      </c>
      <c r="BJ78" s="91">
        <v>0</v>
      </c>
      <c r="BK78" s="91">
        <v>0</v>
      </c>
      <c r="BL78" s="91">
        <v>0</v>
      </c>
      <c r="BM78" s="91">
        <v>0</v>
      </c>
      <c r="BN78" s="91">
        <v>0</v>
      </c>
      <c r="BO78" s="91">
        <v>0</v>
      </c>
      <c r="BP78" s="91">
        <v>0</v>
      </c>
      <c r="BQ78" s="91">
        <v>0</v>
      </c>
      <c r="BR78" s="91">
        <v>0</v>
      </c>
      <c r="BS78" s="91">
        <v>0.58997050147492625</v>
      </c>
      <c r="BT78" s="91">
        <v>0</v>
      </c>
      <c r="BU78" s="91">
        <v>0</v>
      </c>
      <c r="BV78" s="91">
        <v>0.88495575221238942</v>
      </c>
      <c r="BW78" s="91">
        <v>0</v>
      </c>
      <c r="CA78" s="91">
        <v>100</v>
      </c>
      <c r="CD78" s="91">
        <v>100</v>
      </c>
    </row>
    <row r="79" spans="1:82" x14ac:dyDescent="0.2">
      <c r="A79" s="47">
        <v>3</v>
      </c>
      <c r="B79" s="43">
        <v>46</v>
      </c>
      <c r="C79" s="43" t="s">
        <v>425</v>
      </c>
      <c r="D79" s="44">
        <v>238</v>
      </c>
      <c r="E79" s="100">
        <v>298</v>
      </c>
      <c r="F79" s="47">
        <v>242</v>
      </c>
      <c r="G79" s="60">
        <f>'[1]TOWER Revised Pollen - July ''08'!G80</f>
        <v>5736</v>
      </c>
      <c r="I79" s="91">
        <v>0</v>
      </c>
      <c r="J79" s="91">
        <v>0.56338028169014087</v>
      </c>
      <c r="K79" s="91">
        <v>1.4084507042253522</v>
      </c>
      <c r="L79" s="91">
        <v>0.28169014084507044</v>
      </c>
      <c r="M79" s="91">
        <v>0.28169014084507044</v>
      </c>
      <c r="N79" s="91">
        <v>0.84507042253521114</v>
      </c>
      <c r="O79" s="91">
        <v>4.507042253521127</v>
      </c>
      <c r="P79" s="91">
        <v>0</v>
      </c>
      <c r="Q79" s="91">
        <v>0</v>
      </c>
      <c r="R79" s="91">
        <v>0</v>
      </c>
      <c r="S79" s="91">
        <v>0</v>
      </c>
      <c r="T79" s="91">
        <v>0</v>
      </c>
      <c r="U79" s="91">
        <v>0.28169014084507044</v>
      </c>
      <c r="V79" s="91">
        <v>0</v>
      </c>
      <c r="W79" s="91">
        <v>0</v>
      </c>
      <c r="X79" s="91">
        <v>0</v>
      </c>
      <c r="Y79" s="91">
        <v>0</v>
      </c>
      <c r="Z79" s="91">
        <v>0</v>
      </c>
      <c r="AA79" s="91">
        <v>0</v>
      </c>
      <c r="AB79" s="91">
        <v>0</v>
      </c>
      <c r="AC79" s="91">
        <v>0.56338028169014087</v>
      </c>
      <c r="AD79" s="91">
        <v>0</v>
      </c>
      <c r="AE79" s="91">
        <v>2.2535211267605635</v>
      </c>
      <c r="AF79" s="91">
        <v>5.6338028169014089</v>
      </c>
      <c r="AG79" s="91">
        <v>59.718309859154928</v>
      </c>
      <c r="AH79" s="91">
        <v>0</v>
      </c>
      <c r="AI79" s="91">
        <v>5.352112676056338</v>
      </c>
      <c r="AJ79" s="91">
        <v>0</v>
      </c>
      <c r="AK79" s="91">
        <v>17.464788732394364</v>
      </c>
      <c r="AL79" s="91">
        <v>0.84507042253521114</v>
      </c>
      <c r="AM79" s="91">
        <v>0.53475935828876997</v>
      </c>
      <c r="AN79" s="91">
        <v>0.53475935828876997</v>
      </c>
      <c r="AO79" s="91">
        <v>0</v>
      </c>
      <c r="AP79" s="91">
        <v>0</v>
      </c>
      <c r="AQ79" s="91">
        <v>0</v>
      </c>
      <c r="AR79" s="91">
        <v>0</v>
      </c>
      <c r="AS79" s="91">
        <v>0</v>
      </c>
      <c r="AT79" s="91">
        <v>0</v>
      </c>
      <c r="AU79" s="91">
        <v>0.26737967914438499</v>
      </c>
      <c r="AV79" s="91">
        <v>0</v>
      </c>
      <c r="AW79" s="91">
        <v>0</v>
      </c>
      <c r="AX79" s="91">
        <v>0.26737967914438499</v>
      </c>
      <c r="AY79" s="91">
        <v>0</v>
      </c>
      <c r="AZ79" s="91">
        <v>0</v>
      </c>
      <c r="BA79" s="91">
        <v>0</v>
      </c>
      <c r="BB79" s="91">
        <v>0</v>
      </c>
      <c r="BC79" s="91">
        <v>0</v>
      </c>
      <c r="BD79" s="91">
        <v>0</v>
      </c>
      <c r="BE79" s="91">
        <v>0</v>
      </c>
      <c r="BF79" s="91">
        <v>0.53475935828876997</v>
      </c>
      <c r="BG79" s="91">
        <v>0</v>
      </c>
      <c r="BH79" s="91">
        <v>1.3368983957219251</v>
      </c>
      <c r="BI79" s="91">
        <v>0</v>
      </c>
      <c r="BJ79" s="91">
        <v>0</v>
      </c>
      <c r="BK79" s="91">
        <v>0</v>
      </c>
      <c r="BL79" s="91">
        <v>0</v>
      </c>
      <c r="BM79" s="91">
        <v>0</v>
      </c>
      <c r="BN79" s="91">
        <v>0</v>
      </c>
      <c r="BO79" s="91">
        <v>0</v>
      </c>
      <c r="BP79" s="91">
        <v>0</v>
      </c>
      <c r="BQ79" s="91">
        <v>0</v>
      </c>
      <c r="BR79" s="91">
        <v>0</v>
      </c>
      <c r="BS79" s="91">
        <v>0</v>
      </c>
      <c r="BT79" s="91">
        <v>0</v>
      </c>
      <c r="BU79" s="91">
        <v>0</v>
      </c>
      <c r="BV79" s="91">
        <v>1.6042780748663104</v>
      </c>
      <c r="BW79" s="91">
        <v>0</v>
      </c>
      <c r="CA79" s="91">
        <v>100</v>
      </c>
      <c r="CD79" s="91">
        <v>100</v>
      </c>
    </row>
    <row r="80" spans="1:82" x14ac:dyDescent="0.2">
      <c r="A80" s="47">
        <v>3</v>
      </c>
      <c r="B80" s="43">
        <v>47</v>
      </c>
      <c r="C80" s="43" t="s">
        <v>425</v>
      </c>
      <c r="D80" s="44">
        <v>239</v>
      </c>
      <c r="E80" s="100">
        <v>299</v>
      </c>
      <c r="F80" s="47">
        <v>243</v>
      </c>
      <c r="G80" s="60">
        <f>'[1]TOWER Revised Pollen - July ''08'!G81</f>
        <v>5775</v>
      </c>
      <c r="I80" s="91">
        <v>0.30769230769230771</v>
      </c>
      <c r="J80" s="91">
        <v>0</v>
      </c>
      <c r="K80" s="91">
        <v>1.8461538461538463</v>
      </c>
      <c r="L80" s="91">
        <v>0.61538461538461542</v>
      </c>
      <c r="M80" s="91">
        <v>0</v>
      </c>
      <c r="N80" s="91">
        <v>0.92307692307692313</v>
      </c>
      <c r="O80" s="91">
        <v>3.6923076923076925</v>
      </c>
      <c r="P80" s="91">
        <v>0</v>
      </c>
      <c r="Q80" s="91">
        <v>0</v>
      </c>
      <c r="R80" s="91">
        <v>0</v>
      </c>
      <c r="S80" s="91">
        <v>0</v>
      </c>
      <c r="T80" s="91">
        <v>0</v>
      </c>
      <c r="U80" s="91">
        <v>0</v>
      </c>
      <c r="V80" s="91">
        <v>0</v>
      </c>
      <c r="W80" s="91">
        <v>0.61538461538461542</v>
      </c>
      <c r="X80" s="91">
        <v>0</v>
      </c>
      <c r="Y80" s="91">
        <v>0</v>
      </c>
      <c r="Z80" s="91">
        <v>0</v>
      </c>
      <c r="AA80" s="91">
        <v>0</v>
      </c>
      <c r="AB80" s="91">
        <v>0</v>
      </c>
      <c r="AC80" s="91">
        <v>0.30769230769230771</v>
      </c>
      <c r="AD80" s="91">
        <v>0.61538461538461542</v>
      </c>
      <c r="AE80" s="91">
        <v>2.1538461538461537</v>
      </c>
      <c r="AF80" s="91">
        <v>10.153846153846153</v>
      </c>
      <c r="AG80" s="91">
        <v>56.000000000000007</v>
      </c>
      <c r="AH80" s="91">
        <v>0</v>
      </c>
      <c r="AI80" s="91">
        <v>7.0769230769230766</v>
      </c>
      <c r="AJ80" s="91">
        <v>0</v>
      </c>
      <c r="AK80" s="91">
        <v>15.076923076923077</v>
      </c>
      <c r="AL80" s="91">
        <v>0.61538461538461542</v>
      </c>
      <c r="AM80" s="91">
        <v>0.58309037900874638</v>
      </c>
      <c r="AN80" s="91">
        <v>0.58309037900874638</v>
      </c>
      <c r="AO80" s="91">
        <v>0</v>
      </c>
      <c r="AP80" s="91">
        <v>0</v>
      </c>
      <c r="AQ80" s="91">
        <v>0.29154518950437319</v>
      </c>
      <c r="AR80" s="91">
        <v>0</v>
      </c>
      <c r="AS80" s="91">
        <v>0</v>
      </c>
      <c r="AT80" s="91">
        <v>0</v>
      </c>
      <c r="AU80" s="91">
        <v>0</v>
      </c>
      <c r="AV80" s="91">
        <v>0</v>
      </c>
      <c r="AW80" s="91">
        <v>0</v>
      </c>
      <c r="AX80" s="91">
        <v>0.58309037900874638</v>
      </c>
      <c r="AY80" s="91">
        <v>0</v>
      </c>
      <c r="AZ80" s="91">
        <v>0</v>
      </c>
      <c r="BA80" s="91">
        <v>0</v>
      </c>
      <c r="BB80" s="91">
        <v>0</v>
      </c>
      <c r="BC80" s="91">
        <v>0</v>
      </c>
      <c r="BD80" s="91">
        <v>0</v>
      </c>
      <c r="BE80" s="91">
        <v>0</v>
      </c>
      <c r="BF80" s="91">
        <v>0.29154518950437319</v>
      </c>
      <c r="BG80" s="91">
        <v>0</v>
      </c>
      <c r="BH80" s="91">
        <v>0.58309037900874638</v>
      </c>
      <c r="BI80" s="91">
        <v>0</v>
      </c>
      <c r="BJ80" s="91">
        <v>0</v>
      </c>
      <c r="BK80" s="91">
        <v>0</v>
      </c>
      <c r="BL80" s="91">
        <v>0</v>
      </c>
      <c r="BM80" s="91">
        <v>0</v>
      </c>
      <c r="BN80" s="91">
        <v>0</v>
      </c>
      <c r="BO80" s="91">
        <v>0</v>
      </c>
      <c r="BP80" s="91">
        <v>0</v>
      </c>
      <c r="BQ80" s="91">
        <v>0</v>
      </c>
      <c r="BR80" s="91">
        <v>0</v>
      </c>
      <c r="BS80" s="91">
        <v>0.29154518950437319</v>
      </c>
      <c r="BT80" s="91">
        <v>0</v>
      </c>
      <c r="BU80" s="91">
        <v>0</v>
      </c>
      <c r="BV80" s="91">
        <v>2.0408163265306123</v>
      </c>
      <c r="BW80" s="91">
        <v>0</v>
      </c>
      <c r="CA80" s="91">
        <v>100</v>
      </c>
      <c r="CD80" s="91">
        <v>100</v>
      </c>
    </row>
    <row r="81" spans="1:82" x14ac:dyDescent="0.2">
      <c r="A81" s="47">
        <v>3</v>
      </c>
      <c r="B81" s="43">
        <v>49</v>
      </c>
      <c r="C81" s="43" t="s">
        <v>425</v>
      </c>
      <c r="D81" s="44">
        <v>241</v>
      </c>
      <c r="E81" s="100">
        <v>301</v>
      </c>
      <c r="F81" s="47">
        <v>245</v>
      </c>
      <c r="G81" s="60">
        <f>'[1]TOWER Revised Pollen - July ''08'!G82</f>
        <v>5819</v>
      </c>
      <c r="I81" s="91">
        <v>0</v>
      </c>
      <c r="J81" s="91">
        <v>0.30959752321981426</v>
      </c>
      <c r="K81" s="91">
        <v>0.92879256965944268</v>
      </c>
      <c r="L81" s="91">
        <v>0</v>
      </c>
      <c r="M81" s="91">
        <v>0</v>
      </c>
      <c r="N81" s="91">
        <v>0.30959752321981426</v>
      </c>
      <c r="O81" s="91">
        <v>7.4303405572755414</v>
      </c>
      <c r="P81" s="91">
        <v>0.30959752321981426</v>
      </c>
      <c r="Q81" s="91">
        <v>0</v>
      </c>
      <c r="R81" s="91">
        <v>0</v>
      </c>
      <c r="S81" s="91">
        <v>0</v>
      </c>
      <c r="T81" s="91">
        <v>0</v>
      </c>
      <c r="U81" s="91">
        <v>0</v>
      </c>
      <c r="V81" s="91">
        <v>0</v>
      </c>
      <c r="W81" s="91">
        <v>0.30959752321981426</v>
      </c>
      <c r="X81" s="91">
        <v>0</v>
      </c>
      <c r="Y81" s="91">
        <v>0</v>
      </c>
      <c r="Z81" s="91">
        <v>0</v>
      </c>
      <c r="AA81" s="91">
        <v>0</v>
      </c>
      <c r="AB81" s="91">
        <v>0</v>
      </c>
      <c r="AC81" s="91">
        <v>0.61919504643962853</v>
      </c>
      <c r="AD81" s="91">
        <v>0</v>
      </c>
      <c r="AE81" s="91">
        <v>2.4767801857585141</v>
      </c>
      <c r="AF81" s="91">
        <v>10.216718266253871</v>
      </c>
      <c r="AG81" s="91">
        <v>57.894736842105267</v>
      </c>
      <c r="AH81" s="91">
        <v>0</v>
      </c>
      <c r="AI81" s="91">
        <v>4.643962848297214</v>
      </c>
      <c r="AJ81" s="91">
        <v>0</v>
      </c>
      <c r="AK81" s="91">
        <v>13.622291021671826</v>
      </c>
      <c r="AL81" s="91">
        <v>0.92879256965944268</v>
      </c>
      <c r="AM81" s="91">
        <v>1.4534883720930232</v>
      </c>
      <c r="AN81" s="91">
        <v>0.29069767441860467</v>
      </c>
      <c r="AO81" s="91">
        <v>0</v>
      </c>
      <c r="AP81" s="91">
        <v>0</v>
      </c>
      <c r="AQ81" s="91">
        <v>0</v>
      </c>
      <c r="AR81" s="91">
        <v>0</v>
      </c>
      <c r="AS81" s="91">
        <v>0</v>
      </c>
      <c r="AT81" s="91">
        <v>0.29069767441860467</v>
      </c>
      <c r="AU81" s="91">
        <v>0.58139534883720934</v>
      </c>
      <c r="AV81" s="91">
        <v>0</v>
      </c>
      <c r="AW81" s="91">
        <v>0</v>
      </c>
      <c r="AX81" s="91">
        <v>0.58139534883720934</v>
      </c>
      <c r="AY81" s="91">
        <v>0</v>
      </c>
      <c r="AZ81" s="91">
        <v>0</v>
      </c>
      <c r="BA81" s="91">
        <v>0</v>
      </c>
      <c r="BB81" s="91">
        <v>0</v>
      </c>
      <c r="BC81" s="91">
        <v>0</v>
      </c>
      <c r="BD81" s="91">
        <v>0</v>
      </c>
      <c r="BE81" s="91">
        <v>0</v>
      </c>
      <c r="BF81" s="91">
        <v>0.58139534883720934</v>
      </c>
      <c r="BG81" s="91">
        <v>0</v>
      </c>
      <c r="BH81" s="91">
        <v>0.29069767441860467</v>
      </c>
      <c r="BI81" s="91">
        <v>0</v>
      </c>
      <c r="BJ81" s="91">
        <v>0</v>
      </c>
      <c r="BK81" s="91">
        <v>0</v>
      </c>
      <c r="BL81" s="91">
        <v>0</v>
      </c>
      <c r="BM81" s="91">
        <v>0</v>
      </c>
      <c r="BN81" s="91">
        <v>0</v>
      </c>
      <c r="BO81" s="91">
        <v>0</v>
      </c>
      <c r="BP81" s="91">
        <v>0</v>
      </c>
      <c r="BQ81" s="91">
        <v>0</v>
      </c>
      <c r="BR81" s="91">
        <v>0</v>
      </c>
      <c r="BS81" s="91">
        <v>0.29069767441860467</v>
      </c>
      <c r="BT81" s="91">
        <v>0</v>
      </c>
      <c r="BU81" s="91">
        <v>0</v>
      </c>
      <c r="BV81" s="91">
        <v>1.7441860465116279</v>
      </c>
      <c r="BW81" s="91">
        <v>0</v>
      </c>
      <c r="CA81" s="91">
        <v>100</v>
      </c>
      <c r="CD81" s="91">
        <v>100</v>
      </c>
    </row>
    <row r="82" spans="1:82" x14ac:dyDescent="0.2">
      <c r="A82" s="47">
        <v>3</v>
      </c>
      <c r="B82" s="43">
        <v>50</v>
      </c>
      <c r="C82" s="43" t="s">
        <v>425</v>
      </c>
      <c r="D82" s="44">
        <v>242</v>
      </c>
      <c r="E82" s="100">
        <v>302</v>
      </c>
      <c r="F82" s="47">
        <v>246</v>
      </c>
      <c r="G82" s="60">
        <f>'[1]TOWER Revised Pollen - July ''08'!G83</f>
        <v>5825</v>
      </c>
      <c r="I82" s="91">
        <v>0</v>
      </c>
      <c r="J82" s="91">
        <v>0.5891016200294551</v>
      </c>
      <c r="K82" s="91">
        <v>1.4727540500736376</v>
      </c>
      <c r="L82" s="91">
        <v>0</v>
      </c>
      <c r="M82" s="91">
        <v>0.5891016200294551</v>
      </c>
      <c r="N82" s="91">
        <v>0.88365243004418259</v>
      </c>
      <c r="O82" s="91">
        <v>5.8910162002945503</v>
      </c>
      <c r="P82" s="91">
        <v>0</v>
      </c>
      <c r="Q82" s="91">
        <v>0</v>
      </c>
      <c r="R82" s="91">
        <v>0</v>
      </c>
      <c r="S82" s="91">
        <v>0</v>
      </c>
      <c r="T82" s="91">
        <v>0.29455081001472755</v>
      </c>
      <c r="U82" s="91">
        <v>0.5891016200294551</v>
      </c>
      <c r="V82" s="91">
        <v>0</v>
      </c>
      <c r="W82" s="91">
        <v>0.29455081001472755</v>
      </c>
      <c r="X82" s="91">
        <v>0</v>
      </c>
      <c r="Y82" s="91">
        <v>0</v>
      </c>
      <c r="Z82" s="91">
        <v>0</v>
      </c>
      <c r="AA82" s="91">
        <v>0</v>
      </c>
      <c r="AB82" s="91">
        <v>0</v>
      </c>
      <c r="AC82" s="91">
        <v>1.1782032400589102</v>
      </c>
      <c r="AD82" s="91">
        <v>0</v>
      </c>
      <c r="AE82" s="91">
        <v>0.88365243004418259</v>
      </c>
      <c r="AF82" s="91">
        <v>5.5964653902798238</v>
      </c>
      <c r="AG82" s="91">
        <v>63.770250368188506</v>
      </c>
      <c r="AH82" s="91">
        <v>0</v>
      </c>
      <c r="AI82" s="91">
        <v>8.5419734904270985</v>
      </c>
      <c r="AJ82" s="91">
        <v>0</v>
      </c>
      <c r="AK82" s="91">
        <v>8.5419734904270985</v>
      </c>
      <c r="AL82" s="91">
        <v>0.88365243004418259</v>
      </c>
      <c r="AM82" s="91">
        <v>1.1347517730496455</v>
      </c>
      <c r="AN82" s="91">
        <v>0.28368794326241137</v>
      </c>
      <c r="AO82" s="91">
        <v>0</v>
      </c>
      <c r="AP82" s="91">
        <v>0</v>
      </c>
      <c r="AQ82" s="91">
        <v>0.28368794326241137</v>
      </c>
      <c r="AR82" s="91">
        <v>0</v>
      </c>
      <c r="AS82" s="91">
        <v>0</v>
      </c>
      <c r="AT82" s="91">
        <v>0</v>
      </c>
      <c r="AU82" s="91">
        <v>0</v>
      </c>
      <c r="AV82" s="91">
        <v>0</v>
      </c>
      <c r="AW82" s="91">
        <v>0</v>
      </c>
      <c r="AX82" s="91">
        <v>0</v>
      </c>
      <c r="AY82" s="91">
        <v>0</v>
      </c>
      <c r="AZ82" s="91">
        <v>0.28368794326241137</v>
      </c>
      <c r="BA82" s="91">
        <v>0</v>
      </c>
      <c r="BB82" s="91">
        <v>0</v>
      </c>
      <c r="BC82" s="91">
        <v>0</v>
      </c>
      <c r="BD82" s="91">
        <v>0</v>
      </c>
      <c r="BE82" s="91">
        <v>0</v>
      </c>
      <c r="BF82" s="91">
        <v>0.28368794326241137</v>
      </c>
      <c r="BG82" s="91">
        <v>0</v>
      </c>
      <c r="BH82" s="91">
        <v>0</v>
      </c>
      <c r="BI82" s="91">
        <v>0</v>
      </c>
      <c r="BJ82" s="91">
        <v>0</v>
      </c>
      <c r="BK82" s="91">
        <v>0</v>
      </c>
      <c r="BL82" s="91">
        <v>0</v>
      </c>
      <c r="BM82" s="91">
        <v>0</v>
      </c>
      <c r="BN82" s="91">
        <v>0</v>
      </c>
      <c r="BO82" s="91">
        <v>0</v>
      </c>
      <c r="BP82" s="91">
        <v>0</v>
      </c>
      <c r="BQ82" s="91">
        <v>0.28368794326241137</v>
      </c>
      <c r="BR82" s="91">
        <v>0</v>
      </c>
      <c r="BS82" s="91">
        <v>0</v>
      </c>
      <c r="BT82" s="91">
        <v>0</v>
      </c>
      <c r="BU82" s="91">
        <v>0</v>
      </c>
      <c r="BV82" s="91">
        <v>0.56737588652482274</v>
      </c>
      <c r="BW82" s="91">
        <v>0.56737588652482274</v>
      </c>
      <c r="CA82" s="91">
        <v>100</v>
      </c>
      <c r="CD82" s="91">
        <v>100</v>
      </c>
    </row>
    <row r="83" spans="1:82" x14ac:dyDescent="0.2">
      <c r="A83" s="47">
        <v>3</v>
      </c>
      <c r="B83" s="43">
        <v>51</v>
      </c>
      <c r="C83" s="43" t="s">
        <v>425</v>
      </c>
      <c r="D83" s="44">
        <v>243</v>
      </c>
      <c r="E83" s="100">
        <v>303</v>
      </c>
      <c r="F83" s="47">
        <v>247</v>
      </c>
      <c r="G83" s="60">
        <f>'[1]TOWER Revised Pollen - July ''08'!G84</f>
        <v>5831</v>
      </c>
      <c r="I83" s="91">
        <v>0.33222591362126247</v>
      </c>
      <c r="J83" s="91">
        <v>0</v>
      </c>
      <c r="K83" s="91">
        <v>0.99667774086378735</v>
      </c>
      <c r="L83" s="91">
        <v>0.99667774086378735</v>
      </c>
      <c r="M83" s="91">
        <v>0.33222591362126247</v>
      </c>
      <c r="N83" s="91">
        <v>0.33222591362126247</v>
      </c>
      <c r="O83" s="91">
        <v>9.6345514950166127</v>
      </c>
      <c r="P83" s="91">
        <v>0</v>
      </c>
      <c r="Q83" s="91">
        <v>0</v>
      </c>
      <c r="R83" s="91">
        <v>0</v>
      </c>
      <c r="S83" s="91">
        <v>0</v>
      </c>
      <c r="T83" s="91">
        <v>0.33222591362126247</v>
      </c>
      <c r="U83" s="91">
        <v>0.33222591362126247</v>
      </c>
      <c r="V83" s="91">
        <v>0</v>
      </c>
      <c r="W83" s="91">
        <v>0</v>
      </c>
      <c r="X83" s="91">
        <v>0</v>
      </c>
      <c r="Y83" s="91">
        <v>0</v>
      </c>
      <c r="Z83" s="91">
        <v>0</v>
      </c>
      <c r="AA83" s="91">
        <v>0.66445182724252494</v>
      </c>
      <c r="AB83" s="91">
        <v>0</v>
      </c>
      <c r="AC83" s="91">
        <v>0.99667774086378735</v>
      </c>
      <c r="AD83" s="91">
        <v>2.3255813953488373</v>
      </c>
      <c r="AE83" s="91">
        <v>0.66445182724252494</v>
      </c>
      <c r="AF83" s="91">
        <v>7.3089700996677749</v>
      </c>
      <c r="AG83" s="91">
        <v>56.478405315614623</v>
      </c>
      <c r="AH83" s="91">
        <v>0</v>
      </c>
      <c r="AI83" s="91">
        <v>7.6411960132890364</v>
      </c>
      <c r="AJ83" s="91">
        <v>0</v>
      </c>
      <c r="AK83" s="91">
        <v>10.631229235880399</v>
      </c>
      <c r="AL83" s="91">
        <v>0</v>
      </c>
      <c r="AM83" s="91">
        <v>1.8575851393188854</v>
      </c>
      <c r="AN83" s="91">
        <v>0.30959752321981426</v>
      </c>
      <c r="AO83" s="91">
        <v>0</v>
      </c>
      <c r="AP83" s="91">
        <v>0</v>
      </c>
      <c r="AQ83" s="91">
        <v>0</v>
      </c>
      <c r="AR83" s="91">
        <v>0</v>
      </c>
      <c r="AS83" s="91">
        <v>0</v>
      </c>
      <c r="AT83" s="91">
        <v>0</v>
      </c>
      <c r="AU83" s="91">
        <v>0</v>
      </c>
      <c r="AV83" s="91">
        <v>0</v>
      </c>
      <c r="AW83" s="91">
        <v>0</v>
      </c>
      <c r="AX83" s="91">
        <v>0.61919504643962853</v>
      </c>
      <c r="AY83" s="91">
        <v>0</v>
      </c>
      <c r="AZ83" s="91">
        <v>0.92879256965944268</v>
      </c>
      <c r="BA83" s="91">
        <v>0</v>
      </c>
      <c r="BB83" s="91">
        <v>0</v>
      </c>
      <c r="BC83" s="91">
        <v>0</v>
      </c>
      <c r="BD83" s="91">
        <v>0</v>
      </c>
      <c r="BE83" s="91">
        <v>0</v>
      </c>
      <c r="BF83" s="91">
        <v>0.30959752321981426</v>
      </c>
      <c r="BG83" s="91">
        <v>0</v>
      </c>
      <c r="BH83" s="91">
        <v>0</v>
      </c>
      <c r="BI83" s="91">
        <v>0</v>
      </c>
      <c r="BJ83" s="91">
        <v>0</v>
      </c>
      <c r="BK83" s="91">
        <v>0</v>
      </c>
      <c r="BL83" s="91">
        <v>0</v>
      </c>
      <c r="BM83" s="91">
        <v>0</v>
      </c>
      <c r="BN83" s="91">
        <v>0</v>
      </c>
      <c r="BO83" s="91">
        <v>0.30959752321981426</v>
      </c>
      <c r="BP83" s="91">
        <v>0</v>
      </c>
      <c r="BQ83" s="91">
        <v>0</v>
      </c>
      <c r="BR83" s="91">
        <v>0</v>
      </c>
      <c r="BS83" s="91">
        <v>0.30959752321981426</v>
      </c>
      <c r="BT83" s="91">
        <v>0</v>
      </c>
      <c r="BU83" s="91">
        <v>0</v>
      </c>
      <c r="BV83" s="91">
        <v>1.2383900928792571</v>
      </c>
      <c r="BW83" s="91">
        <v>0.92879256965944268</v>
      </c>
      <c r="CA83" s="91">
        <v>100</v>
      </c>
      <c r="CD83" s="91">
        <v>100</v>
      </c>
    </row>
    <row r="84" spans="1:82" x14ac:dyDescent="0.2">
      <c r="A84" s="47">
        <v>3</v>
      </c>
      <c r="B84" s="43">
        <v>52</v>
      </c>
      <c r="C84" s="43" t="s">
        <v>425</v>
      </c>
      <c r="D84" s="44">
        <v>244</v>
      </c>
      <c r="E84" s="100">
        <v>304</v>
      </c>
      <c r="F84" s="47">
        <v>248</v>
      </c>
      <c r="G84" s="60">
        <f>'[1]TOWER Revised Pollen - July ''08'!G85</f>
        <v>5836</v>
      </c>
      <c r="I84" s="91">
        <v>0.33670033670033667</v>
      </c>
      <c r="J84" s="91">
        <v>1.6835016835016834</v>
      </c>
      <c r="K84" s="91">
        <v>1.3468013468013467</v>
      </c>
      <c r="L84" s="91">
        <v>0.33670033670033667</v>
      </c>
      <c r="M84" s="91">
        <v>0</v>
      </c>
      <c r="N84" s="91">
        <v>1.3468013468013467</v>
      </c>
      <c r="O84" s="91">
        <v>5.3872053872053867</v>
      </c>
      <c r="P84" s="91">
        <v>0</v>
      </c>
      <c r="Q84" s="91">
        <v>0</v>
      </c>
      <c r="R84" s="91">
        <v>0</v>
      </c>
      <c r="S84" s="91">
        <v>0</v>
      </c>
      <c r="T84" s="91">
        <v>0.33670033670033667</v>
      </c>
      <c r="U84" s="91">
        <v>0.67340067340067333</v>
      </c>
      <c r="V84" s="91">
        <v>0</v>
      </c>
      <c r="W84" s="91">
        <v>0.33670033670033667</v>
      </c>
      <c r="X84" s="91">
        <v>0</v>
      </c>
      <c r="Y84" s="91">
        <v>0</v>
      </c>
      <c r="Z84" s="91">
        <v>0</v>
      </c>
      <c r="AA84" s="91">
        <v>0</v>
      </c>
      <c r="AB84" s="91">
        <v>0</v>
      </c>
      <c r="AC84" s="91">
        <v>0</v>
      </c>
      <c r="AD84" s="91">
        <v>0</v>
      </c>
      <c r="AE84" s="91">
        <v>5.7239057239057241</v>
      </c>
      <c r="AF84" s="91">
        <v>11.447811447811448</v>
      </c>
      <c r="AG84" s="91">
        <v>49.158249158249156</v>
      </c>
      <c r="AH84" s="91">
        <v>0</v>
      </c>
      <c r="AI84" s="91">
        <v>7.4074074074074066</v>
      </c>
      <c r="AJ84" s="91">
        <v>0.33670033670033667</v>
      </c>
      <c r="AK84" s="91">
        <v>12.794612794612794</v>
      </c>
      <c r="AL84" s="91">
        <v>1.3468013468013467</v>
      </c>
      <c r="AM84" s="91">
        <v>1.2345679012345678</v>
      </c>
      <c r="AN84" s="91">
        <v>0.61728395061728392</v>
      </c>
      <c r="AO84" s="91">
        <v>0</v>
      </c>
      <c r="AP84" s="91">
        <v>0</v>
      </c>
      <c r="AQ84" s="91">
        <v>0</v>
      </c>
      <c r="AR84" s="91">
        <v>0</v>
      </c>
      <c r="AS84" s="91">
        <v>0</v>
      </c>
      <c r="AT84" s="91">
        <v>0.30864197530864196</v>
      </c>
      <c r="AU84" s="91">
        <v>0.61728395061728392</v>
      </c>
      <c r="AV84" s="91">
        <v>0</v>
      </c>
      <c r="AW84" s="91">
        <v>0</v>
      </c>
      <c r="AX84" s="91">
        <v>0.30864197530864196</v>
      </c>
      <c r="AY84" s="91">
        <v>0</v>
      </c>
      <c r="AZ84" s="91">
        <v>0.61728395061728392</v>
      </c>
      <c r="BA84" s="91">
        <v>0</v>
      </c>
      <c r="BB84" s="91">
        <v>0</v>
      </c>
      <c r="BC84" s="91">
        <v>0</v>
      </c>
      <c r="BD84" s="91">
        <v>0</v>
      </c>
      <c r="BE84" s="91">
        <v>0</v>
      </c>
      <c r="BF84" s="91">
        <v>0.92592592592592582</v>
      </c>
      <c r="BG84" s="91">
        <v>0</v>
      </c>
      <c r="BH84" s="91">
        <v>0.61728395061728392</v>
      </c>
      <c r="BI84" s="91">
        <v>0</v>
      </c>
      <c r="BJ84" s="91">
        <v>0</v>
      </c>
      <c r="BK84" s="91">
        <v>0</v>
      </c>
      <c r="BL84" s="91">
        <v>0</v>
      </c>
      <c r="BM84" s="91">
        <v>0</v>
      </c>
      <c r="BN84" s="91">
        <v>0</v>
      </c>
      <c r="BO84" s="91">
        <v>0</v>
      </c>
      <c r="BP84" s="91">
        <v>0</v>
      </c>
      <c r="BQ84" s="91">
        <v>0</v>
      </c>
      <c r="BR84" s="91">
        <v>0</v>
      </c>
      <c r="BS84" s="91">
        <v>0.30864197530864196</v>
      </c>
      <c r="BT84" s="91">
        <v>0</v>
      </c>
      <c r="BU84" s="91">
        <v>0</v>
      </c>
      <c r="BV84" s="91">
        <v>0.92592592592592582</v>
      </c>
      <c r="BW84" s="91">
        <v>1.8518518518518516</v>
      </c>
      <c r="CA84" s="91">
        <v>100</v>
      </c>
      <c r="CD84" s="91">
        <v>100</v>
      </c>
    </row>
    <row r="85" spans="1:82" x14ac:dyDescent="0.2">
      <c r="A85" s="47">
        <v>3</v>
      </c>
      <c r="B85" s="43">
        <v>53</v>
      </c>
      <c r="C85" s="43" t="s">
        <v>425</v>
      </c>
      <c r="D85" s="44">
        <v>245</v>
      </c>
      <c r="E85" s="100">
        <v>305</v>
      </c>
      <c r="F85" s="47">
        <v>249</v>
      </c>
      <c r="G85" s="60">
        <f>'[1]TOWER Revised Pollen - July ''08'!G86</f>
        <v>5842</v>
      </c>
      <c r="I85" s="91">
        <v>0</v>
      </c>
      <c r="J85" s="91">
        <v>0</v>
      </c>
      <c r="K85" s="91">
        <v>0.86580086580086579</v>
      </c>
      <c r="L85" s="91">
        <v>0.28860028860028858</v>
      </c>
      <c r="M85" s="91">
        <v>0.28860028860028858</v>
      </c>
      <c r="N85" s="91">
        <v>0.57720057720057716</v>
      </c>
      <c r="O85" s="91">
        <v>4.329004329004329</v>
      </c>
      <c r="P85" s="91">
        <v>0</v>
      </c>
      <c r="Q85" s="91">
        <v>0</v>
      </c>
      <c r="R85" s="91">
        <v>0</v>
      </c>
      <c r="S85" s="91">
        <v>0</v>
      </c>
      <c r="T85" s="91">
        <v>0.28860028860028858</v>
      </c>
      <c r="U85" s="91">
        <v>0.28860028860028858</v>
      </c>
      <c r="V85" s="91">
        <v>0</v>
      </c>
      <c r="W85" s="91">
        <v>0.28860028860028858</v>
      </c>
      <c r="X85" s="91">
        <v>0</v>
      </c>
      <c r="Y85" s="91">
        <v>0</v>
      </c>
      <c r="Z85" s="91">
        <v>0</v>
      </c>
      <c r="AA85" s="91">
        <v>0.28860028860028858</v>
      </c>
      <c r="AB85" s="91">
        <v>0</v>
      </c>
      <c r="AC85" s="91">
        <v>0.86580086580086579</v>
      </c>
      <c r="AD85" s="91">
        <v>0.57720057720057716</v>
      </c>
      <c r="AE85" s="91">
        <v>2.8860028860028861</v>
      </c>
      <c r="AF85" s="91">
        <v>6.637806637806638</v>
      </c>
      <c r="AG85" s="91">
        <v>59.884559884559884</v>
      </c>
      <c r="AH85" s="91">
        <v>0</v>
      </c>
      <c r="AI85" s="91">
        <v>10.966810966810966</v>
      </c>
      <c r="AJ85" s="91">
        <v>0</v>
      </c>
      <c r="AK85" s="91">
        <v>8.9466089466089471</v>
      </c>
      <c r="AL85" s="91">
        <v>1.7316017316017316</v>
      </c>
      <c r="AM85" s="91">
        <v>0.55172413793103448</v>
      </c>
      <c r="AN85" s="91">
        <v>0</v>
      </c>
      <c r="AO85" s="91">
        <v>0</v>
      </c>
      <c r="AP85" s="91">
        <v>0</v>
      </c>
      <c r="AQ85" s="91">
        <v>0</v>
      </c>
      <c r="AR85" s="91">
        <v>0</v>
      </c>
      <c r="AS85" s="91">
        <v>0</v>
      </c>
      <c r="AT85" s="91">
        <v>0</v>
      </c>
      <c r="AU85" s="91">
        <v>0.55172413793103448</v>
      </c>
      <c r="AV85" s="91">
        <v>0</v>
      </c>
      <c r="AW85" s="91">
        <v>0</v>
      </c>
      <c r="AX85" s="91">
        <v>0.55172413793103448</v>
      </c>
      <c r="AY85" s="91">
        <v>0</v>
      </c>
      <c r="AZ85" s="91">
        <v>0.27586206896551724</v>
      </c>
      <c r="BA85" s="91">
        <v>0</v>
      </c>
      <c r="BB85" s="91">
        <v>0</v>
      </c>
      <c r="BC85" s="91">
        <v>0</v>
      </c>
      <c r="BD85" s="91">
        <v>0</v>
      </c>
      <c r="BE85" s="91">
        <v>0</v>
      </c>
      <c r="BF85" s="91">
        <v>0.55172413793103448</v>
      </c>
      <c r="BG85" s="91">
        <v>0</v>
      </c>
      <c r="BH85" s="91">
        <v>0</v>
      </c>
      <c r="BI85" s="91">
        <v>0</v>
      </c>
      <c r="BJ85" s="91">
        <v>0</v>
      </c>
      <c r="BK85" s="91">
        <v>0</v>
      </c>
      <c r="BL85" s="91">
        <v>0</v>
      </c>
      <c r="BM85" s="91">
        <v>0</v>
      </c>
      <c r="BN85" s="91">
        <v>0</v>
      </c>
      <c r="BO85" s="91">
        <v>0.27586206896551724</v>
      </c>
      <c r="BP85" s="91">
        <v>0</v>
      </c>
      <c r="BQ85" s="91">
        <v>0</v>
      </c>
      <c r="BR85" s="91">
        <v>0</v>
      </c>
      <c r="BS85" s="91">
        <v>0.27586206896551724</v>
      </c>
      <c r="BT85" s="91">
        <v>0</v>
      </c>
      <c r="BU85" s="91">
        <v>0</v>
      </c>
      <c r="BV85" s="91">
        <v>1.103448275862069</v>
      </c>
      <c r="BW85" s="91">
        <v>0.27586206896551724</v>
      </c>
      <c r="CA85" s="91">
        <v>100</v>
      </c>
      <c r="CD85" s="91">
        <v>100</v>
      </c>
    </row>
    <row r="86" spans="1:82" x14ac:dyDescent="0.2">
      <c r="A86" s="47">
        <v>3</v>
      </c>
      <c r="B86" s="43">
        <v>54</v>
      </c>
      <c r="C86" s="43" t="s">
        <v>426</v>
      </c>
      <c r="D86" s="44">
        <v>246</v>
      </c>
      <c r="E86" s="100">
        <v>306</v>
      </c>
      <c r="F86" s="47">
        <v>254</v>
      </c>
      <c r="G86" s="60">
        <f>'[1]TOWER Revised Pollen - July ''08'!G87</f>
        <v>5861</v>
      </c>
      <c r="I86" s="91">
        <v>1.2269938650306749</v>
      </c>
      <c r="J86" s="91">
        <v>0</v>
      </c>
      <c r="K86" s="91">
        <v>0.30674846625766872</v>
      </c>
      <c r="L86" s="91">
        <v>0</v>
      </c>
      <c r="M86" s="91">
        <v>0</v>
      </c>
      <c r="N86" s="91">
        <v>0.92024539877300615</v>
      </c>
      <c r="O86" s="91">
        <v>5.5214723926380369</v>
      </c>
      <c r="P86" s="91">
        <v>0</v>
      </c>
      <c r="Q86" s="91">
        <v>0</v>
      </c>
      <c r="R86" s="91">
        <v>0.30674846625766872</v>
      </c>
      <c r="S86" s="91">
        <v>0</v>
      </c>
      <c r="T86" s="91">
        <v>0</v>
      </c>
      <c r="U86" s="91">
        <v>0</v>
      </c>
      <c r="V86" s="91">
        <v>0</v>
      </c>
      <c r="W86" s="91">
        <v>0</v>
      </c>
      <c r="X86" s="91">
        <v>0</v>
      </c>
      <c r="Y86" s="91">
        <v>0</v>
      </c>
      <c r="Z86" s="91">
        <v>0</v>
      </c>
      <c r="AA86" s="91">
        <v>0</v>
      </c>
      <c r="AB86" s="91">
        <v>0</v>
      </c>
      <c r="AC86" s="91">
        <v>0</v>
      </c>
      <c r="AD86" s="91">
        <v>1.5337423312883436</v>
      </c>
      <c r="AE86" s="91">
        <v>19.018404907975462</v>
      </c>
      <c r="AF86" s="91">
        <v>2.147239263803681</v>
      </c>
      <c r="AG86" s="91">
        <v>54.29447852760736</v>
      </c>
      <c r="AH86" s="91">
        <v>0</v>
      </c>
      <c r="AI86" s="91">
        <v>5.5214723926380369</v>
      </c>
      <c r="AJ86" s="91">
        <v>0</v>
      </c>
      <c r="AK86" s="91">
        <v>8.8957055214723919</v>
      </c>
      <c r="AL86" s="91">
        <v>0.30674846625766872</v>
      </c>
      <c r="AM86" s="91">
        <v>1.1976047904191618</v>
      </c>
      <c r="AN86" s="91">
        <v>0.29940119760479045</v>
      </c>
      <c r="AO86" s="91">
        <v>0</v>
      </c>
      <c r="AP86" s="91">
        <v>0</v>
      </c>
      <c r="AQ86" s="91">
        <v>0</v>
      </c>
      <c r="AR86" s="91">
        <v>0</v>
      </c>
      <c r="AS86" s="91">
        <v>0</v>
      </c>
      <c r="AT86" s="91">
        <v>0</v>
      </c>
      <c r="AU86" s="91">
        <v>0</v>
      </c>
      <c r="AV86" s="91">
        <v>0</v>
      </c>
      <c r="AW86" s="91">
        <v>0</v>
      </c>
      <c r="AX86" s="91">
        <v>0</v>
      </c>
      <c r="AY86" s="91">
        <v>0</v>
      </c>
      <c r="AZ86" s="91">
        <v>0</v>
      </c>
      <c r="BA86" s="91">
        <v>0</v>
      </c>
      <c r="BB86" s="91">
        <v>0</v>
      </c>
      <c r="BC86" s="91">
        <v>0</v>
      </c>
      <c r="BD86" s="91">
        <v>0.5988023952095809</v>
      </c>
      <c r="BE86" s="91">
        <v>0</v>
      </c>
      <c r="BF86" s="91">
        <v>0</v>
      </c>
      <c r="BG86" s="91">
        <v>0</v>
      </c>
      <c r="BH86" s="91">
        <v>0</v>
      </c>
      <c r="BI86" s="91">
        <v>0</v>
      </c>
      <c r="BJ86" s="91">
        <v>0</v>
      </c>
      <c r="BK86" s="91">
        <v>0</v>
      </c>
      <c r="BL86" s="91">
        <v>0</v>
      </c>
      <c r="BM86" s="91">
        <v>0</v>
      </c>
      <c r="BN86" s="91">
        <v>0</v>
      </c>
      <c r="BO86" s="91">
        <v>0</v>
      </c>
      <c r="BP86" s="91">
        <v>0</v>
      </c>
      <c r="BQ86" s="91">
        <v>0</v>
      </c>
      <c r="BR86" s="91">
        <v>0</v>
      </c>
      <c r="BS86" s="91">
        <v>0</v>
      </c>
      <c r="BT86" s="91">
        <v>0</v>
      </c>
      <c r="BU86" s="91">
        <v>0.29940119760479045</v>
      </c>
      <c r="BV86" s="91">
        <v>0</v>
      </c>
      <c r="BW86" s="91">
        <v>0</v>
      </c>
      <c r="CA86" s="91">
        <v>100</v>
      </c>
      <c r="CD86" s="91">
        <v>100</v>
      </c>
    </row>
    <row r="87" spans="1:82" x14ac:dyDescent="0.2">
      <c r="A87" s="47">
        <v>3</v>
      </c>
      <c r="B87" s="43">
        <v>55</v>
      </c>
      <c r="C87" s="43" t="s">
        <v>425</v>
      </c>
      <c r="D87" s="44">
        <v>247</v>
      </c>
      <c r="E87" s="100">
        <v>307</v>
      </c>
      <c r="F87" s="47">
        <v>251</v>
      </c>
      <c r="G87" s="60">
        <f>'[1]TOWER Revised Pollen - July ''08'!G88</f>
        <v>5880</v>
      </c>
      <c r="I87" s="91">
        <v>0.31847133757961787</v>
      </c>
      <c r="J87" s="91">
        <v>0.95541401273885351</v>
      </c>
      <c r="K87" s="91">
        <v>1.2738853503184715</v>
      </c>
      <c r="L87" s="91">
        <v>0</v>
      </c>
      <c r="M87" s="91">
        <v>0.63694267515923575</v>
      </c>
      <c r="N87" s="91">
        <v>1.2738853503184715</v>
      </c>
      <c r="O87" s="91">
        <v>7.0063694267515926</v>
      </c>
      <c r="P87" s="91">
        <v>0</v>
      </c>
      <c r="Q87" s="91">
        <v>0</v>
      </c>
      <c r="R87" s="91">
        <v>0</v>
      </c>
      <c r="S87" s="91">
        <v>0</v>
      </c>
      <c r="T87" s="91">
        <v>0</v>
      </c>
      <c r="U87" s="91">
        <v>0.63694267515923575</v>
      </c>
      <c r="V87" s="91">
        <v>0</v>
      </c>
      <c r="W87" s="91">
        <v>0.31847133757961787</v>
      </c>
      <c r="X87" s="91">
        <v>0</v>
      </c>
      <c r="Y87" s="91">
        <v>0</v>
      </c>
      <c r="Z87" s="91">
        <v>0</v>
      </c>
      <c r="AA87" s="91">
        <v>0</v>
      </c>
      <c r="AB87" s="91">
        <v>0</v>
      </c>
      <c r="AC87" s="91">
        <v>0.95541401273885351</v>
      </c>
      <c r="AD87" s="91">
        <v>0.95541401273885351</v>
      </c>
      <c r="AE87" s="91">
        <v>3.5031847133757963</v>
      </c>
      <c r="AF87" s="91">
        <v>10.509554140127388</v>
      </c>
      <c r="AG87" s="91">
        <v>49.681528662420384</v>
      </c>
      <c r="AH87" s="91">
        <v>0</v>
      </c>
      <c r="AI87" s="91">
        <v>10.191082802547772</v>
      </c>
      <c r="AJ87" s="91">
        <v>0</v>
      </c>
      <c r="AK87" s="91">
        <v>9.8726114649681538</v>
      </c>
      <c r="AL87" s="91">
        <v>1.910828025477707</v>
      </c>
      <c r="AM87" s="91">
        <v>0.59701492537313439</v>
      </c>
      <c r="AN87" s="91">
        <v>0.59701492537313439</v>
      </c>
      <c r="AO87" s="91">
        <v>0</v>
      </c>
      <c r="AP87" s="91">
        <v>0</v>
      </c>
      <c r="AQ87" s="91">
        <v>0</v>
      </c>
      <c r="AR87" s="91">
        <v>0</v>
      </c>
      <c r="AS87" s="91">
        <v>0</v>
      </c>
      <c r="AT87" s="91">
        <v>0</v>
      </c>
      <c r="AU87" s="91">
        <v>0.29850746268656719</v>
      </c>
      <c r="AV87" s="91">
        <v>0</v>
      </c>
      <c r="AW87" s="91">
        <v>0</v>
      </c>
      <c r="AX87" s="91">
        <v>0.29850746268656719</v>
      </c>
      <c r="AY87" s="91">
        <v>0</v>
      </c>
      <c r="AZ87" s="91">
        <v>0.59701492537313439</v>
      </c>
      <c r="BA87" s="91">
        <v>0</v>
      </c>
      <c r="BB87" s="91">
        <v>0</v>
      </c>
      <c r="BC87" s="91">
        <v>0</v>
      </c>
      <c r="BD87" s="91">
        <v>0</v>
      </c>
      <c r="BE87" s="91">
        <v>0</v>
      </c>
      <c r="BF87" s="91">
        <v>0</v>
      </c>
      <c r="BG87" s="91">
        <v>0</v>
      </c>
      <c r="BH87" s="91">
        <v>0</v>
      </c>
      <c r="BI87" s="91">
        <v>0</v>
      </c>
      <c r="BJ87" s="91">
        <v>0</v>
      </c>
      <c r="BK87" s="91">
        <v>0</v>
      </c>
      <c r="BL87" s="91">
        <v>0</v>
      </c>
      <c r="BM87" s="91">
        <v>0</v>
      </c>
      <c r="BN87" s="91">
        <v>0.29850746268656719</v>
      </c>
      <c r="BO87" s="91">
        <v>0.29850746268656719</v>
      </c>
      <c r="BP87" s="91">
        <v>0</v>
      </c>
      <c r="BQ87" s="91">
        <v>0</v>
      </c>
      <c r="BR87" s="91">
        <v>0</v>
      </c>
      <c r="BS87" s="91">
        <v>0.89552238805970152</v>
      </c>
      <c r="BT87" s="91">
        <v>0</v>
      </c>
      <c r="BU87" s="91">
        <v>0</v>
      </c>
      <c r="BV87" s="91">
        <v>2.3880597014925375</v>
      </c>
      <c r="BW87" s="91">
        <v>0</v>
      </c>
      <c r="CA87" s="91">
        <v>100</v>
      </c>
      <c r="CD87" s="91">
        <v>100</v>
      </c>
    </row>
    <row r="88" spans="1:82" x14ac:dyDescent="0.2">
      <c r="A88" s="47">
        <v>3</v>
      </c>
      <c r="B88" s="43">
        <v>56</v>
      </c>
      <c r="C88" s="43" t="s">
        <v>425</v>
      </c>
      <c r="D88" s="44">
        <v>248</v>
      </c>
      <c r="E88" s="100">
        <v>308</v>
      </c>
      <c r="F88" s="47">
        <v>252</v>
      </c>
      <c r="G88" s="60">
        <f>'[1]TOWER Revised Pollen - July ''08'!G89</f>
        <v>5899</v>
      </c>
      <c r="I88" s="91">
        <v>0.33277870216306155</v>
      </c>
      <c r="J88" s="91">
        <v>0</v>
      </c>
      <c r="K88" s="91">
        <v>2.3294509151414311</v>
      </c>
      <c r="L88" s="91">
        <v>0.33277870216306155</v>
      </c>
      <c r="M88" s="91">
        <v>0</v>
      </c>
      <c r="N88" s="91">
        <v>0.33277870216306155</v>
      </c>
      <c r="O88" s="91">
        <v>5.3244592346089847</v>
      </c>
      <c r="P88" s="91">
        <v>0.66555740432612309</v>
      </c>
      <c r="Q88" s="91">
        <v>0</v>
      </c>
      <c r="R88" s="91">
        <v>0</v>
      </c>
      <c r="S88" s="91">
        <v>0</v>
      </c>
      <c r="T88" s="91">
        <v>0.33277870216306155</v>
      </c>
      <c r="U88" s="91">
        <v>0.33277870216306155</v>
      </c>
      <c r="V88" s="91">
        <v>0</v>
      </c>
      <c r="W88" s="91">
        <v>0.99833610648918469</v>
      </c>
      <c r="X88" s="91">
        <v>0</v>
      </c>
      <c r="Y88" s="91">
        <v>0</v>
      </c>
      <c r="Z88" s="91">
        <v>0</v>
      </c>
      <c r="AA88" s="91">
        <v>0.33277870216306155</v>
      </c>
      <c r="AB88" s="91">
        <v>0</v>
      </c>
      <c r="AC88" s="91">
        <v>0.66555740432612309</v>
      </c>
      <c r="AD88" s="91">
        <v>0.66555740432612309</v>
      </c>
      <c r="AE88" s="91">
        <v>2.3294509151414311</v>
      </c>
      <c r="AF88" s="91">
        <v>18.302828618968388</v>
      </c>
      <c r="AG88" s="91">
        <v>55.407653910149747</v>
      </c>
      <c r="AH88" s="91">
        <v>0</v>
      </c>
      <c r="AI88" s="91">
        <v>5.9900166389351082</v>
      </c>
      <c r="AJ88" s="91">
        <v>0</v>
      </c>
      <c r="AK88" s="91">
        <v>5.3244592346089847</v>
      </c>
      <c r="AL88" s="91">
        <v>0</v>
      </c>
      <c r="AM88" s="91">
        <v>1.206636500754148</v>
      </c>
      <c r="AN88" s="91">
        <v>0.90497737556561098</v>
      </c>
      <c r="AO88" s="91">
        <v>0</v>
      </c>
      <c r="AP88" s="91">
        <v>0</v>
      </c>
      <c r="AQ88" s="91">
        <v>1.206636500754148</v>
      </c>
      <c r="AR88" s="91">
        <v>0.60331825037707398</v>
      </c>
      <c r="AS88" s="91">
        <v>0</v>
      </c>
      <c r="AT88" s="91">
        <v>0</v>
      </c>
      <c r="AU88" s="91">
        <v>1.206636500754148</v>
      </c>
      <c r="AV88" s="91">
        <v>0</v>
      </c>
      <c r="AW88" s="91">
        <v>0</v>
      </c>
      <c r="AX88" s="91">
        <v>0.60331825037707398</v>
      </c>
      <c r="AY88" s="91">
        <v>0</v>
      </c>
      <c r="AZ88" s="91">
        <v>1.206636500754148</v>
      </c>
      <c r="BA88" s="91">
        <v>0</v>
      </c>
      <c r="BB88" s="91">
        <v>0</v>
      </c>
      <c r="BC88" s="91">
        <v>0</v>
      </c>
      <c r="BD88" s="91">
        <v>0</v>
      </c>
      <c r="BE88" s="91">
        <v>0</v>
      </c>
      <c r="BF88" s="91">
        <v>0.30165912518853699</v>
      </c>
      <c r="BG88" s="91">
        <v>0</v>
      </c>
      <c r="BH88" s="91">
        <v>0</v>
      </c>
      <c r="BI88" s="91">
        <v>0</v>
      </c>
      <c r="BJ88" s="91">
        <v>0.30165912518853699</v>
      </c>
      <c r="BK88" s="91">
        <v>0</v>
      </c>
      <c r="BL88" s="91">
        <v>0</v>
      </c>
      <c r="BM88" s="91">
        <v>0</v>
      </c>
      <c r="BN88" s="91">
        <v>0</v>
      </c>
      <c r="BO88" s="91">
        <v>0</v>
      </c>
      <c r="BP88" s="91">
        <v>0</v>
      </c>
      <c r="BQ88" s="91">
        <v>0</v>
      </c>
      <c r="BR88" s="91">
        <v>0</v>
      </c>
      <c r="BS88" s="91">
        <v>0.60331825037707398</v>
      </c>
      <c r="BT88" s="91">
        <v>0</v>
      </c>
      <c r="BU88" s="91">
        <v>0</v>
      </c>
      <c r="BV88" s="91">
        <v>0.60331825037707398</v>
      </c>
      <c r="BW88" s="91">
        <v>0.60331825037707398</v>
      </c>
      <c r="CA88" s="91">
        <v>100</v>
      </c>
      <c r="CD88" s="91">
        <v>100</v>
      </c>
    </row>
    <row r="89" spans="1:82" x14ac:dyDescent="0.2">
      <c r="A89" s="47">
        <v>3</v>
      </c>
      <c r="B89" s="43">
        <v>57</v>
      </c>
      <c r="C89" s="43" t="s">
        <v>425</v>
      </c>
      <c r="D89" s="44">
        <v>249</v>
      </c>
      <c r="E89" s="100">
        <v>309</v>
      </c>
      <c r="F89" s="47">
        <v>253</v>
      </c>
      <c r="G89" s="60">
        <f>'[1]TOWER Revised Pollen - July ''08'!G90</f>
        <v>5917</v>
      </c>
      <c r="I89" s="91">
        <v>0</v>
      </c>
      <c r="J89" s="91">
        <v>1.2251148545176112</v>
      </c>
      <c r="K89" s="91">
        <v>1.8376722817764166</v>
      </c>
      <c r="L89" s="91">
        <v>0</v>
      </c>
      <c r="M89" s="91">
        <v>0</v>
      </c>
      <c r="N89" s="91">
        <v>0</v>
      </c>
      <c r="O89" s="91">
        <v>3.6753445635528332</v>
      </c>
      <c r="P89" s="91">
        <v>0</v>
      </c>
      <c r="Q89" s="91">
        <v>0</v>
      </c>
      <c r="R89" s="91">
        <v>0</v>
      </c>
      <c r="S89" s="91">
        <v>0</v>
      </c>
      <c r="T89" s="91">
        <v>0</v>
      </c>
      <c r="U89" s="91">
        <v>0.30627871362940279</v>
      </c>
      <c r="V89" s="91">
        <v>0</v>
      </c>
      <c r="W89" s="91">
        <v>0</v>
      </c>
      <c r="X89" s="91">
        <v>0</v>
      </c>
      <c r="Y89" s="91">
        <v>0</v>
      </c>
      <c r="Z89" s="91">
        <v>0</v>
      </c>
      <c r="AA89" s="91">
        <v>0.30627871362940279</v>
      </c>
      <c r="AB89" s="91">
        <v>0</v>
      </c>
      <c r="AC89" s="91">
        <v>0.30627871362940279</v>
      </c>
      <c r="AD89" s="91">
        <v>0</v>
      </c>
      <c r="AE89" s="91">
        <v>2.1439509954058193</v>
      </c>
      <c r="AF89" s="91">
        <v>9.8009188361408892</v>
      </c>
      <c r="AG89" s="91">
        <v>66.003062787136287</v>
      </c>
      <c r="AH89" s="91">
        <v>0</v>
      </c>
      <c r="AI89" s="91">
        <v>9.4946401225114858</v>
      </c>
      <c r="AJ89" s="91">
        <v>0</v>
      </c>
      <c r="AK89" s="91">
        <v>4.2879019908116387</v>
      </c>
      <c r="AL89" s="91">
        <v>0.61255742725880558</v>
      </c>
      <c r="AM89" s="91">
        <v>1.4513788098693758</v>
      </c>
      <c r="AN89" s="91">
        <v>1.1611030478955007</v>
      </c>
      <c r="AO89" s="91">
        <v>0</v>
      </c>
      <c r="AP89" s="91">
        <v>0</v>
      </c>
      <c r="AQ89" s="91">
        <v>0</v>
      </c>
      <c r="AR89" s="91">
        <v>0.29027576197387517</v>
      </c>
      <c r="AS89" s="91">
        <v>0</v>
      </c>
      <c r="AT89" s="91">
        <v>0</v>
      </c>
      <c r="AU89" s="91">
        <v>0.29027576197387517</v>
      </c>
      <c r="AV89" s="91">
        <v>0</v>
      </c>
      <c r="AW89" s="91">
        <v>0</v>
      </c>
      <c r="AX89" s="91">
        <v>0.29027576197387517</v>
      </c>
      <c r="AY89" s="91">
        <v>0</v>
      </c>
      <c r="AZ89" s="91">
        <v>0.29027576197387517</v>
      </c>
      <c r="BA89" s="91">
        <v>0</v>
      </c>
      <c r="BB89" s="91">
        <v>0</v>
      </c>
      <c r="BC89" s="91">
        <v>0</v>
      </c>
      <c r="BD89" s="91">
        <v>0</v>
      </c>
      <c r="BE89" s="91">
        <v>0</v>
      </c>
      <c r="BF89" s="91">
        <v>0</v>
      </c>
      <c r="BG89" s="91">
        <v>0</v>
      </c>
      <c r="BH89" s="91">
        <v>0</v>
      </c>
      <c r="BI89" s="91">
        <v>0</v>
      </c>
      <c r="BJ89" s="91">
        <v>0</v>
      </c>
      <c r="BK89" s="91">
        <v>0</v>
      </c>
      <c r="BL89" s="91">
        <v>0</v>
      </c>
      <c r="BM89" s="91">
        <v>0</v>
      </c>
      <c r="BN89" s="91">
        <v>0</v>
      </c>
      <c r="BO89" s="91">
        <v>0</v>
      </c>
      <c r="BP89" s="91">
        <v>0</v>
      </c>
      <c r="BQ89" s="91">
        <v>0</v>
      </c>
      <c r="BR89" s="91">
        <v>0</v>
      </c>
      <c r="BS89" s="91">
        <v>0.29027576197387517</v>
      </c>
      <c r="BT89" s="91">
        <v>0</v>
      </c>
      <c r="BU89" s="91">
        <v>0</v>
      </c>
      <c r="BV89" s="91">
        <v>0.29027576197387517</v>
      </c>
      <c r="BW89" s="91">
        <v>0.8708272859216255</v>
      </c>
      <c r="CA89" s="91">
        <v>100</v>
      </c>
      <c r="CD89" s="91">
        <v>100</v>
      </c>
    </row>
    <row r="90" spans="1:82" x14ac:dyDescent="0.2">
      <c r="A90" s="47">
        <v>3</v>
      </c>
      <c r="B90" s="43">
        <v>59</v>
      </c>
      <c r="C90" s="43" t="s">
        <v>425</v>
      </c>
      <c r="D90" s="44">
        <v>251</v>
      </c>
      <c r="E90" s="100">
        <v>311</v>
      </c>
      <c r="F90" s="47">
        <v>255</v>
      </c>
      <c r="G90" s="60">
        <f>'[1]TOWER Revised Pollen - July ''08'!G91</f>
        <v>5951</v>
      </c>
      <c r="I90" s="91">
        <v>0</v>
      </c>
      <c r="J90" s="91">
        <v>0.62992125984251968</v>
      </c>
      <c r="K90" s="91">
        <v>0.62992125984251968</v>
      </c>
      <c r="L90" s="91">
        <v>0.94488188976377951</v>
      </c>
      <c r="M90" s="91">
        <v>0</v>
      </c>
      <c r="N90" s="91">
        <v>0</v>
      </c>
      <c r="O90" s="91">
        <v>6.6141732283464565</v>
      </c>
      <c r="P90" s="91">
        <v>0.31496062992125984</v>
      </c>
      <c r="Q90" s="91">
        <v>0</v>
      </c>
      <c r="R90" s="91">
        <v>0</v>
      </c>
      <c r="S90" s="91">
        <v>0</v>
      </c>
      <c r="T90" s="91">
        <v>0.31496062992125984</v>
      </c>
      <c r="U90" s="91">
        <v>0</v>
      </c>
      <c r="V90" s="91">
        <v>0.31496062992125984</v>
      </c>
      <c r="W90" s="91">
        <v>0.62992125984251968</v>
      </c>
      <c r="X90" s="91">
        <v>0</v>
      </c>
      <c r="Y90" s="91">
        <v>0</v>
      </c>
      <c r="Z90" s="91">
        <v>0</v>
      </c>
      <c r="AA90" s="91">
        <v>0.31496062992125984</v>
      </c>
      <c r="AB90" s="91">
        <v>0</v>
      </c>
      <c r="AC90" s="91">
        <v>0.31496062992125984</v>
      </c>
      <c r="AD90" s="91">
        <v>0</v>
      </c>
      <c r="AE90" s="91">
        <v>0.62992125984251968</v>
      </c>
      <c r="AF90" s="91">
        <v>11.968503937007874</v>
      </c>
      <c r="AG90" s="91">
        <v>66.614173228346445</v>
      </c>
      <c r="AH90" s="91">
        <v>0</v>
      </c>
      <c r="AI90" s="91">
        <v>5.984251968503937</v>
      </c>
      <c r="AJ90" s="91">
        <v>0</v>
      </c>
      <c r="AK90" s="91">
        <v>3.4645669291338583</v>
      </c>
      <c r="AL90" s="91">
        <v>0.31496062992125984</v>
      </c>
      <c r="AM90" s="91">
        <v>0.30534351145038169</v>
      </c>
      <c r="AN90" s="91">
        <v>0.61068702290076338</v>
      </c>
      <c r="AO90" s="91">
        <v>0</v>
      </c>
      <c r="AP90" s="91">
        <v>0</v>
      </c>
      <c r="AQ90" s="91">
        <v>0</v>
      </c>
      <c r="AR90" s="91">
        <v>0</v>
      </c>
      <c r="AS90" s="91">
        <v>0</v>
      </c>
      <c r="AT90" s="91">
        <v>0</v>
      </c>
      <c r="AU90" s="91">
        <v>0.30534351145038169</v>
      </c>
      <c r="AV90" s="91">
        <v>0</v>
      </c>
      <c r="AW90" s="91">
        <v>0</v>
      </c>
      <c r="AX90" s="91">
        <v>0</v>
      </c>
      <c r="AY90" s="91">
        <v>0</v>
      </c>
      <c r="AZ90" s="91">
        <v>0.61068702290076338</v>
      </c>
      <c r="BA90" s="91">
        <v>0</v>
      </c>
      <c r="BB90" s="91">
        <v>0</v>
      </c>
      <c r="BC90" s="91">
        <v>0</v>
      </c>
      <c r="BD90" s="91">
        <v>0</v>
      </c>
      <c r="BE90" s="91">
        <v>0</v>
      </c>
      <c r="BF90" s="91">
        <v>0</v>
      </c>
      <c r="BG90" s="91">
        <v>0</v>
      </c>
      <c r="BH90" s="91">
        <v>0</v>
      </c>
      <c r="BI90" s="91">
        <v>0</v>
      </c>
      <c r="BJ90" s="91">
        <v>0</v>
      </c>
      <c r="BK90" s="91">
        <v>0</v>
      </c>
      <c r="BL90" s="91">
        <v>0</v>
      </c>
      <c r="BM90" s="91">
        <v>0</v>
      </c>
      <c r="BN90" s="91">
        <v>0</v>
      </c>
      <c r="BO90" s="91">
        <v>0</v>
      </c>
      <c r="BP90" s="91">
        <v>0</v>
      </c>
      <c r="BQ90" s="91">
        <v>0</v>
      </c>
      <c r="BR90" s="91">
        <v>0</v>
      </c>
      <c r="BS90" s="91">
        <v>0</v>
      </c>
      <c r="BT90" s="91">
        <v>0</v>
      </c>
      <c r="BU90" s="91">
        <v>0</v>
      </c>
      <c r="BV90" s="91">
        <v>0.91603053435114512</v>
      </c>
      <c r="BW90" s="91">
        <v>0.30534351145038169</v>
      </c>
      <c r="CA90" s="91">
        <v>100</v>
      </c>
      <c r="CD90" s="91">
        <v>100</v>
      </c>
    </row>
    <row r="91" spans="1:82" x14ac:dyDescent="0.2">
      <c r="A91" s="47">
        <v>3</v>
      </c>
      <c r="B91" s="43">
        <v>60</v>
      </c>
      <c r="C91" s="43" t="s">
        <v>425</v>
      </c>
      <c r="D91" s="44">
        <v>252</v>
      </c>
      <c r="E91" s="100">
        <v>312</v>
      </c>
      <c r="F91" s="47">
        <v>256</v>
      </c>
      <c r="G91" s="60">
        <f>'[1]TOWER Revised Pollen - July ''08'!G92</f>
        <v>5966</v>
      </c>
      <c r="I91" s="91">
        <v>0</v>
      </c>
      <c r="J91" s="91">
        <v>0.68376068376068377</v>
      </c>
      <c r="K91" s="91">
        <v>0.68376068376068377</v>
      </c>
      <c r="L91" s="91">
        <v>0</v>
      </c>
      <c r="M91" s="91">
        <v>0.34188034188034189</v>
      </c>
      <c r="N91" s="91">
        <v>0.68376068376068377</v>
      </c>
      <c r="O91" s="91">
        <v>8.5470085470085468</v>
      </c>
      <c r="P91" s="91">
        <v>0</v>
      </c>
      <c r="Q91" s="91">
        <v>0</v>
      </c>
      <c r="R91" s="91">
        <v>0</v>
      </c>
      <c r="S91" s="91">
        <v>0</v>
      </c>
      <c r="T91" s="91">
        <v>0</v>
      </c>
      <c r="U91" s="91">
        <v>0</v>
      </c>
      <c r="V91" s="91">
        <v>0</v>
      </c>
      <c r="W91" s="91">
        <v>0.34188034188034189</v>
      </c>
      <c r="X91" s="91">
        <v>0</v>
      </c>
      <c r="Y91" s="91">
        <v>0</v>
      </c>
      <c r="Z91" s="91">
        <v>0</v>
      </c>
      <c r="AA91" s="91">
        <v>0</v>
      </c>
      <c r="AB91" s="91">
        <v>0</v>
      </c>
      <c r="AC91" s="91">
        <v>1.0256410256410255</v>
      </c>
      <c r="AD91" s="91">
        <v>0</v>
      </c>
      <c r="AE91" s="91">
        <v>3.7606837606837606</v>
      </c>
      <c r="AF91" s="91">
        <v>16.752136752136749</v>
      </c>
      <c r="AG91" s="91">
        <v>53.846153846153847</v>
      </c>
      <c r="AH91" s="91">
        <v>0</v>
      </c>
      <c r="AI91" s="91">
        <v>7.1794871794871788</v>
      </c>
      <c r="AJ91" s="91">
        <v>0</v>
      </c>
      <c r="AK91" s="91">
        <v>5.1282051282051277</v>
      </c>
      <c r="AL91" s="91">
        <v>1.0256410256410255</v>
      </c>
      <c r="AM91" s="91">
        <v>0.64829821717990277</v>
      </c>
      <c r="AN91" s="91">
        <v>0.64829821717990277</v>
      </c>
      <c r="AO91" s="91">
        <v>0</v>
      </c>
      <c r="AP91" s="91">
        <v>0</v>
      </c>
      <c r="AQ91" s="91">
        <v>0</v>
      </c>
      <c r="AR91" s="91">
        <v>0</v>
      </c>
      <c r="AS91" s="91">
        <v>0</v>
      </c>
      <c r="AT91" s="91">
        <v>0</v>
      </c>
      <c r="AU91" s="91">
        <v>0.64829821717990277</v>
      </c>
      <c r="AV91" s="91">
        <v>0</v>
      </c>
      <c r="AW91" s="91">
        <v>0</v>
      </c>
      <c r="AX91" s="91">
        <v>0.32414910858995138</v>
      </c>
      <c r="AY91" s="91">
        <v>0</v>
      </c>
      <c r="AZ91" s="91">
        <v>0.97244732576985426</v>
      </c>
      <c r="BA91" s="91">
        <v>0</v>
      </c>
      <c r="BB91" s="91">
        <v>0</v>
      </c>
      <c r="BC91" s="91">
        <v>0</v>
      </c>
      <c r="BD91" s="91">
        <v>0</v>
      </c>
      <c r="BE91" s="91">
        <v>0</v>
      </c>
      <c r="BF91" s="91">
        <v>0.64829821717990277</v>
      </c>
      <c r="BG91" s="91">
        <v>0</v>
      </c>
      <c r="BH91" s="91">
        <v>0</v>
      </c>
      <c r="BI91" s="91">
        <v>0</v>
      </c>
      <c r="BJ91" s="91">
        <v>0</v>
      </c>
      <c r="BK91" s="91">
        <v>0</v>
      </c>
      <c r="BL91" s="91">
        <v>0</v>
      </c>
      <c r="BM91" s="91">
        <v>0</v>
      </c>
      <c r="BN91" s="91">
        <v>0</v>
      </c>
      <c r="BO91" s="91">
        <v>0</v>
      </c>
      <c r="BP91" s="91">
        <v>0</v>
      </c>
      <c r="BQ91" s="91">
        <v>0</v>
      </c>
      <c r="BR91" s="91">
        <v>0</v>
      </c>
      <c r="BS91" s="91">
        <v>0.32414910858995138</v>
      </c>
      <c r="BT91" s="91">
        <v>0</v>
      </c>
      <c r="BU91" s="91">
        <v>0</v>
      </c>
      <c r="BV91" s="91">
        <v>0.64829821717990277</v>
      </c>
      <c r="BW91" s="91">
        <v>0.32414910858995138</v>
      </c>
      <c r="CA91" s="91">
        <v>100</v>
      </c>
      <c r="CD91" s="91">
        <v>100</v>
      </c>
    </row>
    <row r="92" spans="1:82" x14ac:dyDescent="0.2">
      <c r="A92" s="47">
        <v>3</v>
      </c>
      <c r="B92" s="43">
        <v>61</v>
      </c>
      <c r="C92" s="43" t="s">
        <v>425</v>
      </c>
      <c r="D92" s="44">
        <v>253</v>
      </c>
      <c r="E92" s="100">
        <v>313</v>
      </c>
      <c r="F92" s="47">
        <v>257</v>
      </c>
      <c r="G92" s="60">
        <f>'[1]TOWER Revised Pollen - July ''08'!G93</f>
        <v>5981</v>
      </c>
      <c r="I92" s="91">
        <v>0</v>
      </c>
      <c r="J92" s="91">
        <v>0.29411764705882354</v>
      </c>
      <c r="K92" s="91">
        <v>1.7647058823529411</v>
      </c>
      <c r="L92" s="91">
        <v>0</v>
      </c>
      <c r="M92" s="91">
        <v>0</v>
      </c>
      <c r="N92" s="91">
        <v>0.58823529411764708</v>
      </c>
      <c r="O92" s="91">
        <v>4.117647058823529</v>
      </c>
      <c r="P92" s="91">
        <v>0.29411764705882354</v>
      </c>
      <c r="Q92" s="91">
        <v>0</v>
      </c>
      <c r="R92" s="91">
        <v>0</v>
      </c>
      <c r="S92" s="91">
        <v>0</v>
      </c>
      <c r="T92" s="91">
        <v>0</v>
      </c>
      <c r="U92" s="91">
        <v>0</v>
      </c>
      <c r="V92" s="91">
        <v>0</v>
      </c>
      <c r="W92" s="91">
        <v>0.58823529411764708</v>
      </c>
      <c r="X92" s="91">
        <v>0</v>
      </c>
      <c r="Y92" s="91">
        <v>0</v>
      </c>
      <c r="Z92" s="91">
        <v>0</v>
      </c>
      <c r="AA92" s="91">
        <v>0</v>
      </c>
      <c r="AB92" s="91">
        <v>0</v>
      </c>
      <c r="AC92" s="91">
        <v>0.29411764705882354</v>
      </c>
      <c r="AD92" s="91">
        <v>0</v>
      </c>
      <c r="AE92" s="91">
        <v>4.117647058823529</v>
      </c>
      <c r="AF92" s="91">
        <v>11.176470588235295</v>
      </c>
      <c r="AG92" s="91">
        <v>63.823529411764703</v>
      </c>
      <c r="AH92" s="91">
        <v>0</v>
      </c>
      <c r="AI92" s="91">
        <v>7.9411764705882346</v>
      </c>
      <c r="AJ92" s="91">
        <v>0</v>
      </c>
      <c r="AK92" s="91">
        <v>4.4117647058823533</v>
      </c>
      <c r="AL92" s="91">
        <v>0.58823529411764708</v>
      </c>
      <c r="AM92" s="91">
        <v>0.28328611898016998</v>
      </c>
      <c r="AN92" s="91">
        <v>0</v>
      </c>
      <c r="AO92" s="91">
        <v>0</v>
      </c>
      <c r="AP92" s="91">
        <v>0</v>
      </c>
      <c r="AQ92" s="91">
        <v>0</v>
      </c>
      <c r="AR92" s="91">
        <v>0</v>
      </c>
      <c r="AS92" s="91">
        <v>0</v>
      </c>
      <c r="AT92" s="91">
        <v>0</v>
      </c>
      <c r="AU92" s="91">
        <v>1.1331444759206799</v>
      </c>
      <c r="AV92" s="91">
        <v>0</v>
      </c>
      <c r="AW92" s="91">
        <v>0</v>
      </c>
      <c r="AX92" s="91">
        <v>0</v>
      </c>
      <c r="AY92" s="91">
        <v>0</v>
      </c>
      <c r="AZ92" s="91">
        <v>0</v>
      </c>
      <c r="BA92" s="91">
        <v>0</v>
      </c>
      <c r="BB92" s="91">
        <v>0</v>
      </c>
      <c r="BC92" s="91">
        <v>0</v>
      </c>
      <c r="BD92" s="91">
        <v>0</v>
      </c>
      <c r="BE92" s="91">
        <v>0</v>
      </c>
      <c r="BF92" s="91">
        <v>0</v>
      </c>
      <c r="BG92" s="91">
        <v>0</v>
      </c>
      <c r="BH92" s="91">
        <v>0</v>
      </c>
      <c r="BI92" s="91">
        <v>0</v>
      </c>
      <c r="BJ92" s="91">
        <v>0</v>
      </c>
      <c r="BK92" s="91">
        <v>0</v>
      </c>
      <c r="BL92" s="91">
        <v>0.28328611898016998</v>
      </c>
      <c r="BM92" s="91">
        <v>0</v>
      </c>
      <c r="BN92" s="91">
        <v>0</v>
      </c>
      <c r="BO92" s="91">
        <v>0</v>
      </c>
      <c r="BP92" s="91">
        <v>0</v>
      </c>
      <c r="BQ92" s="91">
        <v>0.28328611898016998</v>
      </c>
      <c r="BR92" s="91">
        <v>0</v>
      </c>
      <c r="BS92" s="91">
        <v>0.84985835694051004</v>
      </c>
      <c r="BT92" s="91">
        <v>0</v>
      </c>
      <c r="BU92" s="91">
        <v>0</v>
      </c>
      <c r="BV92" s="91">
        <v>0.84985835694051004</v>
      </c>
      <c r="BW92" s="91">
        <v>0</v>
      </c>
      <c r="CA92" s="91">
        <v>100</v>
      </c>
      <c r="CD92" s="91">
        <v>100</v>
      </c>
    </row>
    <row r="93" spans="1:82" x14ac:dyDescent="0.2">
      <c r="A93" s="47">
        <v>3</v>
      </c>
      <c r="B93" s="43">
        <v>62</v>
      </c>
      <c r="C93" s="43" t="s">
        <v>425</v>
      </c>
      <c r="D93" s="44">
        <v>254</v>
      </c>
      <c r="E93" s="100">
        <v>314</v>
      </c>
      <c r="F93" s="47">
        <v>258</v>
      </c>
      <c r="G93" s="60">
        <f>'[1]TOWER Revised Pollen - July ''08'!G94</f>
        <v>5996</v>
      </c>
      <c r="I93" s="91">
        <v>0</v>
      </c>
      <c r="J93" s="91">
        <v>0.64308681672025725</v>
      </c>
      <c r="K93" s="91">
        <v>0.32154340836012862</v>
      </c>
      <c r="L93" s="91">
        <v>0</v>
      </c>
      <c r="M93" s="91">
        <v>0</v>
      </c>
      <c r="N93" s="91">
        <v>0.96463022508038598</v>
      </c>
      <c r="O93" s="91">
        <v>9.6463022508038581</v>
      </c>
      <c r="P93" s="91">
        <v>0</v>
      </c>
      <c r="Q93" s="91">
        <v>0</v>
      </c>
      <c r="R93" s="91">
        <v>0</v>
      </c>
      <c r="S93" s="91">
        <v>0</v>
      </c>
      <c r="T93" s="91">
        <v>0</v>
      </c>
      <c r="U93" s="91">
        <v>0.32154340836012862</v>
      </c>
      <c r="V93" s="91">
        <v>0</v>
      </c>
      <c r="W93" s="91">
        <v>0.32154340836012862</v>
      </c>
      <c r="X93" s="91">
        <v>0</v>
      </c>
      <c r="Y93" s="91">
        <v>0</v>
      </c>
      <c r="Z93" s="91">
        <v>0</v>
      </c>
      <c r="AA93" s="91">
        <v>0</v>
      </c>
      <c r="AB93" s="91">
        <v>0</v>
      </c>
      <c r="AC93" s="91">
        <v>0.32154340836012862</v>
      </c>
      <c r="AD93" s="91">
        <v>0.32154340836012862</v>
      </c>
      <c r="AE93" s="91">
        <v>4.180064308681672</v>
      </c>
      <c r="AF93" s="91">
        <v>10.289389067524116</v>
      </c>
      <c r="AG93" s="91">
        <v>59.485530546623799</v>
      </c>
      <c r="AH93" s="91">
        <v>0</v>
      </c>
      <c r="AI93" s="91">
        <v>8.6816720257234739</v>
      </c>
      <c r="AJ93" s="91">
        <v>0</v>
      </c>
      <c r="AK93" s="91">
        <v>2.572347266881029</v>
      </c>
      <c r="AL93" s="91">
        <v>1.929260450160772</v>
      </c>
      <c r="AM93" s="91">
        <v>0.30864197530864196</v>
      </c>
      <c r="AN93" s="91">
        <v>0.30864197530864196</v>
      </c>
      <c r="AO93" s="91">
        <v>0</v>
      </c>
      <c r="AP93" s="91">
        <v>0</v>
      </c>
      <c r="AQ93" s="91">
        <v>0</v>
      </c>
      <c r="AR93" s="91">
        <v>0</v>
      </c>
      <c r="AS93" s="91">
        <v>0</v>
      </c>
      <c r="AT93" s="91">
        <v>0</v>
      </c>
      <c r="AU93" s="91">
        <v>0</v>
      </c>
      <c r="AV93" s="91">
        <v>0</v>
      </c>
      <c r="AW93" s="91">
        <v>0</v>
      </c>
      <c r="AX93" s="91">
        <v>0.30864197530864196</v>
      </c>
      <c r="AY93" s="91">
        <v>0</v>
      </c>
      <c r="AZ93" s="91">
        <v>0</v>
      </c>
      <c r="BA93" s="91">
        <v>0</v>
      </c>
      <c r="BB93" s="91">
        <v>0</v>
      </c>
      <c r="BC93" s="91">
        <v>0</v>
      </c>
      <c r="BD93" s="91">
        <v>0</v>
      </c>
      <c r="BE93" s="91">
        <v>0</v>
      </c>
      <c r="BF93" s="91">
        <v>0.92592592592592582</v>
      </c>
      <c r="BG93" s="91">
        <v>0</v>
      </c>
      <c r="BH93" s="91">
        <v>0</v>
      </c>
      <c r="BI93" s="91">
        <v>0</v>
      </c>
      <c r="BJ93" s="91">
        <v>0</v>
      </c>
      <c r="BK93" s="91">
        <v>0</v>
      </c>
      <c r="BL93" s="91">
        <v>0</v>
      </c>
      <c r="BM93" s="91">
        <v>0</v>
      </c>
      <c r="BN93" s="91">
        <v>0</v>
      </c>
      <c r="BO93" s="91">
        <v>0.30864197530864196</v>
      </c>
      <c r="BP93" s="91">
        <v>0</v>
      </c>
      <c r="BQ93" s="91">
        <v>0</v>
      </c>
      <c r="BR93" s="91">
        <v>0</v>
      </c>
      <c r="BS93" s="91">
        <v>0</v>
      </c>
      <c r="BT93" s="91">
        <v>0</v>
      </c>
      <c r="BU93" s="91">
        <v>0</v>
      </c>
      <c r="BV93" s="91">
        <v>0.92592592592592582</v>
      </c>
      <c r="BW93" s="91">
        <v>0.92592592592592582</v>
      </c>
      <c r="CA93" s="91">
        <v>100</v>
      </c>
      <c r="CD93" s="91">
        <v>100</v>
      </c>
    </row>
    <row r="94" spans="1:82" x14ac:dyDescent="0.2">
      <c r="A94" s="47">
        <v>3</v>
      </c>
      <c r="B94" s="43">
        <v>63</v>
      </c>
      <c r="C94" s="43" t="s">
        <v>425</v>
      </c>
      <c r="D94" s="44">
        <v>255</v>
      </c>
      <c r="E94" s="100">
        <v>315</v>
      </c>
      <c r="F94" s="47">
        <v>259</v>
      </c>
      <c r="G94" s="60">
        <f>'[1]TOWER Revised Pollen - July ''08'!G95</f>
        <v>6011</v>
      </c>
      <c r="I94" s="91">
        <v>0</v>
      </c>
      <c r="J94" s="91">
        <v>1.6313213703099509</v>
      </c>
      <c r="K94" s="91">
        <v>0.32626427406199021</v>
      </c>
      <c r="L94" s="91">
        <v>0.32626427406199021</v>
      </c>
      <c r="M94" s="91">
        <v>0.32626427406199021</v>
      </c>
      <c r="N94" s="91">
        <v>0</v>
      </c>
      <c r="O94" s="91">
        <v>7.504078303425775</v>
      </c>
      <c r="P94" s="91">
        <v>0.65252854812398042</v>
      </c>
      <c r="Q94" s="91">
        <v>0</v>
      </c>
      <c r="R94" s="91">
        <v>0</v>
      </c>
      <c r="S94" s="91">
        <v>0</v>
      </c>
      <c r="T94" s="91">
        <v>0</v>
      </c>
      <c r="U94" s="91">
        <v>0</v>
      </c>
      <c r="V94" s="91">
        <v>0</v>
      </c>
      <c r="W94" s="91">
        <v>0</v>
      </c>
      <c r="X94" s="91">
        <v>0</v>
      </c>
      <c r="Y94" s="91">
        <v>0</v>
      </c>
      <c r="Z94" s="91">
        <v>0</v>
      </c>
      <c r="AA94" s="91">
        <v>0</v>
      </c>
      <c r="AB94" s="91">
        <v>0</v>
      </c>
      <c r="AC94" s="91">
        <v>0.32626427406199021</v>
      </c>
      <c r="AD94" s="91">
        <v>0.32626427406199021</v>
      </c>
      <c r="AE94" s="91">
        <v>2.2838499184339316</v>
      </c>
      <c r="AF94" s="91">
        <v>7.504078303425775</v>
      </c>
      <c r="AG94" s="91">
        <v>70.636215334420882</v>
      </c>
      <c r="AH94" s="91">
        <v>0</v>
      </c>
      <c r="AI94" s="91">
        <v>5.2202283849918434</v>
      </c>
      <c r="AJ94" s="91">
        <v>0</v>
      </c>
      <c r="AK94" s="91">
        <v>2.6101141924959217</v>
      </c>
      <c r="AL94" s="91">
        <v>0.32626427406199021</v>
      </c>
      <c r="AM94" s="91">
        <v>0</v>
      </c>
      <c r="AN94" s="91">
        <v>0.31201248049921998</v>
      </c>
      <c r="AO94" s="91">
        <v>0</v>
      </c>
      <c r="AP94" s="91">
        <v>0</v>
      </c>
      <c r="AQ94" s="91">
        <v>0</v>
      </c>
      <c r="AR94" s="91">
        <v>0</v>
      </c>
      <c r="AS94" s="91">
        <v>0</v>
      </c>
      <c r="AT94" s="91">
        <v>0</v>
      </c>
      <c r="AU94" s="91">
        <v>0.31201248049921998</v>
      </c>
      <c r="AV94" s="91">
        <v>0</v>
      </c>
      <c r="AW94" s="91">
        <v>0</v>
      </c>
      <c r="AX94" s="91">
        <v>0.31201248049921998</v>
      </c>
      <c r="AY94" s="91">
        <v>0</v>
      </c>
      <c r="AZ94" s="91">
        <v>0.31201248049921998</v>
      </c>
      <c r="BA94" s="91">
        <v>0</v>
      </c>
      <c r="BB94" s="91">
        <v>0</v>
      </c>
      <c r="BC94" s="91">
        <v>0</v>
      </c>
      <c r="BD94" s="91">
        <v>0</v>
      </c>
      <c r="BE94" s="91">
        <v>0</v>
      </c>
      <c r="BF94" s="91">
        <v>0.31201248049921998</v>
      </c>
      <c r="BG94" s="91">
        <v>0</v>
      </c>
      <c r="BH94" s="91">
        <v>0</v>
      </c>
      <c r="BI94" s="91">
        <v>0</v>
      </c>
      <c r="BJ94" s="91">
        <v>0</v>
      </c>
      <c r="BK94" s="91">
        <v>0</v>
      </c>
      <c r="BL94" s="91">
        <v>0</v>
      </c>
      <c r="BM94" s="91">
        <v>0</v>
      </c>
      <c r="BN94" s="91">
        <v>0</v>
      </c>
      <c r="BO94" s="91">
        <v>0.31201248049921998</v>
      </c>
      <c r="BP94" s="91">
        <v>0</v>
      </c>
      <c r="BQ94" s="91">
        <v>0</v>
      </c>
      <c r="BR94" s="91">
        <v>0</v>
      </c>
      <c r="BS94" s="91">
        <v>1.5600624024960998</v>
      </c>
      <c r="BT94" s="91">
        <v>0</v>
      </c>
      <c r="BU94" s="91">
        <v>0</v>
      </c>
      <c r="BV94" s="91">
        <v>0.62402496099843996</v>
      </c>
      <c r="BW94" s="91">
        <v>0.31201248049921998</v>
      </c>
      <c r="CA94" s="91">
        <v>100</v>
      </c>
      <c r="CD94" s="91">
        <v>100</v>
      </c>
    </row>
    <row r="95" spans="1:82" x14ac:dyDescent="0.2">
      <c r="A95" s="47">
        <v>3</v>
      </c>
      <c r="B95" s="43">
        <v>64</v>
      </c>
      <c r="C95" s="43" t="s">
        <v>426</v>
      </c>
      <c r="D95" s="44">
        <v>256</v>
      </c>
      <c r="E95" s="100">
        <v>316</v>
      </c>
      <c r="F95" s="47">
        <v>264</v>
      </c>
      <c r="G95" s="60">
        <f>'[1]TOWER Revised Pollen - July ''08'!G96</f>
        <v>6031</v>
      </c>
      <c r="I95" s="91">
        <v>0</v>
      </c>
      <c r="J95" s="91">
        <v>0</v>
      </c>
      <c r="K95" s="91">
        <v>0.39761431411530812</v>
      </c>
      <c r="L95" s="91">
        <v>0</v>
      </c>
      <c r="M95" s="91">
        <v>0</v>
      </c>
      <c r="N95" s="91">
        <v>0.39761431411530812</v>
      </c>
      <c r="O95" s="91">
        <v>7.1570576540755466</v>
      </c>
      <c r="P95" s="91">
        <v>0</v>
      </c>
      <c r="Q95" s="91">
        <v>0</v>
      </c>
      <c r="R95" s="91">
        <v>0</v>
      </c>
      <c r="S95" s="91">
        <v>0</v>
      </c>
      <c r="T95" s="91">
        <v>0</v>
      </c>
      <c r="U95" s="91">
        <v>0</v>
      </c>
      <c r="V95" s="91">
        <v>0</v>
      </c>
      <c r="W95" s="91">
        <v>0</v>
      </c>
      <c r="X95" s="91">
        <v>0</v>
      </c>
      <c r="Y95" s="91">
        <v>0</v>
      </c>
      <c r="Z95" s="91">
        <v>0</v>
      </c>
      <c r="AA95" s="91">
        <v>0</v>
      </c>
      <c r="AB95" s="91">
        <v>0</v>
      </c>
      <c r="AC95" s="91">
        <v>0.79522862823061624</v>
      </c>
      <c r="AD95" s="91">
        <v>0</v>
      </c>
      <c r="AE95" s="91">
        <v>13.320079522862823</v>
      </c>
      <c r="AF95" s="91">
        <v>1.9880715705765408</v>
      </c>
      <c r="AG95" s="91">
        <v>68.389662027832998</v>
      </c>
      <c r="AH95" s="91">
        <v>0</v>
      </c>
      <c r="AI95" s="91">
        <v>6.7594433399602387</v>
      </c>
      <c r="AJ95" s="91">
        <v>0</v>
      </c>
      <c r="AK95" s="91">
        <v>0.79522862823061624</v>
      </c>
      <c r="AL95" s="91">
        <v>0</v>
      </c>
      <c r="AM95" s="91">
        <v>0</v>
      </c>
      <c r="AN95" s="91">
        <v>0.38834951456310679</v>
      </c>
      <c r="AO95" s="91">
        <v>0</v>
      </c>
      <c r="AP95" s="91">
        <v>0</v>
      </c>
      <c r="AQ95" s="91">
        <v>0</v>
      </c>
      <c r="AR95" s="91">
        <v>0</v>
      </c>
      <c r="AS95" s="91">
        <v>0</v>
      </c>
      <c r="AT95" s="91">
        <v>0</v>
      </c>
      <c r="AU95" s="91">
        <v>1.5533980582524272</v>
      </c>
      <c r="AV95" s="91">
        <v>0</v>
      </c>
      <c r="AW95" s="91">
        <v>0</v>
      </c>
      <c r="AX95" s="91">
        <v>0</v>
      </c>
      <c r="AY95" s="91">
        <v>0</v>
      </c>
      <c r="AZ95" s="91">
        <v>0</v>
      </c>
      <c r="BA95" s="91">
        <v>0</v>
      </c>
      <c r="BB95" s="91">
        <v>0</v>
      </c>
      <c r="BC95" s="91">
        <v>0</v>
      </c>
      <c r="BD95" s="91">
        <v>0</v>
      </c>
      <c r="BE95" s="91">
        <v>0</v>
      </c>
      <c r="BF95" s="91">
        <v>0</v>
      </c>
      <c r="BG95" s="91">
        <v>0</v>
      </c>
      <c r="BH95" s="91">
        <v>0</v>
      </c>
      <c r="BI95" s="91">
        <v>0</v>
      </c>
      <c r="BJ95" s="91">
        <v>0</v>
      </c>
      <c r="BK95" s="91">
        <v>0</v>
      </c>
      <c r="BL95" s="91">
        <v>0</v>
      </c>
      <c r="BM95" s="91">
        <v>0</v>
      </c>
      <c r="BN95" s="91">
        <v>0</v>
      </c>
      <c r="BO95" s="91">
        <v>0</v>
      </c>
      <c r="BP95" s="91">
        <v>0</v>
      </c>
      <c r="BQ95" s="91">
        <v>0</v>
      </c>
      <c r="BR95" s="91">
        <v>0</v>
      </c>
      <c r="BS95" s="91">
        <v>0</v>
      </c>
      <c r="BT95" s="91">
        <v>0.38834951456310679</v>
      </c>
      <c r="BU95" s="91">
        <v>0</v>
      </c>
      <c r="BV95" s="91">
        <v>0</v>
      </c>
      <c r="BW95" s="91">
        <v>0</v>
      </c>
      <c r="CA95" s="91">
        <v>100</v>
      </c>
      <c r="CD95" s="91">
        <v>100</v>
      </c>
    </row>
    <row r="96" spans="1:82" x14ac:dyDescent="0.2">
      <c r="A96" s="47">
        <v>3</v>
      </c>
      <c r="B96" s="43">
        <v>65</v>
      </c>
      <c r="C96" s="43" t="s">
        <v>425</v>
      </c>
      <c r="D96" s="44">
        <v>257</v>
      </c>
      <c r="E96" s="100">
        <v>317</v>
      </c>
      <c r="F96" s="47">
        <v>261</v>
      </c>
      <c r="G96" s="60">
        <f>'[1]TOWER Revised Pollen - July ''08'!G97</f>
        <v>6051</v>
      </c>
      <c r="I96" s="91">
        <v>0</v>
      </c>
      <c r="J96" s="91">
        <v>0</v>
      </c>
      <c r="K96" s="91">
        <v>0.93312597200622094</v>
      </c>
      <c r="L96" s="91">
        <v>0</v>
      </c>
      <c r="M96" s="91">
        <v>0.93312597200622094</v>
      </c>
      <c r="N96" s="91">
        <v>1.5552099533437014</v>
      </c>
      <c r="O96" s="91">
        <v>10.886469673405911</v>
      </c>
      <c r="P96" s="91">
        <v>0.31104199066874028</v>
      </c>
      <c r="Q96" s="91">
        <v>0</v>
      </c>
      <c r="R96" s="91">
        <v>0</v>
      </c>
      <c r="S96" s="91">
        <v>0</v>
      </c>
      <c r="T96" s="91">
        <v>0</v>
      </c>
      <c r="U96" s="91">
        <v>0.31104199066874028</v>
      </c>
      <c r="V96" s="91">
        <v>0</v>
      </c>
      <c r="W96" s="91">
        <v>0.62208398133748055</v>
      </c>
      <c r="X96" s="91">
        <v>0</v>
      </c>
      <c r="Y96" s="91">
        <v>0</v>
      </c>
      <c r="Z96" s="91">
        <v>0.31104199066874028</v>
      </c>
      <c r="AA96" s="91">
        <v>0</v>
      </c>
      <c r="AB96" s="91">
        <v>0</v>
      </c>
      <c r="AC96" s="91">
        <v>0.31104199066874028</v>
      </c>
      <c r="AD96" s="91">
        <v>0</v>
      </c>
      <c r="AE96" s="91">
        <v>2.7993779160186625</v>
      </c>
      <c r="AF96" s="91">
        <v>16.174183514774494</v>
      </c>
      <c r="AG96" s="91">
        <v>55.832037325038883</v>
      </c>
      <c r="AH96" s="91">
        <v>0</v>
      </c>
      <c r="AI96" s="91">
        <v>6.8429237947122861</v>
      </c>
      <c r="AJ96" s="91">
        <v>0</v>
      </c>
      <c r="AK96" s="91">
        <v>2.1772939346811819</v>
      </c>
      <c r="AL96" s="91">
        <v>0</v>
      </c>
      <c r="AM96" s="91">
        <v>1.1851851851851851</v>
      </c>
      <c r="AN96" s="91">
        <v>0.59259259259259256</v>
      </c>
      <c r="AO96" s="91">
        <v>0</v>
      </c>
      <c r="AP96" s="91">
        <v>0</v>
      </c>
      <c r="AQ96" s="91">
        <v>0</v>
      </c>
      <c r="AR96" s="91">
        <v>0</v>
      </c>
      <c r="AS96" s="91">
        <v>0</v>
      </c>
      <c r="AT96" s="91">
        <v>0</v>
      </c>
      <c r="AU96" s="91">
        <v>0.29629629629629628</v>
      </c>
      <c r="AV96" s="91">
        <v>0</v>
      </c>
      <c r="AW96" s="91">
        <v>0.29629629629629628</v>
      </c>
      <c r="AX96" s="91">
        <v>0</v>
      </c>
      <c r="AY96" s="91">
        <v>0</v>
      </c>
      <c r="AZ96" s="91">
        <v>0.29629629629629628</v>
      </c>
      <c r="BA96" s="91">
        <v>0</v>
      </c>
      <c r="BB96" s="91">
        <v>0</v>
      </c>
      <c r="BC96" s="91">
        <v>0</v>
      </c>
      <c r="BD96" s="91">
        <v>0</v>
      </c>
      <c r="BE96" s="91">
        <v>0</v>
      </c>
      <c r="BF96" s="91">
        <v>0</v>
      </c>
      <c r="BG96" s="91">
        <v>0.29629629629629628</v>
      </c>
      <c r="BH96" s="91">
        <v>0</v>
      </c>
      <c r="BI96" s="91">
        <v>0</v>
      </c>
      <c r="BJ96" s="91">
        <v>0</v>
      </c>
      <c r="BK96" s="91">
        <v>0</v>
      </c>
      <c r="BL96" s="91">
        <v>0</v>
      </c>
      <c r="BM96" s="91">
        <v>0</v>
      </c>
      <c r="BN96" s="91">
        <v>0</v>
      </c>
      <c r="BO96" s="91">
        <v>0</v>
      </c>
      <c r="BP96" s="91">
        <v>0</v>
      </c>
      <c r="BQ96" s="91">
        <v>0</v>
      </c>
      <c r="BR96" s="91">
        <v>0</v>
      </c>
      <c r="BS96" s="91">
        <v>0.29629629629629628</v>
      </c>
      <c r="BT96" s="91">
        <v>0</v>
      </c>
      <c r="BU96" s="91">
        <v>0</v>
      </c>
      <c r="BV96" s="91">
        <v>1.1851851851851851</v>
      </c>
      <c r="BW96" s="91">
        <v>0.29629629629629628</v>
      </c>
      <c r="CA96" s="91">
        <v>100</v>
      </c>
      <c r="CD96" s="91">
        <v>100</v>
      </c>
    </row>
    <row r="97" spans="1:82" x14ac:dyDescent="0.2">
      <c r="A97" s="47">
        <v>3</v>
      </c>
      <c r="B97" s="43">
        <v>74</v>
      </c>
      <c r="C97" s="43" t="s">
        <v>426</v>
      </c>
      <c r="D97" s="44">
        <v>266</v>
      </c>
      <c r="E97" s="100">
        <v>326</v>
      </c>
      <c r="F97" s="47">
        <v>274</v>
      </c>
      <c r="G97" s="60">
        <f>'[1]TOWER Revised Pollen - July ''08'!G98</f>
        <v>6159</v>
      </c>
      <c r="I97" s="91">
        <v>0</v>
      </c>
      <c r="J97" s="91">
        <v>0</v>
      </c>
      <c r="K97" s="91">
        <v>2.8268551236749118</v>
      </c>
      <c r="L97" s="91">
        <v>0</v>
      </c>
      <c r="M97" s="91">
        <v>0</v>
      </c>
      <c r="N97" s="91">
        <v>0.35335689045936397</v>
      </c>
      <c r="O97" s="91">
        <v>7.7738515901060072</v>
      </c>
      <c r="P97" s="91">
        <v>0</v>
      </c>
      <c r="Q97" s="91">
        <v>0</v>
      </c>
      <c r="R97" s="91">
        <v>0</v>
      </c>
      <c r="S97" s="91">
        <v>0</v>
      </c>
      <c r="T97" s="91">
        <v>0</v>
      </c>
      <c r="U97" s="91">
        <v>0.35335689045936397</v>
      </c>
      <c r="V97" s="91">
        <v>0</v>
      </c>
      <c r="W97" s="91">
        <v>0.35335689045936397</v>
      </c>
      <c r="X97" s="91">
        <v>0</v>
      </c>
      <c r="Y97" s="91">
        <v>0</v>
      </c>
      <c r="Z97" s="91">
        <v>0</v>
      </c>
      <c r="AA97" s="91">
        <v>0</v>
      </c>
      <c r="AB97" s="91">
        <v>0.35335689045936397</v>
      </c>
      <c r="AC97" s="91">
        <v>0.70671378091872794</v>
      </c>
      <c r="AD97" s="91">
        <v>1.0600706713780919</v>
      </c>
      <c r="AE97" s="91">
        <v>25.795053003533567</v>
      </c>
      <c r="AF97" s="91">
        <v>2.4734982332155475</v>
      </c>
      <c r="AG97" s="91">
        <v>50.53003533568905</v>
      </c>
      <c r="AH97" s="91">
        <v>0</v>
      </c>
      <c r="AI97" s="91">
        <v>4.5936395759717312</v>
      </c>
      <c r="AJ97" s="91">
        <v>0</v>
      </c>
      <c r="AK97" s="91">
        <v>1.4134275618374559</v>
      </c>
      <c r="AL97" s="91">
        <v>1.4134275618374559</v>
      </c>
      <c r="AM97" s="91">
        <v>1.006711409395973</v>
      </c>
      <c r="AN97" s="91">
        <v>0.67114093959731547</v>
      </c>
      <c r="AO97" s="91">
        <v>0</v>
      </c>
      <c r="AP97" s="91">
        <v>0</v>
      </c>
      <c r="AQ97" s="91">
        <v>0</v>
      </c>
      <c r="AR97" s="91">
        <v>1.6778523489932886</v>
      </c>
      <c r="AS97" s="91">
        <v>0</v>
      </c>
      <c r="AT97" s="91">
        <v>0</v>
      </c>
      <c r="AU97" s="91">
        <v>0</v>
      </c>
      <c r="AV97" s="91">
        <v>0</v>
      </c>
      <c r="AW97" s="91">
        <v>0</v>
      </c>
      <c r="AX97" s="91">
        <v>0</v>
      </c>
      <c r="AY97" s="91">
        <v>0</v>
      </c>
      <c r="AZ97" s="91">
        <v>0</v>
      </c>
      <c r="BA97" s="91">
        <v>0</v>
      </c>
      <c r="BB97" s="91">
        <v>0</v>
      </c>
      <c r="BC97" s="91">
        <v>0</v>
      </c>
      <c r="BD97" s="91">
        <v>1.006711409395973</v>
      </c>
      <c r="BE97" s="91">
        <v>0</v>
      </c>
      <c r="BF97" s="91">
        <v>0</v>
      </c>
      <c r="BG97" s="91">
        <v>0</v>
      </c>
      <c r="BH97" s="91">
        <v>0</v>
      </c>
      <c r="BI97" s="91">
        <v>0</v>
      </c>
      <c r="BJ97" s="91">
        <v>0</v>
      </c>
      <c r="BK97" s="91">
        <v>0</v>
      </c>
      <c r="BL97" s="91">
        <v>0</v>
      </c>
      <c r="BM97" s="91">
        <v>0</v>
      </c>
      <c r="BN97" s="91">
        <v>0</v>
      </c>
      <c r="BO97" s="91">
        <v>0</v>
      </c>
      <c r="BP97" s="91">
        <v>0</v>
      </c>
      <c r="BQ97" s="91">
        <v>0</v>
      </c>
      <c r="BR97" s="91">
        <v>0</v>
      </c>
      <c r="BS97" s="91">
        <v>0</v>
      </c>
      <c r="BT97" s="91">
        <v>0</v>
      </c>
      <c r="BU97" s="91">
        <v>0.67114093959731547</v>
      </c>
      <c r="BV97" s="91">
        <v>0</v>
      </c>
      <c r="BW97" s="91">
        <v>0</v>
      </c>
      <c r="CA97" s="91">
        <v>100</v>
      </c>
      <c r="CD97" s="91">
        <v>100</v>
      </c>
    </row>
    <row r="98" spans="1:82" x14ac:dyDescent="0.2">
      <c r="A98" s="47">
        <v>3</v>
      </c>
      <c r="B98" s="43">
        <v>84</v>
      </c>
      <c r="C98" s="43" t="s">
        <v>426</v>
      </c>
      <c r="D98" s="44">
        <v>276</v>
      </c>
      <c r="E98" s="100">
        <v>336</v>
      </c>
      <c r="F98" s="47">
        <v>284</v>
      </c>
      <c r="G98" s="60">
        <f>'[1]TOWER Revised Pollen - July ''08'!G99</f>
        <v>6352</v>
      </c>
      <c r="I98" s="91">
        <v>0</v>
      </c>
      <c r="J98" s="91">
        <v>0</v>
      </c>
      <c r="K98" s="91">
        <v>1.1928429423459244</v>
      </c>
      <c r="L98" s="91">
        <v>0</v>
      </c>
      <c r="M98" s="91">
        <v>0</v>
      </c>
      <c r="N98" s="91">
        <v>0.39761431411530812</v>
      </c>
      <c r="O98" s="91">
        <v>6.3618290258449299</v>
      </c>
      <c r="P98" s="91">
        <v>0</v>
      </c>
      <c r="Q98" s="91">
        <v>0</v>
      </c>
      <c r="R98" s="91">
        <v>0.39761431411530812</v>
      </c>
      <c r="S98" s="91">
        <v>0</v>
      </c>
      <c r="T98" s="91">
        <v>0</v>
      </c>
      <c r="U98" s="91">
        <v>0</v>
      </c>
      <c r="V98" s="91">
        <v>0.39761431411530812</v>
      </c>
      <c r="W98" s="91">
        <v>0.39761431411530812</v>
      </c>
      <c r="X98" s="91">
        <v>0</v>
      </c>
      <c r="Y98" s="91">
        <v>0</v>
      </c>
      <c r="Z98" s="91">
        <v>0</v>
      </c>
      <c r="AA98" s="91">
        <v>0</v>
      </c>
      <c r="AB98" s="91">
        <v>0</v>
      </c>
      <c r="AC98" s="91">
        <v>0.39761431411530812</v>
      </c>
      <c r="AD98" s="91">
        <v>0</v>
      </c>
      <c r="AE98" s="91">
        <v>17.495029821073558</v>
      </c>
      <c r="AF98" s="91">
        <v>2.3856858846918487</v>
      </c>
      <c r="AG98" s="91">
        <v>61.033797216699803</v>
      </c>
      <c r="AH98" s="91">
        <v>0</v>
      </c>
      <c r="AI98" s="91">
        <v>7.9522862823061633</v>
      </c>
      <c r="AJ98" s="91">
        <v>0</v>
      </c>
      <c r="AK98" s="91">
        <v>0.39761431411530812</v>
      </c>
      <c r="AL98" s="91">
        <v>1.1928429423459244</v>
      </c>
      <c r="AM98" s="91">
        <v>0</v>
      </c>
      <c r="AN98" s="91">
        <v>0.77071290944123316</v>
      </c>
      <c r="AO98" s="91">
        <v>0</v>
      </c>
      <c r="AP98" s="91">
        <v>0</v>
      </c>
      <c r="AQ98" s="91">
        <v>0</v>
      </c>
      <c r="AR98" s="91">
        <v>0</v>
      </c>
      <c r="AS98" s="91">
        <v>0</v>
      </c>
      <c r="AT98" s="91">
        <v>0</v>
      </c>
      <c r="AU98" s="91">
        <v>0.77071290944123316</v>
      </c>
      <c r="AV98" s="91">
        <v>0</v>
      </c>
      <c r="AW98" s="91">
        <v>0</v>
      </c>
      <c r="AX98" s="91">
        <v>0.38535645472061658</v>
      </c>
      <c r="AY98" s="91">
        <v>0</v>
      </c>
      <c r="AZ98" s="91">
        <v>0.38535645472061658</v>
      </c>
      <c r="BA98" s="91">
        <v>0</v>
      </c>
      <c r="BB98" s="91">
        <v>0</v>
      </c>
      <c r="BC98" s="91">
        <v>0</v>
      </c>
      <c r="BD98" s="91">
        <v>0</v>
      </c>
      <c r="BE98" s="91">
        <v>0</v>
      </c>
      <c r="BF98" s="91">
        <v>0</v>
      </c>
      <c r="BG98" s="91">
        <v>0</v>
      </c>
      <c r="BH98" s="91">
        <v>0</v>
      </c>
      <c r="BI98" s="91">
        <v>0</v>
      </c>
      <c r="BJ98" s="91">
        <v>0</v>
      </c>
      <c r="BK98" s="91">
        <v>0</v>
      </c>
      <c r="BL98" s="91">
        <v>0</v>
      </c>
      <c r="BM98" s="91">
        <v>0</v>
      </c>
      <c r="BN98" s="91">
        <v>0</v>
      </c>
      <c r="BO98" s="91">
        <v>0</v>
      </c>
      <c r="BP98" s="91">
        <v>0</v>
      </c>
      <c r="BQ98" s="91">
        <v>0</v>
      </c>
      <c r="BR98" s="91">
        <v>0</v>
      </c>
      <c r="BS98" s="91">
        <v>0</v>
      </c>
      <c r="BT98" s="91">
        <v>0</v>
      </c>
      <c r="BU98" s="91">
        <v>0.77071290944123316</v>
      </c>
      <c r="BV98" s="91">
        <v>0</v>
      </c>
      <c r="BW98" s="91">
        <v>0</v>
      </c>
      <c r="CA98" s="91">
        <v>100</v>
      </c>
      <c r="CD98" s="91">
        <v>100</v>
      </c>
    </row>
    <row r="99" spans="1:82" x14ac:dyDescent="0.2">
      <c r="A99" s="47">
        <v>3</v>
      </c>
      <c r="B99" s="43">
        <v>94</v>
      </c>
      <c r="C99" s="43" t="s">
        <v>426</v>
      </c>
      <c r="D99" s="44">
        <v>286</v>
      </c>
      <c r="E99" s="100">
        <v>346</v>
      </c>
      <c r="F99" s="47">
        <v>294</v>
      </c>
      <c r="G99" s="60">
        <f>'[1]TOWER Revised Pollen - July ''08'!G100</f>
        <v>6565</v>
      </c>
      <c r="I99" s="91">
        <v>1.048951048951049</v>
      </c>
      <c r="J99" s="91">
        <v>0</v>
      </c>
      <c r="K99" s="91">
        <v>1.048951048951049</v>
      </c>
      <c r="L99" s="91">
        <v>0</v>
      </c>
      <c r="M99" s="91">
        <v>0</v>
      </c>
      <c r="N99" s="91">
        <v>1.048951048951049</v>
      </c>
      <c r="O99" s="91">
        <v>17.832167832167833</v>
      </c>
      <c r="P99" s="91">
        <v>0</v>
      </c>
      <c r="Q99" s="91">
        <v>0</v>
      </c>
      <c r="R99" s="91">
        <v>0</v>
      </c>
      <c r="S99" s="91">
        <v>0</v>
      </c>
      <c r="T99" s="91">
        <v>0</v>
      </c>
      <c r="U99" s="91">
        <v>0</v>
      </c>
      <c r="V99" s="91">
        <v>0</v>
      </c>
      <c r="W99" s="91">
        <v>0</v>
      </c>
      <c r="X99" s="91">
        <v>0</v>
      </c>
      <c r="Y99" s="91">
        <v>0</v>
      </c>
      <c r="Z99" s="91">
        <v>0</v>
      </c>
      <c r="AA99" s="91">
        <v>0</v>
      </c>
      <c r="AB99" s="91">
        <v>0</v>
      </c>
      <c r="AC99" s="91">
        <v>2.4475524475524475</v>
      </c>
      <c r="AD99" s="91">
        <v>0.69930069930069927</v>
      </c>
      <c r="AE99" s="91">
        <v>24.125874125874127</v>
      </c>
      <c r="AF99" s="91">
        <v>1.3986013986013985</v>
      </c>
      <c r="AG99" s="91">
        <v>44.05594405594406</v>
      </c>
      <c r="AH99" s="91">
        <v>0</v>
      </c>
      <c r="AI99" s="91">
        <v>6.2937062937062942</v>
      </c>
      <c r="AJ99" s="91">
        <v>0</v>
      </c>
      <c r="AK99" s="91">
        <v>0</v>
      </c>
      <c r="AL99" s="91">
        <v>0</v>
      </c>
      <c r="AM99" s="91">
        <v>0.95541401273885351</v>
      </c>
      <c r="AN99" s="91">
        <v>0.31847133757961787</v>
      </c>
      <c r="AO99" s="91">
        <v>0</v>
      </c>
      <c r="AP99" s="91">
        <v>0</v>
      </c>
      <c r="AQ99" s="91">
        <v>0</v>
      </c>
      <c r="AR99" s="91">
        <v>0</v>
      </c>
      <c r="AS99" s="91">
        <v>0.31847133757961787</v>
      </c>
      <c r="AT99" s="91">
        <v>0</v>
      </c>
      <c r="AU99" s="91">
        <v>0</v>
      </c>
      <c r="AV99" s="91">
        <v>0</v>
      </c>
      <c r="AW99" s="91">
        <v>0</v>
      </c>
      <c r="AX99" s="91">
        <v>0.31847133757961787</v>
      </c>
      <c r="AY99" s="91">
        <v>0</v>
      </c>
      <c r="AZ99" s="91">
        <v>0</v>
      </c>
      <c r="BA99" s="91">
        <v>5.4140127388535033</v>
      </c>
      <c r="BB99" s="91">
        <v>0</v>
      </c>
      <c r="BC99" s="91">
        <v>1.2738853503184715</v>
      </c>
      <c r="BD99" s="91">
        <v>0</v>
      </c>
      <c r="BE99" s="91">
        <v>0</v>
      </c>
      <c r="BF99" s="91">
        <v>0</v>
      </c>
      <c r="BG99" s="91">
        <v>0</v>
      </c>
      <c r="BH99" s="91">
        <v>0</v>
      </c>
      <c r="BI99" s="91">
        <v>0</v>
      </c>
      <c r="BJ99" s="91">
        <v>0</v>
      </c>
      <c r="BK99" s="91">
        <v>0</v>
      </c>
      <c r="BL99" s="91">
        <v>0.31847133757961787</v>
      </c>
      <c r="BM99" s="91">
        <v>0</v>
      </c>
      <c r="BN99" s="91">
        <v>0</v>
      </c>
      <c r="BO99" s="91">
        <v>0</v>
      </c>
      <c r="BP99" s="91">
        <v>0</v>
      </c>
      <c r="BQ99" s="91">
        <v>0</v>
      </c>
      <c r="BR99" s="91">
        <v>0</v>
      </c>
      <c r="BS99" s="91">
        <v>0</v>
      </c>
      <c r="BT99" s="91">
        <v>0</v>
      </c>
      <c r="BU99" s="91">
        <v>0</v>
      </c>
      <c r="BV99" s="91">
        <v>0</v>
      </c>
      <c r="BW99" s="91">
        <v>0</v>
      </c>
      <c r="CA99" s="91">
        <v>100</v>
      </c>
      <c r="CD99" s="91">
        <v>100</v>
      </c>
    </row>
    <row r="100" spans="1:82" x14ac:dyDescent="0.2">
      <c r="A100" s="47">
        <v>4</v>
      </c>
      <c r="B100" s="43">
        <v>5</v>
      </c>
      <c r="C100" s="43" t="s">
        <v>426</v>
      </c>
      <c r="D100" s="44">
        <v>296</v>
      </c>
      <c r="E100" s="100">
        <v>356</v>
      </c>
      <c r="F100" s="47">
        <v>305</v>
      </c>
      <c r="G100" s="60">
        <f>'[1]TOWER Revised Pollen - July ''08'!G101</f>
        <v>6655</v>
      </c>
      <c r="I100" s="91">
        <v>0</v>
      </c>
      <c r="J100" s="91">
        <v>0</v>
      </c>
      <c r="K100" s="91">
        <v>0.3968253968253968</v>
      </c>
      <c r="L100" s="91">
        <v>0</v>
      </c>
      <c r="M100" s="91">
        <v>0</v>
      </c>
      <c r="N100" s="91">
        <v>0.79365079365079361</v>
      </c>
      <c r="O100" s="91">
        <v>14.285714285714285</v>
      </c>
      <c r="P100" s="91">
        <v>0</v>
      </c>
      <c r="Q100" s="91">
        <v>0</v>
      </c>
      <c r="R100" s="91">
        <v>0</v>
      </c>
      <c r="S100" s="91">
        <v>0</v>
      </c>
      <c r="T100" s="91">
        <v>0</v>
      </c>
      <c r="U100" s="91">
        <v>0</v>
      </c>
      <c r="V100" s="91">
        <v>0</v>
      </c>
      <c r="W100" s="91">
        <v>0.79365079365079361</v>
      </c>
      <c r="X100" s="91">
        <v>0</v>
      </c>
      <c r="Y100" s="91">
        <v>0</v>
      </c>
      <c r="Z100" s="91">
        <v>0</v>
      </c>
      <c r="AA100" s="91">
        <v>0</v>
      </c>
      <c r="AB100" s="91">
        <v>0</v>
      </c>
      <c r="AC100" s="91">
        <v>1.984126984126984</v>
      </c>
      <c r="AD100" s="91">
        <v>0</v>
      </c>
      <c r="AE100" s="91">
        <v>7.9365079365079358</v>
      </c>
      <c r="AF100" s="91">
        <v>1.984126984126984</v>
      </c>
      <c r="AG100" s="91">
        <v>59.126984126984127</v>
      </c>
      <c r="AH100" s="91">
        <v>0</v>
      </c>
      <c r="AI100" s="91">
        <v>12.301587301587301</v>
      </c>
      <c r="AJ100" s="91">
        <v>0</v>
      </c>
      <c r="AK100" s="91">
        <v>0</v>
      </c>
      <c r="AL100" s="91">
        <v>0.3968253968253968</v>
      </c>
      <c r="AM100" s="91">
        <v>0</v>
      </c>
      <c r="AN100" s="91">
        <v>0.76335877862595414</v>
      </c>
      <c r="AO100" s="91">
        <v>0</v>
      </c>
      <c r="AP100" s="91">
        <v>0</v>
      </c>
      <c r="AQ100" s="91">
        <v>0</v>
      </c>
      <c r="AR100" s="91">
        <v>0.76335877862595414</v>
      </c>
      <c r="AS100" s="91">
        <v>0</v>
      </c>
      <c r="AT100" s="91">
        <v>0</v>
      </c>
      <c r="AU100" s="91">
        <v>1.5267175572519083</v>
      </c>
      <c r="AV100" s="91">
        <v>0</v>
      </c>
      <c r="AW100" s="91">
        <v>0</v>
      </c>
      <c r="AX100" s="91">
        <v>0</v>
      </c>
      <c r="AY100" s="91">
        <v>0</v>
      </c>
      <c r="AZ100" s="91">
        <v>0.38167938931297707</v>
      </c>
      <c r="BA100" s="91">
        <v>0</v>
      </c>
      <c r="BB100" s="91">
        <v>0</v>
      </c>
      <c r="BC100" s="91">
        <v>0</v>
      </c>
      <c r="BD100" s="91">
        <v>0</v>
      </c>
      <c r="BE100" s="91">
        <v>0</v>
      </c>
      <c r="BF100" s="91">
        <v>0</v>
      </c>
      <c r="BG100" s="91">
        <v>0</v>
      </c>
      <c r="BH100" s="91">
        <v>0</v>
      </c>
      <c r="BI100" s="91">
        <v>0</v>
      </c>
      <c r="BJ100" s="91">
        <v>0</v>
      </c>
      <c r="BK100" s="91">
        <v>0</v>
      </c>
      <c r="BL100" s="91">
        <v>0</v>
      </c>
      <c r="BM100" s="91">
        <v>0</v>
      </c>
      <c r="BN100" s="91">
        <v>0</v>
      </c>
      <c r="BO100" s="91">
        <v>0</v>
      </c>
      <c r="BP100" s="91">
        <v>0</v>
      </c>
      <c r="BQ100" s="91">
        <v>0</v>
      </c>
      <c r="BR100" s="91">
        <v>0</v>
      </c>
      <c r="BS100" s="91">
        <v>0</v>
      </c>
      <c r="BT100" s="91">
        <v>0.38167938931297707</v>
      </c>
      <c r="BU100" s="91">
        <v>0</v>
      </c>
      <c r="BV100" s="91">
        <v>0</v>
      </c>
      <c r="BW100" s="91">
        <v>0</v>
      </c>
      <c r="CA100" s="91">
        <v>100</v>
      </c>
      <c r="CD100" s="91">
        <v>100</v>
      </c>
    </row>
    <row r="101" spans="1:82" x14ac:dyDescent="0.2">
      <c r="A101" s="47">
        <v>4</v>
      </c>
      <c r="B101" s="43">
        <v>15</v>
      </c>
      <c r="C101" s="43" t="s">
        <v>426</v>
      </c>
      <c r="D101" s="44">
        <v>306</v>
      </c>
      <c r="E101" s="100">
        <v>366</v>
      </c>
      <c r="F101" s="47">
        <v>315</v>
      </c>
      <c r="G101" s="60">
        <f>'[1]TOWER Revised Pollen - July ''08'!G102</f>
        <v>6923</v>
      </c>
      <c r="I101" s="91">
        <v>0</v>
      </c>
      <c r="J101" s="91">
        <v>0</v>
      </c>
      <c r="K101" s="91">
        <v>0</v>
      </c>
      <c r="L101" s="91">
        <v>0</v>
      </c>
      <c r="M101" s="91">
        <v>0</v>
      </c>
      <c r="N101" s="91">
        <v>1.1857707509881421</v>
      </c>
      <c r="O101" s="91">
        <v>13.83399209486166</v>
      </c>
      <c r="P101" s="91">
        <v>0</v>
      </c>
      <c r="Q101" s="91">
        <v>0</v>
      </c>
      <c r="R101" s="91">
        <v>0</v>
      </c>
      <c r="S101" s="91">
        <v>0</v>
      </c>
      <c r="T101" s="91">
        <v>0</v>
      </c>
      <c r="U101" s="91">
        <v>0</v>
      </c>
      <c r="V101" s="91">
        <v>0</v>
      </c>
      <c r="W101" s="91">
        <v>0</v>
      </c>
      <c r="X101" s="91">
        <v>0</v>
      </c>
      <c r="Y101" s="91">
        <v>0</v>
      </c>
      <c r="Z101" s="91">
        <v>0</v>
      </c>
      <c r="AA101" s="91">
        <v>0</v>
      </c>
      <c r="AB101" s="91">
        <v>0</v>
      </c>
      <c r="AC101" s="91">
        <v>0.79051383399209485</v>
      </c>
      <c r="AD101" s="91">
        <v>0.19762845849802371</v>
      </c>
      <c r="AE101" s="91">
        <v>6.5217391304347823</v>
      </c>
      <c r="AF101" s="91">
        <v>1.9762845849802373</v>
      </c>
      <c r="AG101" s="91">
        <v>69.565217391304344</v>
      </c>
      <c r="AH101" s="91">
        <v>0</v>
      </c>
      <c r="AI101" s="91">
        <v>5.1383399209486171</v>
      </c>
      <c r="AJ101" s="91">
        <v>0</v>
      </c>
      <c r="AK101" s="91">
        <v>0</v>
      </c>
      <c r="AL101" s="91">
        <v>0.79051383399209485</v>
      </c>
      <c r="AM101" s="91">
        <v>0.37593984962406013</v>
      </c>
      <c r="AN101" s="91">
        <v>1.1278195488721803</v>
      </c>
      <c r="AO101" s="91">
        <v>0</v>
      </c>
      <c r="AP101" s="91">
        <v>0</v>
      </c>
      <c r="AQ101" s="91">
        <v>0</v>
      </c>
      <c r="AR101" s="91">
        <v>0</v>
      </c>
      <c r="AS101" s="91">
        <v>0</v>
      </c>
      <c r="AT101" s="91">
        <v>0</v>
      </c>
      <c r="AU101" s="91">
        <v>1.1278195488721803</v>
      </c>
      <c r="AV101" s="91">
        <v>0.37593984962406013</v>
      </c>
      <c r="AW101" s="91">
        <v>0</v>
      </c>
      <c r="AX101" s="91">
        <v>0</v>
      </c>
      <c r="AY101" s="91">
        <v>0</v>
      </c>
      <c r="AZ101" s="91">
        <v>0.37593984962406013</v>
      </c>
      <c r="BA101" s="91">
        <v>0</v>
      </c>
      <c r="BB101" s="91">
        <v>0</v>
      </c>
      <c r="BC101" s="91">
        <v>0</v>
      </c>
      <c r="BD101" s="91">
        <v>0.37593984962406013</v>
      </c>
      <c r="BE101" s="91">
        <v>0</v>
      </c>
      <c r="BF101" s="91">
        <v>0</v>
      </c>
      <c r="BG101" s="91">
        <v>0</v>
      </c>
      <c r="BH101" s="91">
        <v>0.75187969924812026</v>
      </c>
      <c r="BI101" s="91">
        <v>0</v>
      </c>
      <c r="BJ101" s="91">
        <v>0</v>
      </c>
      <c r="BK101" s="91">
        <v>0</v>
      </c>
      <c r="BL101" s="91">
        <v>0.37593984962406013</v>
      </c>
      <c r="BM101" s="91">
        <v>0</v>
      </c>
      <c r="BN101" s="91">
        <v>0</v>
      </c>
      <c r="BO101" s="91">
        <v>0</v>
      </c>
      <c r="BP101" s="91">
        <v>0</v>
      </c>
      <c r="BQ101" s="91">
        <v>0</v>
      </c>
      <c r="BR101" s="91">
        <v>0</v>
      </c>
      <c r="BS101" s="91">
        <v>0</v>
      </c>
      <c r="BT101" s="91">
        <v>0</v>
      </c>
      <c r="BU101" s="91">
        <v>0</v>
      </c>
      <c r="BV101" s="91">
        <v>0</v>
      </c>
      <c r="BW101" s="91">
        <v>0</v>
      </c>
      <c r="CA101" s="91">
        <v>100</v>
      </c>
      <c r="CD101" s="91">
        <v>100</v>
      </c>
    </row>
    <row r="102" spans="1:82" x14ac:dyDescent="0.2">
      <c r="A102" s="47">
        <v>4</v>
      </c>
      <c r="B102" s="43">
        <v>25</v>
      </c>
      <c r="C102" s="43" t="s">
        <v>426</v>
      </c>
      <c r="D102" s="44">
        <v>316</v>
      </c>
      <c r="E102" s="100">
        <v>376</v>
      </c>
      <c r="F102" s="47">
        <v>325</v>
      </c>
      <c r="G102" s="60">
        <f>'[1]TOWER Revised Pollen - July ''08'!G103</f>
        <v>7265</v>
      </c>
      <c r="I102" s="91">
        <v>0</v>
      </c>
      <c r="J102" s="91">
        <v>0</v>
      </c>
      <c r="K102" s="91">
        <v>0.39447731755424065</v>
      </c>
      <c r="L102" s="91">
        <v>0</v>
      </c>
      <c r="M102" s="91">
        <v>0</v>
      </c>
      <c r="N102" s="91">
        <v>1.1834319526627219</v>
      </c>
      <c r="O102" s="91">
        <v>25.246548323471401</v>
      </c>
      <c r="P102" s="91">
        <v>0</v>
      </c>
      <c r="Q102" s="91">
        <v>0</v>
      </c>
      <c r="R102" s="91">
        <v>0</v>
      </c>
      <c r="S102" s="91">
        <v>0</v>
      </c>
      <c r="T102" s="91">
        <v>0</v>
      </c>
      <c r="U102" s="91">
        <v>0</v>
      </c>
      <c r="V102" s="91">
        <v>0</v>
      </c>
      <c r="W102" s="91">
        <v>0</v>
      </c>
      <c r="X102" s="91">
        <v>0</v>
      </c>
      <c r="Y102" s="91">
        <v>0.39447731755424065</v>
      </c>
      <c r="Z102" s="91">
        <v>0</v>
      </c>
      <c r="AA102" s="91">
        <v>0</v>
      </c>
      <c r="AB102" s="91">
        <v>0</v>
      </c>
      <c r="AC102" s="91">
        <v>0.39447731755424065</v>
      </c>
      <c r="AD102" s="91">
        <v>0</v>
      </c>
      <c r="AE102" s="91">
        <v>4.3392504930966469</v>
      </c>
      <c r="AF102" s="91">
        <v>2.7613412228796843</v>
      </c>
      <c r="AG102" s="91">
        <v>62.524654832347139</v>
      </c>
      <c r="AH102" s="91">
        <v>0</v>
      </c>
      <c r="AI102" s="91">
        <v>1.9723865877712032</v>
      </c>
      <c r="AJ102" s="91">
        <v>0</v>
      </c>
      <c r="AK102" s="91">
        <v>0.39447731755424065</v>
      </c>
      <c r="AL102" s="91">
        <v>0.39447731755424065</v>
      </c>
      <c r="AM102" s="91">
        <v>0</v>
      </c>
      <c r="AN102" s="91">
        <v>0.37950664136622392</v>
      </c>
      <c r="AO102" s="91">
        <v>0</v>
      </c>
      <c r="AP102" s="91">
        <v>0</v>
      </c>
      <c r="AQ102" s="91">
        <v>0</v>
      </c>
      <c r="AR102" s="91">
        <v>0</v>
      </c>
      <c r="AS102" s="91">
        <v>0</v>
      </c>
      <c r="AT102" s="91">
        <v>0</v>
      </c>
      <c r="AU102" s="91">
        <v>1.8975332068311195</v>
      </c>
      <c r="AV102" s="91">
        <v>0</v>
      </c>
      <c r="AW102" s="91">
        <v>0</v>
      </c>
      <c r="AX102" s="91">
        <v>0.37950664136622392</v>
      </c>
      <c r="AY102" s="91">
        <v>0</v>
      </c>
      <c r="AZ102" s="91">
        <v>0</v>
      </c>
      <c r="BA102" s="91">
        <v>0</v>
      </c>
      <c r="BB102" s="91">
        <v>0</v>
      </c>
      <c r="BC102" s="91">
        <v>0</v>
      </c>
      <c r="BD102" s="91">
        <v>0.75901328273244784</v>
      </c>
      <c r="BE102" s="91">
        <v>0</v>
      </c>
      <c r="BF102" s="91">
        <v>0</v>
      </c>
      <c r="BG102" s="91">
        <v>0</v>
      </c>
      <c r="BH102" s="91">
        <v>0</v>
      </c>
      <c r="BI102" s="91">
        <v>0</v>
      </c>
      <c r="BJ102" s="91">
        <v>0</v>
      </c>
      <c r="BK102" s="91">
        <v>0</v>
      </c>
      <c r="BL102" s="91">
        <v>0</v>
      </c>
      <c r="BM102" s="91">
        <v>0</v>
      </c>
      <c r="BN102" s="91">
        <v>0</v>
      </c>
      <c r="BO102" s="91">
        <v>0</v>
      </c>
      <c r="BP102" s="91">
        <v>0</v>
      </c>
      <c r="BQ102" s="91">
        <v>0</v>
      </c>
      <c r="BR102" s="91">
        <v>0</v>
      </c>
      <c r="BS102" s="91">
        <v>0</v>
      </c>
      <c r="BT102" s="91">
        <v>0.37950664136622392</v>
      </c>
      <c r="BU102" s="91">
        <v>0</v>
      </c>
      <c r="BV102" s="91">
        <v>0</v>
      </c>
      <c r="BW102" s="91">
        <v>0</v>
      </c>
      <c r="CA102" s="91">
        <v>100</v>
      </c>
      <c r="CD102" s="91">
        <v>100</v>
      </c>
    </row>
    <row r="103" spans="1:82" x14ac:dyDescent="0.2">
      <c r="A103" s="47">
        <v>4</v>
      </c>
      <c r="B103" s="43">
        <v>35</v>
      </c>
      <c r="C103" s="43" t="s">
        <v>426</v>
      </c>
      <c r="D103" s="44">
        <v>326</v>
      </c>
      <c r="E103" s="100">
        <v>386</v>
      </c>
      <c r="F103" s="47">
        <v>335</v>
      </c>
      <c r="G103" s="60">
        <f>'[1]TOWER Revised Pollen - July ''08'!G104</f>
        <v>7444</v>
      </c>
      <c r="I103" s="91">
        <v>0</v>
      </c>
      <c r="J103" s="91">
        <v>0</v>
      </c>
      <c r="K103" s="91">
        <v>0</v>
      </c>
      <c r="L103" s="91">
        <v>0</v>
      </c>
      <c r="M103" s="91">
        <v>0</v>
      </c>
      <c r="N103" s="91">
        <v>1.1857707509881421</v>
      </c>
      <c r="O103" s="91">
        <v>43.478260869565219</v>
      </c>
      <c r="P103" s="91">
        <v>0.39525691699604742</v>
      </c>
      <c r="Q103" s="91">
        <v>0</v>
      </c>
      <c r="R103" s="91">
        <v>0</v>
      </c>
      <c r="S103" s="91">
        <v>0</v>
      </c>
      <c r="T103" s="91">
        <v>0</v>
      </c>
      <c r="U103" s="91">
        <v>0</v>
      </c>
      <c r="V103" s="91">
        <v>0</v>
      </c>
      <c r="W103" s="91">
        <v>0</v>
      </c>
      <c r="X103" s="91">
        <v>0</v>
      </c>
      <c r="Y103" s="91">
        <v>0.39525691699604742</v>
      </c>
      <c r="Z103" s="91">
        <v>0</v>
      </c>
      <c r="AA103" s="91">
        <v>0</v>
      </c>
      <c r="AB103" s="91">
        <v>0</v>
      </c>
      <c r="AC103" s="91">
        <v>0.79051383399209485</v>
      </c>
      <c r="AD103" s="91">
        <v>0</v>
      </c>
      <c r="AE103" s="91">
        <v>1.1857707509881421</v>
      </c>
      <c r="AF103" s="91">
        <v>0.39525691699604742</v>
      </c>
      <c r="AG103" s="91">
        <v>45.059288537549406</v>
      </c>
      <c r="AH103" s="91">
        <v>0</v>
      </c>
      <c r="AI103" s="91">
        <v>6.3241106719367588</v>
      </c>
      <c r="AJ103" s="91">
        <v>0.39525691699604742</v>
      </c>
      <c r="AK103" s="91">
        <v>0</v>
      </c>
      <c r="AL103" s="91">
        <v>0.39525691699604742</v>
      </c>
      <c r="AM103" s="91">
        <v>0.37313432835820892</v>
      </c>
      <c r="AN103" s="91">
        <v>0</v>
      </c>
      <c r="AO103" s="91">
        <v>0</v>
      </c>
      <c r="AP103" s="91">
        <v>0</v>
      </c>
      <c r="AQ103" s="91">
        <v>0</v>
      </c>
      <c r="AR103" s="91">
        <v>0.37313432835820892</v>
      </c>
      <c r="AS103" s="91">
        <v>0</v>
      </c>
      <c r="AT103" s="91">
        <v>0</v>
      </c>
      <c r="AU103" s="91">
        <v>2.2388059701492535</v>
      </c>
      <c r="AV103" s="91">
        <v>0</v>
      </c>
      <c r="AW103" s="91">
        <v>0</v>
      </c>
      <c r="AX103" s="91">
        <v>0.74626865671641784</v>
      </c>
      <c r="AY103" s="91">
        <v>0</v>
      </c>
      <c r="AZ103" s="91">
        <v>0</v>
      </c>
      <c r="BA103" s="91">
        <v>0</v>
      </c>
      <c r="BB103" s="91">
        <v>0</v>
      </c>
      <c r="BC103" s="91">
        <v>0</v>
      </c>
      <c r="BD103" s="91">
        <v>0.74626865671641784</v>
      </c>
      <c r="BE103" s="91">
        <v>0</v>
      </c>
      <c r="BF103" s="91">
        <v>0</v>
      </c>
      <c r="BG103" s="91">
        <v>0</v>
      </c>
      <c r="BH103" s="91">
        <v>0.37313432835820892</v>
      </c>
      <c r="BI103" s="91">
        <v>0</v>
      </c>
      <c r="BJ103" s="91">
        <v>0</v>
      </c>
      <c r="BK103" s="91">
        <v>0</v>
      </c>
      <c r="BL103" s="91">
        <v>0</v>
      </c>
      <c r="BM103" s="91">
        <v>0</v>
      </c>
      <c r="BN103" s="91">
        <v>0</v>
      </c>
      <c r="BO103" s="91">
        <v>0</v>
      </c>
      <c r="BP103" s="91">
        <v>0</v>
      </c>
      <c r="BQ103" s="91">
        <v>0</v>
      </c>
      <c r="BR103" s="91">
        <v>0</v>
      </c>
      <c r="BS103" s="91">
        <v>0</v>
      </c>
      <c r="BT103" s="91">
        <v>0</v>
      </c>
      <c r="BU103" s="91">
        <v>0.74626865671641784</v>
      </c>
      <c r="BV103" s="91">
        <v>0</v>
      </c>
      <c r="BW103" s="91">
        <v>0</v>
      </c>
      <c r="CA103" s="91">
        <v>100</v>
      </c>
      <c r="CD103" s="91">
        <v>100</v>
      </c>
    </row>
    <row r="104" spans="1:82" x14ac:dyDescent="0.2">
      <c r="A104" s="47">
        <v>4</v>
      </c>
      <c r="B104" s="43">
        <v>43</v>
      </c>
      <c r="C104" s="43" t="s">
        <v>434</v>
      </c>
      <c r="D104" s="44">
        <v>334</v>
      </c>
      <c r="E104" s="100">
        <v>394</v>
      </c>
      <c r="F104" s="47">
        <v>343</v>
      </c>
      <c r="G104" s="60">
        <f>'[1]TOWER Revised Pollen - July ''08'!G105</f>
        <v>7652</v>
      </c>
      <c r="I104" s="91">
        <v>1.44</v>
      </c>
      <c r="J104" s="91">
        <v>0</v>
      </c>
      <c r="K104" s="91">
        <v>0</v>
      </c>
      <c r="L104" s="91">
        <v>0.96</v>
      </c>
      <c r="M104" s="91">
        <v>0.96</v>
      </c>
      <c r="N104" s="91">
        <v>0</v>
      </c>
      <c r="O104" s="91">
        <v>13.76</v>
      </c>
      <c r="P104" s="91">
        <v>0</v>
      </c>
      <c r="Q104" s="91">
        <v>0</v>
      </c>
      <c r="R104" s="91">
        <v>0</v>
      </c>
      <c r="S104" s="91">
        <v>0</v>
      </c>
      <c r="T104" s="91">
        <v>0.64</v>
      </c>
      <c r="U104" s="91">
        <v>0</v>
      </c>
      <c r="V104" s="91">
        <v>0</v>
      </c>
      <c r="W104" s="91">
        <v>0</v>
      </c>
      <c r="X104" s="91">
        <v>0</v>
      </c>
      <c r="Y104" s="91">
        <v>0</v>
      </c>
      <c r="Z104" s="91">
        <v>0</v>
      </c>
      <c r="AA104" s="91">
        <v>0</v>
      </c>
      <c r="AB104" s="91">
        <v>0</v>
      </c>
      <c r="AC104" s="91">
        <v>0.64</v>
      </c>
      <c r="AD104" s="91">
        <v>3.6799999999999997</v>
      </c>
      <c r="AE104" s="91">
        <v>10.72</v>
      </c>
      <c r="AF104" s="91">
        <v>2.56</v>
      </c>
      <c r="AG104" s="91">
        <v>60.480000000000004</v>
      </c>
      <c r="AH104" s="91">
        <v>0</v>
      </c>
      <c r="AI104" s="91">
        <v>3.2</v>
      </c>
      <c r="AJ104" s="91">
        <v>0</v>
      </c>
      <c r="AK104" s="91">
        <v>0.64</v>
      </c>
      <c r="AL104" s="91">
        <v>0.32</v>
      </c>
      <c r="AM104" s="91">
        <v>0.61823802163833075</v>
      </c>
      <c r="AN104" s="91">
        <v>0</v>
      </c>
      <c r="AO104" s="91">
        <v>0</v>
      </c>
      <c r="AP104" s="91">
        <v>0</v>
      </c>
      <c r="AQ104" s="91">
        <v>0</v>
      </c>
      <c r="AR104" s="91">
        <v>0</v>
      </c>
      <c r="AS104" s="91">
        <v>0</v>
      </c>
      <c r="AT104" s="91">
        <v>0</v>
      </c>
      <c r="AU104" s="91">
        <v>0.30911901081916537</v>
      </c>
      <c r="AV104" s="91">
        <v>0</v>
      </c>
      <c r="AW104" s="91">
        <v>0</v>
      </c>
      <c r="AX104" s="91">
        <v>0.30911901081916537</v>
      </c>
      <c r="AY104" s="91">
        <v>0</v>
      </c>
      <c r="AZ104" s="91">
        <v>0.61823802163833075</v>
      </c>
      <c r="BA104" s="91">
        <v>0</v>
      </c>
      <c r="BB104" s="91">
        <v>0</v>
      </c>
      <c r="BC104" s="91">
        <v>0</v>
      </c>
      <c r="BD104" s="91">
        <v>0</v>
      </c>
      <c r="BE104" s="91">
        <v>0</v>
      </c>
      <c r="BF104" s="91">
        <v>0</v>
      </c>
      <c r="BG104" s="91">
        <v>0</v>
      </c>
      <c r="BH104" s="91">
        <v>0</v>
      </c>
      <c r="BI104" s="91">
        <v>0</v>
      </c>
      <c r="BJ104" s="91">
        <v>0</v>
      </c>
      <c r="BK104" s="91">
        <v>0</v>
      </c>
      <c r="BL104" s="91">
        <v>0</v>
      </c>
      <c r="BM104" s="91">
        <v>0</v>
      </c>
      <c r="BN104" s="91">
        <v>0</v>
      </c>
      <c r="BO104" s="91">
        <v>0</v>
      </c>
      <c r="BP104" s="91">
        <v>0</v>
      </c>
      <c r="BQ104" s="91">
        <v>0</v>
      </c>
      <c r="BR104" s="91">
        <v>0</v>
      </c>
      <c r="BS104" s="91">
        <v>0</v>
      </c>
      <c r="BT104" s="91">
        <v>0</v>
      </c>
      <c r="BU104" s="91">
        <v>0.61823802163833075</v>
      </c>
      <c r="BV104" s="91">
        <v>0</v>
      </c>
      <c r="BW104" s="91">
        <v>0.92735703245749612</v>
      </c>
      <c r="CA104" s="91">
        <v>100</v>
      </c>
      <c r="CD104" s="91">
        <v>100</v>
      </c>
    </row>
    <row r="105" spans="1:82" x14ac:dyDescent="0.2">
      <c r="A105" s="43">
        <v>4</v>
      </c>
      <c r="B105" s="43">
        <v>45</v>
      </c>
      <c r="C105" s="43" t="s">
        <v>426</v>
      </c>
      <c r="D105" s="44">
        <v>336</v>
      </c>
      <c r="E105" s="100">
        <v>396</v>
      </c>
      <c r="F105" s="93">
        <v>345</v>
      </c>
      <c r="G105" s="60">
        <f>'[1]TOWER Revised Pollen - July ''08'!G106</f>
        <v>7691</v>
      </c>
      <c r="I105" s="91">
        <v>0</v>
      </c>
      <c r="J105" s="91">
        <v>0</v>
      </c>
      <c r="K105" s="91">
        <v>0.39840637450199201</v>
      </c>
      <c r="L105" s="91">
        <v>0</v>
      </c>
      <c r="M105" s="91">
        <v>0</v>
      </c>
      <c r="N105" s="91">
        <v>0.39840637450199201</v>
      </c>
      <c r="O105" s="91">
        <v>18.725099601593627</v>
      </c>
      <c r="P105" s="91">
        <v>0.39840637450199201</v>
      </c>
      <c r="Q105" s="91">
        <v>0</v>
      </c>
      <c r="R105" s="91">
        <v>0</v>
      </c>
      <c r="S105" s="91">
        <v>0</v>
      </c>
      <c r="T105" s="91">
        <v>0</v>
      </c>
      <c r="U105" s="91">
        <v>0</v>
      </c>
      <c r="V105" s="91">
        <v>0</v>
      </c>
      <c r="W105" s="91">
        <v>0.39840637450199201</v>
      </c>
      <c r="X105" s="91">
        <v>0</v>
      </c>
      <c r="Y105" s="91">
        <v>0.39840637450199201</v>
      </c>
      <c r="Z105" s="91">
        <v>0</v>
      </c>
      <c r="AA105" s="91">
        <v>0</v>
      </c>
      <c r="AB105" s="91">
        <v>0</v>
      </c>
      <c r="AC105" s="91">
        <v>0.39840637450199201</v>
      </c>
      <c r="AD105" s="91">
        <v>0</v>
      </c>
      <c r="AE105" s="91">
        <v>1.9920318725099602</v>
      </c>
      <c r="AF105" s="91">
        <v>2.788844621513944</v>
      </c>
      <c r="AG105" s="91">
        <v>70.119521912350606</v>
      </c>
      <c r="AH105" s="91">
        <v>0</v>
      </c>
      <c r="AI105" s="91">
        <v>3.1872509960159361</v>
      </c>
      <c r="AJ105" s="91">
        <v>0</v>
      </c>
      <c r="AK105" s="91">
        <v>0</v>
      </c>
      <c r="AL105" s="91">
        <v>0.79681274900398402</v>
      </c>
      <c r="AM105" s="91">
        <v>0</v>
      </c>
      <c r="AN105" s="91">
        <v>0.38314176245210724</v>
      </c>
      <c r="AO105" s="91">
        <v>0</v>
      </c>
      <c r="AP105" s="91">
        <v>0</v>
      </c>
      <c r="AQ105" s="91">
        <v>0</v>
      </c>
      <c r="AR105" s="91">
        <v>0</v>
      </c>
      <c r="AS105" s="91">
        <v>0</v>
      </c>
      <c r="AT105" s="91">
        <v>0</v>
      </c>
      <c r="AU105" s="91">
        <v>2.6819923371647509</v>
      </c>
      <c r="AV105" s="91">
        <v>0</v>
      </c>
      <c r="AW105" s="91">
        <v>0</v>
      </c>
      <c r="AX105" s="91">
        <v>0.38314176245210724</v>
      </c>
      <c r="AY105" s="91">
        <v>0</v>
      </c>
      <c r="AZ105" s="91">
        <v>0</v>
      </c>
      <c r="BA105" s="91">
        <v>0</v>
      </c>
      <c r="BB105" s="91">
        <v>0</v>
      </c>
      <c r="BC105" s="91">
        <v>0</v>
      </c>
      <c r="BD105" s="91">
        <v>0</v>
      </c>
      <c r="BE105" s="91">
        <v>0</v>
      </c>
      <c r="BF105" s="91">
        <v>0</v>
      </c>
      <c r="BG105" s="91">
        <v>0</v>
      </c>
      <c r="BH105" s="91">
        <v>0</v>
      </c>
      <c r="BI105" s="91">
        <v>0</v>
      </c>
      <c r="BJ105" s="91">
        <v>0</v>
      </c>
      <c r="BK105" s="91">
        <v>0</v>
      </c>
      <c r="BL105" s="91">
        <v>0</v>
      </c>
      <c r="BM105" s="91">
        <v>0</v>
      </c>
      <c r="BN105" s="91">
        <v>0</v>
      </c>
      <c r="BO105" s="91">
        <v>0</v>
      </c>
      <c r="BP105" s="91">
        <v>0</v>
      </c>
      <c r="BQ105" s="91">
        <v>0</v>
      </c>
      <c r="BR105" s="91">
        <v>0</v>
      </c>
      <c r="BS105" s="91">
        <v>0</v>
      </c>
      <c r="BT105" s="91">
        <v>0</v>
      </c>
      <c r="BU105" s="91">
        <v>0.38314176245210724</v>
      </c>
      <c r="BV105" s="91">
        <v>0</v>
      </c>
      <c r="BW105" s="91">
        <v>0</v>
      </c>
      <c r="CA105" s="91">
        <v>100</v>
      </c>
      <c r="CD105" s="91">
        <v>100</v>
      </c>
    </row>
    <row r="106" spans="1:82" x14ac:dyDescent="0.2">
      <c r="A106" s="47">
        <v>4</v>
      </c>
      <c r="B106" s="43">
        <v>53</v>
      </c>
      <c r="C106" s="43" t="s">
        <v>434</v>
      </c>
      <c r="D106" s="44">
        <v>344</v>
      </c>
      <c r="E106" s="100">
        <v>404</v>
      </c>
      <c r="F106" s="94">
        <v>353</v>
      </c>
      <c r="G106" s="60">
        <f>'[1]TOWER Revised Pollen - July ''08'!G107</f>
        <v>7813</v>
      </c>
      <c r="I106" s="91">
        <v>1.2944983818770228</v>
      </c>
      <c r="J106" s="91">
        <v>0</v>
      </c>
      <c r="K106" s="91">
        <v>0</v>
      </c>
      <c r="L106" s="91">
        <v>0</v>
      </c>
      <c r="M106" s="91">
        <v>0.64724919093851141</v>
      </c>
      <c r="N106" s="91">
        <v>0</v>
      </c>
      <c r="O106" s="91">
        <v>23.300970873786408</v>
      </c>
      <c r="P106" s="91">
        <v>0</v>
      </c>
      <c r="Q106" s="91">
        <v>0</v>
      </c>
      <c r="R106" s="91">
        <v>0</v>
      </c>
      <c r="S106" s="91">
        <v>0</v>
      </c>
      <c r="T106" s="91">
        <v>0.64724919093851141</v>
      </c>
      <c r="U106" s="91">
        <v>0</v>
      </c>
      <c r="V106" s="91">
        <v>0</v>
      </c>
      <c r="W106" s="91">
        <v>0</v>
      </c>
      <c r="X106" s="91">
        <v>0</v>
      </c>
      <c r="Y106" s="91">
        <v>0</v>
      </c>
      <c r="Z106" s="91">
        <v>0</v>
      </c>
      <c r="AA106" s="91">
        <v>0</v>
      </c>
      <c r="AB106" s="91">
        <v>0</v>
      </c>
      <c r="AC106" s="91">
        <v>0.97087378640776689</v>
      </c>
      <c r="AD106" s="91">
        <v>2.7508090614886731</v>
      </c>
      <c r="AE106" s="91">
        <v>10.032362459546926</v>
      </c>
      <c r="AF106" s="91">
        <v>5.9870550161812295</v>
      </c>
      <c r="AG106" s="91">
        <v>49.838187702265373</v>
      </c>
      <c r="AH106" s="91">
        <v>0</v>
      </c>
      <c r="AI106" s="91">
        <v>3.8834951456310676</v>
      </c>
      <c r="AJ106" s="91">
        <v>0</v>
      </c>
      <c r="AK106" s="91">
        <v>0</v>
      </c>
      <c r="AL106" s="91">
        <v>0.64724919093851141</v>
      </c>
      <c r="AM106" s="91">
        <v>1.5384615384615385</v>
      </c>
      <c r="AN106" s="91">
        <v>0</v>
      </c>
      <c r="AO106" s="91">
        <v>0</v>
      </c>
      <c r="AP106" s="91">
        <v>0</v>
      </c>
      <c r="AQ106" s="91">
        <v>0</v>
      </c>
      <c r="AR106" s="91">
        <v>0</v>
      </c>
      <c r="AS106" s="91">
        <v>0</v>
      </c>
      <c r="AT106" s="91">
        <v>0</v>
      </c>
      <c r="AU106" s="91">
        <v>0</v>
      </c>
      <c r="AV106" s="91">
        <v>0</v>
      </c>
      <c r="AW106" s="91">
        <v>0</v>
      </c>
      <c r="AX106" s="91">
        <v>0.30769230769230771</v>
      </c>
      <c r="AY106" s="91">
        <v>0</v>
      </c>
      <c r="AZ106" s="91">
        <v>0.30769230769230771</v>
      </c>
      <c r="BA106" s="91">
        <v>0</v>
      </c>
      <c r="BB106" s="91">
        <v>0</v>
      </c>
      <c r="BC106" s="91">
        <v>0</v>
      </c>
      <c r="BD106" s="91">
        <v>0</v>
      </c>
      <c r="BE106" s="91">
        <v>0</v>
      </c>
      <c r="BF106" s="91">
        <v>0</v>
      </c>
      <c r="BG106" s="91">
        <v>0</v>
      </c>
      <c r="BH106" s="91">
        <v>0</v>
      </c>
      <c r="BI106" s="91">
        <v>0</v>
      </c>
      <c r="BJ106" s="91">
        <v>0</v>
      </c>
      <c r="BK106" s="91">
        <v>0</v>
      </c>
      <c r="BL106" s="91">
        <v>0.30769230769230771</v>
      </c>
      <c r="BM106" s="91">
        <v>0</v>
      </c>
      <c r="BN106" s="91">
        <v>0</v>
      </c>
      <c r="BO106" s="91">
        <v>0</v>
      </c>
      <c r="BP106" s="91">
        <v>0</v>
      </c>
      <c r="BQ106" s="91">
        <v>0</v>
      </c>
      <c r="BR106" s="91">
        <v>0</v>
      </c>
      <c r="BS106" s="91">
        <v>0</v>
      </c>
      <c r="BT106" s="91">
        <v>0</v>
      </c>
      <c r="BU106" s="91">
        <v>1.5384615384615385</v>
      </c>
      <c r="BV106" s="91">
        <v>0</v>
      </c>
      <c r="BW106" s="91">
        <v>0.92307692307692313</v>
      </c>
      <c r="CA106" s="91">
        <v>100</v>
      </c>
      <c r="CD106" s="91">
        <v>100</v>
      </c>
    </row>
    <row r="107" spans="1:82" x14ac:dyDescent="0.2">
      <c r="A107" s="74">
        <v>4</v>
      </c>
      <c r="B107" s="74">
        <v>55</v>
      </c>
      <c r="C107" s="95" t="s">
        <v>426</v>
      </c>
      <c r="D107" s="74">
        <v>346</v>
      </c>
      <c r="E107" s="100">
        <v>406</v>
      </c>
      <c r="F107" s="76">
        <v>355</v>
      </c>
      <c r="G107" s="75">
        <f>'[1]TOWER Revised Pollen - July ''08'!G108</f>
        <v>7856</v>
      </c>
      <c r="I107" s="91">
        <v>0</v>
      </c>
      <c r="J107" s="91">
        <v>0</v>
      </c>
      <c r="K107" s="91">
        <v>0.39840637450199201</v>
      </c>
      <c r="L107" s="91">
        <v>0</v>
      </c>
      <c r="M107" s="91">
        <v>0</v>
      </c>
      <c r="N107" s="91">
        <v>1.1952191235059761</v>
      </c>
      <c r="O107" s="91">
        <v>18.326693227091635</v>
      </c>
      <c r="P107" s="91">
        <v>0</v>
      </c>
      <c r="Q107" s="91">
        <v>0</v>
      </c>
      <c r="R107" s="91">
        <v>0</v>
      </c>
      <c r="S107" s="91">
        <v>0</v>
      </c>
      <c r="T107" s="91">
        <v>0</v>
      </c>
      <c r="U107" s="91">
        <v>0</v>
      </c>
      <c r="V107" s="91">
        <v>0</v>
      </c>
      <c r="W107" s="91">
        <v>0</v>
      </c>
      <c r="X107" s="91">
        <v>0</v>
      </c>
      <c r="Y107" s="91">
        <v>0</v>
      </c>
      <c r="Z107" s="91">
        <v>0</v>
      </c>
      <c r="AA107" s="91">
        <v>0</v>
      </c>
      <c r="AB107" s="91">
        <v>0</v>
      </c>
      <c r="AC107" s="91">
        <v>0.39840637450199201</v>
      </c>
      <c r="AD107" s="91">
        <v>0</v>
      </c>
      <c r="AE107" s="91">
        <v>5.9760956175298805</v>
      </c>
      <c r="AF107" s="91">
        <v>3.5856573705179287</v>
      </c>
      <c r="AG107" s="91">
        <v>66.135458167330668</v>
      </c>
      <c r="AH107" s="91">
        <v>0</v>
      </c>
      <c r="AI107" s="91">
        <v>3.5856573705179287</v>
      </c>
      <c r="AJ107" s="91">
        <v>0</v>
      </c>
      <c r="AK107" s="91">
        <v>0.39840637450199201</v>
      </c>
      <c r="AL107" s="91">
        <v>0.79681274900398402</v>
      </c>
      <c r="AM107" s="91">
        <v>0.37313432835820892</v>
      </c>
      <c r="AN107" s="91">
        <v>1.1194029850746268</v>
      </c>
      <c r="AO107" s="91">
        <v>0</v>
      </c>
      <c r="AP107" s="91">
        <v>0</v>
      </c>
      <c r="AQ107" s="91">
        <v>0.37313432835820892</v>
      </c>
      <c r="AR107" s="91">
        <v>0</v>
      </c>
      <c r="AS107" s="91">
        <v>0</v>
      </c>
      <c r="AT107" s="91">
        <v>0</v>
      </c>
      <c r="AU107" s="91">
        <v>2.9850746268656714</v>
      </c>
      <c r="AV107" s="91">
        <v>0</v>
      </c>
      <c r="AW107" s="91">
        <v>0</v>
      </c>
      <c r="AX107" s="91">
        <v>0</v>
      </c>
      <c r="AY107" s="91">
        <v>0</v>
      </c>
      <c r="AZ107" s="91">
        <v>0</v>
      </c>
      <c r="BA107" s="91">
        <v>0</v>
      </c>
      <c r="BB107" s="91">
        <v>0</v>
      </c>
      <c r="BC107" s="91">
        <v>0</v>
      </c>
      <c r="BD107" s="91">
        <v>0</v>
      </c>
      <c r="BE107" s="91">
        <v>0</v>
      </c>
      <c r="BF107" s="91">
        <v>0</v>
      </c>
      <c r="BG107" s="91">
        <v>0</v>
      </c>
      <c r="BH107" s="91">
        <v>0</v>
      </c>
      <c r="BI107" s="91">
        <v>0</v>
      </c>
      <c r="BJ107" s="91">
        <v>0</v>
      </c>
      <c r="BK107" s="91">
        <v>0</v>
      </c>
      <c r="BL107" s="91">
        <v>0</v>
      </c>
      <c r="BM107" s="91">
        <v>0</v>
      </c>
      <c r="BN107" s="91">
        <v>0</v>
      </c>
      <c r="BO107" s="91">
        <v>0</v>
      </c>
      <c r="BP107" s="91">
        <v>0</v>
      </c>
      <c r="BQ107" s="91">
        <v>0</v>
      </c>
      <c r="BR107" s="91">
        <v>0</v>
      </c>
      <c r="BS107" s="91">
        <v>0</v>
      </c>
      <c r="BT107" s="91">
        <v>0</v>
      </c>
      <c r="BU107" s="91">
        <v>0.74626865671641784</v>
      </c>
      <c r="BV107" s="91">
        <v>0</v>
      </c>
      <c r="BW107" s="91">
        <v>0</v>
      </c>
      <c r="CA107" s="91">
        <v>100</v>
      </c>
      <c r="CD107" s="91">
        <v>100</v>
      </c>
    </row>
    <row r="108" spans="1:82" x14ac:dyDescent="0.2">
      <c r="A108" s="47">
        <v>4</v>
      </c>
      <c r="B108" s="43">
        <v>63</v>
      </c>
      <c r="C108" s="43" t="s">
        <v>434</v>
      </c>
      <c r="D108" s="44">
        <v>354</v>
      </c>
      <c r="E108" s="100">
        <v>414</v>
      </c>
      <c r="F108" s="94">
        <v>363</v>
      </c>
      <c r="G108" s="60">
        <f>'[1]TOWER Revised Pollen - July ''08'!G109</f>
        <v>8101</v>
      </c>
      <c r="I108" s="91">
        <v>1.9933554817275747</v>
      </c>
      <c r="J108" s="91">
        <v>0</v>
      </c>
      <c r="K108" s="91">
        <v>0</v>
      </c>
      <c r="L108" s="91">
        <v>0.33222591362126247</v>
      </c>
      <c r="M108" s="91">
        <v>0.66445182724252494</v>
      </c>
      <c r="N108" s="91">
        <v>0</v>
      </c>
      <c r="O108" s="91">
        <v>27.574750830564781</v>
      </c>
      <c r="P108" s="91">
        <v>0</v>
      </c>
      <c r="Q108" s="91">
        <v>0</v>
      </c>
      <c r="R108" s="91">
        <v>0</v>
      </c>
      <c r="S108" s="91">
        <v>0</v>
      </c>
      <c r="T108" s="91">
        <v>0.66445182724252494</v>
      </c>
      <c r="U108" s="91">
        <v>0</v>
      </c>
      <c r="V108" s="91">
        <v>0</v>
      </c>
      <c r="W108" s="91">
        <v>0</v>
      </c>
      <c r="X108" s="91">
        <v>0</v>
      </c>
      <c r="Y108" s="91">
        <v>0</v>
      </c>
      <c r="Z108" s="91">
        <v>0</v>
      </c>
      <c r="AA108" s="91">
        <v>0</v>
      </c>
      <c r="AB108" s="91">
        <v>0</v>
      </c>
      <c r="AC108" s="91">
        <v>1.3289036544850499</v>
      </c>
      <c r="AD108" s="91">
        <v>3.1561461794019934</v>
      </c>
      <c r="AE108" s="91">
        <v>4.3189368770764114</v>
      </c>
      <c r="AF108" s="91">
        <v>4.9833887043189371</v>
      </c>
      <c r="AG108" s="91">
        <v>48.338870431893689</v>
      </c>
      <c r="AH108" s="91">
        <v>0</v>
      </c>
      <c r="AI108" s="91">
        <v>1.9933554817275747</v>
      </c>
      <c r="AJ108" s="91">
        <v>0</v>
      </c>
      <c r="AK108" s="91">
        <v>0</v>
      </c>
      <c r="AL108" s="91">
        <v>4.6511627906976747</v>
      </c>
      <c r="AM108" s="91">
        <v>1.2345679012345678</v>
      </c>
      <c r="AN108" s="91">
        <v>0</v>
      </c>
      <c r="AO108" s="91">
        <v>0</v>
      </c>
      <c r="AP108" s="91">
        <v>0</v>
      </c>
      <c r="AQ108" s="91">
        <v>0</v>
      </c>
      <c r="AR108" s="91">
        <v>0.30864197530864196</v>
      </c>
      <c r="AS108" s="91">
        <v>0</v>
      </c>
      <c r="AT108" s="91">
        <v>0</v>
      </c>
      <c r="AU108" s="91">
        <v>0</v>
      </c>
      <c r="AV108" s="91">
        <v>0</v>
      </c>
      <c r="AW108" s="91">
        <v>0</v>
      </c>
      <c r="AX108" s="91">
        <v>1.2345679012345678</v>
      </c>
      <c r="AY108" s="91">
        <v>0</v>
      </c>
      <c r="AZ108" s="91">
        <v>0.30864197530864196</v>
      </c>
      <c r="BA108" s="91">
        <v>0</v>
      </c>
      <c r="BB108" s="91">
        <v>0</v>
      </c>
      <c r="BC108" s="91">
        <v>0</v>
      </c>
      <c r="BD108" s="91">
        <v>0</v>
      </c>
      <c r="BE108" s="91">
        <v>0</v>
      </c>
      <c r="BF108" s="91">
        <v>0</v>
      </c>
      <c r="BG108" s="91">
        <v>0</v>
      </c>
      <c r="BH108" s="91">
        <v>0</v>
      </c>
      <c r="BI108" s="91">
        <v>0</v>
      </c>
      <c r="BJ108" s="91">
        <v>0</v>
      </c>
      <c r="BK108" s="91">
        <v>0</v>
      </c>
      <c r="BL108" s="91">
        <v>0.92592592592592582</v>
      </c>
      <c r="BM108" s="91">
        <v>0</v>
      </c>
      <c r="BN108" s="91">
        <v>0</v>
      </c>
      <c r="BO108" s="91">
        <v>0</v>
      </c>
      <c r="BP108" s="91">
        <v>0</v>
      </c>
      <c r="BQ108" s="91">
        <v>0</v>
      </c>
      <c r="BR108" s="91">
        <v>0</v>
      </c>
      <c r="BS108" s="91">
        <v>0</v>
      </c>
      <c r="BT108" s="91">
        <v>0</v>
      </c>
      <c r="BU108" s="91">
        <v>0.30864197530864196</v>
      </c>
      <c r="BV108" s="91">
        <v>0</v>
      </c>
      <c r="BW108" s="91">
        <v>2.7777777777777777</v>
      </c>
      <c r="CA108" s="91">
        <v>100</v>
      </c>
      <c r="CD108" s="91">
        <v>100</v>
      </c>
    </row>
    <row r="109" spans="1:82" x14ac:dyDescent="0.2">
      <c r="A109" s="43">
        <v>4</v>
      </c>
      <c r="B109" s="43">
        <v>65</v>
      </c>
      <c r="C109" s="43" t="s">
        <v>426</v>
      </c>
      <c r="D109" s="44">
        <v>356</v>
      </c>
      <c r="E109" s="100">
        <v>416</v>
      </c>
      <c r="F109" s="93">
        <v>365</v>
      </c>
      <c r="G109" s="60">
        <f>'[1]TOWER Revised Pollen - July ''08'!G110</f>
        <v>8159</v>
      </c>
      <c r="I109" s="91">
        <v>0</v>
      </c>
      <c r="J109" s="91">
        <v>0</v>
      </c>
      <c r="K109" s="91">
        <v>0</v>
      </c>
      <c r="L109" s="91">
        <v>0</v>
      </c>
      <c r="M109" s="91">
        <v>0</v>
      </c>
      <c r="N109" s="91">
        <v>0.39292730844793711</v>
      </c>
      <c r="O109" s="91">
        <v>65.225933202357567</v>
      </c>
      <c r="P109" s="91">
        <v>0.78585461689587421</v>
      </c>
      <c r="Q109" s="91">
        <v>0</v>
      </c>
      <c r="R109" s="91">
        <v>0</v>
      </c>
      <c r="S109" s="91">
        <v>0</v>
      </c>
      <c r="T109" s="91">
        <v>0</v>
      </c>
      <c r="U109" s="91">
        <v>0</v>
      </c>
      <c r="V109" s="91">
        <v>0</v>
      </c>
      <c r="W109" s="91">
        <v>0</v>
      </c>
      <c r="X109" s="91">
        <v>0</v>
      </c>
      <c r="Y109" s="91">
        <v>0</v>
      </c>
      <c r="Z109" s="91">
        <v>0</v>
      </c>
      <c r="AA109" s="91">
        <v>0.39292730844793711</v>
      </c>
      <c r="AB109" s="91">
        <v>0</v>
      </c>
      <c r="AC109" s="91">
        <v>1.5717092337917484</v>
      </c>
      <c r="AD109" s="91">
        <v>1.9646365422396856</v>
      </c>
      <c r="AE109" s="91">
        <v>0</v>
      </c>
      <c r="AF109" s="91">
        <v>0.39292730844793711</v>
      </c>
      <c r="AG109" s="91">
        <v>24.95088408644401</v>
      </c>
      <c r="AH109" s="91">
        <v>0</v>
      </c>
      <c r="AI109" s="91">
        <v>1.9646365422396856</v>
      </c>
      <c r="AJ109" s="91">
        <v>0</v>
      </c>
      <c r="AK109" s="91">
        <v>0</v>
      </c>
      <c r="AL109" s="91">
        <v>2.3575638506876229</v>
      </c>
      <c r="AM109" s="91">
        <v>0</v>
      </c>
      <c r="AN109" s="91">
        <v>1.1299435028248588</v>
      </c>
      <c r="AO109" s="91">
        <v>0</v>
      </c>
      <c r="AP109" s="91">
        <v>0</v>
      </c>
      <c r="AQ109" s="91">
        <v>0</v>
      </c>
      <c r="AR109" s="91">
        <v>0</v>
      </c>
      <c r="AS109" s="91">
        <v>0</v>
      </c>
      <c r="AT109" s="91">
        <v>0</v>
      </c>
      <c r="AU109" s="91">
        <v>1.1299435028248588</v>
      </c>
      <c r="AV109" s="91">
        <v>0</v>
      </c>
      <c r="AW109" s="91">
        <v>0</v>
      </c>
      <c r="AX109" s="91">
        <v>0.75329566854990582</v>
      </c>
      <c r="AY109" s="91">
        <v>0</v>
      </c>
      <c r="AZ109" s="91">
        <v>0</v>
      </c>
      <c r="BA109" s="91">
        <v>0</v>
      </c>
      <c r="BB109" s="91">
        <v>0</v>
      </c>
      <c r="BC109" s="91">
        <v>0</v>
      </c>
      <c r="BD109" s="91">
        <v>0.37664783427495291</v>
      </c>
      <c r="BE109" s="91">
        <v>0</v>
      </c>
      <c r="BF109" s="91">
        <v>0</v>
      </c>
      <c r="BG109" s="91">
        <v>0</v>
      </c>
      <c r="BH109" s="91">
        <v>0</v>
      </c>
      <c r="BI109" s="91">
        <v>0</v>
      </c>
      <c r="BJ109" s="91">
        <v>0</v>
      </c>
      <c r="BK109" s="91">
        <v>0</v>
      </c>
      <c r="BL109" s="91">
        <v>0</v>
      </c>
      <c r="BM109" s="91">
        <v>0</v>
      </c>
      <c r="BN109" s="91">
        <v>0</v>
      </c>
      <c r="BO109" s="91">
        <v>0</v>
      </c>
      <c r="BP109" s="91">
        <v>0</v>
      </c>
      <c r="BQ109" s="91">
        <v>0</v>
      </c>
      <c r="BR109" s="91">
        <v>0</v>
      </c>
      <c r="BS109" s="91">
        <v>0</v>
      </c>
      <c r="BT109" s="91">
        <v>0</v>
      </c>
      <c r="BU109" s="91">
        <v>0.75329566854990582</v>
      </c>
      <c r="BV109" s="91">
        <v>0</v>
      </c>
      <c r="BW109" s="91">
        <v>0</v>
      </c>
      <c r="CA109" s="91">
        <v>100</v>
      </c>
      <c r="CD109" s="91">
        <v>100</v>
      </c>
    </row>
    <row r="110" spans="1:82" x14ac:dyDescent="0.2">
      <c r="A110" s="47">
        <v>4</v>
      </c>
      <c r="B110" s="43">
        <v>73</v>
      </c>
      <c r="C110" s="43" t="s">
        <v>434</v>
      </c>
      <c r="D110" s="44">
        <v>364</v>
      </c>
      <c r="E110" s="100">
        <v>424</v>
      </c>
      <c r="F110" s="94">
        <v>373</v>
      </c>
      <c r="G110" s="60">
        <f>'[1]TOWER Revised Pollen - July ''08'!G111</f>
        <v>8273</v>
      </c>
      <c r="I110" s="91">
        <v>2.8708133971291865</v>
      </c>
      <c r="J110" s="91">
        <v>0</v>
      </c>
      <c r="K110" s="91">
        <v>0</v>
      </c>
      <c r="L110" s="91">
        <v>0.63795853269537484</v>
      </c>
      <c r="M110" s="91">
        <v>1.2759170653907497</v>
      </c>
      <c r="N110" s="91">
        <v>0</v>
      </c>
      <c r="O110" s="91">
        <v>16.267942583732058</v>
      </c>
      <c r="P110" s="91">
        <v>0</v>
      </c>
      <c r="Q110" s="91">
        <v>0</v>
      </c>
      <c r="R110" s="91">
        <v>0</v>
      </c>
      <c r="S110" s="91">
        <v>0</v>
      </c>
      <c r="T110" s="91">
        <v>0</v>
      </c>
      <c r="U110" s="91">
        <v>0</v>
      </c>
      <c r="V110" s="91">
        <v>0</v>
      </c>
      <c r="W110" s="91">
        <v>0</v>
      </c>
      <c r="X110" s="91">
        <v>0.63795853269537484</v>
      </c>
      <c r="Y110" s="91">
        <v>0</v>
      </c>
      <c r="Z110" s="91">
        <v>0.31897926634768742</v>
      </c>
      <c r="AA110" s="91">
        <v>0</v>
      </c>
      <c r="AB110" s="91">
        <v>0</v>
      </c>
      <c r="AC110" s="91">
        <v>1.5948963317384368</v>
      </c>
      <c r="AD110" s="91">
        <v>1.5948963317384368</v>
      </c>
      <c r="AE110" s="91">
        <v>9.888357256778308</v>
      </c>
      <c r="AF110" s="91">
        <v>3.5087719298245612</v>
      </c>
      <c r="AG110" s="91">
        <v>55.980861244019145</v>
      </c>
      <c r="AH110" s="91">
        <v>0</v>
      </c>
      <c r="AI110" s="91">
        <v>5.1036682615629987</v>
      </c>
      <c r="AJ110" s="91">
        <v>0</v>
      </c>
      <c r="AK110" s="91">
        <v>0</v>
      </c>
      <c r="AL110" s="91">
        <v>0.31897926634768742</v>
      </c>
      <c r="AM110" s="91">
        <v>3.0165912518853695</v>
      </c>
      <c r="AN110" s="91">
        <v>0</v>
      </c>
      <c r="AO110" s="91">
        <v>0</v>
      </c>
      <c r="AP110" s="91">
        <v>0</v>
      </c>
      <c r="AQ110" s="91">
        <v>0</v>
      </c>
      <c r="AR110" s="91">
        <v>0</v>
      </c>
      <c r="AS110" s="91">
        <v>0</v>
      </c>
      <c r="AT110" s="91">
        <v>0</v>
      </c>
      <c r="AU110" s="91">
        <v>0</v>
      </c>
      <c r="AV110" s="91">
        <v>0</v>
      </c>
      <c r="AW110" s="91">
        <v>0</v>
      </c>
      <c r="AX110" s="91">
        <v>0.30165912518853699</v>
      </c>
      <c r="AY110" s="91">
        <v>0</v>
      </c>
      <c r="AZ110" s="91">
        <v>0.90497737556561098</v>
      </c>
      <c r="BA110" s="91">
        <v>0</v>
      </c>
      <c r="BB110" s="91">
        <v>0</v>
      </c>
      <c r="BC110" s="91">
        <v>0</v>
      </c>
      <c r="BD110" s="91">
        <v>0</v>
      </c>
      <c r="BE110" s="91">
        <v>0</v>
      </c>
      <c r="BF110" s="91">
        <v>0</v>
      </c>
      <c r="BG110" s="91">
        <v>0</v>
      </c>
      <c r="BH110" s="91">
        <v>0</v>
      </c>
      <c r="BI110" s="91">
        <v>0</v>
      </c>
      <c r="BJ110" s="91">
        <v>0</v>
      </c>
      <c r="BK110" s="91">
        <v>0</v>
      </c>
      <c r="BL110" s="91">
        <v>0.30165912518853699</v>
      </c>
      <c r="BM110" s="91">
        <v>0</v>
      </c>
      <c r="BN110" s="91">
        <v>0</v>
      </c>
      <c r="BO110" s="91">
        <v>0</v>
      </c>
      <c r="BP110" s="91">
        <v>0</v>
      </c>
      <c r="BQ110" s="91">
        <v>0</v>
      </c>
      <c r="BR110" s="91">
        <v>0</v>
      </c>
      <c r="BS110" s="91">
        <v>0</v>
      </c>
      <c r="BT110" s="91">
        <v>0</v>
      </c>
      <c r="BU110" s="91">
        <v>0</v>
      </c>
      <c r="BV110" s="91">
        <v>0</v>
      </c>
      <c r="BW110" s="91">
        <v>0.90497737556561098</v>
      </c>
      <c r="CA110" s="91">
        <v>100</v>
      </c>
      <c r="CD110" s="91">
        <v>100</v>
      </c>
    </row>
    <row r="111" spans="1:82" x14ac:dyDescent="0.2">
      <c r="A111" s="43">
        <v>4</v>
      </c>
      <c r="B111" s="43">
        <v>75</v>
      </c>
      <c r="C111" s="43" t="s">
        <v>426</v>
      </c>
      <c r="D111" s="44">
        <v>366</v>
      </c>
      <c r="E111" s="100">
        <v>426</v>
      </c>
      <c r="F111" s="93">
        <v>375</v>
      </c>
      <c r="G111" s="60">
        <f>'[1]TOWER Revised Pollen - July ''08'!G112</f>
        <v>8289</v>
      </c>
      <c r="I111" s="91">
        <v>0</v>
      </c>
      <c r="J111" s="91">
        <v>0</v>
      </c>
      <c r="K111" s="91">
        <v>0</v>
      </c>
      <c r="L111" s="91">
        <v>0</v>
      </c>
      <c r="M111" s="91">
        <v>0</v>
      </c>
      <c r="N111" s="91">
        <v>0.39840637450199201</v>
      </c>
      <c r="O111" s="91">
        <v>64.940239043824704</v>
      </c>
      <c r="P111" s="91">
        <v>0</v>
      </c>
      <c r="Q111" s="91">
        <v>0</v>
      </c>
      <c r="R111" s="91">
        <v>0</v>
      </c>
      <c r="S111" s="91">
        <v>0.39840637450199201</v>
      </c>
      <c r="T111" s="91">
        <v>0</v>
      </c>
      <c r="U111" s="91">
        <v>0</v>
      </c>
      <c r="V111" s="91">
        <v>0</v>
      </c>
      <c r="W111" s="91">
        <v>0</v>
      </c>
      <c r="X111" s="91">
        <v>0</v>
      </c>
      <c r="Y111" s="91">
        <v>0</v>
      </c>
      <c r="Z111" s="91">
        <v>0</v>
      </c>
      <c r="AA111" s="91">
        <v>0</v>
      </c>
      <c r="AB111" s="91">
        <v>0</v>
      </c>
      <c r="AC111" s="91">
        <v>0.79681274900398402</v>
      </c>
      <c r="AD111" s="91">
        <v>0.39840637450199201</v>
      </c>
      <c r="AE111" s="91">
        <v>0</v>
      </c>
      <c r="AF111" s="91">
        <v>1.9920318725099602</v>
      </c>
      <c r="AG111" s="91">
        <v>27.091633466135455</v>
      </c>
      <c r="AH111" s="91">
        <v>0</v>
      </c>
      <c r="AI111" s="91">
        <v>2.3904382470119523</v>
      </c>
      <c r="AJ111" s="91">
        <v>0</v>
      </c>
      <c r="AK111" s="91">
        <v>0</v>
      </c>
      <c r="AL111" s="91">
        <v>1.593625498007968</v>
      </c>
      <c r="AM111" s="91">
        <v>0</v>
      </c>
      <c r="AN111" s="91">
        <v>0</v>
      </c>
      <c r="AO111" s="91">
        <v>0</v>
      </c>
      <c r="AP111" s="91">
        <v>0</v>
      </c>
      <c r="AQ111" s="91">
        <v>0</v>
      </c>
      <c r="AR111" s="91">
        <v>0</v>
      </c>
      <c r="AS111" s="91">
        <v>0</v>
      </c>
      <c r="AT111" s="91">
        <v>0</v>
      </c>
      <c r="AU111" s="91">
        <v>1.1811023622047243</v>
      </c>
      <c r="AV111" s="91">
        <v>0</v>
      </c>
      <c r="AW111" s="91">
        <v>0</v>
      </c>
      <c r="AX111" s="91">
        <v>0</v>
      </c>
      <c r="AY111" s="91">
        <v>0</v>
      </c>
      <c r="AZ111" s="91">
        <v>0</v>
      </c>
      <c r="BA111" s="91">
        <v>0</v>
      </c>
      <c r="BB111" s="91">
        <v>0</v>
      </c>
      <c r="BC111" s="91">
        <v>0</v>
      </c>
      <c r="BD111" s="91">
        <v>0</v>
      </c>
      <c r="BE111" s="91">
        <v>0</v>
      </c>
      <c r="BF111" s="91">
        <v>0</v>
      </c>
      <c r="BG111" s="91">
        <v>0</v>
      </c>
      <c r="BH111" s="91">
        <v>0</v>
      </c>
      <c r="BI111" s="91">
        <v>0</v>
      </c>
      <c r="BJ111" s="91">
        <v>0</v>
      </c>
      <c r="BK111" s="91">
        <v>0</v>
      </c>
      <c r="BL111" s="91">
        <v>0</v>
      </c>
      <c r="BM111" s="91">
        <v>0</v>
      </c>
      <c r="BN111" s="91">
        <v>0</v>
      </c>
      <c r="BO111" s="91">
        <v>0</v>
      </c>
      <c r="BP111" s="91">
        <v>0</v>
      </c>
      <c r="BQ111" s="91">
        <v>0</v>
      </c>
      <c r="BR111" s="91">
        <v>0</v>
      </c>
      <c r="BS111" s="91">
        <v>0</v>
      </c>
      <c r="BT111" s="91">
        <v>0</v>
      </c>
      <c r="BU111" s="91">
        <v>0</v>
      </c>
      <c r="BV111" s="91">
        <v>0</v>
      </c>
      <c r="BW111" s="91">
        <v>0</v>
      </c>
      <c r="CA111" s="91">
        <v>100</v>
      </c>
      <c r="CD111" s="91">
        <v>100</v>
      </c>
    </row>
    <row r="112" spans="1:82" x14ac:dyDescent="0.2">
      <c r="A112" s="47">
        <v>4</v>
      </c>
      <c r="B112" s="43">
        <v>83</v>
      </c>
      <c r="C112" s="43" t="s">
        <v>434</v>
      </c>
      <c r="D112" s="44">
        <v>374</v>
      </c>
      <c r="E112" s="100">
        <v>434</v>
      </c>
      <c r="F112" s="94">
        <v>383</v>
      </c>
      <c r="G112" s="60">
        <f>'[1]TOWER Revised Pollen - July ''08'!G113</f>
        <v>8426</v>
      </c>
      <c r="I112" s="91">
        <v>3</v>
      </c>
      <c r="J112" s="91">
        <v>0</v>
      </c>
      <c r="K112" s="91">
        <v>0</v>
      </c>
      <c r="L112" s="91">
        <v>0</v>
      </c>
      <c r="M112" s="91">
        <v>0.85714285714285721</v>
      </c>
      <c r="N112" s="91">
        <v>0</v>
      </c>
      <c r="O112" s="91">
        <v>35.428571428571423</v>
      </c>
      <c r="P112" s="91">
        <v>0</v>
      </c>
      <c r="Q112" s="91">
        <v>0</v>
      </c>
      <c r="R112" s="91">
        <v>0</v>
      </c>
      <c r="S112" s="91">
        <v>0</v>
      </c>
      <c r="T112" s="91">
        <v>0.85714285714285721</v>
      </c>
      <c r="U112" s="91">
        <v>0</v>
      </c>
      <c r="V112" s="91">
        <v>0</v>
      </c>
      <c r="W112" s="91">
        <v>0</v>
      </c>
      <c r="X112" s="91">
        <v>0</v>
      </c>
      <c r="Y112" s="91">
        <v>0</v>
      </c>
      <c r="Z112" s="91">
        <v>0</v>
      </c>
      <c r="AA112" s="91">
        <v>0</v>
      </c>
      <c r="AB112" s="91">
        <v>0</v>
      </c>
      <c r="AC112" s="91">
        <v>0.5714285714285714</v>
      </c>
      <c r="AD112" s="91">
        <v>2.4285714285714284</v>
      </c>
      <c r="AE112" s="91">
        <v>4.5714285714285712</v>
      </c>
      <c r="AF112" s="91">
        <v>4.8571428571428568</v>
      </c>
      <c r="AG112" s="91">
        <v>40.857142857142861</v>
      </c>
      <c r="AH112" s="91">
        <v>0</v>
      </c>
      <c r="AI112" s="91">
        <v>5.4285714285714288</v>
      </c>
      <c r="AJ112" s="91">
        <v>0</v>
      </c>
      <c r="AK112" s="91">
        <v>0.2857142857142857</v>
      </c>
      <c r="AL112" s="91">
        <v>0.85714285714285721</v>
      </c>
      <c r="AM112" s="91">
        <v>1.8716577540106951</v>
      </c>
      <c r="AN112" s="91">
        <v>0</v>
      </c>
      <c r="AO112" s="91">
        <v>0</v>
      </c>
      <c r="AP112" s="91">
        <v>0</v>
      </c>
      <c r="AQ112" s="91">
        <v>0</v>
      </c>
      <c r="AR112" s="91">
        <v>0.26737967914438499</v>
      </c>
      <c r="AS112" s="91">
        <v>0</v>
      </c>
      <c r="AT112" s="91">
        <v>0</v>
      </c>
      <c r="AU112" s="91">
        <v>0</v>
      </c>
      <c r="AV112" s="91">
        <v>0</v>
      </c>
      <c r="AW112" s="91">
        <v>0</v>
      </c>
      <c r="AX112" s="91">
        <v>0</v>
      </c>
      <c r="AY112" s="91">
        <v>0</v>
      </c>
      <c r="AZ112" s="91">
        <v>0.53475935828876997</v>
      </c>
      <c r="BA112" s="91">
        <v>0</v>
      </c>
      <c r="BB112" s="91">
        <v>0</v>
      </c>
      <c r="BC112" s="91">
        <v>0</v>
      </c>
      <c r="BD112" s="91">
        <v>0</v>
      </c>
      <c r="BE112" s="91">
        <v>0</v>
      </c>
      <c r="BF112" s="91">
        <v>0</v>
      </c>
      <c r="BG112" s="91">
        <v>0</v>
      </c>
      <c r="BH112" s="91">
        <v>0.26737967914438499</v>
      </c>
      <c r="BI112" s="91">
        <v>0</v>
      </c>
      <c r="BJ112" s="91">
        <v>0</v>
      </c>
      <c r="BK112" s="91">
        <v>0</v>
      </c>
      <c r="BL112" s="91">
        <v>0.53475935828876997</v>
      </c>
      <c r="BM112" s="91">
        <v>0</v>
      </c>
      <c r="BN112" s="91">
        <v>0</v>
      </c>
      <c r="BO112" s="91">
        <v>0</v>
      </c>
      <c r="BP112" s="91">
        <v>0</v>
      </c>
      <c r="BQ112" s="91">
        <v>0</v>
      </c>
      <c r="BR112" s="91">
        <v>0</v>
      </c>
      <c r="BS112" s="91">
        <v>0</v>
      </c>
      <c r="BT112" s="91">
        <v>0</v>
      </c>
      <c r="BU112" s="91">
        <v>0.26737967914438499</v>
      </c>
      <c r="BV112" s="91">
        <v>0</v>
      </c>
      <c r="BW112" s="91">
        <v>2.6737967914438503</v>
      </c>
      <c r="CA112" s="91">
        <v>100</v>
      </c>
      <c r="CD112" s="91">
        <v>100</v>
      </c>
    </row>
    <row r="113" spans="1:82" x14ac:dyDescent="0.2">
      <c r="A113" s="43">
        <v>4</v>
      </c>
      <c r="B113" s="43">
        <v>85</v>
      </c>
      <c r="C113" s="43" t="s">
        <v>426</v>
      </c>
      <c r="D113" s="44">
        <v>376</v>
      </c>
      <c r="E113" s="100">
        <v>436</v>
      </c>
      <c r="F113" s="93">
        <v>385</v>
      </c>
      <c r="G113" s="60">
        <f>'[1]TOWER Revised Pollen - July ''08'!G114</f>
        <v>8461</v>
      </c>
      <c r="I113" s="91">
        <v>0</v>
      </c>
      <c r="J113" s="91">
        <v>0</v>
      </c>
      <c r="K113" s="91">
        <v>0.39603960396039606</v>
      </c>
      <c r="L113" s="91">
        <v>0</v>
      </c>
      <c r="M113" s="91">
        <v>0</v>
      </c>
      <c r="N113" s="91">
        <v>0.79207920792079212</v>
      </c>
      <c r="O113" s="91">
        <v>52.277227722772281</v>
      </c>
      <c r="P113" s="91">
        <v>0</v>
      </c>
      <c r="Q113" s="91">
        <v>0</v>
      </c>
      <c r="R113" s="91">
        <v>0</v>
      </c>
      <c r="S113" s="91">
        <v>0</v>
      </c>
      <c r="T113" s="91">
        <v>0</v>
      </c>
      <c r="U113" s="91">
        <v>0</v>
      </c>
      <c r="V113" s="91">
        <v>0</v>
      </c>
      <c r="W113" s="91">
        <v>0</v>
      </c>
      <c r="X113" s="91">
        <v>0</v>
      </c>
      <c r="Y113" s="91">
        <v>0</v>
      </c>
      <c r="Z113" s="91">
        <v>0</v>
      </c>
      <c r="AA113" s="91">
        <v>0.39603960396039606</v>
      </c>
      <c r="AB113" s="91">
        <v>0</v>
      </c>
      <c r="AC113" s="91">
        <v>0</v>
      </c>
      <c r="AD113" s="91">
        <v>0</v>
      </c>
      <c r="AE113" s="91">
        <v>4.7524752475247523</v>
      </c>
      <c r="AF113" s="91">
        <v>5.544554455445545</v>
      </c>
      <c r="AG113" s="91">
        <v>32.673267326732677</v>
      </c>
      <c r="AH113" s="91">
        <v>0</v>
      </c>
      <c r="AI113" s="91">
        <v>2.3762376237623761</v>
      </c>
      <c r="AJ113" s="91">
        <v>0</v>
      </c>
      <c r="AK113" s="91">
        <v>0</v>
      </c>
      <c r="AL113" s="91">
        <v>0.79207920792079212</v>
      </c>
      <c r="AM113" s="91">
        <v>0.39138943248532287</v>
      </c>
      <c r="AN113" s="91">
        <v>0.78277886497064575</v>
      </c>
      <c r="AO113" s="91">
        <v>0</v>
      </c>
      <c r="AP113" s="91">
        <v>0</v>
      </c>
      <c r="AQ113" s="91">
        <v>0</v>
      </c>
      <c r="AR113" s="91">
        <v>0</v>
      </c>
      <c r="AS113" s="91">
        <v>0</v>
      </c>
      <c r="AT113" s="91">
        <v>0</v>
      </c>
      <c r="AU113" s="91">
        <v>0</v>
      </c>
      <c r="AV113" s="91">
        <v>0</v>
      </c>
      <c r="AW113" s="91">
        <v>0</v>
      </c>
      <c r="AX113" s="91">
        <v>0</v>
      </c>
      <c r="AY113" s="91">
        <v>0</v>
      </c>
      <c r="AZ113" s="91">
        <v>0</v>
      </c>
      <c r="BA113" s="91">
        <v>0</v>
      </c>
      <c r="BB113" s="91">
        <v>0</v>
      </c>
      <c r="BC113" s="91">
        <v>0</v>
      </c>
      <c r="BD113" s="91">
        <v>0</v>
      </c>
      <c r="BE113" s="91">
        <v>0</v>
      </c>
      <c r="BF113" s="91">
        <v>0</v>
      </c>
      <c r="BG113" s="91">
        <v>0</v>
      </c>
      <c r="BH113" s="91">
        <v>0</v>
      </c>
      <c r="BI113" s="91">
        <v>0</v>
      </c>
      <c r="BJ113" s="91">
        <v>0</v>
      </c>
      <c r="BK113" s="91">
        <v>0</v>
      </c>
      <c r="BL113" s="91">
        <v>0</v>
      </c>
      <c r="BM113" s="91">
        <v>0</v>
      </c>
      <c r="BN113" s="91">
        <v>0</v>
      </c>
      <c r="BO113" s="91">
        <v>0</v>
      </c>
      <c r="BP113" s="91">
        <v>0</v>
      </c>
      <c r="BQ113" s="91">
        <v>0</v>
      </c>
      <c r="BR113" s="91">
        <v>0</v>
      </c>
      <c r="BS113" s="91">
        <v>0</v>
      </c>
      <c r="BT113" s="91">
        <v>0</v>
      </c>
      <c r="BU113" s="91">
        <v>0</v>
      </c>
      <c r="BV113" s="91">
        <v>0</v>
      </c>
      <c r="BW113" s="91">
        <v>0</v>
      </c>
      <c r="CA113" s="91">
        <v>100</v>
      </c>
      <c r="CD113" s="91">
        <v>100</v>
      </c>
    </row>
    <row r="114" spans="1:82" x14ac:dyDescent="0.2">
      <c r="A114" s="47">
        <v>4</v>
      </c>
      <c r="B114" s="43">
        <v>93</v>
      </c>
      <c r="C114" s="43" t="s">
        <v>434</v>
      </c>
      <c r="D114" s="44">
        <v>384</v>
      </c>
      <c r="E114" s="100">
        <v>444</v>
      </c>
      <c r="F114" s="94">
        <v>393</v>
      </c>
      <c r="G114" s="60">
        <f>'[1]TOWER Revised Pollen - July ''08'!G115</f>
        <v>8510</v>
      </c>
      <c r="I114" s="91">
        <v>2.1523178807947021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33.443708609271525</v>
      </c>
      <c r="P114" s="91">
        <v>0</v>
      </c>
      <c r="Q114" s="91">
        <v>0</v>
      </c>
      <c r="R114" s="91">
        <v>0</v>
      </c>
      <c r="S114" s="91">
        <v>0</v>
      </c>
      <c r="T114" s="91">
        <v>0</v>
      </c>
      <c r="U114" s="91">
        <v>0</v>
      </c>
      <c r="V114" s="91">
        <v>0</v>
      </c>
      <c r="W114" s="91">
        <v>0</v>
      </c>
      <c r="X114" s="91">
        <v>0</v>
      </c>
      <c r="Y114" s="91">
        <v>0</v>
      </c>
      <c r="Z114" s="91">
        <v>0</v>
      </c>
      <c r="AA114" s="91">
        <v>0</v>
      </c>
      <c r="AB114" s="91">
        <v>0</v>
      </c>
      <c r="AC114" s="91">
        <v>0</v>
      </c>
      <c r="AD114" s="91">
        <v>2.1523178807947021</v>
      </c>
      <c r="AE114" s="91">
        <v>4.6357615894039732</v>
      </c>
      <c r="AF114" s="91">
        <v>11.258278145695364</v>
      </c>
      <c r="AG114" s="91">
        <v>39.735099337748345</v>
      </c>
      <c r="AH114" s="91">
        <v>0</v>
      </c>
      <c r="AI114" s="91">
        <v>6.2913907284768218</v>
      </c>
      <c r="AJ114" s="91">
        <v>0</v>
      </c>
      <c r="AK114" s="91">
        <v>0</v>
      </c>
      <c r="AL114" s="91">
        <v>0.33112582781456956</v>
      </c>
      <c r="AM114" s="91">
        <v>2.2364217252396164</v>
      </c>
      <c r="AN114" s="91">
        <v>0</v>
      </c>
      <c r="AO114" s="91">
        <v>0</v>
      </c>
      <c r="AP114" s="91">
        <v>0</v>
      </c>
      <c r="AQ114" s="91">
        <v>0</v>
      </c>
      <c r="AR114" s="91">
        <v>0</v>
      </c>
      <c r="AS114" s="91">
        <v>0</v>
      </c>
      <c r="AT114" s="91">
        <v>0</v>
      </c>
      <c r="AU114" s="91">
        <v>0</v>
      </c>
      <c r="AV114" s="91">
        <v>0</v>
      </c>
      <c r="AW114" s="91">
        <v>0</v>
      </c>
      <c r="AX114" s="91">
        <v>0.31948881789137379</v>
      </c>
      <c r="AY114" s="91">
        <v>0</v>
      </c>
      <c r="AZ114" s="91">
        <v>0.63897763578274758</v>
      </c>
      <c r="BA114" s="91">
        <v>0</v>
      </c>
      <c r="BB114" s="91">
        <v>0</v>
      </c>
      <c r="BC114" s="91">
        <v>0</v>
      </c>
      <c r="BD114" s="91">
        <v>0</v>
      </c>
      <c r="BE114" s="91">
        <v>0</v>
      </c>
      <c r="BF114" s="91">
        <v>0</v>
      </c>
      <c r="BG114" s="91">
        <v>0</v>
      </c>
      <c r="BH114" s="91">
        <v>0.31948881789137379</v>
      </c>
      <c r="BI114" s="91">
        <v>0</v>
      </c>
      <c r="BJ114" s="91">
        <v>0</v>
      </c>
      <c r="BK114" s="91">
        <v>0</v>
      </c>
      <c r="BL114" s="91">
        <v>0</v>
      </c>
      <c r="BM114" s="91">
        <v>0</v>
      </c>
      <c r="BN114" s="91">
        <v>0</v>
      </c>
      <c r="BO114" s="91">
        <v>0</v>
      </c>
      <c r="BP114" s="91">
        <v>0</v>
      </c>
      <c r="BQ114" s="91">
        <v>0</v>
      </c>
      <c r="BR114" s="91">
        <v>0</v>
      </c>
      <c r="BS114" s="91">
        <v>0</v>
      </c>
      <c r="BT114" s="91">
        <v>0</v>
      </c>
      <c r="BU114" s="91">
        <v>0</v>
      </c>
      <c r="BV114" s="91">
        <v>0</v>
      </c>
      <c r="BW114" s="91">
        <v>0</v>
      </c>
      <c r="CA114" s="91">
        <v>100</v>
      </c>
      <c r="CD114" s="91">
        <v>100</v>
      </c>
    </row>
    <row r="115" spans="1:82" x14ac:dyDescent="0.2">
      <c r="A115" s="43">
        <v>4</v>
      </c>
      <c r="B115" s="43">
        <v>94</v>
      </c>
      <c r="C115" s="43" t="s">
        <v>426</v>
      </c>
      <c r="D115" s="44">
        <v>385</v>
      </c>
      <c r="E115" s="100">
        <v>445</v>
      </c>
      <c r="F115" s="93">
        <v>395</v>
      </c>
      <c r="G115" s="60">
        <f>'[1]TOWER Revised Pollen - July ''08'!G116</f>
        <v>8516</v>
      </c>
      <c r="I115" s="91">
        <v>0.4</v>
      </c>
      <c r="J115" s="91">
        <v>0</v>
      </c>
      <c r="K115" s="91">
        <v>0</v>
      </c>
      <c r="L115" s="91">
        <v>0.4</v>
      </c>
      <c r="M115" s="91">
        <v>0</v>
      </c>
      <c r="N115" s="91">
        <v>0</v>
      </c>
      <c r="O115" s="91">
        <v>66</v>
      </c>
      <c r="P115" s="91">
        <v>0.4</v>
      </c>
      <c r="Q115" s="91">
        <v>0</v>
      </c>
      <c r="R115" s="91">
        <v>0</v>
      </c>
      <c r="S115" s="91">
        <v>0</v>
      </c>
      <c r="T115" s="91">
        <v>0</v>
      </c>
      <c r="U115" s="91">
        <v>0</v>
      </c>
      <c r="V115" s="91">
        <v>0</v>
      </c>
      <c r="W115" s="91">
        <v>0</v>
      </c>
      <c r="X115" s="91">
        <v>0</v>
      </c>
      <c r="Y115" s="91">
        <v>0</v>
      </c>
      <c r="Z115" s="91">
        <v>0</v>
      </c>
      <c r="AA115" s="91">
        <v>0</v>
      </c>
      <c r="AB115" s="91">
        <v>0</v>
      </c>
      <c r="AC115" s="91">
        <v>0.4</v>
      </c>
      <c r="AD115" s="91">
        <v>0.8</v>
      </c>
      <c r="AE115" s="91">
        <v>0</v>
      </c>
      <c r="AF115" s="91">
        <v>1.2</v>
      </c>
      <c r="AG115" s="91">
        <v>26</v>
      </c>
      <c r="AH115" s="91">
        <v>0</v>
      </c>
      <c r="AI115" s="91">
        <v>2.8000000000000003</v>
      </c>
      <c r="AJ115" s="91">
        <v>0</v>
      </c>
      <c r="AK115" s="91">
        <v>0</v>
      </c>
      <c r="AL115" s="91">
        <v>1.6</v>
      </c>
      <c r="AM115" s="91">
        <v>0</v>
      </c>
      <c r="AN115" s="91">
        <v>0</v>
      </c>
      <c r="AO115" s="91">
        <v>0</v>
      </c>
      <c r="AP115" s="91">
        <v>0</v>
      </c>
      <c r="AQ115" s="91">
        <v>0</v>
      </c>
      <c r="AR115" s="91">
        <v>0</v>
      </c>
      <c r="AS115" s="91">
        <v>0</v>
      </c>
      <c r="AT115" s="91">
        <v>0</v>
      </c>
      <c r="AU115" s="91">
        <v>0</v>
      </c>
      <c r="AV115" s="91">
        <v>0</v>
      </c>
      <c r="AW115" s="91">
        <v>0</v>
      </c>
      <c r="AX115" s="91">
        <v>0</v>
      </c>
      <c r="AY115" s="91">
        <v>0</v>
      </c>
      <c r="AZ115" s="91">
        <v>0</v>
      </c>
      <c r="BA115" s="91">
        <v>0</v>
      </c>
      <c r="BB115" s="91">
        <v>0</v>
      </c>
      <c r="BC115" s="91">
        <v>0</v>
      </c>
      <c r="BD115" s="91">
        <v>0</v>
      </c>
      <c r="BE115" s="91">
        <v>0</v>
      </c>
      <c r="BF115" s="91">
        <v>0</v>
      </c>
      <c r="BG115" s="91">
        <v>0</v>
      </c>
      <c r="BH115" s="91">
        <v>0</v>
      </c>
      <c r="BI115" s="91">
        <v>0</v>
      </c>
      <c r="BJ115" s="91">
        <v>0</v>
      </c>
      <c r="BK115" s="91">
        <v>0</v>
      </c>
      <c r="BL115" s="91">
        <v>0</v>
      </c>
      <c r="BM115" s="91">
        <v>0</v>
      </c>
      <c r="BN115" s="91">
        <v>0</v>
      </c>
      <c r="BO115" s="91">
        <v>0</v>
      </c>
      <c r="BP115" s="91">
        <v>0</v>
      </c>
      <c r="BQ115" s="91">
        <v>0</v>
      </c>
      <c r="BR115" s="91">
        <v>0</v>
      </c>
      <c r="BS115" s="91">
        <v>0</v>
      </c>
      <c r="BT115" s="91">
        <v>0</v>
      </c>
      <c r="BU115" s="91">
        <v>0</v>
      </c>
      <c r="BV115" s="91">
        <v>0</v>
      </c>
      <c r="BW115" s="91">
        <v>0</v>
      </c>
      <c r="CA115" s="91">
        <v>100</v>
      </c>
      <c r="CD115" s="91">
        <v>100</v>
      </c>
    </row>
    <row r="116" spans="1:82" x14ac:dyDescent="0.2">
      <c r="A116" s="47"/>
      <c r="B116" s="43"/>
      <c r="C116" s="43"/>
      <c r="D116" s="44"/>
      <c r="E116" s="47"/>
      <c r="F116" s="47"/>
      <c r="G116" s="60"/>
    </row>
    <row r="117" spans="1:82" x14ac:dyDescent="0.2">
      <c r="A117" s="47"/>
      <c r="B117" s="43"/>
      <c r="C117" s="43"/>
      <c r="D117" s="47"/>
      <c r="E117" s="47"/>
      <c r="F117" s="47"/>
      <c r="G117" s="60"/>
    </row>
    <row r="118" spans="1:82" x14ac:dyDescent="0.2">
      <c r="A118" s="47"/>
      <c r="B118" s="43"/>
      <c r="C118" s="43"/>
      <c r="D118" s="47"/>
      <c r="E118" s="47"/>
      <c r="F118" s="47" t="s">
        <v>2</v>
      </c>
      <c r="G118" s="60"/>
    </row>
    <row r="119" spans="1:82" x14ac:dyDescent="0.2">
      <c r="A119" s="47"/>
      <c r="B119" s="43"/>
      <c r="C119" s="43"/>
      <c r="D119" s="47"/>
      <c r="E119" s="104">
        <v>4</v>
      </c>
      <c r="F119" s="43">
        <v>4</v>
      </c>
      <c r="G119" s="60">
        <f>'[1]TOWER Revised Pollen - July ''08'!G120</f>
        <v>-3.4828841812687101</v>
      </c>
      <c r="I119" s="91">
        <v>0</v>
      </c>
      <c r="J119" s="91">
        <v>2.34375</v>
      </c>
      <c r="K119" s="91">
        <v>7.8125</v>
      </c>
      <c r="L119" s="91">
        <v>0.390625</v>
      </c>
      <c r="M119" s="91">
        <v>0</v>
      </c>
      <c r="N119" s="91">
        <v>2.34375</v>
      </c>
      <c r="O119" s="91">
        <v>22.265625</v>
      </c>
      <c r="P119" s="91">
        <v>0</v>
      </c>
      <c r="Q119" s="91">
        <v>0</v>
      </c>
      <c r="R119" s="91">
        <v>0</v>
      </c>
      <c r="S119" s="91">
        <v>0</v>
      </c>
      <c r="T119" s="91">
        <v>0</v>
      </c>
      <c r="U119" s="91">
        <v>18.359375</v>
      </c>
      <c r="V119" s="91">
        <v>0.390625</v>
      </c>
      <c r="W119" s="91">
        <v>0.390625</v>
      </c>
      <c r="X119" s="91">
        <v>0</v>
      </c>
      <c r="Y119" s="91">
        <v>0</v>
      </c>
      <c r="Z119" s="91">
        <v>0</v>
      </c>
      <c r="AA119" s="91">
        <v>0</v>
      </c>
      <c r="AB119" s="91">
        <v>0</v>
      </c>
      <c r="AC119" s="91">
        <v>0.390625</v>
      </c>
      <c r="AD119" s="91">
        <v>0</v>
      </c>
      <c r="AE119" s="91">
        <v>3.7109375</v>
      </c>
      <c r="AF119" s="91">
        <v>1.171875</v>
      </c>
      <c r="AG119" s="91">
        <v>24.0234375</v>
      </c>
      <c r="AH119" s="91">
        <v>0</v>
      </c>
      <c r="AI119" s="91">
        <v>4.296875</v>
      </c>
      <c r="AJ119" s="91">
        <v>0</v>
      </c>
      <c r="AK119" s="91">
        <v>11.328125</v>
      </c>
      <c r="AL119" s="91">
        <v>0.78125</v>
      </c>
      <c r="AM119" s="91">
        <v>2.4822695035460995</v>
      </c>
      <c r="AN119" s="91">
        <v>0.70921985815602839</v>
      </c>
      <c r="AO119" s="91">
        <v>0</v>
      </c>
      <c r="AP119" s="91">
        <v>0</v>
      </c>
      <c r="AQ119" s="91">
        <v>0</v>
      </c>
      <c r="AR119" s="91">
        <v>0</v>
      </c>
      <c r="AS119" s="91">
        <v>0</v>
      </c>
      <c r="AT119" s="91">
        <v>0</v>
      </c>
      <c r="AU119" s="91">
        <v>1.4184397163120568</v>
      </c>
      <c r="AV119" s="91">
        <v>0</v>
      </c>
      <c r="AW119" s="91">
        <v>0</v>
      </c>
      <c r="AX119" s="91">
        <v>2.4822695035460995</v>
      </c>
      <c r="AY119" s="91">
        <v>0</v>
      </c>
      <c r="AZ119" s="91">
        <v>0</v>
      </c>
      <c r="BA119" s="91">
        <v>0</v>
      </c>
      <c r="BB119" s="91">
        <v>0</v>
      </c>
      <c r="BC119" s="91">
        <v>0</v>
      </c>
      <c r="BD119" s="91">
        <v>1.4184397163120568</v>
      </c>
      <c r="BE119" s="91">
        <v>0</v>
      </c>
      <c r="BF119" s="91">
        <v>0</v>
      </c>
      <c r="BG119" s="91">
        <v>0</v>
      </c>
      <c r="BH119" s="91">
        <v>0</v>
      </c>
      <c r="BI119" s="91">
        <v>0</v>
      </c>
      <c r="BJ119" s="91">
        <v>0</v>
      </c>
      <c r="BK119" s="91">
        <v>0.3546099290780142</v>
      </c>
      <c r="BL119" s="91">
        <v>0.3546099290780142</v>
      </c>
      <c r="BM119" s="91">
        <v>0</v>
      </c>
      <c r="BN119" s="91">
        <v>0</v>
      </c>
      <c r="BO119" s="91">
        <v>0</v>
      </c>
      <c r="BP119" s="91">
        <v>0</v>
      </c>
      <c r="BQ119" s="91">
        <v>0</v>
      </c>
      <c r="BR119" s="91">
        <v>0</v>
      </c>
      <c r="BS119" s="91">
        <v>0</v>
      </c>
      <c r="BT119" s="91">
        <v>0</v>
      </c>
      <c r="BU119" s="91">
        <v>0</v>
      </c>
      <c r="BV119" s="91">
        <v>0</v>
      </c>
      <c r="BW119" s="91">
        <v>0</v>
      </c>
      <c r="CA119" s="91">
        <v>100</v>
      </c>
      <c r="CD119" s="91">
        <v>100</v>
      </c>
    </row>
    <row r="120" spans="1:82" x14ac:dyDescent="0.2">
      <c r="A120" s="47"/>
      <c r="B120" s="43"/>
      <c r="C120" s="43"/>
      <c r="D120" s="47"/>
      <c r="E120" s="104">
        <v>14</v>
      </c>
      <c r="F120" s="41">
        <v>14</v>
      </c>
      <c r="G120" s="90">
        <f>'[1]TOWER Revised Pollen - July ''08'!G121</f>
        <v>121.120219344407</v>
      </c>
      <c r="I120" s="91">
        <v>0.38535645472061658</v>
      </c>
      <c r="J120" s="91">
        <v>1.1560693641618496</v>
      </c>
      <c r="K120" s="91">
        <v>11.560693641618498</v>
      </c>
      <c r="L120" s="91">
        <v>0</v>
      </c>
      <c r="M120" s="91">
        <v>0</v>
      </c>
      <c r="N120" s="91">
        <v>3.4682080924855487</v>
      </c>
      <c r="O120" s="91">
        <v>27.360308285163775</v>
      </c>
      <c r="P120" s="91">
        <v>0</v>
      </c>
      <c r="Q120" s="91">
        <v>0</v>
      </c>
      <c r="R120" s="91">
        <v>0</v>
      </c>
      <c r="S120" s="91">
        <v>0</v>
      </c>
      <c r="T120" s="91">
        <v>0</v>
      </c>
      <c r="U120" s="91">
        <v>21.579961464354529</v>
      </c>
      <c r="V120" s="91">
        <v>0</v>
      </c>
      <c r="W120" s="91">
        <v>0</v>
      </c>
      <c r="X120" s="91">
        <v>0</v>
      </c>
      <c r="Y120" s="91">
        <v>0.38535645472061658</v>
      </c>
      <c r="Z120" s="91">
        <v>0</v>
      </c>
      <c r="AA120" s="91">
        <v>0</v>
      </c>
      <c r="AB120" s="91">
        <v>0</v>
      </c>
      <c r="AC120" s="91">
        <v>1.5414258188824663</v>
      </c>
      <c r="AD120" s="91">
        <v>0</v>
      </c>
      <c r="AE120" s="91">
        <v>2.6974951830443161</v>
      </c>
      <c r="AF120" s="91">
        <v>0.38535645472061658</v>
      </c>
      <c r="AG120" s="91">
        <v>15.606936416184972</v>
      </c>
      <c r="AH120" s="91">
        <v>0</v>
      </c>
      <c r="AI120" s="91">
        <v>4.2389210019267818</v>
      </c>
      <c r="AJ120" s="91">
        <v>0</v>
      </c>
      <c r="AK120" s="91">
        <v>8.0924855491329488</v>
      </c>
      <c r="AL120" s="91">
        <v>1.5414258188824663</v>
      </c>
      <c r="AM120" s="91">
        <v>5.9900166389351082</v>
      </c>
      <c r="AN120" s="91">
        <v>0.66555740432612309</v>
      </c>
      <c r="AO120" s="91">
        <v>0.33277870216306155</v>
      </c>
      <c r="AP120" s="91">
        <v>0</v>
      </c>
      <c r="AQ120" s="91">
        <v>0</v>
      </c>
      <c r="AR120" s="91">
        <v>0</v>
      </c>
      <c r="AS120" s="91">
        <v>0</v>
      </c>
      <c r="AT120" s="91">
        <v>0</v>
      </c>
      <c r="AU120" s="91">
        <v>0.99833610648918469</v>
      </c>
      <c r="AV120" s="91">
        <v>0</v>
      </c>
      <c r="AW120" s="91">
        <v>0</v>
      </c>
      <c r="AX120" s="91">
        <v>0</v>
      </c>
      <c r="AY120" s="91">
        <v>0</v>
      </c>
      <c r="AZ120" s="91">
        <v>0.33277870216306155</v>
      </c>
      <c r="BA120" s="91">
        <v>0</v>
      </c>
      <c r="BB120" s="91">
        <v>0</v>
      </c>
      <c r="BC120" s="91">
        <v>0</v>
      </c>
      <c r="BD120" s="91">
        <v>2.9950083194675541</v>
      </c>
      <c r="BE120" s="91">
        <v>0</v>
      </c>
      <c r="BF120" s="91">
        <v>0</v>
      </c>
      <c r="BG120" s="91">
        <v>0.33277870216306155</v>
      </c>
      <c r="BH120" s="91">
        <v>0</v>
      </c>
      <c r="BI120" s="91">
        <v>0</v>
      </c>
      <c r="BJ120" s="91">
        <v>0</v>
      </c>
      <c r="BK120" s="91">
        <v>0</v>
      </c>
      <c r="BL120" s="91">
        <v>0.66555740432612309</v>
      </c>
      <c r="BM120" s="91">
        <v>0</v>
      </c>
      <c r="BN120" s="91">
        <v>0</v>
      </c>
      <c r="BO120" s="91">
        <v>0.33277870216306155</v>
      </c>
      <c r="BP120" s="91">
        <v>0</v>
      </c>
      <c r="BQ120" s="91">
        <v>0</v>
      </c>
      <c r="BR120" s="91">
        <v>0</v>
      </c>
      <c r="BS120" s="91">
        <v>0</v>
      </c>
      <c r="BT120" s="91">
        <v>0.66555740432612309</v>
      </c>
      <c r="BU120" s="91">
        <v>0.33277870216306155</v>
      </c>
      <c r="BV120" s="91">
        <v>0</v>
      </c>
      <c r="BW120" s="91">
        <v>0</v>
      </c>
      <c r="CA120" s="91">
        <v>100</v>
      </c>
      <c r="CD120" s="91">
        <v>100</v>
      </c>
    </row>
    <row r="121" spans="1:82" x14ac:dyDescent="0.2">
      <c r="A121" s="47"/>
      <c r="B121" s="43"/>
      <c r="C121" s="43"/>
      <c r="D121" s="47"/>
      <c r="E121" s="104">
        <v>24</v>
      </c>
      <c r="F121" s="47">
        <v>24</v>
      </c>
      <c r="G121" s="90">
        <f>'[1]TOWER Revised Pollen - July ''08'!G122</f>
        <v>243.049199544495</v>
      </c>
      <c r="I121" s="91">
        <v>0</v>
      </c>
      <c r="J121" s="91">
        <v>0.39138943248532287</v>
      </c>
      <c r="K121" s="91">
        <v>6.6536203522504884</v>
      </c>
      <c r="L121" s="91">
        <v>0</v>
      </c>
      <c r="M121" s="91">
        <v>0</v>
      </c>
      <c r="N121" s="91">
        <v>1.9569471624266144</v>
      </c>
      <c r="O121" s="91">
        <v>25.048923679060664</v>
      </c>
      <c r="P121" s="91">
        <v>0</v>
      </c>
      <c r="Q121" s="91">
        <v>0</v>
      </c>
      <c r="R121" s="91">
        <v>0</v>
      </c>
      <c r="S121" s="91">
        <v>0</v>
      </c>
      <c r="T121" s="91">
        <v>0.39138943248532287</v>
      </c>
      <c r="U121" s="91">
        <v>18.395303326810176</v>
      </c>
      <c r="V121" s="91">
        <v>1.5655577299412915</v>
      </c>
      <c r="W121" s="91">
        <v>0.78277886497064575</v>
      </c>
      <c r="X121" s="91">
        <v>0</v>
      </c>
      <c r="Y121" s="91">
        <v>0</v>
      </c>
      <c r="Z121" s="91">
        <v>0</v>
      </c>
      <c r="AA121" s="91">
        <v>0</v>
      </c>
      <c r="AB121" s="91">
        <v>0</v>
      </c>
      <c r="AC121" s="91">
        <v>1.5655577299412915</v>
      </c>
      <c r="AD121" s="91">
        <v>0</v>
      </c>
      <c r="AE121" s="91">
        <v>7.240704500978473</v>
      </c>
      <c r="AF121" s="91">
        <v>0.78277886497064575</v>
      </c>
      <c r="AG121" s="91">
        <v>21.135029354207436</v>
      </c>
      <c r="AH121" s="91">
        <v>0</v>
      </c>
      <c r="AI121" s="91">
        <v>2.3483365949119372</v>
      </c>
      <c r="AJ121" s="91">
        <v>0</v>
      </c>
      <c r="AK121" s="91">
        <v>10.567514677103718</v>
      </c>
      <c r="AL121" s="91">
        <v>1.1741682974559686</v>
      </c>
      <c r="AM121" s="91">
        <v>1.7761989342806392</v>
      </c>
      <c r="AN121" s="91">
        <v>0.35523978685612789</v>
      </c>
      <c r="AO121" s="91">
        <v>0</v>
      </c>
      <c r="AP121" s="91">
        <v>0</v>
      </c>
      <c r="AQ121" s="91">
        <v>0.35523978685612789</v>
      </c>
      <c r="AR121" s="91">
        <v>0</v>
      </c>
      <c r="AS121" s="91">
        <v>0</v>
      </c>
      <c r="AT121" s="91">
        <v>0</v>
      </c>
      <c r="AU121" s="91">
        <v>0.35523978685612789</v>
      </c>
      <c r="AV121" s="91">
        <v>0</v>
      </c>
      <c r="AW121" s="91">
        <v>0</v>
      </c>
      <c r="AX121" s="91">
        <v>1.0657193605683837</v>
      </c>
      <c r="AY121" s="91">
        <v>0</v>
      </c>
      <c r="AZ121" s="91">
        <v>0</v>
      </c>
      <c r="BA121" s="91">
        <v>0</v>
      </c>
      <c r="BB121" s="91">
        <v>0.35523978685612789</v>
      </c>
      <c r="BC121" s="91">
        <v>0</v>
      </c>
      <c r="BD121" s="91">
        <v>3.197158081705151</v>
      </c>
      <c r="BE121" s="91">
        <v>0</v>
      </c>
      <c r="BF121" s="91">
        <v>0</v>
      </c>
      <c r="BG121" s="91">
        <v>0</v>
      </c>
      <c r="BH121" s="91">
        <v>0</v>
      </c>
      <c r="BI121" s="91">
        <v>0</v>
      </c>
      <c r="BJ121" s="91">
        <v>0</v>
      </c>
      <c r="BK121" s="91">
        <v>0</v>
      </c>
      <c r="BL121" s="91">
        <v>0</v>
      </c>
      <c r="BM121" s="91">
        <v>0</v>
      </c>
      <c r="BN121" s="91">
        <v>0</v>
      </c>
      <c r="BO121" s="91">
        <v>1.0657193605683837</v>
      </c>
      <c r="BP121" s="91">
        <v>0</v>
      </c>
      <c r="BQ121" s="91">
        <v>0.35523978685612789</v>
      </c>
      <c r="BR121" s="91">
        <v>0.35523978685612789</v>
      </c>
      <c r="BS121" s="91">
        <v>0</v>
      </c>
      <c r="BT121" s="91">
        <v>0</v>
      </c>
      <c r="BU121" s="91">
        <v>0</v>
      </c>
      <c r="BV121" s="91">
        <v>0</v>
      </c>
      <c r="BW121" s="91">
        <v>0</v>
      </c>
      <c r="CA121" s="91">
        <v>100</v>
      </c>
      <c r="CD121" s="91">
        <v>100</v>
      </c>
    </row>
    <row r="122" spans="1:82" x14ac:dyDescent="0.2">
      <c r="A122" s="47"/>
      <c r="B122" s="43"/>
      <c r="C122" s="43"/>
      <c r="D122" s="47"/>
      <c r="E122" s="99">
        <v>34</v>
      </c>
      <c r="F122" s="47">
        <v>34</v>
      </c>
      <c r="G122" s="60">
        <f>'[1]TOWER Revised Pollen - July ''08'!G123</f>
        <v>365.62521505042201</v>
      </c>
      <c r="I122" s="91">
        <v>0.4</v>
      </c>
      <c r="J122" s="91">
        <v>2</v>
      </c>
      <c r="K122" s="91">
        <v>3.2</v>
      </c>
      <c r="L122" s="91">
        <v>0</v>
      </c>
      <c r="M122" s="91">
        <v>0</v>
      </c>
      <c r="N122" s="91">
        <v>0.8</v>
      </c>
      <c r="O122" s="91">
        <v>24.4</v>
      </c>
      <c r="P122" s="91">
        <v>0</v>
      </c>
      <c r="Q122" s="91">
        <v>0</v>
      </c>
      <c r="R122" s="91">
        <v>0</v>
      </c>
      <c r="S122" s="91">
        <v>0</v>
      </c>
      <c r="T122" s="91">
        <v>0.8</v>
      </c>
      <c r="U122" s="91">
        <v>19.600000000000001</v>
      </c>
      <c r="V122" s="91">
        <v>0</v>
      </c>
      <c r="W122" s="91">
        <v>0</v>
      </c>
      <c r="X122" s="91">
        <v>0</v>
      </c>
      <c r="Y122" s="91">
        <v>0</v>
      </c>
      <c r="Z122" s="91">
        <v>0</v>
      </c>
      <c r="AA122" s="91">
        <v>0.8</v>
      </c>
      <c r="AB122" s="91">
        <v>0</v>
      </c>
      <c r="AC122" s="91">
        <v>0.4</v>
      </c>
      <c r="AD122" s="91">
        <v>0</v>
      </c>
      <c r="AE122" s="91">
        <v>12.8</v>
      </c>
      <c r="AF122" s="91">
        <v>9.6</v>
      </c>
      <c r="AG122" s="91">
        <v>14.000000000000002</v>
      </c>
      <c r="AH122" s="91">
        <v>0</v>
      </c>
      <c r="AI122" s="91">
        <v>1.6</v>
      </c>
      <c r="AJ122" s="91">
        <v>0</v>
      </c>
      <c r="AK122" s="91">
        <v>8.4</v>
      </c>
      <c r="AL122" s="91">
        <v>1.2</v>
      </c>
      <c r="AM122" s="91">
        <v>1.1111111111111112</v>
      </c>
      <c r="AN122" s="91">
        <v>0</v>
      </c>
      <c r="AO122" s="91">
        <v>0</v>
      </c>
      <c r="AP122" s="91">
        <v>0</v>
      </c>
      <c r="AQ122" s="91">
        <v>0</v>
      </c>
      <c r="AR122" s="91">
        <v>0</v>
      </c>
      <c r="AS122" s="91">
        <v>0</v>
      </c>
      <c r="AT122" s="91">
        <v>0</v>
      </c>
      <c r="AU122" s="91">
        <v>0</v>
      </c>
      <c r="AV122" s="91">
        <v>0.37037037037037041</v>
      </c>
      <c r="AW122" s="91">
        <v>0</v>
      </c>
      <c r="AX122" s="91">
        <v>0</v>
      </c>
      <c r="AY122" s="91">
        <v>0</v>
      </c>
      <c r="AZ122" s="91">
        <v>0.74074074074074081</v>
      </c>
      <c r="BA122" s="91">
        <v>0</v>
      </c>
      <c r="BB122" s="91">
        <v>0</v>
      </c>
      <c r="BC122" s="91">
        <v>0</v>
      </c>
      <c r="BD122" s="91">
        <v>1.4814814814814816</v>
      </c>
      <c r="BE122" s="91">
        <v>0</v>
      </c>
      <c r="BF122" s="91">
        <v>0</v>
      </c>
      <c r="BG122" s="91">
        <v>2.5925925925925926</v>
      </c>
      <c r="BH122" s="91">
        <v>0</v>
      </c>
      <c r="BI122" s="91">
        <v>0</v>
      </c>
      <c r="BJ122" s="91">
        <v>0</v>
      </c>
      <c r="BK122" s="91">
        <v>0</v>
      </c>
      <c r="BL122" s="91">
        <v>0.37037037037037041</v>
      </c>
      <c r="BM122" s="91">
        <v>0</v>
      </c>
      <c r="BN122" s="91">
        <v>0</v>
      </c>
      <c r="BO122" s="91">
        <v>0</v>
      </c>
      <c r="BP122" s="91">
        <v>0</v>
      </c>
      <c r="BQ122" s="91">
        <v>0</v>
      </c>
      <c r="BR122" s="91">
        <v>0</v>
      </c>
      <c r="BS122" s="91">
        <v>0</v>
      </c>
      <c r="BT122" s="91">
        <v>0</v>
      </c>
      <c r="BU122" s="91">
        <v>0.74074074074074081</v>
      </c>
      <c r="BV122" s="91">
        <v>0</v>
      </c>
      <c r="BW122" s="91">
        <v>0</v>
      </c>
      <c r="CA122" s="91">
        <v>100</v>
      </c>
      <c r="CD122" s="91">
        <v>100</v>
      </c>
    </row>
    <row r="123" spans="1:82" x14ac:dyDescent="0.2">
      <c r="A123" s="47"/>
      <c r="B123" s="43"/>
      <c r="C123" s="43"/>
      <c r="D123" s="47"/>
      <c r="E123" s="99">
        <v>44</v>
      </c>
      <c r="F123" s="41">
        <v>44</v>
      </c>
      <c r="G123" s="60">
        <f>'[1]TOWER Revised Pollen - July ''08'!G124</f>
        <v>486.79087291022</v>
      </c>
      <c r="I123" s="91">
        <v>0</v>
      </c>
      <c r="J123" s="91">
        <v>0.79051383399209485</v>
      </c>
      <c r="K123" s="91">
        <v>5.1383399209486171</v>
      </c>
      <c r="L123" s="91">
        <v>0</v>
      </c>
      <c r="M123" s="91">
        <v>0</v>
      </c>
      <c r="N123" s="91">
        <v>1.1857707509881421</v>
      </c>
      <c r="O123" s="91">
        <v>23.320158102766801</v>
      </c>
      <c r="P123" s="91">
        <v>0</v>
      </c>
      <c r="Q123" s="91">
        <v>0</v>
      </c>
      <c r="R123" s="91">
        <v>0</v>
      </c>
      <c r="S123" s="91">
        <v>0</v>
      </c>
      <c r="T123" s="91">
        <v>0</v>
      </c>
      <c r="U123" s="91">
        <v>17.391304347826086</v>
      </c>
      <c r="V123" s="91">
        <v>0</v>
      </c>
      <c r="W123" s="91">
        <v>0.79051383399209485</v>
      </c>
      <c r="X123" s="91">
        <v>0</v>
      </c>
      <c r="Y123" s="91">
        <v>0</v>
      </c>
      <c r="Z123" s="91">
        <v>0</v>
      </c>
      <c r="AA123" s="91">
        <v>0</v>
      </c>
      <c r="AB123" s="91">
        <v>0</v>
      </c>
      <c r="AC123" s="91">
        <v>0.39525691699604742</v>
      </c>
      <c r="AD123" s="91">
        <v>0</v>
      </c>
      <c r="AE123" s="91">
        <v>4.3478260869565215</v>
      </c>
      <c r="AF123" s="91">
        <v>0.79051383399209485</v>
      </c>
      <c r="AG123" s="91">
        <v>30.039525691699602</v>
      </c>
      <c r="AH123" s="91">
        <v>0.39525691699604742</v>
      </c>
      <c r="AI123" s="91">
        <v>6.7193675889328066</v>
      </c>
      <c r="AJ123" s="91">
        <v>0</v>
      </c>
      <c r="AK123" s="91">
        <v>8.3003952569169961</v>
      </c>
      <c r="AL123" s="91">
        <v>0.39525691699604742</v>
      </c>
      <c r="AM123" s="91">
        <v>0.72463768115942029</v>
      </c>
      <c r="AN123" s="91">
        <v>1.0869565217391304</v>
      </c>
      <c r="AO123" s="91">
        <v>0</v>
      </c>
      <c r="AP123" s="91">
        <v>0</v>
      </c>
      <c r="AQ123" s="91">
        <v>0</v>
      </c>
      <c r="AR123" s="91">
        <v>0</v>
      </c>
      <c r="AS123" s="91">
        <v>0</v>
      </c>
      <c r="AT123" s="91">
        <v>0.36231884057971014</v>
      </c>
      <c r="AU123" s="91">
        <v>0.36231884057971014</v>
      </c>
      <c r="AV123" s="91">
        <v>0</v>
      </c>
      <c r="AW123" s="91">
        <v>0</v>
      </c>
      <c r="AX123" s="91">
        <v>0.36231884057971014</v>
      </c>
      <c r="AY123" s="91">
        <v>0</v>
      </c>
      <c r="AZ123" s="91">
        <v>0</v>
      </c>
      <c r="BA123" s="91">
        <v>0</v>
      </c>
      <c r="BB123" s="91">
        <v>0</v>
      </c>
      <c r="BC123" s="91">
        <v>0</v>
      </c>
      <c r="BD123" s="91">
        <v>3.9855072463768111</v>
      </c>
      <c r="BE123" s="91">
        <v>0</v>
      </c>
      <c r="BF123" s="91">
        <v>0</v>
      </c>
      <c r="BG123" s="91">
        <v>0</v>
      </c>
      <c r="BH123" s="91">
        <v>0</v>
      </c>
      <c r="BI123" s="91">
        <v>0</v>
      </c>
      <c r="BJ123" s="91">
        <v>0</v>
      </c>
      <c r="BK123" s="91">
        <v>0</v>
      </c>
      <c r="BL123" s="91">
        <v>0</v>
      </c>
      <c r="BM123" s="91">
        <v>0</v>
      </c>
      <c r="BN123" s="91">
        <v>0</v>
      </c>
      <c r="BO123" s="91">
        <v>0.36231884057971014</v>
      </c>
      <c r="BP123" s="91">
        <v>0</v>
      </c>
      <c r="BQ123" s="91">
        <v>0</v>
      </c>
      <c r="BR123" s="91">
        <v>0</v>
      </c>
      <c r="BS123" s="91">
        <v>0</v>
      </c>
      <c r="BT123" s="91">
        <v>0</v>
      </c>
      <c r="BU123" s="91">
        <v>1.0869565217391304</v>
      </c>
      <c r="BV123" s="91">
        <v>0</v>
      </c>
      <c r="BW123" s="91">
        <v>0</v>
      </c>
      <c r="CA123" s="91">
        <v>100</v>
      </c>
      <c r="CD123" s="91">
        <v>100</v>
      </c>
    </row>
    <row r="124" spans="1:82" x14ac:dyDescent="0.2">
      <c r="A124" s="47"/>
      <c r="B124" s="43"/>
      <c r="C124" s="43"/>
      <c r="D124" s="47"/>
      <c r="E124" s="99">
        <v>54</v>
      </c>
      <c r="F124" s="41">
        <v>54</v>
      </c>
      <c r="G124" s="60">
        <f>'[1]TOWER Revised Pollen - July ''08'!G125</f>
        <v>611.03110282505099</v>
      </c>
      <c r="I124" s="91">
        <v>0</v>
      </c>
      <c r="J124" s="91">
        <v>1.9342359767891684</v>
      </c>
      <c r="K124" s="91">
        <v>4.2553191489361701</v>
      </c>
      <c r="L124" s="91">
        <v>0</v>
      </c>
      <c r="M124" s="91">
        <v>0</v>
      </c>
      <c r="N124" s="91">
        <v>3.0947775628626695</v>
      </c>
      <c r="O124" s="91">
        <v>25.145067698259187</v>
      </c>
      <c r="P124" s="91">
        <v>0</v>
      </c>
      <c r="Q124" s="91">
        <v>0</v>
      </c>
      <c r="R124" s="91">
        <v>0</v>
      </c>
      <c r="S124" s="91">
        <v>0</v>
      </c>
      <c r="T124" s="91">
        <v>0.38684719535783368</v>
      </c>
      <c r="U124" s="91">
        <v>12.379110251450678</v>
      </c>
      <c r="V124" s="91">
        <v>0</v>
      </c>
      <c r="W124" s="91">
        <v>0</v>
      </c>
      <c r="X124" s="91">
        <v>0</v>
      </c>
      <c r="Y124" s="91">
        <v>0</v>
      </c>
      <c r="Z124" s="91">
        <v>0</v>
      </c>
      <c r="AA124" s="91">
        <v>0.38684719535783368</v>
      </c>
      <c r="AB124" s="91">
        <v>0</v>
      </c>
      <c r="AC124" s="91">
        <v>1.5473887814313347</v>
      </c>
      <c r="AD124" s="91">
        <v>0</v>
      </c>
      <c r="AE124" s="91">
        <v>7.1566731141199229</v>
      </c>
      <c r="AF124" s="91">
        <v>1.1605415860735011</v>
      </c>
      <c r="AG124" s="91">
        <v>21.276595744680851</v>
      </c>
      <c r="AH124" s="91">
        <v>0</v>
      </c>
      <c r="AI124" s="91">
        <v>7.7369439071566735</v>
      </c>
      <c r="AJ124" s="91">
        <v>0</v>
      </c>
      <c r="AK124" s="91">
        <v>12.76595744680851</v>
      </c>
      <c r="AL124" s="91">
        <v>0.77369439071566737</v>
      </c>
      <c r="AM124" s="91">
        <v>1.1131725417439702</v>
      </c>
      <c r="AN124" s="91">
        <v>0.3710575139146568</v>
      </c>
      <c r="AO124" s="91">
        <v>0</v>
      </c>
      <c r="AP124" s="91">
        <v>0</v>
      </c>
      <c r="AQ124" s="91">
        <v>0</v>
      </c>
      <c r="AR124" s="91">
        <v>0.3710575139146568</v>
      </c>
      <c r="AS124" s="91">
        <v>0</v>
      </c>
      <c r="AT124" s="91">
        <v>0</v>
      </c>
      <c r="AU124" s="91">
        <v>0</v>
      </c>
      <c r="AV124" s="91">
        <v>0</v>
      </c>
      <c r="AW124" s="91">
        <v>0</v>
      </c>
      <c r="AX124" s="91">
        <v>0</v>
      </c>
      <c r="AY124" s="91">
        <v>0</v>
      </c>
      <c r="AZ124" s="91">
        <v>0</v>
      </c>
      <c r="BA124" s="91">
        <v>0</v>
      </c>
      <c r="BB124" s="91">
        <v>0</v>
      </c>
      <c r="BC124" s="91">
        <v>0</v>
      </c>
      <c r="BD124" s="91">
        <v>0.7421150278293136</v>
      </c>
      <c r="BE124" s="91">
        <v>0</v>
      </c>
      <c r="BF124" s="91">
        <v>0</v>
      </c>
      <c r="BG124" s="91">
        <v>0.3710575139146568</v>
      </c>
      <c r="BH124" s="91">
        <v>0.3710575139146568</v>
      </c>
      <c r="BI124" s="91">
        <v>0</v>
      </c>
      <c r="BJ124" s="91">
        <v>0</v>
      </c>
      <c r="BK124" s="91">
        <v>0.3710575139146568</v>
      </c>
      <c r="BL124" s="91">
        <v>0.3710575139146568</v>
      </c>
      <c r="BM124" s="91">
        <v>0</v>
      </c>
      <c r="BN124" s="91">
        <v>0</v>
      </c>
      <c r="BO124" s="91">
        <v>0</v>
      </c>
      <c r="BP124" s="91">
        <v>0</v>
      </c>
      <c r="BQ124" s="91">
        <v>0</v>
      </c>
      <c r="BR124" s="91">
        <v>0</v>
      </c>
      <c r="BS124" s="91">
        <v>0</v>
      </c>
      <c r="BT124" s="91">
        <v>0</v>
      </c>
      <c r="BU124" s="91">
        <v>0</v>
      </c>
      <c r="BV124" s="91">
        <v>0</v>
      </c>
      <c r="BW124" s="91">
        <v>0</v>
      </c>
      <c r="CA124" s="91">
        <v>100</v>
      </c>
      <c r="CD124" s="91">
        <v>100</v>
      </c>
    </row>
    <row r="125" spans="1:82" x14ac:dyDescent="0.2">
      <c r="A125" s="47"/>
      <c r="B125" s="43"/>
      <c r="C125" s="43"/>
      <c r="D125" s="47"/>
      <c r="E125" s="47"/>
      <c r="F125" s="41"/>
      <c r="G125" s="60"/>
    </row>
    <row r="126" spans="1:82" x14ac:dyDescent="0.2">
      <c r="A126" s="47"/>
      <c r="B126" s="43"/>
      <c r="C126" s="43"/>
      <c r="D126" s="47"/>
      <c r="E126" s="47"/>
      <c r="F126" s="41" t="s">
        <v>3</v>
      </c>
      <c r="G126" s="60"/>
    </row>
    <row r="127" spans="1:82" x14ac:dyDescent="0.2">
      <c r="A127" s="47"/>
      <c r="B127" s="43"/>
      <c r="C127" s="43"/>
      <c r="D127" s="47"/>
      <c r="E127" s="47"/>
      <c r="F127" s="89">
        <v>4</v>
      </c>
      <c r="G127" s="60">
        <f>'[1]TOWER Revised Pollen - July ''08'!G128</f>
        <v>1814.1243999999999</v>
      </c>
      <c r="I127" s="91">
        <v>0.39370078740157477</v>
      </c>
      <c r="J127" s="91">
        <v>1.1811023622047243</v>
      </c>
      <c r="K127" s="91">
        <v>3.1496062992125982</v>
      </c>
      <c r="L127" s="91">
        <v>0</v>
      </c>
      <c r="M127" s="91">
        <v>0</v>
      </c>
      <c r="N127" s="91">
        <v>1.5748031496062991</v>
      </c>
      <c r="O127" s="91">
        <v>38.188976377952756</v>
      </c>
      <c r="P127" s="91">
        <v>0</v>
      </c>
      <c r="Q127" s="91">
        <v>0</v>
      </c>
      <c r="R127" s="91">
        <v>0</v>
      </c>
      <c r="S127" s="91">
        <v>0</v>
      </c>
      <c r="T127" s="91">
        <v>0.39370078740157477</v>
      </c>
      <c r="U127" s="91">
        <v>4.3307086614173231</v>
      </c>
      <c r="V127" s="91">
        <v>0</v>
      </c>
      <c r="W127" s="91">
        <v>0</v>
      </c>
      <c r="X127" s="91">
        <v>0</v>
      </c>
      <c r="Y127" s="91">
        <v>0</v>
      </c>
      <c r="Z127" s="91">
        <v>0</v>
      </c>
      <c r="AA127" s="91">
        <v>0</v>
      </c>
      <c r="AB127" s="91">
        <v>0</v>
      </c>
      <c r="AC127" s="91">
        <v>0.39370078740157477</v>
      </c>
      <c r="AD127" s="91">
        <v>0</v>
      </c>
      <c r="AE127" s="91">
        <v>4.3307086614173231</v>
      </c>
      <c r="AF127" s="91">
        <v>2.3622047244094486</v>
      </c>
      <c r="AG127" s="91">
        <v>24.803149606299215</v>
      </c>
      <c r="AH127" s="91">
        <v>0</v>
      </c>
      <c r="AI127" s="91">
        <v>1.5748031496062991</v>
      </c>
      <c r="AJ127" s="91">
        <v>0</v>
      </c>
      <c r="AK127" s="91">
        <v>16.535433070866144</v>
      </c>
      <c r="AL127" s="91">
        <v>0.78740157480314954</v>
      </c>
      <c r="AM127" s="91">
        <v>0.37878787878787878</v>
      </c>
      <c r="AN127" s="91">
        <v>0</v>
      </c>
      <c r="AO127" s="91">
        <v>0</v>
      </c>
      <c r="AP127" s="91">
        <v>0</v>
      </c>
      <c r="AQ127" s="91">
        <v>0</v>
      </c>
      <c r="AR127" s="91">
        <v>0</v>
      </c>
      <c r="AS127" s="91">
        <v>0</v>
      </c>
      <c r="AT127" s="91">
        <v>0</v>
      </c>
      <c r="AU127" s="91">
        <v>0</v>
      </c>
      <c r="AV127" s="91">
        <v>0</v>
      </c>
      <c r="AW127" s="91">
        <v>0</v>
      </c>
      <c r="AX127" s="91">
        <v>0</v>
      </c>
      <c r="AY127" s="91">
        <v>0</v>
      </c>
      <c r="AZ127" s="91">
        <v>0.37878787878787878</v>
      </c>
      <c r="BA127" s="91">
        <v>0</v>
      </c>
      <c r="BB127" s="91">
        <v>0</v>
      </c>
      <c r="BC127" s="91">
        <v>0</v>
      </c>
      <c r="BD127" s="91">
        <v>1.5151515151515151</v>
      </c>
      <c r="BE127" s="91">
        <v>0</v>
      </c>
      <c r="BF127" s="91">
        <v>0</v>
      </c>
      <c r="BG127" s="91">
        <v>0.37878787878787878</v>
      </c>
      <c r="BH127" s="91">
        <v>0</v>
      </c>
      <c r="BI127" s="91">
        <v>0</v>
      </c>
      <c r="BJ127" s="91">
        <v>0</v>
      </c>
      <c r="BK127" s="91">
        <v>0</v>
      </c>
      <c r="BL127" s="91">
        <v>0</v>
      </c>
      <c r="BM127" s="91">
        <v>0</v>
      </c>
      <c r="BN127" s="91">
        <v>0</v>
      </c>
      <c r="BO127" s="91">
        <v>0</v>
      </c>
      <c r="BP127" s="91">
        <v>0</v>
      </c>
      <c r="BQ127" s="91">
        <v>0</v>
      </c>
      <c r="BR127" s="91">
        <v>0</v>
      </c>
      <c r="BS127" s="91">
        <v>0</v>
      </c>
      <c r="BT127" s="91">
        <v>0</v>
      </c>
      <c r="BU127" s="91">
        <v>1.1363636363636365</v>
      </c>
      <c r="BV127" s="91">
        <v>0</v>
      </c>
      <c r="BW127" s="91">
        <v>0</v>
      </c>
      <c r="CA127" s="91">
        <v>100</v>
      </c>
      <c r="CD127" s="91">
        <v>100</v>
      </c>
    </row>
    <row r="128" spans="1:82" x14ac:dyDescent="0.2">
      <c r="A128" s="47"/>
      <c r="B128" s="43"/>
      <c r="C128" s="43"/>
      <c r="D128" s="47"/>
      <c r="E128" s="47"/>
      <c r="F128" s="41">
        <v>14</v>
      </c>
      <c r="G128" s="60">
        <f>'[1]TOWER Revised Pollen - July ''08'!G129</f>
        <v>1859.9353999999998</v>
      </c>
      <c r="I128" s="91">
        <v>0</v>
      </c>
      <c r="J128" s="91">
        <v>1.1741682974559686</v>
      </c>
      <c r="K128" s="91">
        <v>7.4363992172211351</v>
      </c>
      <c r="L128" s="91">
        <v>0</v>
      </c>
      <c r="M128" s="91">
        <v>0</v>
      </c>
      <c r="N128" s="91">
        <v>1.9569471624266144</v>
      </c>
      <c r="O128" s="91">
        <v>41.095890410958901</v>
      </c>
      <c r="P128" s="91">
        <v>0.39138943248532287</v>
      </c>
      <c r="Q128" s="91">
        <v>0</v>
      </c>
      <c r="R128" s="91">
        <v>0</v>
      </c>
      <c r="S128" s="91">
        <v>0</v>
      </c>
      <c r="T128" s="91">
        <v>0</v>
      </c>
      <c r="U128" s="91">
        <v>3.131115459882583</v>
      </c>
      <c r="V128" s="91">
        <v>1.1741682974559686</v>
      </c>
      <c r="W128" s="91">
        <v>0.39138943248532287</v>
      </c>
      <c r="X128" s="91">
        <v>0</v>
      </c>
      <c r="Y128" s="91">
        <v>0</v>
      </c>
      <c r="Z128" s="91">
        <v>0</v>
      </c>
      <c r="AA128" s="91">
        <v>0.39138943248532287</v>
      </c>
      <c r="AB128" s="91">
        <v>0</v>
      </c>
      <c r="AC128" s="91">
        <v>1.5655577299412915</v>
      </c>
      <c r="AD128" s="91">
        <v>0</v>
      </c>
      <c r="AE128" s="91">
        <v>6.262230919765166</v>
      </c>
      <c r="AF128" s="91">
        <v>0.78277886497064575</v>
      </c>
      <c r="AG128" s="91">
        <v>21.722113502935418</v>
      </c>
      <c r="AH128" s="91">
        <v>0.39138943248532287</v>
      </c>
      <c r="AI128" s="91">
        <v>4.3052837573385521</v>
      </c>
      <c r="AJ128" s="91">
        <v>0</v>
      </c>
      <c r="AK128" s="91">
        <v>7.0450097847358117</v>
      </c>
      <c r="AL128" s="91">
        <v>0.78277886497064575</v>
      </c>
      <c r="AM128" s="91">
        <v>0</v>
      </c>
      <c r="AN128" s="91">
        <v>0</v>
      </c>
      <c r="AO128" s="91">
        <v>0</v>
      </c>
      <c r="AP128" s="91">
        <v>0</v>
      </c>
      <c r="AQ128" s="91">
        <v>0</v>
      </c>
      <c r="AR128" s="91">
        <v>0</v>
      </c>
      <c r="AS128" s="91">
        <v>0</v>
      </c>
      <c r="AT128" s="91">
        <v>0</v>
      </c>
      <c r="AU128" s="91">
        <v>0.38387715930902111</v>
      </c>
      <c r="AV128" s="91">
        <v>0</v>
      </c>
      <c r="AW128" s="91">
        <v>0</v>
      </c>
      <c r="AX128" s="91">
        <v>0</v>
      </c>
      <c r="AY128" s="91">
        <v>0</v>
      </c>
      <c r="AZ128" s="91">
        <v>0</v>
      </c>
      <c r="BA128" s="91">
        <v>0</v>
      </c>
      <c r="BB128" s="91">
        <v>0</v>
      </c>
      <c r="BC128" s="91">
        <v>0</v>
      </c>
      <c r="BD128" s="91">
        <v>0</v>
      </c>
      <c r="BE128" s="91">
        <v>0</v>
      </c>
      <c r="BF128" s="91">
        <v>0.38387715930902111</v>
      </c>
      <c r="BG128" s="91">
        <v>0</v>
      </c>
      <c r="BH128" s="91">
        <v>0</v>
      </c>
      <c r="BI128" s="91">
        <v>0</v>
      </c>
      <c r="BJ128" s="91">
        <v>0</v>
      </c>
      <c r="BK128" s="91">
        <v>0</v>
      </c>
      <c r="BL128" s="91">
        <v>0.76775431861804222</v>
      </c>
      <c r="BM128" s="91">
        <v>0</v>
      </c>
      <c r="BN128" s="91">
        <v>0</v>
      </c>
      <c r="BO128" s="91">
        <v>0</v>
      </c>
      <c r="BP128" s="91">
        <v>0</v>
      </c>
      <c r="BQ128" s="91">
        <v>0.38387715930902111</v>
      </c>
      <c r="BR128" s="91">
        <v>0</v>
      </c>
      <c r="BS128" s="91">
        <v>0</v>
      </c>
      <c r="BT128" s="91">
        <v>0</v>
      </c>
      <c r="BU128" s="91">
        <v>0</v>
      </c>
      <c r="BV128" s="91">
        <v>0</v>
      </c>
      <c r="BW128" s="91">
        <v>0</v>
      </c>
      <c r="CA128" s="91">
        <v>100</v>
      </c>
      <c r="CD128" s="91">
        <v>100</v>
      </c>
    </row>
    <row r="129" spans="1:82" x14ac:dyDescent="0.2">
      <c r="A129" s="47"/>
      <c r="B129" s="43"/>
      <c r="C129" s="43"/>
      <c r="D129" s="47"/>
      <c r="E129" s="47"/>
      <c r="F129" s="41">
        <v>24</v>
      </c>
      <c r="G129" s="60">
        <f>'[1]TOWER Revised Pollen - July ''08'!G130</f>
        <v>1905.7464</v>
      </c>
      <c r="I129" s="91">
        <v>0</v>
      </c>
      <c r="J129" s="91">
        <v>1.1787819253438114</v>
      </c>
      <c r="K129" s="91">
        <v>1.5717092337917484</v>
      </c>
      <c r="L129" s="91">
        <v>0.78585461689587421</v>
      </c>
      <c r="M129" s="91">
        <v>0</v>
      </c>
      <c r="N129" s="91">
        <v>1.9646365422396856</v>
      </c>
      <c r="O129" s="91">
        <v>45.972495088408643</v>
      </c>
      <c r="P129" s="91">
        <v>0</v>
      </c>
      <c r="Q129" s="91">
        <v>0.78585461689587421</v>
      </c>
      <c r="R129" s="91">
        <v>0</v>
      </c>
      <c r="S129" s="91">
        <v>0</v>
      </c>
      <c r="T129" s="91">
        <v>0</v>
      </c>
      <c r="U129" s="91">
        <v>1.5717092337917484</v>
      </c>
      <c r="V129" s="91">
        <v>0</v>
      </c>
      <c r="W129" s="91">
        <v>0.39292730844793711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1.5717092337917484</v>
      </c>
      <c r="AD129" s="91">
        <v>0</v>
      </c>
      <c r="AE129" s="91">
        <v>5.8939096267190569</v>
      </c>
      <c r="AF129" s="91">
        <v>2.3575638506876229</v>
      </c>
      <c r="AG129" s="91">
        <v>26.915520628683691</v>
      </c>
      <c r="AH129" s="91">
        <v>0</v>
      </c>
      <c r="AI129" s="91">
        <v>3.5363457760314341</v>
      </c>
      <c r="AJ129" s="91">
        <v>0</v>
      </c>
      <c r="AK129" s="91">
        <v>2.3575638506876229</v>
      </c>
      <c r="AL129" s="91">
        <v>3.1434184675834969</v>
      </c>
      <c r="AM129" s="91">
        <v>0</v>
      </c>
      <c r="AN129" s="91">
        <v>0.75614366729678639</v>
      </c>
      <c r="AO129" s="91">
        <v>0</v>
      </c>
      <c r="AP129" s="91">
        <v>0</v>
      </c>
      <c r="AQ129" s="91">
        <v>0</v>
      </c>
      <c r="AR129" s="91">
        <v>0</v>
      </c>
      <c r="AS129" s="91">
        <v>0</v>
      </c>
      <c r="AT129" s="91">
        <v>0</v>
      </c>
      <c r="AU129" s="91">
        <v>0</v>
      </c>
      <c r="AV129" s="91">
        <v>0</v>
      </c>
      <c r="AW129" s="91">
        <v>0</v>
      </c>
      <c r="AX129" s="91">
        <v>0.3780718336483932</v>
      </c>
      <c r="AY129" s="91">
        <v>0</v>
      </c>
      <c r="AZ129" s="91">
        <v>0.3780718336483932</v>
      </c>
      <c r="BA129" s="91">
        <v>0.3780718336483932</v>
      </c>
      <c r="BB129" s="91">
        <v>0</v>
      </c>
      <c r="BC129" s="91">
        <v>0</v>
      </c>
      <c r="BD129" s="91">
        <v>0</v>
      </c>
      <c r="BE129" s="91">
        <v>0</v>
      </c>
      <c r="BF129" s="91">
        <v>0</v>
      </c>
      <c r="BG129" s="91">
        <v>0.75614366729678639</v>
      </c>
      <c r="BH129" s="91">
        <v>0.3780718336483932</v>
      </c>
      <c r="BI129" s="91">
        <v>0</v>
      </c>
      <c r="BJ129" s="91">
        <v>0</v>
      </c>
      <c r="BK129" s="91">
        <v>0</v>
      </c>
      <c r="BL129" s="91">
        <v>0</v>
      </c>
      <c r="BM129" s="91">
        <v>0</v>
      </c>
      <c r="BN129" s="91">
        <v>0</v>
      </c>
      <c r="BO129" s="91">
        <v>0.3780718336483932</v>
      </c>
      <c r="BP129" s="91">
        <v>0</v>
      </c>
      <c r="BQ129" s="91">
        <v>0</v>
      </c>
      <c r="BR129" s="91">
        <v>0</v>
      </c>
      <c r="BS129" s="91">
        <v>0</v>
      </c>
      <c r="BT129" s="91">
        <v>0</v>
      </c>
      <c r="BU129" s="91">
        <v>0.3780718336483932</v>
      </c>
      <c r="BV129" s="91">
        <v>0</v>
      </c>
      <c r="BW129" s="91">
        <v>0</v>
      </c>
      <c r="CA129" s="91">
        <v>100</v>
      </c>
      <c r="CD129" s="91">
        <v>100</v>
      </c>
    </row>
    <row r="130" spans="1:82" x14ac:dyDescent="0.2">
      <c r="A130" s="47"/>
      <c r="B130" s="43"/>
      <c r="C130" s="43"/>
      <c r="D130" s="47"/>
      <c r="E130" s="47"/>
      <c r="F130" s="47">
        <v>34</v>
      </c>
      <c r="G130" s="60">
        <f>'[1]TOWER Revised Pollen - July ''08'!G131</f>
        <v>1951.5573999999999</v>
      </c>
      <c r="I130" s="91">
        <v>0</v>
      </c>
      <c r="J130" s="91">
        <v>1.9493177387914229</v>
      </c>
      <c r="K130" s="91">
        <v>5.8479532163742682</v>
      </c>
      <c r="L130" s="91">
        <v>0</v>
      </c>
      <c r="M130" s="91">
        <v>0</v>
      </c>
      <c r="N130" s="91">
        <v>2.3391812865497075</v>
      </c>
      <c r="O130" s="91">
        <v>39.76608187134503</v>
      </c>
      <c r="P130" s="91">
        <v>0.38986354775828458</v>
      </c>
      <c r="Q130" s="91">
        <v>0.38986354775828458</v>
      </c>
      <c r="R130" s="91">
        <v>0</v>
      </c>
      <c r="S130" s="91">
        <v>0</v>
      </c>
      <c r="T130" s="91">
        <v>0</v>
      </c>
      <c r="U130" s="91">
        <v>0</v>
      </c>
      <c r="V130" s="91">
        <v>0</v>
      </c>
      <c r="W130" s="91">
        <v>0</v>
      </c>
      <c r="X130" s="91">
        <v>0</v>
      </c>
      <c r="Y130" s="91">
        <v>0</v>
      </c>
      <c r="Z130" s="91">
        <v>0</v>
      </c>
      <c r="AA130" s="91">
        <v>0.38986354775828458</v>
      </c>
      <c r="AB130" s="91">
        <v>0</v>
      </c>
      <c r="AC130" s="91">
        <v>1.5594541910331383</v>
      </c>
      <c r="AD130" s="91">
        <v>0</v>
      </c>
      <c r="AE130" s="91">
        <v>5.2631578947368416</v>
      </c>
      <c r="AF130" s="91">
        <v>1.1695906432748537</v>
      </c>
      <c r="AG130" s="91">
        <v>24.561403508771928</v>
      </c>
      <c r="AH130" s="91">
        <v>0</v>
      </c>
      <c r="AI130" s="91">
        <v>5.0682261208577</v>
      </c>
      <c r="AJ130" s="91">
        <v>0</v>
      </c>
      <c r="AK130" s="91">
        <v>10.1364522417154</v>
      </c>
      <c r="AL130" s="91">
        <v>1.1695906432748537</v>
      </c>
      <c r="AM130" s="91">
        <v>0</v>
      </c>
      <c r="AN130" s="91">
        <v>0</v>
      </c>
      <c r="AO130" s="91">
        <v>0</v>
      </c>
      <c r="AP130" s="91">
        <v>0</v>
      </c>
      <c r="AQ130" s="91">
        <v>0</v>
      </c>
      <c r="AR130" s="91">
        <v>0.37664783427495291</v>
      </c>
      <c r="AS130" s="91">
        <v>0</v>
      </c>
      <c r="AT130" s="91">
        <v>0</v>
      </c>
      <c r="AU130" s="91">
        <v>0</v>
      </c>
      <c r="AV130" s="91">
        <v>0</v>
      </c>
      <c r="AW130" s="91">
        <v>0</v>
      </c>
      <c r="AX130" s="91">
        <v>0.37664783427495291</v>
      </c>
      <c r="AY130" s="91">
        <v>0</v>
      </c>
      <c r="AZ130" s="91">
        <v>0</v>
      </c>
      <c r="BA130" s="91">
        <v>0</v>
      </c>
      <c r="BB130" s="91">
        <v>0</v>
      </c>
      <c r="BC130" s="91">
        <v>0</v>
      </c>
      <c r="BD130" s="91">
        <v>0.37664783427495291</v>
      </c>
      <c r="BE130" s="91">
        <v>0</v>
      </c>
      <c r="BF130" s="91">
        <v>0</v>
      </c>
      <c r="BG130" s="91">
        <v>1.5065913370998116</v>
      </c>
      <c r="BH130" s="91">
        <v>0</v>
      </c>
      <c r="BI130" s="91">
        <v>0</v>
      </c>
      <c r="BJ130" s="91">
        <v>0</v>
      </c>
      <c r="BK130" s="91">
        <v>0</v>
      </c>
      <c r="BL130" s="91">
        <v>0</v>
      </c>
      <c r="BM130" s="91">
        <v>0</v>
      </c>
      <c r="BN130" s="91">
        <v>0</v>
      </c>
      <c r="BO130" s="91">
        <v>0</v>
      </c>
      <c r="BP130" s="91">
        <v>0</v>
      </c>
      <c r="BQ130" s="91">
        <v>0</v>
      </c>
      <c r="BR130" s="91">
        <v>0</v>
      </c>
      <c r="BS130" s="91">
        <v>0</v>
      </c>
      <c r="BT130" s="91">
        <v>0</v>
      </c>
      <c r="BU130" s="91">
        <v>0.75329566854990582</v>
      </c>
      <c r="BV130" s="91">
        <v>0</v>
      </c>
      <c r="BW130" s="91">
        <v>0</v>
      </c>
      <c r="CA130" s="91">
        <v>100</v>
      </c>
      <c r="CD130" s="91">
        <v>100</v>
      </c>
    </row>
    <row r="131" spans="1:82" x14ac:dyDescent="0.2">
      <c r="A131" s="47"/>
      <c r="B131" s="43"/>
      <c r="C131" s="43"/>
      <c r="D131" s="47"/>
      <c r="E131" s="47"/>
      <c r="F131" s="47">
        <v>44</v>
      </c>
      <c r="G131" s="60">
        <f>'[1]TOWER Revised Pollen - July ''08'!G132</f>
        <v>1997.3683999999998</v>
      </c>
      <c r="I131" s="91">
        <v>0</v>
      </c>
      <c r="J131" s="91">
        <v>0.77821011673151752</v>
      </c>
      <c r="K131" s="91">
        <v>1.9455252918287937</v>
      </c>
      <c r="L131" s="91">
        <v>0.77821011673151752</v>
      </c>
      <c r="M131" s="91">
        <v>0</v>
      </c>
      <c r="N131" s="91">
        <v>2.7237354085603114</v>
      </c>
      <c r="O131" s="91">
        <v>39.299610894941637</v>
      </c>
      <c r="P131" s="91">
        <v>0.77821011673151752</v>
      </c>
      <c r="Q131" s="91">
        <v>0</v>
      </c>
      <c r="R131" s="91">
        <v>0</v>
      </c>
      <c r="S131" s="91">
        <v>0</v>
      </c>
      <c r="T131" s="91">
        <v>0</v>
      </c>
      <c r="U131" s="91">
        <v>0.77821011673151752</v>
      </c>
      <c r="V131" s="91">
        <v>0</v>
      </c>
      <c r="W131" s="91">
        <v>0.38910505836575876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1.556420233463035</v>
      </c>
      <c r="AD131" s="91">
        <v>0</v>
      </c>
      <c r="AE131" s="91">
        <v>6.809338521400778</v>
      </c>
      <c r="AF131" s="91">
        <v>3.1128404669260701</v>
      </c>
      <c r="AG131" s="91">
        <v>27.431906614785994</v>
      </c>
      <c r="AH131" s="91">
        <v>0</v>
      </c>
      <c r="AI131" s="91">
        <v>2.7237354085603114</v>
      </c>
      <c r="AJ131" s="91">
        <v>0</v>
      </c>
      <c r="AK131" s="91">
        <v>10.116731517509727</v>
      </c>
      <c r="AL131" s="91">
        <v>0.77821011673151752</v>
      </c>
      <c r="AM131" s="91">
        <v>0</v>
      </c>
      <c r="AN131" s="91">
        <v>1.4184397163120568</v>
      </c>
      <c r="AO131" s="91">
        <v>0</v>
      </c>
      <c r="AP131" s="91">
        <v>0</v>
      </c>
      <c r="AQ131" s="91">
        <v>0</v>
      </c>
      <c r="AR131" s="91">
        <v>0.70921985815602839</v>
      </c>
      <c r="AS131" s="91">
        <v>0</v>
      </c>
      <c r="AT131" s="91">
        <v>0</v>
      </c>
      <c r="AU131" s="91">
        <v>1.4184397163120568</v>
      </c>
      <c r="AV131" s="91">
        <v>0.3546099290780142</v>
      </c>
      <c r="AW131" s="91">
        <v>0</v>
      </c>
      <c r="AX131" s="91">
        <v>0.3546099290780142</v>
      </c>
      <c r="AY131" s="91">
        <v>0</v>
      </c>
      <c r="AZ131" s="91">
        <v>1.4184397163120568</v>
      </c>
      <c r="BA131" s="91">
        <v>0</v>
      </c>
      <c r="BB131" s="91">
        <v>0</v>
      </c>
      <c r="BC131" s="91">
        <v>0</v>
      </c>
      <c r="BD131" s="91">
        <v>1.0638297872340425</v>
      </c>
      <c r="BE131" s="91">
        <v>0</v>
      </c>
      <c r="BF131" s="91">
        <v>0.3546099290780142</v>
      </c>
      <c r="BG131" s="91">
        <v>1.0638297872340425</v>
      </c>
      <c r="BH131" s="91">
        <v>0</v>
      </c>
      <c r="BI131" s="91">
        <v>0</v>
      </c>
      <c r="BJ131" s="91">
        <v>0</v>
      </c>
      <c r="BK131" s="91">
        <v>0</v>
      </c>
      <c r="BL131" s="91">
        <v>0</v>
      </c>
      <c r="BM131" s="91">
        <v>0</v>
      </c>
      <c r="BN131" s="91">
        <v>0</v>
      </c>
      <c r="BO131" s="91">
        <v>0.3546099290780142</v>
      </c>
      <c r="BP131" s="91">
        <v>0</v>
      </c>
      <c r="BQ131" s="91">
        <v>0</v>
      </c>
      <c r="BR131" s="91">
        <v>0</v>
      </c>
      <c r="BS131" s="91">
        <v>0</v>
      </c>
      <c r="BT131" s="91">
        <v>0</v>
      </c>
      <c r="BU131" s="91">
        <v>0.3546099290780142</v>
      </c>
      <c r="BV131" s="91">
        <v>0</v>
      </c>
      <c r="BW131" s="91">
        <v>0</v>
      </c>
      <c r="CA131" s="91">
        <v>100</v>
      </c>
      <c r="CD131" s="91">
        <v>100</v>
      </c>
    </row>
    <row r="132" spans="1:82" x14ac:dyDescent="0.2">
      <c r="A132" s="47"/>
      <c r="B132" s="43"/>
      <c r="C132" s="43"/>
      <c r="D132" s="47"/>
      <c r="E132" s="47"/>
      <c r="F132" s="47">
        <v>54</v>
      </c>
      <c r="G132" s="60">
        <f>'[1]TOWER Revised Pollen - July ''08'!G133</f>
        <v>2043.1794</v>
      </c>
      <c r="I132" s="91">
        <v>0</v>
      </c>
      <c r="J132" s="91">
        <v>0.390625</v>
      </c>
      <c r="K132" s="91">
        <v>0.78125</v>
      </c>
      <c r="L132" s="91">
        <v>1.171875</v>
      </c>
      <c r="M132" s="91">
        <v>0</v>
      </c>
      <c r="N132" s="91">
        <v>2.34375</v>
      </c>
      <c r="O132" s="91">
        <v>41.796875</v>
      </c>
      <c r="P132" s="91">
        <v>0.390625</v>
      </c>
      <c r="Q132" s="91">
        <v>0</v>
      </c>
      <c r="R132" s="91">
        <v>0</v>
      </c>
      <c r="S132" s="91">
        <v>0</v>
      </c>
      <c r="T132" s="91">
        <v>0</v>
      </c>
      <c r="U132" s="91">
        <v>0.78125</v>
      </c>
      <c r="V132" s="91">
        <v>0.390625</v>
      </c>
      <c r="W132" s="91">
        <v>0.78125</v>
      </c>
      <c r="X132" s="91">
        <v>0</v>
      </c>
      <c r="Y132" s="91">
        <v>0</v>
      </c>
      <c r="Z132" s="91">
        <v>0</v>
      </c>
      <c r="AA132" s="91">
        <v>0</v>
      </c>
      <c r="AB132" s="91">
        <v>0</v>
      </c>
      <c r="AC132" s="91">
        <v>0.78125</v>
      </c>
      <c r="AD132" s="91">
        <v>0</v>
      </c>
      <c r="AE132" s="91">
        <v>5.46875</v>
      </c>
      <c r="AF132" s="91">
        <v>2.734375</v>
      </c>
      <c r="AG132" s="91">
        <v>29.296875</v>
      </c>
      <c r="AH132" s="91">
        <v>0</v>
      </c>
      <c r="AI132" s="91">
        <v>3.90625</v>
      </c>
      <c r="AJ132" s="91">
        <v>0</v>
      </c>
      <c r="AK132" s="91">
        <v>8.59375</v>
      </c>
      <c r="AL132" s="91">
        <v>0.390625</v>
      </c>
      <c r="AM132" s="91">
        <v>0</v>
      </c>
      <c r="AN132" s="91">
        <v>0</v>
      </c>
      <c r="AO132" s="91">
        <v>0</v>
      </c>
      <c r="AP132" s="91">
        <v>0</v>
      </c>
      <c r="AQ132" s="91">
        <v>1.0948905109489051</v>
      </c>
      <c r="AR132" s="91">
        <v>0</v>
      </c>
      <c r="AS132" s="91">
        <v>0</v>
      </c>
      <c r="AT132" s="91">
        <v>0</v>
      </c>
      <c r="AU132" s="91">
        <v>0</v>
      </c>
      <c r="AV132" s="91">
        <v>0</v>
      </c>
      <c r="AW132" s="91">
        <v>0</v>
      </c>
      <c r="AX132" s="91">
        <v>0</v>
      </c>
      <c r="AY132" s="91">
        <v>0</v>
      </c>
      <c r="AZ132" s="91">
        <v>0</v>
      </c>
      <c r="BA132" s="91">
        <v>0</v>
      </c>
      <c r="BB132" s="91">
        <v>0</v>
      </c>
      <c r="BC132" s="91">
        <v>0</v>
      </c>
      <c r="BD132" s="91">
        <v>2.9197080291970803</v>
      </c>
      <c r="BE132" s="91">
        <v>0</v>
      </c>
      <c r="BF132" s="91">
        <v>0.36496350364963503</v>
      </c>
      <c r="BG132" s="91">
        <v>0.72992700729927007</v>
      </c>
      <c r="BH132" s="91">
        <v>0.36496350364963503</v>
      </c>
      <c r="BI132" s="91">
        <v>0</v>
      </c>
      <c r="BJ132" s="91">
        <v>0</v>
      </c>
      <c r="BK132" s="91">
        <v>0</v>
      </c>
      <c r="BL132" s="91">
        <v>0.36496350364963503</v>
      </c>
      <c r="BM132" s="91">
        <v>0</v>
      </c>
      <c r="BN132" s="91">
        <v>0</v>
      </c>
      <c r="BO132" s="91">
        <v>0.72992700729927007</v>
      </c>
      <c r="BP132" s="91">
        <v>0</v>
      </c>
      <c r="BQ132" s="91">
        <v>0</v>
      </c>
      <c r="BR132" s="91">
        <v>0</v>
      </c>
      <c r="BS132" s="91">
        <v>0</v>
      </c>
      <c r="BT132" s="91">
        <v>0</v>
      </c>
      <c r="BU132" s="91">
        <v>0</v>
      </c>
      <c r="BV132" s="91">
        <v>0</v>
      </c>
      <c r="BW132" s="91">
        <v>0</v>
      </c>
      <c r="CA132" s="91">
        <v>100</v>
      </c>
      <c r="CD132" s="91">
        <v>100</v>
      </c>
    </row>
    <row r="133" spans="1:82" x14ac:dyDescent="0.2">
      <c r="A133" s="47"/>
      <c r="B133" s="43"/>
      <c r="C133" s="43"/>
      <c r="D133" s="47"/>
      <c r="E133" s="47"/>
      <c r="F133" s="47"/>
      <c r="G133" s="60"/>
    </row>
    <row r="134" spans="1:82" x14ac:dyDescent="0.2">
      <c r="A134" s="47"/>
      <c r="B134" s="43"/>
      <c r="C134" s="43"/>
      <c r="D134" s="47"/>
      <c r="E134" s="47"/>
      <c r="F134" s="41" t="s">
        <v>4</v>
      </c>
      <c r="G134" s="60"/>
    </row>
    <row r="135" spans="1:82" x14ac:dyDescent="0.2">
      <c r="A135" s="47"/>
      <c r="B135" s="43"/>
      <c r="C135" s="43"/>
      <c r="D135" s="47"/>
      <c r="E135" s="102">
        <v>63</v>
      </c>
      <c r="F135" s="89">
        <v>615</v>
      </c>
      <c r="G135" s="60">
        <f>'[1]TOWER Revised Pollen - July ''08'!G136</f>
        <v>587.56585212478797</v>
      </c>
      <c r="I135" s="91">
        <v>0</v>
      </c>
      <c r="J135" s="91">
        <v>0.79522862823061624</v>
      </c>
      <c r="K135" s="91">
        <v>5.964214711729622</v>
      </c>
      <c r="L135" s="91">
        <v>0</v>
      </c>
      <c r="M135" s="91">
        <v>0</v>
      </c>
      <c r="N135" s="91">
        <v>0.39761431411530812</v>
      </c>
      <c r="O135" s="91">
        <v>25.844930417495032</v>
      </c>
      <c r="P135" s="91">
        <v>0</v>
      </c>
      <c r="Q135" s="91">
        <v>0</v>
      </c>
      <c r="R135" s="91">
        <v>0</v>
      </c>
      <c r="S135" s="91">
        <v>0</v>
      </c>
      <c r="T135" s="91">
        <v>0</v>
      </c>
      <c r="U135" s="91">
        <v>22.266401590457257</v>
      </c>
      <c r="V135" s="91">
        <v>0</v>
      </c>
      <c r="W135" s="91">
        <v>0.79522862823061624</v>
      </c>
      <c r="X135" s="91">
        <v>0</v>
      </c>
      <c r="Y135" s="91">
        <v>0.39761431411530812</v>
      </c>
      <c r="Z135" s="91">
        <v>0</v>
      </c>
      <c r="AA135" s="91">
        <v>0</v>
      </c>
      <c r="AB135" s="91">
        <v>0</v>
      </c>
      <c r="AC135" s="91">
        <v>0</v>
      </c>
      <c r="AD135" s="91">
        <v>0.39761431411530812</v>
      </c>
      <c r="AE135" s="91">
        <v>3.9761431411530817</v>
      </c>
      <c r="AF135" s="91">
        <v>0.39761431411530812</v>
      </c>
      <c r="AG135" s="91">
        <v>19.681908548707753</v>
      </c>
      <c r="AH135" s="91">
        <v>0</v>
      </c>
      <c r="AI135" s="91">
        <v>1.9880715705765408</v>
      </c>
      <c r="AJ135" s="91">
        <v>0</v>
      </c>
      <c r="AK135" s="91">
        <v>16.699801192842941</v>
      </c>
      <c r="AL135" s="91">
        <v>0.39761431411530812</v>
      </c>
      <c r="AM135" s="91">
        <v>0</v>
      </c>
      <c r="AN135" s="91">
        <v>0.39138943248532287</v>
      </c>
      <c r="AO135" s="91">
        <v>0</v>
      </c>
      <c r="AP135" s="91">
        <v>0</v>
      </c>
      <c r="AQ135" s="91">
        <v>0</v>
      </c>
      <c r="AR135" s="91">
        <v>0</v>
      </c>
      <c r="AS135" s="91">
        <v>0</v>
      </c>
      <c r="AT135" s="91">
        <v>0</v>
      </c>
      <c r="AU135" s="91">
        <v>0.39138943248532287</v>
      </c>
      <c r="AV135" s="91">
        <v>0</v>
      </c>
      <c r="AW135" s="91">
        <v>0</v>
      </c>
      <c r="AX135" s="91">
        <v>0</v>
      </c>
      <c r="AY135" s="91">
        <v>0</v>
      </c>
      <c r="AZ135" s="91">
        <v>0</v>
      </c>
      <c r="BA135" s="91">
        <v>0</v>
      </c>
      <c r="BB135" s="91">
        <v>0</v>
      </c>
      <c r="BC135" s="91">
        <v>0</v>
      </c>
      <c r="BD135" s="91">
        <v>0</v>
      </c>
      <c r="BE135" s="91">
        <v>0</v>
      </c>
      <c r="BF135" s="91">
        <v>0</v>
      </c>
      <c r="BG135" s="91">
        <v>0</v>
      </c>
      <c r="BH135" s="91">
        <v>0</v>
      </c>
      <c r="BI135" s="91">
        <v>0</v>
      </c>
      <c r="BJ135" s="91">
        <v>0</v>
      </c>
      <c r="BK135" s="91">
        <v>0.39138943248532287</v>
      </c>
      <c r="BL135" s="91">
        <v>0</v>
      </c>
      <c r="BM135" s="91">
        <v>0</v>
      </c>
      <c r="BN135" s="91">
        <v>0</v>
      </c>
      <c r="BO135" s="91">
        <v>0</v>
      </c>
      <c r="BP135" s="91">
        <v>0</v>
      </c>
      <c r="BQ135" s="91">
        <v>0</v>
      </c>
      <c r="BR135" s="91">
        <v>0</v>
      </c>
      <c r="BS135" s="91">
        <v>0</v>
      </c>
      <c r="BT135" s="91">
        <v>0.39138943248532287</v>
      </c>
      <c r="BU135" s="91">
        <v>0</v>
      </c>
      <c r="BV135" s="91">
        <v>0</v>
      </c>
      <c r="BW135" s="91">
        <v>0</v>
      </c>
      <c r="CA135" s="91">
        <v>100</v>
      </c>
      <c r="CD135" s="91">
        <v>100</v>
      </c>
    </row>
    <row r="136" spans="1:82" x14ac:dyDescent="0.2">
      <c r="A136" s="47"/>
      <c r="B136" s="43"/>
      <c r="C136" s="43"/>
      <c r="D136" s="47"/>
      <c r="E136" s="102">
        <v>73</v>
      </c>
      <c r="F136" s="41">
        <v>625</v>
      </c>
      <c r="G136" s="60">
        <f>'[1]TOWER Revised Pollen - July ''08'!G137</f>
        <v>735.86521550634905</v>
      </c>
      <c r="I136" s="91">
        <v>0</v>
      </c>
      <c r="J136" s="91">
        <v>0</v>
      </c>
      <c r="K136" s="91">
        <v>7.1428571428571423</v>
      </c>
      <c r="L136" s="91">
        <v>0.3968253968253968</v>
      </c>
      <c r="M136" s="91">
        <v>0</v>
      </c>
      <c r="N136" s="91">
        <v>1.1904761904761905</v>
      </c>
      <c r="O136" s="91">
        <v>26.984126984126984</v>
      </c>
      <c r="P136" s="91">
        <v>0.3968253968253968</v>
      </c>
      <c r="Q136" s="91">
        <v>0</v>
      </c>
      <c r="R136" s="91">
        <v>0</v>
      </c>
      <c r="S136" s="91">
        <v>0</v>
      </c>
      <c r="T136" s="91">
        <v>0</v>
      </c>
      <c r="U136" s="91">
        <v>19.841269841269842</v>
      </c>
      <c r="V136" s="91">
        <v>0</v>
      </c>
      <c r="W136" s="91">
        <v>0</v>
      </c>
      <c r="X136" s="91">
        <v>0</v>
      </c>
      <c r="Y136" s="91">
        <v>0</v>
      </c>
      <c r="Z136" s="91">
        <v>0</v>
      </c>
      <c r="AA136" s="91">
        <v>0</v>
      </c>
      <c r="AB136" s="91">
        <v>0</v>
      </c>
      <c r="AC136" s="91">
        <v>0.3968253968253968</v>
      </c>
      <c r="AD136" s="91">
        <v>0</v>
      </c>
      <c r="AE136" s="91">
        <v>5.9523809523809517</v>
      </c>
      <c r="AF136" s="91">
        <v>0.79365079365079361</v>
      </c>
      <c r="AG136" s="91">
        <v>23.412698412698411</v>
      </c>
      <c r="AH136" s="91">
        <v>0</v>
      </c>
      <c r="AI136" s="91">
        <v>4.7619047619047619</v>
      </c>
      <c r="AJ136" s="91">
        <v>0</v>
      </c>
      <c r="AK136" s="91">
        <v>7.5396825396825395</v>
      </c>
      <c r="AL136" s="91">
        <v>1.1904761904761905</v>
      </c>
      <c r="AM136" s="91">
        <v>0</v>
      </c>
      <c r="AN136" s="91">
        <v>1.520912547528517</v>
      </c>
      <c r="AO136" s="91">
        <v>0</v>
      </c>
      <c r="AP136" s="91">
        <v>0</v>
      </c>
      <c r="AQ136" s="91">
        <v>0</v>
      </c>
      <c r="AR136" s="91">
        <v>0</v>
      </c>
      <c r="AS136" s="91">
        <v>0</v>
      </c>
      <c r="AT136" s="91">
        <v>0</v>
      </c>
      <c r="AU136" s="91">
        <v>1.520912547528517</v>
      </c>
      <c r="AV136" s="91">
        <v>0</v>
      </c>
      <c r="AW136" s="91">
        <v>0</v>
      </c>
      <c r="AX136" s="91">
        <v>0.38022813688212925</v>
      </c>
      <c r="AY136" s="91">
        <v>0</v>
      </c>
      <c r="AZ136" s="91">
        <v>0</v>
      </c>
      <c r="BA136" s="91">
        <v>0</v>
      </c>
      <c r="BB136" s="91">
        <v>0</v>
      </c>
      <c r="BC136" s="91">
        <v>0</v>
      </c>
      <c r="BD136" s="91">
        <v>0</v>
      </c>
      <c r="BE136" s="91">
        <v>0</v>
      </c>
      <c r="BF136" s="91">
        <v>0</v>
      </c>
      <c r="BG136" s="91">
        <v>0</v>
      </c>
      <c r="BH136" s="91">
        <v>0</v>
      </c>
      <c r="BI136" s="91">
        <v>0</v>
      </c>
      <c r="BJ136" s="91">
        <v>0</v>
      </c>
      <c r="BK136" s="91">
        <v>0</v>
      </c>
      <c r="BL136" s="91">
        <v>0.38022813688212925</v>
      </c>
      <c r="BM136" s="91">
        <v>0</v>
      </c>
      <c r="BN136" s="91">
        <v>0</v>
      </c>
      <c r="BO136" s="91">
        <v>0</v>
      </c>
      <c r="BP136" s="91">
        <v>0</v>
      </c>
      <c r="BQ136" s="91">
        <v>0</v>
      </c>
      <c r="BR136" s="91">
        <v>0</v>
      </c>
      <c r="BS136" s="91">
        <v>0</v>
      </c>
      <c r="BT136" s="91">
        <v>0</v>
      </c>
      <c r="BU136" s="91">
        <v>0.38022813688212925</v>
      </c>
      <c r="BV136" s="91">
        <v>0</v>
      </c>
      <c r="BW136" s="91">
        <v>0</v>
      </c>
      <c r="CA136" s="91">
        <v>100</v>
      </c>
      <c r="CD136" s="91">
        <v>100</v>
      </c>
    </row>
    <row r="137" spans="1:82" x14ac:dyDescent="0.2">
      <c r="A137" s="47"/>
      <c r="B137" s="43"/>
      <c r="C137" s="43"/>
      <c r="D137" s="47"/>
      <c r="E137" s="102">
        <v>83</v>
      </c>
      <c r="F137" s="41">
        <v>635</v>
      </c>
      <c r="G137" s="60">
        <f>'[1]TOWER Revised Pollen - July ''08'!G138</f>
        <v>886.718820331031</v>
      </c>
      <c r="I137" s="91">
        <v>0</v>
      </c>
      <c r="J137" s="91">
        <v>0.79522862823061624</v>
      </c>
      <c r="K137" s="91">
        <v>4.7713717693836974</v>
      </c>
      <c r="L137" s="91">
        <v>0</v>
      </c>
      <c r="M137" s="91">
        <v>0</v>
      </c>
      <c r="N137" s="91">
        <v>0.39761431411530812</v>
      </c>
      <c r="O137" s="91">
        <v>25.049701789264411</v>
      </c>
      <c r="P137" s="91">
        <v>0</v>
      </c>
      <c r="Q137" s="91">
        <v>0</v>
      </c>
      <c r="R137" s="91">
        <v>0</v>
      </c>
      <c r="S137" s="91">
        <v>0</v>
      </c>
      <c r="T137" s="91">
        <v>0</v>
      </c>
      <c r="U137" s="91">
        <v>22.266401590457257</v>
      </c>
      <c r="V137" s="91">
        <v>0</v>
      </c>
      <c r="W137" s="91">
        <v>0.39761431411530812</v>
      </c>
      <c r="X137" s="91">
        <v>0</v>
      </c>
      <c r="Y137" s="91">
        <v>0.39761431411530812</v>
      </c>
      <c r="Z137" s="91">
        <v>0</v>
      </c>
      <c r="AA137" s="91">
        <v>0</v>
      </c>
      <c r="AB137" s="91">
        <v>0</v>
      </c>
      <c r="AC137" s="91">
        <v>0</v>
      </c>
      <c r="AD137" s="91">
        <v>0</v>
      </c>
      <c r="AE137" s="91">
        <v>5.1689860834990062</v>
      </c>
      <c r="AF137" s="91">
        <v>1.5904572564612325</v>
      </c>
      <c r="AG137" s="91">
        <v>18.886679920477135</v>
      </c>
      <c r="AH137" s="91">
        <v>0</v>
      </c>
      <c r="AI137" s="91">
        <v>3.5785288270377733</v>
      </c>
      <c r="AJ137" s="91">
        <v>0</v>
      </c>
      <c r="AK137" s="91">
        <v>15.50695825049702</v>
      </c>
      <c r="AL137" s="91">
        <v>1.1928429423459244</v>
      </c>
      <c r="AM137" s="91">
        <v>0</v>
      </c>
      <c r="AN137" s="91">
        <v>1.1560693641618496</v>
      </c>
      <c r="AO137" s="91">
        <v>0</v>
      </c>
      <c r="AP137" s="91">
        <v>0</v>
      </c>
      <c r="AQ137" s="91">
        <v>0</v>
      </c>
      <c r="AR137" s="91">
        <v>0</v>
      </c>
      <c r="AS137" s="91">
        <v>0</v>
      </c>
      <c r="AT137" s="91">
        <v>0</v>
      </c>
      <c r="AU137" s="91">
        <v>0.38535645472061658</v>
      </c>
      <c r="AV137" s="91">
        <v>0</v>
      </c>
      <c r="AW137" s="91">
        <v>0</v>
      </c>
      <c r="AX137" s="91">
        <v>0</v>
      </c>
      <c r="AY137" s="91">
        <v>0</v>
      </c>
      <c r="AZ137" s="91">
        <v>0</v>
      </c>
      <c r="BA137" s="91">
        <v>0</v>
      </c>
      <c r="BB137" s="91">
        <v>0.38535645472061658</v>
      </c>
      <c r="BC137" s="91">
        <v>0</v>
      </c>
      <c r="BD137" s="91">
        <v>0</v>
      </c>
      <c r="BE137" s="91">
        <v>0</v>
      </c>
      <c r="BF137" s="91">
        <v>0.38535645472061658</v>
      </c>
      <c r="BG137" s="91">
        <v>0</v>
      </c>
      <c r="BH137" s="91">
        <v>0</v>
      </c>
      <c r="BI137" s="91">
        <v>0</v>
      </c>
      <c r="BJ137" s="91">
        <v>0</v>
      </c>
      <c r="BK137" s="91">
        <v>0</v>
      </c>
      <c r="BL137" s="91">
        <v>0</v>
      </c>
      <c r="BM137" s="91">
        <v>0</v>
      </c>
      <c r="BN137" s="91">
        <v>0</v>
      </c>
      <c r="BO137" s="91">
        <v>0</v>
      </c>
      <c r="BP137" s="91">
        <v>0</v>
      </c>
      <c r="BQ137" s="91">
        <v>0.38535645472061658</v>
      </c>
      <c r="BR137" s="91">
        <v>0</v>
      </c>
      <c r="BS137" s="91">
        <v>0</v>
      </c>
      <c r="BT137" s="91">
        <v>0</v>
      </c>
      <c r="BU137" s="91">
        <v>0.38535645472061658</v>
      </c>
      <c r="BV137" s="91">
        <v>0</v>
      </c>
      <c r="BW137" s="91">
        <v>0</v>
      </c>
      <c r="CA137" s="91">
        <v>100</v>
      </c>
      <c r="CD137" s="91">
        <v>100</v>
      </c>
    </row>
    <row r="138" spans="1:82" x14ac:dyDescent="0.2">
      <c r="A138" s="47"/>
      <c r="B138" s="43"/>
      <c r="C138" s="43"/>
      <c r="D138" s="47"/>
      <c r="E138" s="102">
        <v>93</v>
      </c>
      <c r="F138" s="41">
        <v>645</v>
      </c>
      <c r="G138" s="60">
        <f>'[1]TOWER Revised Pollen - July ''08'!G139</f>
        <v>1039.1607677125701</v>
      </c>
      <c r="I138" s="91">
        <v>0</v>
      </c>
      <c r="J138" s="91">
        <v>1.9685039370078741</v>
      </c>
      <c r="K138" s="91">
        <v>6.2992125984251963</v>
      </c>
      <c r="L138" s="91">
        <v>0</v>
      </c>
      <c r="M138" s="91">
        <v>0</v>
      </c>
      <c r="N138" s="91">
        <v>1.5748031496062991</v>
      </c>
      <c r="O138" s="91">
        <v>24.803149606299215</v>
      </c>
      <c r="P138" s="91">
        <v>0</v>
      </c>
      <c r="Q138" s="91">
        <v>0</v>
      </c>
      <c r="R138" s="91">
        <v>0</v>
      </c>
      <c r="S138" s="91">
        <v>0</v>
      </c>
      <c r="T138" s="91">
        <v>0</v>
      </c>
      <c r="U138" s="91">
        <v>20.078740157480315</v>
      </c>
      <c r="V138" s="91">
        <v>0</v>
      </c>
      <c r="W138" s="91">
        <v>0.39370078740157477</v>
      </c>
      <c r="X138" s="91">
        <v>0</v>
      </c>
      <c r="Y138" s="91">
        <v>0</v>
      </c>
      <c r="Z138" s="91">
        <v>0</v>
      </c>
      <c r="AA138" s="91">
        <v>0</v>
      </c>
      <c r="AB138" s="91">
        <v>0</v>
      </c>
      <c r="AC138" s="91">
        <v>0</v>
      </c>
      <c r="AD138" s="91">
        <v>0.39370078740157477</v>
      </c>
      <c r="AE138" s="91">
        <v>1.5748031496062991</v>
      </c>
      <c r="AF138" s="91">
        <v>0.39370078740157477</v>
      </c>
      <c r="AG138" s="91">
        <v>22.834645669291341</v>
      </c>
      <c r="AH138" s="91">
        <v>0</v>
      </c>
      <c r="AI138" s="91">
        <v>5.9055118110236222</v>
      </c>
      <c r="AJ138" s="91">
        <v>0</v>
      </c>
      <c r="AK138" s="91">
        <v>12.598425196850393</v>
      </c>
      <c r="AL138" s="91">
        <v>1.1811023622047243</v>
      </c>
      <c r="AM138" s="91">
        <v>0</v>
      </c>
      <c r="AN138" s="91">
        <v>0</v>
      </c>
      <c r="AO138" s="91">
        <v>0</v>
      </c>
      <c r="AP138" s="91">
        <v>0</v>
      </c>
      <c r="AQ138" s="91">
        <v>0</v>
      </c>
      <c r="AR138" s="91">
        <v>0.38910505836575876</v>
      </c>
      <c r="AS138" s="91">
        <v>0</v>
      </c>
      <c r="AT138" s="91">
        <v>0</v>
      </c>
      <c r="AU138" s="91">
        <v>0</v>
      </c>
      <c r="AV138" s="91">
        <v>0</v>
      </c>
      <c r="AW138" s="91">
        <v>0</v>
      </c>
      <c r="AX138" s="91">
        <v>0.38910505836575876</v>
      </c>
      <c r="AY138" s="91">
        <v>0</v>
      </c>
      <c r="AZ138" s="91">
        <v>0</v>
      </c>
      <c r="BA138" s="91">
        <v>0</v>
      </c>
      <c r="BB138" s="91">
        <v>0</v>
      </c>
      <c r="BC138" s="91">
        <v>0</v>
      </c>
      <c r="BD138" s="91">
        <v>0</v>
      </c>
      <c r="BE138" s="91">
        <v>0.38910505836575876</v>
      </c>
      <c r="BF138" s="91">
        <v>0</v>
      </c>
      <c r="BG138" s="91">
        <v>0</v>
      </c>
      <c r="BH138" s="91">
        <v>0</v>
      </c>
      <c r="BI138" s="91">
        <v>0</v>
      </c>
      <c r="BJ138" s="91">
        <v>0</v>
      </c>
      <c r="BK138" s="91">
        <v>0</v>
      </c>
      <c r="BL138" s="91">
        <v>0</v>
      </c>
      <c r="BM138" s="91">
        <v>0</v>
      </c>
      <c r="BN138" s="91">
        <v>0</v>
      </c>
      <c r="BO138" s="91">
        <v>0</v>
      </c>
      <c r="BP138" s="91">
        <v>0</v>
      </c>
      <c r="BQ138" s="91">
        <v>0</v>
      </c>
      <c r="BR138" s="91">
        <v>0</v>
      </c>
      <c r="BS138" s="91">
        <v>0</v>
      </c>
      <c r="BT138" s="91">
        <v>0</v>
      </c>
      <c r="BU138" s="91">
        <v>0</v>
      </c>
      <c r="BV138" s="91">
        <v>0</v>
      </c>
      <c r="BW138" s="91">
        <v>0</v>
      </c>
      <c r="CA138" s="91">
        <v>100</v>
      </c>
      <c r="CD138" s="91">
        <v>100</v>
      </c>
    </row>
    <row r="139" spans="1:82" x14ac:dyDescent="0.2">
      <c r="A139" s="47"/>
      <c r="B139" s="43"/>
      <c r="C139" s="43"/>
      <c r="D139" s="47"/>
      <c r="E139" s="102">
        <v>103</v>
      </c>
      <c r="F139" s="41">
        <v>655</v>
      </c>
      <c r="G139" s="60">
        <f>'[1]TOWER Revised Pollen - July ''08'!G140</f>
        <v>1188.8273664140099</v>
      </c>
      <c r="I139" s="91">
        <v>0</v>
      </c>
      <c r="J139" s="91">
        <v>0.79051383399209485</v>
      </c>
      <c r="K139" s="91">
        <v>3.1620553359683794</v>
      </c>
      <c r="L139" s="91">
        <v>0</v>
      </c>
      <c r="M139" s="91">
        <v>0</v>
      </c>
      <c r="N139" s="91">
        <v>0.79051383399209485</v>
      </c>
      <c r="O139" s="91">
        <v>22.92490118577075</v>
      </c>
      <c r="P139" s="91">
        <v>0</v>
      </c>
      <c r="Q139" s="91">
        <v>0</v>
      </c>
      <c r="R139" s="91">
        <v>0</v>
      </c>
      <c r="S139" s="91">
        <v>0</v>
      </c>
      <c r="T139" s="91">
        <v>0</v>
      </c>
      <c r="U139" s="91">
        <v>13.438735177865613</v>
      </c>
      <c r="V139" s="91">
        <v>0</v>
      </c>
      <c r="W139" s="91">
        <v>0.39525691699604742</v>
      </c>
      <c r="X139" s="91">
        <v>0</v>
      </c>
      <c r="Y139" s="91">
        <v>0.39525691699604742</v>
      </c>
      <c r="Z139" s="91">
        <v>0</v>
      </c>
      <c r="AA139" s="91">
        <v>0</v>
      </c>
      <c r="AB139" s="91">
        <v>0</v>
      </c>
      <c r="AC139" s="91">
        <v>0</v>
      </c>
      <c r="AD139" s="91">
        <v>1.9762845849802373</v>
      </c>
      <c r="AE139" s="91">
        <v>4.3478260869565215</v>
      </c>
      <c r="AF139" s="91">
        <v>0.79051383399209485</v>
      </c>
      <c r="AG139" s="91">
        <v>22.529644268774703</v>
      </c>
      <c r="AH139" s="91">
        <v>0</v>
      </c>
      <c r="AI139" s="91">
        <v>5.1383399209486171</v>
      </c>
      <c r="AJ139" s="91">
        <v>0</v>
      </c>
      <c r="AK139" s="91">
        <v>20.948616600790515</v>
      </c>
      <c r="AL139" s="91">
        <v>2.3715415019762842</v>
      </c>
      <c r="AM139" s="91">
        <v>0</v>
      </c>
      <c r="AN139" s="91">
        <v>0.75187969924812026</v>
      </c>
      <c r="AO139" s="91">
        <v>0</v>
      </c>
      <c r="AP139" s="91">
        <v>0</v>
      </c>
      <c r="AQ139" s="91">
        <v>0</v>
      </c>
      <c r="AR139" s="91">
        <v>0</v>
      </c>
      <c r="AS139" s="91">
        <v>0</v>
      </c>
      <c r="AT139" s="91">
        <v>0</v>
      </c>
      <c r="AU139" s="91">
        <v>0.37593984962406013</v>
      </c>
      <c r="AV139" s="91">
        <v>0</v>
      </c>
      <c r="AW139" s="91">
        <v>0.37593984962406013</v>
      </c>
      <c r="AX139" s="91">
        <v>0</v>
      </c>
      <c r="AY139" s="91">
        <v>0</v>
      </c>
      <c r="AZ139" s="91">
        <v>0.37593984962406013</v>
      </c>
      <c r="BA139" s="91">
        <v>0</v>
      </c>
      <c r="BB139" s="91">
        <v>0</v>
      </c>
      <c r="BC139" s="91">
        <v>0</v>
      </c>
      <c r="BD139" s="91">
        <v>1.8796992481203008</v>
      </c>
      <c r="BE139" s="91">
        <v>0.37593984962406013</v>
      </c>
      <c r="BF139" s="91">
        <v>0</v>
      </c>
      <c r="BG139" s="91">
        <v>0</v>
      </c>
      <c r="BH139" s="91">
        <v>0</v>
      </c>
      <c r="BI139" s="91">
        <v>0</v>
      </c>
      <c r="BJ139" s="91">
        <v>0</v>
      </c>
      <c r="BK139" s="91">
        <v>0</v>
      </c>
      <c r="BL139" s="91">
        <v>0</v>
      </c>
      <c r="BM139" s="91">
        <v>0</v>
      </c>
      <c r="BN139" s="91">
        <v>0</v>
      </c>
      <c r="BO139" s="91">
        <v>0</v>
      </c>
      <c r="BP139" s="91">
        <v>0</v>
      </c>
      <c r="BQ139" s="91">
        <v>0.37593984962406013</v>
      </c>
      <c r="BR139" s="91">
        <v>0</v>
      </c>
      <c r="BS139" s="91">
        <v>0</v>
      </c>
      <c r="BT139" s="91">
        <v>0</v>
      </c>
      <c r="BU139" s="91">
        <v>0.37593984962406013</v>
      </c>
      <c r="BV139" s="91">
        <v>0</v>
      </c>
      <c r="BW139" s="91">
        <v>0</v>
      </c>
      <c r="CA139" s="91">
        <v>100</v>
      </c>
      <c r="CD139" s="91">
        <v>100</v>
      </c>
    </row>
    <row r="140" spans="1:82" x14ac:dyDescent="0.2">
      <c r="A140" s="47"/>
      <c r="B140" s="43"/>
      <c r="C140" s="43"/>
      <c r="D140" s="47"/>
      <c r="E140" s="102">
        <v>113</v>
      </c>
      <c r="F140" s="41">
        <v>665</v>
      </c>
      <c r="G140" s="60">
        <f>'[1]TOWER Revised Pollen - July ''08'!G141</f>
        <v>1340.0047078789701</v>
      </c>
      <c r="I140" s="91">
        <v>0</v>
      </c>
      <c r="J140" s="91">
        <v>0</v>
      </c>
      <c r="K140" s="91">
        <v>4.7713717693836974</v>
      </c>
      <c r="L140" s="91">
        <v>0</v>
      </c>
      <c r="M140" s="91">
        <v>0</v>
      </c>
      <c r="N140" s="91">
        <v>0</v>
      </c>
      <c r="O140" s="91">
        <v>35.785288270377734</v>
      </c>
      <c r="P140" s="91">
        <v>0</v>
      </c>
      <c r="Q140" s="91">
        <v>0</v>
      </c>
      <c r="R140" s="91">
        <v>0.39761431411530812</v>
      </c>
      <c r="S140" s="91">
        <v>0</v>
      </c>
      <c r="T140" s="91">
        <v>0</v>
      </c>
      <c r="U140" s="91">
        <v>11.133200795228628</v>
      </c>
      <c r="V140" s="91">
        <v>0</v>
      </c>
      <c r="W140" s="91">
        <v>0</v>
      </c>
      <c r="X140" s="91">
        <v>0</v>
      </c>
      <c r="Y140" s="91">
        <v>0</v>
      </c>
      <c r="Z140" s="91">
        <v>0</v>
      </c>
      <c r="AA140" s="91">
        <v>0</v>
      </c>
      <c r="AB140" s="91">
        <v>0</v>
      </c>
      <c r="AC140" s="91">
        <v>0</v>
      </c>
      <c r="AD140" s="91">
        <v>1.3916500994035785</v>
      </c>
      <c r="AE140" s="91">
        <v>5.5666003976143141</v>
      </c>
      <c r="AF140" s="91">
        <v>0.39761431411530812</v>
      </c>
      <c r="AG140" s="91">
        <v>20.675944333996025</v>
      </c>
      <c r="AH140" s="91">
        <v>0</v>
      </c>
      <c r="AI140" s="91">
        <v>2.3856858846918487</v>
      </c>
      <c r="AJ140" s="91">
        <v>0.39761431411530812</v>
      </c>
      <c r="AK140" s="91">
        <v>15.109343936381709</v>
      </c>
      <c r="AL140" s="91">
        <v>1.9880715705765408</v>
      </c>
      <c r="AM140" s="91">
        <v>0</v>
      </c>
      <c r="AN140" s="91">
        <v>0.39292730844793711</v>
      </c>
      <c r="AO140" s="91">
        <v>0</v>
      </c>
      <c r="AP140" s="91">
        <v>0</v>
      </c>
      <c r="AQ140" s="91">
        <v>0</v>
      </c>
      <c r="AR140" s="91">
        <v>0</v>
      </c>
      <c r="AS140" s="91">
        <v>0</v>
      </c>
      <c r="AT140" s="91">
        <v>0</v>
      </c>
      <c r="AU140" s="91">
        <v>0.39292730844793711</v>
      </c>
      <c r="AV140" s="91">
        <v>0</v>
      </c>
      <c r="AW140" s="91">
        <v>0</v>
      </c>
      <c r="AX140" s="91">
        <v>0</v>
      </c>
      <c r="AY140" s="91">
        <v>0</v>
      </c>
      <c r="AZ140" s="91">
        <v>0</v>
      </c>
      <c r="BA140" s="91">
        <v>0</v>
      </c>
      <c r="BB140" s="91">
        <v>0</v>
      </c>
      <c r="BC140" s="91">
        <v>0</v>
      </c>
      <c r="BD140" s="91">
        <v>0</v>
      </c>
      <c r="BE140" s="91">
        <v>0</v>
      </c>
      <c r="BF140" s="91">
        <v>0</v>
      </c>
      <c r="BG140" s="91">
        <v>0</v>
      </c>
      <c r="BH140" s="91">
        <v>0</v>
      </c>
      <c r="BI140" s="91">
        <v>0</v>
      </c>
      <c r="BJ140" s="91">
        <v>0</v>
      </c>
      <c r="BK140" s="91">
        <v>0</v>
      </c>
      <c r="BL140" s="91">
        <v>0</v>
      </c>
      <c r="BM140" s="91">
        <v>0</v>
      </c>
      <c r="BN140" s="91">
        <v>0</v>
      </c>
      <c r="BO140" s="91">
        <v>0</v>
      </c>
      <c r="BP140" s="91">
        <v>0</v>
      </c>
      <c r="BQ140" s="91">
        <v>0</v>
      </c>
      <c r="BR140" s="91">
        <v>0</v>
      </c>
      <c r="BS140" s="91">
        <v>0</v>
      </c>
      <c r="BT140" s="91">
        <v>0</v>
      </c>
      <c r="BU140" s="91">
        <v>0.39292730844793711</v>
      </c>
      <c r="BV140" s="91">
        <v>0</v>
      </c>
      <c r="BW140" s="91">
        <v>0</v>
      </c>
      <c r="CA140" s="91">
        <v>100</v>
      </c>
      <c r="CD140" s="91">
        <v>100</v>
      </c>
    </row>
    <row r="141" spans="1:82" x14ac:dyDescent="0.2">
      <c r="A141" s="47"/>
      <c r="B141" s="43"/>
      <c r="C141" s="43"/>
      <c r="D141" s="47"/>
      <c r="E141" s="102">
        <v>123</v>
      </c>
      <c r="F141" s="41">
        <v>675</v>
      </c>
      <c r="G141" s="60">
        <f>'[1]TOWER Revised Pollen - July ''08'!G142</f>
        <v>1490.88569154896</v>
      </c>
      <c r="I141" s="91">
        <v>0</v>
      </c>
      <c r="J141" s="91">
        <v>1.1904761904761905</v>
      </c>
      <c r="K141" s="91">
        <v>3.1746031746031744</v>
      </c>
      <c r="L141" s="91">
        <v>0</v>
      </c>
      <c r="M141" s="91">
        <v>0</v>
      </c>
      <c r="N141" s="91">
        <v>0.79365079365079361</v>
      </c>
      <c r="O141" s="91">
        <v>46.031746031746032</v>
      </c>
      <c r="P141" s="91">
        <v>0</v>
      </c>
      <c r="Q141" s="91">
        <v>0</v>
      </c>
      <c r="R141" s="91">
        <v>0</v>
      </c>
      <c r="S141" s="91">
        <v>0.79365079365079361</v>
      </c>
      <c r="T141" s="91">
        <v>0</v>
      </c>
      <c r="U141" s="91">
        <v>4.7619047619047619</v>
      </c>
      <c r="V141" s="91">
        <v>0</v>
      </c>
      <c r="W141" s="91">
        <v>0.3968253968253968</v>
      </c>
      <c r="X141" s="91">
        <v>0</v>
      </c>
      <c r="Y141" s="91">
        <v>0</v>
      </c>
      <c r="Z141" s="91">
        <v>0</v>
      </c>
      <c r="AA141" s="91">
        <v>0</v>
      </c>
      <c r="AB141" s="91">
        <v>0</v>
      </c>
      <c r="AC141" s="91">
        <v>0.79365079365079361</v>
      </c>
      <c r="AD141" s="91">
        <v>0.3968253968253968</v>
      </c>
      <c r="AE141" s="91">
        <v>3.9682539682539679</v>
      </c>
      <c r="AF141" s="91">
        <v>1.5873015873015872</v>
      </c>
      <c r="AG141" s="91">
        <v>17.063492063492063</v>
      </c>
      <c r="AH141" s="91">
        <v>0</v>
      </c>
      <c r="AI141" s="91">
        <v>3.9682539682539679</v>
      </c>
      <c r="AJ141" s="91">
        <v>0</v>
      </c>
      <c r="AK141" s="91">
        <v>13.095238095238097</v>
      </c>
      <c r="AL141" s="91">
        <v>1.984126984126984</v>
      </c>
      <c r="AM141" s="91">
        <v>0</v>
      </c>
      <c r="AN141" s="91">
        <v>1.1450381679389312</v>
      </c>
      <c r="AO141" s="91">
        <v>0</v>
      </c>
      <c r="AP141" s="91">
        <v>0</v>
      </c>
      <c r="AQ141" s="91">
        <v>0</v>
      </c>
      <c r="AR141" s="91">
        <v>0.76335877862595414</v>
      </c>
      <c r="AS141" s="91">
        <v>0</v>
      </c>
      <c r="AT141" s="91">
        <v>0</v>
      </c>
      <c r="AU141" s="91">
        <v>0</v>
      </c>
      <c r="AV141" s="91">
        <v>0.38167938931297707</v>
      </c>
      <c r="AW141" s="91">
        <v>0</v>
      </c>
      <c r="AX141" s="91">
        <v>0</v>
      </c>
      <c r="AY141" s="91">
        <v>0</v>
      </c>
      <c r="AZ141" s="91">
        <v>0.38167938931297707</v>
      </c>
      <c r="BA141" s="91">
        <v>0</v>
      </c>
      <c r="BB141" s="91">
        <v>0</v>
      </c>
      <c r="BC141" s="91">
        <v>0</v>
      </c>
      <c r="BD141" s="91">
        <v>1.1450381679389312</v>
      </c>
      <c r="BE141" s="91">
        <v>0</v>
      </c>
      <c r="BF141" s="91">
        <v>0</v>
      </c>
      <c r="BG141" s="91">
        <v>0</v>
      </c>
      <c r="BH141" s="91">
        <v>0</v>
      </c>
      <c r="BI141" s="91">
        <v>0</v>
      </c>
      <c r="BJ141" s="91">
        <v>0</v>
      </c>
      <c r="BK141" s="91">
        <v>0</v>
      </c>
      <c r="BL141" s="91">
        <v>0</v>
      </c>
      <c r="BM141" s="91">
        <v>0</v>
      </c>
      <c r="BN141" s="91">
        <v>0</v>
      </c>
      <c r="BO141" s="91">
        <v>0</v>
      </c>
      <c r="BP141" s="91">
        <v>0</v>
      </c>
      <c r="BQ141" s="91">
        <v>0</v>
      </c>
      <c r="BR141" s="91">
        <v>0</v>
      </c>
      <c r="BS141" s="91">
        <v>0</v>
      </c>
      <c r="BT141" s="91">
        <v>0</v>
      </c>
      <c r="BU141" s="91">
        <v>0</v>
      </c>
      <c r="BV141" s="91">
        <v>0</v>
      </c>
      <c r="BW141" s="91">
        <v>0</v>
      </c>
      <c r="CA141" s="91">
        <v>100</v>
      </c>
      <c r="CD141" s="91">
        <v>100</v>
      </c>
    </row>
    <row r="142" spans="1:82" x14ac:dyDescent="0.2">
      <c r="A142" s="47"/>
      <c r="B142" s="43"/>
      <c r="C142" s="43"/>
      <c r="D142" s="47"/>
      <c r="E142" s="102">
        <v>133</v>
      </c>
      <c r="F142" s="41">
        <v>685</v>
      </c>
      <c r="G142" s="60">
        <f>'[1]TOWER Revised Pollen - July ''08'!G143</f>
        <v>1639.8956830581801</v>
      </c>
      <c r="I142" s="91">
        <v>0</v>
      </c>
      <c r="J142" s="91">
        <v>0</v>
      </c>
      <c r="K142" s="91">
        <v>4.7713717693836974</v>
      </c>
      <c r="L142" s="91">
        <v>0</v>
      </c>
      <c r="M142" s="91">
        <v>0</v>
      </c>
      <c r="N142" s="91">
        <v>0.39761431411530812</v>
      </c>
      <c r="O142" s="91">
        <v>40.556660039761432</v>
      </c>
      <c r="P142" s="91">
        <v>0</v>
      </c>
      <c r="Q142" s="91">
        <v>0</v>
      </c>
      <c r="R142" s="91">
        <v>0</v>
      </c>
      <c r="S142" s="91">
        <v>0</v>
      </c>
      <c r="T142" s="91">
        <v>0</v>
      </c>
      <c r="U142" s="91">
        <v>5.5666003976143141</v>
      </c>
      <c r="V142" s="91">
        <v>0</v>
      </c>
      <c r="W142" s="91">
        <v>0</v>
      </c>
      <c r="X142" s="91">
        <v>0</v>
      </c>
      <c r="Y142" s="91">
        <v>0</v>
      </c>
      <c r="Z142" s="91">
        <v>0</v>
      </c>
      <c r="AA142" s="91">
        <v>0</v>
      </c>
      <c r="AB142" s="91">
        <v>0</v>
      </c>
      <c r="AC142" s="91">
        <v>0</v>
      </c>
      <c r="AD142" s="91">
        <v>0</v>
      </c>
      <c r="AE142" s="91">
        <v>5.5666003976143141</v>
      </c>
      <c r="AF142" s="91">
        <v>1.5904572564612325</v>
      </c>
      <c r="AG142" s="91">
        <v>20.079522862823062</v>
      </c>
      <c r="AH142" s="91">
        <v>0</v>
      </c>
      <c r="AI142" s="91">
        <v>3.180914512922465</v>
      </c>
      <c r="AJ142" s="91">
        <v>0</v>
      </c>
      <c r="AK142" s="91">
        <v>18.290258449304176</v>
      </c>
      <c r="AL142" s="91">
        <v>0</v>
      </c>
      <c r="AM142" s="91">
        <v>0</v>
      </c>
      <c r="AN142" s="91">
        <v>1.1650485436893203</v>
      </c>
      <c r="AO142" s="91">
        <v>0</v>
      </c>
      <c r="AP142" s="91">
        <v>0</v>
      </c>
      <c r="AQ142" s="91">
        <v>0</v>
      </c>
      <c r="AR142" s="91">
        <v>0</v>
      </c>
      <c r="AS142" s="91">
        <v>0</v>
      </c>
      <c r="AT142" s="91">
        <v>0</v>
      </c>
      <c r="AU142" s="91">
        <v>0.77669902912621358</v>
      </c>
      <c r="AV142" s="91">
        <v>0</v>
      </c>
      <c r="AW142" s="91">
        <v>0</v>
      </c>
      <c r="AX142" s="91">
        <v>0</v>
      </c>
      <c r="AY142" s="91">
        <v>0</v>
      </c>
      <c r="AZ142" s="91">
        <v>0</v>
      </c>
      <c r="BA142" s="91">
        <v>0</v>
      </c>
      <c r="BB142" s="91">
        <v>0</v>
      </c>
      <c r="BC142" s="91">
        <v>0</v>
      </c>
      <c r="BD142" s="91">
        <v>0.38834951456310679</v>
      </c>
      <c r="BE142" s="91">
        <v>0</v>
      </c>
      <c r="BF142" s="91">
        <v>0</v>
      </c>
      <c r="BG142" s="91">
        <v>0</v>
      </c>
      <c r="BH142" s="91">
        <v>0</v>
      </c>
      <c r="BI142" s="91">
        <v>0</v>
      </c>
      <c r="BJ142" s="91">
        <v>0</v>
      </c>
      <c r="BK142" s="91">
        <v>0</v>
      </c>
      <c r="BL142" s="91">
        <v>0</v>
      </c>
      <c r="BM142" s="91">
        <v>0</v>
      </c>
      <c r="BN142" s="91">
        <v>0</v>
      </c>
      <c r="BO142" s="91">
        <v>0</v>
      </c>
      <c r="BP142" s="91">
        <v>0</v>
      </c>
      <c r="BQ142" s="91">
        <v>0</v>
      </c>
      <c r="BR142" s="91">
        <v>0</v>
      </c>
      <c r="BS142" s="91">
        <v>0</v>
      </c>
      <c r="BT142" s="91">
        <v>0</v>
      </c>
      <c r="BU142" s="91">
        <v>0</v>
      </c>
      <c r="BV142" s="91">
        <v>0</v>
      </c>
      <c r="BW142" s="91">
        <v>0</v>
      </c>
      <c r="CA142" s="91">
        <v>100</v>
      </c>
      <c r="CD142" s="91">
        <v>100</v>
      </c>
    </row>
    <row r="143" spans="1:82" x14ac:dyDescent="0.2">
      <c r="A143" s="47"/>
      <c r="B143" s="43"/>
      <c r="C143" s="43"/>
      <c r="D143" s="47"/>
      <c r="E143" s="102">
        <v>143</v>
      </c>
      <c r="F143" s="41">
        <v>695</v>
      </c>
      <c r="G143" s="60">
        <f>'[1]TOWER Revised Pollen - July ''08'!G144</f>
        <v>1788.5544908570801</v>
      </c>
      <c r="I143" s="91">
        <v>0</v>
      </c>
      <c r="J143" s="91">
        <v>0.3968253968253968</v>
      </c>
      <c r="K143" s="91">
        <v>5.5555555555555554</v>
      </c>
      <c r="L143" s="91">
        <v>0</v>
      </c>
      <c r="M143" s="91">
        <v>0</v>
      </c>
      <c r="N143" s="91">
        <v>0.79365079365079361</v>
      </c>
      <c r="O143" s="91">
        <v>36.904761904761905</v>
      </c>
      <c r="P143" s="91">
        <v>0.3968253968253968</v>
      </c>
      <c r="Q143" s="91">
        <v>0</v>
      </c>
      <c r="R143" s="91">
        <v>0</v>
      </c>
      <c r="S143" s="91">
        <v>0</v>
      </c>
      <c r="T143" s="91">
        <v>0.3968253968253968</v>
      </c>
      <c r="U143" s="91">
        <v>3.5714285714285712</v>
      </c>
      <c r="V143" s="91">
        <v>0</v>
      </c>
      <c r="W143" s="91">
        <v>0</v>
      </c>
      <c r="X143" s="91">
        <v>0</v>
      </c>
      <c r="Y143" s="91">
        <v>0</v>
      </c>
      <c r="Z143" s="91">
        <v>0</v>
      </c>
      <c r="AA143" s="91">
        <v>0.3968253968253968</v>
      </c>
      <c r="AB143" s="91">
        <v>0</v>
      </c>
      <c r="AC143" s="91">
        <v>0</v>
      </c>
      <c r="AD143" s="91">
        <v>0.99206349206349198</v>
      </c>
      <c r="AE143" s="91">
        <v>9.5238095238095237</v>
      </c>
      <c r="AF143" s="91">
        <v>0.79365079365079361</v>
      </c>
      <c r="AG143" s="91">
        <v>22.420634920634921</v>
      </c>
      <c r="AH143" s="91">
        <v>0</v>
      </c>
      <c r="AI143" s="91">
        <v>3.9682539682539679</v>
      </c>
      <c r="AJ143" s="91">
        <v>0</v>
      </c>
      <c r="AK143" s="91">
        <v>12.698412698412698</v>
      </c>
      <c r="AL143" s="91">
        <v>1.1904761904761905</v>
      </c>
      <c r="AM143" s="91">
        <v>0</v>
      </c>
      <c r="AN143" s="91">
        <v>0</v>
      </c>
      <c r="AO143" s="91">
        <v>0</v>
      </c>
      <c r="AP143" s="91">
        <v>0</v>
      </c>
      <c r="AQ143" s="91">
        <v>0</v>
      </c>
      <c r="AR143" s="91">
        <v>0</v>
      </c>
      <c r="AS143" s="91">
        <v>0</v>
      </c>
      <c r="AT143" s="91">
        <v>0</v>
      </c>
      <c r="AU143" s="91">
        <v>0</v>
      </c>
      <c r="AV143" s="91">
        <v>0</v>
      </c>
      <c r="AW143" s="91">
        <v>0</v>
      </c>
      <c r="AX143" s="91">
        <v>0.39370078740157477</v>
      </c>
      <c r="AY143" s="91">
        <v>0</v>
      </c>
      <c r="AZ143" s="91">
        <v>0</v>
      </c>
      <c r="BA143" s="91">
        <v>0</v>
      </c>
      <c r="BB143" s="91">
        <v>0</v>
      </c>
      <c r="BC143" s="91">
        <v>0</v>
      </c>
      <c r="BD143" s="91">
        <v>0</v>
      </c>
      <c r="BE143" s="91">
        <v>0</v>
      </c>
      <c r="BF143" s="91">
        <v>0</v>
      </c>
      <c r="BG143" s="91">
        <v>0</v>
      </c>
      <c r="BH143" s="91">
        <v>0</v>
      </c>
      <c r="BI143" s="91">
        <v>0</v>
      </c>
      <c r="BJ143" s="91">
        <v>0</v>
      </c>
      <c r="BK143" s="91">
        <v>0</v>
      </c>
      <c r="BL143" s="91">
        <v>0</v>
      </c>
      <c r="BM143" s="91">
        <v>0</v>
      </c>
      <c r="BN143" s="91">
        <v>0</v>
      </c>
      <c r="BO143" s="91">
        <v>0</v>
      </c>
      <c r="BP143" s="91">
        <v>0</v>
      </c>
      <c r="BQ143" s="91">
        <v>0</v>
      </c>
      <c r="BR143" s="91">
        <v>0</v>
      </c>
      <c r="BS143" s="91">
        <v>0</v>
      </c>
      <c r="BT143" s="91">
        <v>0</v>
      </c>
      <c r="BU143" s="91">
        <v>0.39370078740157477</v>
      </c>
      <c r="BV143" s="91">
        <v>0</v>
      </c>
      <c r="BW143" s="91">
        <v>0</v>
      </c>
      <c r="CA143" s="91">
        <v>100</v>
      </c>
      <c r="CD143" s="91">
        <v>100</v>
      </c>
    </row>
    <row r="144" spans="1:82" x14ac:dyDescent="0.2">
      <c r="A144" s="47"/>
      <c r="B144" s="43"/>
      <c r="C144" s="43"/>
      <c r="D144" s="47"/>
      <c r="E144" s="102">
        <v>153</v>
      </c>
      <c r="F144" s="41">
        <v>705</v>
      </c>
      <c r="G144" s="60">
        <f>'[1]TOWER Revised Pollen - July ''08'!G145</f>
        <v>2005.21845532725</v>
      </c>
      <c r="I144" s="91">
        <v>0</v>
      </c>
      <c r="J144" s="91">
        <v>0</v>
      </c>
      <c r="K144" s="91">
        <v>3.5573122529644272</v>
      </c>
      <c r="L144" s="91">
        <v>0.39525691699604742</v>
      </c>
      <c r="M144" s="91">
        <v>0</v>
      </c>
      <c r="N144" s="91">
        <v>1.1857707509881421</v>
      </c>
      <c r="O144" s="91">
        <v>47.826086956521742</v>
      </c>
      <c r="P144" s="91">
        <v>0</v>
      </c>
      <c r="Q144" s="91">
        <v>0</v>
      </c>
      <c r="R144" s="91">
        <v>0</v>
      </c>
      <c r="S144" s="91">
        <v>0</v>
      </c>
      <c r="T144" s="91">
        <v>0.39525691699604742</v>
      </c>
      <c r="U144" s="91">
        <v>0.39525691699604742</v>
      </c>
      <c r="V144" s="91">
        <v>0.39525691699604742</v>
      </c>
      <c r="W144" s="91">
        <v>0</v>
      </c>
      <c r="X144" s="91">
        <v>0</v>
      </c>
      <c r="Y144" s="91">
        <v>0</v>
      </c>
      <c r="Z144" s="91">
        <v>0</v>
      </c>
      <c r="AA144" s="91">
        <v>0.79051383399209485</v>
      </c>
      <c r="AB144" s="91">
        <v>0</v>
      </c>
      <c r="AC144" s="91">
        <v>0</v>
      </c>
      <c r="AD144" s="91">
        <v>0.39525691699604742</v>
      </c>
      <c r="AE144" s="91">
        <v>6.9169960474308301</v>
      </c>
      <c r="AF144" s="91">
        <v>0</v>
      </c>
      <c r="AG144" s="91">
        <v>24.703557312252965</v>
      </c>
      <c r="AH144" s="91">
        <v>0</v>
      </c>
      <c r="AI144" s="91">
        <v>3.9525691699604746</v>
      </c>
      <c r="AJ144" s="91">
        <v>0.39525691699604742</v>
      </c>
      <c r="AK144" s="91">
        <v>8.3003952569169961</v>
      </c>
      <c r="AL144" s="91">
        <v>0.39525691699604742</v>
      </c>
      <c r="AM144" s="91">
        <v>0</v>
      </c>
      <c r="AN144" s="91">
        <v>0</v>
      </c>
      <c r="AO144" s="91">
        <v>0</v>
      </c>
      <c r="AP144" s="91">
        <v>0</v>
      </c>
      <c r="AQ144" s="91">
        <v>0</v>
      </c>
      <c r="AR144" s="91">
        <v>0</v>
      </c>
      <c r="AS144" s="91">
        <v>0</v>
      </c>
      <c r="AT144" s="91">
        <v>0</v>
      </c>
      <c r="AU144" s="91">
        <v>0.38759689922480622</v>
      </c>
      <c r="AV144" s="91">
        <v>0</v>
      </c>
      <c r="AW144" s="91">
        <v>0</v>
      </c>
      <c r="AX144" s="91">
        <v>0</v>
      </c>
      <c r="AY144" s="91">
        <v>0</v>
      </c>
      <c r="AZ144" s="91">
        <v>0</v>
      </c>
      <c r="BA144" s="91">
        <v>0</v>
      </c>
      <c r="BB144" s="91">
        <v>0</v>
      </c>
      <c r="BC144" s="91">
        <v>0</v>
      </c>
      <c r="BD144" s="91">
        <v>0.38759689922480622</v>
      </c>
      <c r="BE144" s="91">
        <v>0</v>
      </c>
      <c r="BF144" s="91">
        <v>0</v>
      </c>
      <c r="BG144" s="91">
        <v>0</v>
      </c>
      <c r="BH144" s="91">
        <v>0</v>
      </c>
      <c r="BI144" s="91">
        <v>0</v>
      </c>
      <c r="BJ144" s="91">
        <v>0</v>
      </c>
      <c r="BK144" s="91">
        <v>0</v>
      </c>
      <c r="BL144" s="91">
        <v>0</v>
      </c>
      <c r="BM144" s="91">
        <v>0</v>
      </c>
      <c r="BN144" s="91">
        <v>0</v>
      </c>
      <c r="BO144" s="91">
        <v>0</v>
      </c>
      <c r="BP144" s="91">
        <v>0</v>
      </c>
      <c r="BQ144" s="91">
        <v>0</v>
      </c>
      <c r="BR144" s="91">
        <v>0</v>
      </c>
      <c r="BS144" s="91">
        <v>0</v>
      </c>
      <c r="BT144" s="91">
        <v>0.38759689922480622</v>
      </c>
      <c r="BU144" s="91">
        <v>0.77519379844961245</v>
      </c>
      <c r="BV144" s="91">
        <v>0</v>
      </c>
      <c r="BW144" s="91">
        <v>0</v>
      </c>
      <c r="CA144" s="91">
        <v>100</v>
      </c>
      <c r="CD144" s="91">
        <v>100</v>
      </c>
    </row>
    <row r="145" spans="1:82" x14ac:dyDescent="0.2">
      <c r="A145" s="47"/>
      <c r="B145" s="43"/>
      <c r="C145" s="43"/>
      <c r="D145" s="47"/>
      <c r="E145" s="47"/>
      <c r="F145" s="41"/>
      <c r="G145" s="60"/>
    </row>
    <row r="146" spans="1:82" x14ac:dyDescent="0.2">
      <c r="A146" s="47"/>
      <c r="B146" s="43"/>
      <c r="C146" s="43"/>
      <c r="D146" s="47"/>
      <c r="E146" s="47"/>
      <c r="F146" s="41" t="s">
        <v>5</v>
      </c>
      <c r="G146" s="60"/>
    </row>
    <row r="147" spans="1:82" x14ac:dyDescent="0.2">
      <c r="A147" s="47"/>
      <c r="B147" s="43"/>
      <c r="C147" s="43"/>
      <c r="D147" s="47"/>
      <c r="E147" s="103">
        <v>173</v>
      </c>
      <c r="F147" s="89">
        <v>95</v>
      </c>
      <c r="G147" s="60">
        <f>'[1]TOWER Revised Pollen - July ''08'!G148</f>
        <v>2178.49198407838</v>
      </c>
      <c r="I147" s="91">
        <v>0.78431372549019607</v>
      </c>
      <c r="J147" s="91">
        <v>0.39215686274509803</v>
      </c>
      <c r="K147" s="91">
        <v>1.9607843137254901</v>
      </c>
      <c r="L147" s="91">
        <v>0.39215686274509803</v>
      </c>
      <c r="M147" s="91">
        <v>0</v>
      </c>
      <c r="N147" s="91">
        <v>1.9607843137254901</v>
      </c>
      <c r="O147" s="91">
        <v>37.254901960784316</v>
      </c>
      <c r="P147" s="91">
        <v>0.78431372549019607</v>
      </c>
      <c r="Q147" s="91">
        <v>0</v>
      </c>
      <c r="R147" s="91">
        <v>0</v>
      </c>
      <c r="S147" s="91">
        <v>0.39215686274509803</v>
      </c>
      <c r="T147" s="91">
        <v>1.1764705882352942</v>
      </c>
      <c r="U147" s="91">
        <v>0</v>
      </c>
      <c r="V147" s="91">
        <v>0.78431372549019607</v>
      </c>
      <c r="W147" s="91">
        <v>0</v>
      </c>
      <c r="X147" s="91">
        <v>0</v>
      </c>
      <c r="Y147" s="91">
        <v>0</v>
      </c>
      <c r="Z147" s="91">
        <v>0</v>
      </c>
      <c r="AA147" s="91">
        <v>0.78431372549019607</v>
      </c>
      <c r="AB147" s="91">
        <v>0</v>
      </c>
      <c r="AC147" s="91">
        <v>0.39215686274509803</v>
      </c>
      <c r="AD147" s="91">
        <v>0.39215686274509803</v>
      </c>
      <c r="AE147" s="91">
        <v>6.666666666666667</v>
      </c>
      <c r="AF147" s="91">
        <v>0.78431372549019607</v>
      </c>
      <c r="AG147" s="91">
        <v>26.274509803921571</v>
      </c>
      <c r="AH147" s="91">
        <v>0</v>
      </c>
      <c r="AI147" s="91">
        <v>5.8823529411764701</v>
      </c>
      <c r="AJ147" s="91">
        <v>0</v>
      </c>
      <c r="AK147" s="91">
        <v>12.156862745098039</v>
      </c>
      <c r="AL147" s="91">
        <v>0.78431372549019607</v>
      </c>
      <c r="AM147" s="91">
        <v>0</v>
      </c>
      <c r="AN147" s="91">
        <v>0.76923076923076927</v>
      </c>
      <c r="AO147" s="91">
        <v>0</v>
      </c>
      <c r="AP147" s="91">
        <v>0</v>
      </c>
      <c r="AQ147" s="91">
        <v>0</v>
      </c>
      <c r="AR147" s="91">
        <v>0</v>
      </c>
      <c r="AS147" s="91">
        <v>0</v>
      </c>
      <c r="AT147" s="91">
        <v>0</v>
      </c>
      <c r="AU147" s="91">
        <v>0.38461538461538464</v>
      </c>
      <c r="AV147" s="91">
        <v>0</v>
      </c>
      <c r="AW147" s="91">
        <v>0</v>
      </c>
      <c r="AX147" s="91">
        <v>0</v>
      </c>
      <c r="AY147" s="91">
        <v>0</v>
      </c>
      <c r="AZ147" s="91">
        <v>0</v>
      </c>
      <c r="BA147" s="91">
        <v>0</v>
      </c>
      <c r="BB147" s="91">
        <v>0</v>
      </c>
      <c r="BC147" s="91">
        <v>0</v>
      </c>
      <c r="BD147" s="91">
        <v>0</v>
      </c>
      <c r="BE147" s="91">
        <v>0</v>
      </c>
      <c r="BF147" s="91">
        <v>0</v>
      </c>
      <c r="BG147" s="91">
        <v>0</v>
      </c>
      <c r="BH147" s="91">
        <v>0</v>
      </c>
      <c r="BI147" s="91">
        <v>0</v>
      </c>
      <c r="BJ147" s="91">
        <v>0</v>
      </c>
      <c r="BK147" s="91">
        <v>0</v>
      </c>
      <c r="BL147" s="91">
        <v>0.38461538461538464</v>
      </c>
      <c r="BM147" s="91">
        <v>0</v>
      </c>
      <c r="BN147" s="91">
        <v>0</v>
      </c>
      <c r="BO147" s="91">
        <v>0</v>
      </c>
      <c r="BP147" s="91">
        <v>0</v>
      </c>
      <c r="BQ147" s="91">
        <v>0</v>
      </c>
      <c r="BR147" s="91">
        <v>0</v>
      </c>
      <c r="BS147" s="91">
        <v>0</v>
      </c>
      <c r="BT147" s="91">
        <v>0.38461538461538464</v>
      </c>
      <c r="BU147" s="91">
        <v>0</v>
      </c>
      <c r="BV147" s="91">
        <v>0</v>
      </c>
      <c r="BW147" s="91">
        <v>0</v>
      </c>
      <c r="CA147" s="91">
        <v>100</v>
      </c>
      <c r="CD147" s="91">
        <v>100</v>
      </c>
    </row>
    <row r="148" spans="1:82" x14ac:dyDescent="0.2">
      <c r="A148" s="47"/>
      <c r="B148" s="43"/>
      <c r="C148" s="43"/>
      <c r="D148" s="47"/>
      <c r="E148" s="103">
        <v>179.5</v>
      </c>
      <c r="F148" s="41">
        <v>105</v>
      </c>
      <c r="G148" s="60">
        <f>'[1]TOWER Revised Pollen - July ''08'!G149</f>
        <v>2274.9679666874999</v>
      </c>
      <c r="I148" s="91">
        <v>0</v>
      </c>
      <c r="J148" s="91">
        <v>0</v>
      </c>
      <c r="K148" s="91">
        <v>4.3650793650793647</v>
      </c>
      <c r="L148" s="91">
        <v>0</v>
      </c>
      <c r="M148" s="91">
        <v>0</v>
      </c>
      <c r="N148" s="91">
        <v>0.79365079365079361</v>
      </c>
      <c r="O148" s="91">
        <v>45.634920634920633</v>
      </c>
      <c r="P148" s="91">
        <v>0.3968253968253968</v>
      </c>
      <c r="Q148" s="91">
        <v>0</v>
      </c>
      <c r="R148" s="91">
        <v>0</v>
      </c>
      <c r="S148" s="91">
        <v>0</v>
      </c>
      <c r="T148" s="91">
        <v>0</v>
      </c>
      <c r="U148" s="91">
        <v>0.3968253968253968</v>
      </c>
      <c r="V148" s="91">
        <v>0</v>
      </c>
      <c r="W148" s="91">
        <v>0</v>
      </c>
      <c r="X148" s="91">
        <v>0</v>
      </c>
      <c r="Y148" s="91">
        <v>0</v>
      </c>
      <c r="Z148" s="91">
        <v>0</v>
      </c>
      <c r="AA148" s="91">
        <v>0</v>
      </c>
      <c r="AB148" s="91">
        <v>0</v>
      </c>
      <c r="AC148" s="91">
        <v>0.79365079365079361</v>
      </c>
      <c r="AD148" s="91">
        <v>0</v>
      </c>
      <c r="AE148" s="91">
        <v>10.119047619047619</v>
      </c>
      <c r="AF148" s="91">
        <v>0</v>
      </c>
      <c r="AG148" s="91">
        <v>23.214285714285715</v>
      </c>
      <c r="AH148" s="91">
        <v>0</v>
      </c>
      <c r="AI148" s="91">
        <v>3.5714285714285712</v>
      </c>
      <c r="AJ148" s="91">
        <v>0</v>
      </c>
      <c r="AK148" s="91">
        <v>9.5238095238095237</v>
      </c>
      <c r="AL148" s="91">
        <v>1.1904761904761905</v>
      </c>
      <c r="AM148" s="91">
        <v>0</v>
      </c>
      <c r="AN148" s="91">
        <v>0.74906367041198507</v>
      </c>
      <c r="AO148" s="91">
        <v>0</v>
      </c>
      <c r="AP148" s="91">
        <v>0</v>
      </c>
      <c r="AQ148" s="91">
        <v>0</v>
      </c>
      <c r="AR148" s="91">
        <v>0</v>
      </c>
      <c r="AS148" s="91">
        <v>0</v>
      </c>
      <c r="AT148" s="91">
        <v>0</v>
      </c>
      <c r="AU148" s="91">
        <v>1.4981273408239701</v>
      </c>
      <c r="AV148" s="91">
        <v>0</v>
      </c>
      <c r="AW148" s="91">
        <v>0</v>
      </c>
      <c r="AX148" s="91">
        <v>0.37453183520599254</v>
      </c>
      <c r="AY148" s="91">
        <v>0</v>
      </c>
      <c r="AZ148" s="91">
        <v>0.74906367041198507</v>
      </c>
      <c r="BA148" s="91">
        <v>0</v>
      </c>
      <c r="BB148" s="91">
        <v>0</v>
      </c>
      <c r="BC148" s="91">
        <v>0</v>
      </c>
      <c r="BD148" s="91">
        <v>0.37453183520599254</v>
      </c>
      <c r="BE148" s="91">
        <v>0</v>
      </c>
      <c r="BF148" s="91">
        <v>0.37453183520599254</v>
      </c>
      <c r="BG148" s="91">
        <v>0</v>
      </c>
      <c r="BH148" s="91">
        <v>0</v>
      </c>
      <c r="BI148" s="91">
        <v>0</v>
      </c>
      <c r="BJ148" s="91">
        <v>0</v>
      </c>
      <c r="BK148" s="91">
        <v>0</v>
      </c>
      <c r="BL148" s="91">
        <v>0</v>
      </c>
      <c r="BM148" s="91">
        <v>0</v>
      </c>
      <c r="BN148" s="91">
        <v>0</v>
      </c>
      <c r="BO148" s="91">
        <v>0.74906367041198507</v>
      </c>
      <c r="BP148" s="91">
        <v>0</v>
      </c>
      <c r="BQ148" s="91">
        <v>0</v>
      </c>
      <c r="BR148" s="91">
        <v>0</v>
      </c>
      <c r="BS148" s="91">
        <v>0</v>
      </c>
      <c r="BT148" s="91">
        <v>0</v>
      </c>
      <c r="BU148" s="91">
        <v>0.74906367041198507</v>
      </c>
      <c r="BV148" s="91">
        <v>0</v>
      </c>
      <c r="BW148" s="91">
        <v>0</v>
      </c>
      <c r="CA148" s="91">
        <v>100</v>
      </c>
      <c r="CD148" s="91">
        <v>100</v>
      </c>
    </row>
    <row r="149" spans="1:82" x14ac:dyDescent="0.2">
      <c r="A149" s="47"/>
      <c r="B149" s="43"/>
      <c r="C149" s="43"/>
      <c r="D149" s="47"/>
      <c r="E149" s="47"/>
      <c r="F149" s="41"/>
      <c r="G149" s="7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98"/>
  <sheetViews>
    <sheetView workbookViewId="0">
      <selection activeCell="DS192" sqref="DS192"/>
    </sheetView>
  </sheetViews>
  <sheetFormatPr defaultRowHeight="12.75" x14ac:dyDescent="0.2"/>
  <cols>
    <col min="4" max="8" width="9.140625" style="133"/>
  </cols>
  <sheetData>
    <row r="1" spans="1:76" x14ac:dyDescent="0.2">
      <c r="A1" t="s">
        <v>464</v>
      </c>
      <c r="B1" t="s">
        <v>321</v>
      </c>
      <c r="C1" t="s">
        <v>117</v>
      </c>
      <c r="D1" s="133" t="s">
        <v>1</v>
      </c>
      <c r="E1" s="133" t="s">
        <v>2</v>
      </c>
      <c r="F1" s="133" t="s">
        <v>4</v>
      </c>
      <c r="G1" s="133" t="s">
        <v>5</v>
      </c>
      <c r="H1" s="133" t="s">
        <v>482</v>
      </c>
      <c r="I1" t="s">
        <v>419</v>
      </c>
      <c r="J1" t="s">
        <v>6</v>
      </c>
      <c r="K1" t="s">
        <v>123</v>
      </c>
      <c r="L1" t="s">
        <v>8</v>
      </c>
      <c r="M1" t="s">
        <v>416</v>
      </c>
      <c r="N1" t="s">
        <v>386</v>
      </c>
      <c r="O1" t="s">
        <v>136</v>
      </c>
      <c r="P1" t="s">
        <v>119</v>
      </c>
      <c r="Q1" t="s">
        <v>124</v>
      </c>
      <c r="R1" t="s">
        <v>125</v>
      </c>
      <c r="S1" t="s">
        <v>138</v>
      </c>
      <c r="T1" t="s">
        <v>132</v>
      </c>
      <c r="U1" t="s">
        <v>134</v>
      </c>
      <c r="V1" t="s">
        <v>118</v>
      </c>
      <c r="W1" t="s">
        <v>126</v>
      </c>
      <c r="X1" t="s">
        <v>127</v>
      </c>
      <c r="Y1" t="s">
        <v>128</v>
      </c>
      <c r="Z1" t="s">
        <v>130</v>
      </c>
      <c r="AA1" t="s">
        <v>131</v>
      </c>
      <c r="AB1" t="s">
        <v>19</v>
      </c>
      <c r="AC1" t="s">
        <v>129</v>
      </c>
      <c r="AD1" t="s">
        <v>122</v>
      </c>
      <c r="AE1" t="s">
        <v>18</v>
      </c>
      <c r="AF1" t="s">
        <v>418</v>
      </c>
      <c r="AG1" t="s">
        <v>417</v>
      </c>
      <c r="AH1" t="s">
        <v>135</v>
      </c>
      <c r="AI1" t="s">
        <v>14</v>
      </c>
      <c r="AJ1" t="s">
        <v>13</v>
      </c>
      <c r="AK1" t="s">
        <v>121</v>
      </c>
      <c r="AL1" t="s">
        <v>120</v>
      </c>
      <c r="AM1" t="s">
        <v>133</v>
      </c>
      <c r="AN1" t="s">
        <v>148</v>
      </c>
      <c r="AO1" t="s">
        <v>137</v>
      </c>
      <c r="AP1" t="s">
        <v>139</v>
      </c>
      <c r="AQ1" t="s">
        <v>140</v>
      </c>
      <c r="AR1" t="s">
        <v>141</v>
      </c>
      <c r="AS1" t="s">
        <v>142</v>
      </c>
      <c r="AT1" t="s">
        <v>143</v>
      </c>
      <c r="AU1" t="s">
        <v>147</v>
      </c>
      <c r="AV1" t="s">
        <v>41</v>
      </c>
      <c r="AW1" t="s">
        <v>149</v>
      </c>
      <c r="AX1" t="s">
        <v>150</v>
      </c>
      <c r="AY1" t="s">
        <v>385</v>
      </c>
      <c r="AZ1" t="s">
        <v>152</v>
      </c>
      <c r="BA1" t="s">
        <v>151</v>
      </c>
      <c r="BB1" t="s">
        <v>146</v>
      </c>
      <c r="BC1" t="s">
        <v>144</v>
      </c>
      <c r="BD1" t="s">
        <v>145</v>
      </c>
      <c r="BE1" t="s">
        <v>167</v>
      </c>
      <c r="BF1" t="s">
        <v>159</v>
      </c>
      <c r="BG1" t="s">
        <v>153</v>
      </c>
      <c r="BH1" t="s">
        <v>154</v>
      </c>
      <c r="BI1" t="s">
        <v>61</v>
      </c>
      <c r="BJ1" t="s">
        <v>156</v>
      </c>
      <c r="BK1" t="s">
        <v>390</v>
      </c>
      <c r="BL1" t="s">
        <v>157</v>
      </c>
      <c r="BM1" t="s">
        <v>158</v>
      </c>
      <c r="BN1" t="s">
        <v>388</v>
      </c>
      <c r="BO1" t="s">
        <v>391</v>
      </c>
      <c r="BP1" t="s">
        <v>155</v>
      </c>
      <c r="BQ1" t="s">
        <v>160</v>
      </c>
      <c r="BR1" t="s">
        <v>161</v>
      </c>
      <c r="BS1" t="s">
        <v>164</v>
      </c>
      <c r="BT1" t="s">
        <v>387</v>
      </c>
      <c r="BU1" t="s">
        <v>162</v>
      </c>
      <c r="BV1" t="s">
        <v>163</v>
      </c>
      <c r="BW1" t="s">
        <v>389</v>
      </c>
      <c r="BX1" t="s">
        <v>420</v>
      </c>
    </row>
    <row r="3" spans="1:76" s="133" customFormat="1" x14ac:dyDescent="0.2">
      <c r="A3" s="133">
        <v>4</v>
      </c>
      <c r="B3" s="133">
        <v>4</v>
      </c>
      <c r="C3" s="133">
        <v>-3.4828841812687101</v>
      </c>
      <c r="E3" s="133">
        <v>1</v>
      </c>
      <c r="H3" s="133">
        <v>1</v>
      </c>
      <c r="I3" s="133">
        <v>33</v>
      </c>
      <c r="J3" s="133">
        <v>0</v>
      </c>
      <c r="K3" s="133">
        <v>6</v>
      </c>
      <c r="L3" s="133">
        <v>20</v>
      </c>
      <c r="M3" s="133">
        <v>1</v>
      </c>
      <c r="N3" s="133">
        <v>0</v>
      </c>
      <c r="O3" s="133">
        <v>6</v>
      </c>
      <c r="P3" s="133">
        <v>57</v>
      </c>
      <c r="Q3" s="133">
        <v>0</v>
      </c>
      <c r="R3" s="133">
        <v>0</v>
      </c>
      <c r="S3" s="133">
        <v>0</v>
      </c>
      <c r="T3" s="133">
        <v>0</v>
      </c>
      <c r="U3" s="133">
        <v>0</v>
      </c>
      <c r="V3" s="133">
        <v>47</v>
      </c>
      <c r="W3" s="133">
        <v>1</v>
      </c>
      <c r="X3" s="133">
        <v>1</v>
      </c>
      <c r="Y3" s="133">
        <v>0</v>
      </c>
      <c r="Z3" s="133">
        <v>0</v>
      </c>
      <c r="AA3" s="133">
        <v>0</v>
      </c>
      <c r="AB3" s="133">
        <v>0</v>
      </c>
      <c r="AC3" s="133">
        <v>0</v>
      </c>
      <c r="AD3" s="133">
        <v>1</v>
      </c>
      <c r="AE3" s="133">
        <v>0</v>
      </c>
      <c r="AF3" s="133">
        <v>9.5</v>
      </c>
      <c r="AG3" s="133">
        <v>3</v>
      </c>
      <c r="AH3" s="133">
        <v>61.5</v>
      </c>
      <c r="AI3" s="133">
        <v>0</v>
      </c>
      <c r="AJ3" s="133">
        <v>11</v>
      </c>
      <c r="AK3" s="133">
        <v>0</v>
      </c>
      <c r="AL3" s="133">
        <v>29</v>
      </c>
      <c r="AM3" s="133">
        <v>2</v>
      </c>
      <c r="AN3" s="133">
        <v>7</v>
      </c>
      <c r="AO3" s="133">
        <v>2</v>
      </c>
      <c r="AP3" s="133">
        <v>0</v>
      </c>
      <c r="AQ3" s="133">
        <v>0</v>
      </c>
      <c r="AR3" s="133">
        <v>0</v>
      </c>
      <c r="AS3" s="133">
        <v>0</v>
      </c>
      <c r="AT3" s="133">
        <v>0</v>
      </c>
      <c r="AU3" s="133">
        <v>0</v>
      </c>
      <c r="AV3" s="133">
        <v>4</v>
      </c>
      <c r="AW3" s="133">
        <v>0</v>
      </c>
      <c r="AX3" s="133">
        <v>0</v>
      </c>
      <c r="AY3" s="133">
        <v>7</v>
      </c>
      <c r="AZ3" s="133">
        <v>0</v>
      </c>
      <c r="BA3" s="133">
        <v>0</v>
      </c>
      <c r="BB3" s="133">
        <v>0</v>
      </c>
      <c r="BC3" s="133">
        <v>0</v>
      </c>
      <c r="BD3" s="133">
        <v>0</v>
      </c>
      <c r="BE3" s="133">
        <v>4</v>
      </c>
      <c r="BF3" s="133">
        <v>0</v>
      </c>
      <c r="BG3" s="133">
        <v>0</v>
      </c>
      <c r="BH3" s="133">
        <v>0</v>
      </c>
      <c r="BI3" s="133">
        <v>0</v>
      </c>
      <c r="BJ3" s="133">
        <v>0</v>
      </c>
      <c r="BK3" s="133">
        <v>0</v>
      </c>
      <c r="BL3" s="133">
        <v>1</v>
      </c>
      <c r="BM3" s="133">
        <v>1</v>
      </c>
      <c r="BN3" s="133">
        <v>0</v>
      </c>
      <c r="BO3" s="133">
        <v>0</v>
      </c>
      <c r="BP3" s="133">
        <v>0</v>
      </c>
      <c r="BQ3" s="133">
        <v>0</v>
      </c>
      <c r="BR3" s="133">
        <v>0</v>
      </c>
      <c r="BS3" s="133">
        <v>0</v>
      </c>
      <c r="BT3" s="133">
        <v>0</v>
      </c>
      <c r="BU3" s="133">
        <v>0</v>
      </c>
      <c r="BV3" s="133">
        <v>0</v>
      </c>
      <c r="BW3" s="133">
        <v>0</v>
      </c>
      <c r="BX3" s="133">
        <v>0</v>
      </c>
    </row>
    <row r="4" spans="1:76" s="133" customFormat="1" x14ac:dyDescent="0.2">
      <c r="A4" s="133">
        <v>14</v>
      </c>
      <c r="B4" s="133">
        <v>14</v>
      </c>
      <c r="C4" s="133">
        <v>121.120219344407</v>
      </c>
      <c r="E4" s="133">
        <v>1</v>
      </c>
      <c r="H4" s="133">
        <v>1</v>
      </c>
      <c r="I4" s="133">
        <v>30</v>
      </c>
      <c r="J4" s="133">
        <v>1</v>
      </c>
      <c r="K4" s="133">
        <v>3</v>
      </c>
      <c r="L4" s="133">
        <v>30</v>
      </c>
      <c r="M4" s="133">
        <v>0</v>
      </c>
      <c r="N4" s="133">
        <v>0</v>
      </c>
      <c r="O4" s="133">
        <v>9</v>
      </c>
      <c r="P4" s="133">
        <v>71</v>
      </c>
      <c r="Q4" s="133">
        <v>0</v>
      </c>
      <c r="R4" s="133">
        <v>0</v>
      </c>
      <c r="S4" s="133">
        <v>0</v>
      </c>
      <c r="T4" s="133">
        <v>0</v>
      </c>
      <c r="U4" s="133">
        <v>0</v>
      </c>
      <c r="V4" s="133">
        <v>56</v>
      </c>
      <c r="W4" s="133">
        <v>0</v>
      </c>
      <c r="X4" s="133">
        <v>0</v>
      </c>
      <c r="Y4" s="133">
        <v>0</v>
      </c>
      <c r="Z4" s="133">
        <v>1</v>
      </c>
      <c r="AA4" s="133">
        <v>0</v>
      </c>
      <c r="AB4" s="133">
        <v>0</v>
      </c>
      <c r="AC4" s="133">
        <v>0</v>
      </c>
      <c r="AD4" s="133">
        <v>4</v>
      </c>
      <c r="AE4" s="133">
        <v>0</v>
      </c>
      <c r="AF4" s="133">
        <v>7</v>
      </c>
      <c r="AG4" s="133">
        <v>1</v>
      </c>
      <c r="AH4" s="133">
        <v>40.5</v>
      </c>
      <c r="AI4" s="133">
        <v>0</v>
      </c>
      <c r="AJ4" s="133">
        <v>11</v>
      </c>
      <c r="AK4" s="133">
        <v>0</v>
      </c>
      <c r="AL4" s="133">
        <v>21</v>
      </c>
      <c r="AM4" s="133">
        <v>4</v>
      </c>
      <c r="AN4" s="133">
        <v>18</v>
      </c>
      <c r="AO4" s="133">
        <v>2</v>
      </c>
      <c r="AP4" s="133">
        <v>1</v>
      </c>
      <c r="AQ4" s="133">
        <v>0</v>
      </c>
      <c r="AR4" s="133">
        <v>0</v>
      </c>
      <c r="AS4" s="133">
        <v>0</v>
      </c>
      <c r="AT4" s="133">
        <v>0</v>
      </c>
      <c r="AU4" s="133">
        <v>0</v>
      </c>
      <c r="AV4" s="133">
        <v>3</v>
      </c>
      <c r="AW4" s="133">
        <v>0</v>
      </c>
      <c r="AX4" s="133">
        <v>0</v>
      </c>
      <c r="AY4" s="133">
        <v>0</v>
      </c>
      <c r="AZ4" s="133">
        <v>0</v>
      </c>
      <c r="BA4" s="133">
        <v>1</v>
      </c>
      <c r="BB4" s="133">
        <v>0</v>
      </c>
      <c r="BC4" s="133">
        <v>0</v>
      </c>
      <c r="BD4" s="133">
        <v>0</v>
      </c>
      <c r="BE4" s="133">
        <v>9</v>
      </c>
      <c r="BF4" s="133">
        <v>0</v>
      </c>
      <c r="BG4" s="133">
        <v>0</v>
      </c>
      <c r="BH4" s="133">
        <v>1</v>
      </c>
      <c r="BI4" s="133">
        <v>0</v>
      </c>
      <c r="BJ4" s="133">
        <v>0</v>
      </c>
      <c r="BK4" s="133">
        <v>0</v>
      </c>
      <c r="BL4" s="133">
        <v>0</v>
      </c>
      <c r="BM4" s="133">
        <v>2</v>
      </c>
      <c r="BN4" s="133">
        <v>0</v>
      </c>
      <c r="BO4" s="133">
        <v>0</v>
      </c>
      <c r="BP4" s="133">
        <v>1</v>
      </c>
      <c r="BQ4" s="133">
        <v>0</v>
      </c>
      <c r="BR4" s="133">
        <v>0</v>
      </c>
      <c r="BS4" s="133">
        <v>0</v>
      </c>
      <c r="BT4" s="133">
        <v>0</v>
      </c>
      <c r="BU4" s="133">
        <v>2</v>
      </c>
      <c r="BV4" s="133">
        <v>1</v>
      </c>
      <c r="BW4" s="133">
        <v>0</v>
      </c>
      <c r="BX4" s="133">
        <v>0</v>
      </c>
    </row>
    <row r="5" spans="1:76" s="133" customFormat="1" x14ac:dyDescent="0.2">
      <c r="A5" s="133">
        <v>24</v>
      </c>
      <c r="B5" s="133">
        <v>24</v>
      </c>
      <c r="C5" s="133">
        <v>243.049199544495</v>
      </c>
      <c r="E5" s="133">
        <v>1</v>
      </c>
      <c r="H5" s="133">
        <v>1</v>
      </c>
      <c r="I5" s="133">
        <v>16</v>
      </c>
      <c r="J5" s="133">
        <v>0</v>
      </c>
      <c r="K5" s="133">
        <v>1</v>
      </c>
      <c r="L5" s="133">
        <v>17</v>
      </c>
      <c r="M5" s="133">
        <v>0</v>
      </c>
      <c r="N5" s="133">
        <v>0</v>
      </c>
      <c r="O5" s="133">
        <v>5</v>
      </c>
      <c r="P5" s="133">
        <v>64</v>
      </c>
      <c r="Q5" s="133">
        <v>0</v>
      </c>
      <c r="R5" s="133">
        <v>0</v>
      </c>
      <c r="S5" s="133">
        <v>0</v>
      </c>
      <c r="T5" s="133">
        <v>0</v>
      </c>
      <c r="U5" s="133">
        <v>1</v>
      </c>
      <c r="V5" s="133">
        <v>47</v>
      </c>
      <c r="W5" s="133">
        <v>4</v>
      </c>
      <c r="X5" s="133">
        <v>2</v>
      </c>
      <c r="Y5" s="133">
        <v>0</v>
      </c>
      <c r="Z5" s="133">
        <v>0</v>
      </c>
      <c r="AA5" s="133">
        <v>0</v>
      </c>
      <c r="AB5" s="133">
        <v>0</v>
      </c>
      <c r="AC5" s="133">
        <v>0</v>
      </c>
      <c r="AD5" s="133">
        <v>4</v>
      </c>
      <c r="AE5" s="133">
        <v>0</v>
      </c>
      <c r="AF5" s="133">
        <v>18.5</v>
      </c>
      <c r="AG5" s="133">
        <v>2</v>
      </c>
      <c r="AH5" s="133">
        <v>54</v>
      </c>
      <c r="AI5" s="133">
        <v>0</v>
      </c>
      <c r="AJ5" s="133">
        <v>6</v>
      </c>
      <c r="AK5" s="133">
        <v>0</v>
      </c>
      <c r="AL5" s="133">
        <v>27</v>
      </c>
      <c r="AM5" s="133">
        <v>3</v>
      </c>
      <c r="AN5" s="133">
        <v>5</v>
      </c>
      <c r="AO5" s="133">
        <v>1</v>
      </c>
      <c r="AP5" s="133">
        <v>0</v>
      </c>
      <c r="AQ5" s="133">
        <v>0</v>
      </c>
      <c r="AR5" s="133">
        <v>1</v>
      </c>
      <c r="AS5" s="133">
        <v>0</v>
      </c>
      <c r="AT5" s="133">
        <v>0</v>
      </c>
      <c r="AU5" s="133">
        <v>0</v>
      </c>
      <c r="AV5" s="133">
        <v>1</v>
      </c>
      <c r="AW5" s="133">
        <v>0</v>
      </c>
      <c r="AX5" s="133">
        <v>0</v>
      </c>
      <c r="AY5" s="133">
        <v>3</v>
      </c>
      <c r="AZ5" s="133">
        <v>0</v>
      </c>
      <c r="BA5" s="133">
        <v>0</v>
      </c>
      <c r="BB5" s="133">
        <v>0</v>
      </c>
      <c r="BC5" s="133">
        <v>1</v>
      </c>
      <c r="BD5" s="133">
        <v>0</v>
      </c>
      <c r="BE5" s="133">
        <v>9</v>
      </c>
      <c r="BF5" s="133">
        <v>0</v>
      </c>
      <c r="BG5" s="133">
        <v>0</v>
      </c>
      <c r="BH5" s="133">
        <v>0</v>
      </c>
      <c r="BI5" s="133">
        <v>0</v>
      </c>
      <c r="BJ5" s="133">
        <v>0</v>
      </c>
      <c r="BK5" s="133">
        <v>0</v>
      </c>
      <c r="BL5" s="133">
        <v>0</v>
      </c>
      <c r="BM5" s="133">
        <v>0</v>
      </c>
      <c r="BN5" s="133">
        <v>0</v>
      </c>
      <c r="BO5" s="133">
        <v>0</v>
      </c>
      <c r="BP5" s="133">
        <v>3</v>
      </c>
      <c r="BQ5" s="133">
        <v>0</v>
      </c>
      <c r="BR5" s="133">
        <v>1</v>
      </c>
      <c r="BS5" s="133">
        <v>1</v>
      </c>
      <c r="BT5" s="133">
        <v>0</v>
      </c>
      <c r="BU5" s="133">
        <v>0</v>
      </c>
      <c r="BV5" s="133">
        <v>0</v>
      </c>
      <c r="BW5" s="133">
        <v>0</v>
      </c>
      <c r="BX5" s="133">
        <v>0</v>
      </c>
    </row>
    <row r="6" spans="1:76" s="133" customFormat="1" x14ac:dyDescent="0.2">
      <c r="A6" s="133">
        <v>34</v>
      </c>
      <c r="B6" s="133">
        <v>34</v>
      </c>
      <c r="C6" s="133">
        <v>365.62521505042201</v>
      </c>
      <c r="E6" s="133">
        <v>1</v>
      </c>
      <c r="H6" s="133">
        <v>1</v>
      </c>
      <c r="I6" s="133">
        <v>21</v>
      </c>
      <c r="J6" s="133">
        <v>1</v>
      </c>
      <c r="K6" s="133">
        <v>5</v>
      </c>
      <c r="L6" s="133">
        <v>8</v>
      </c>
      <c r="M6" s="133">
        <v>0</v>
      </c>
      <c r="N6" s="133">
        <v>0</v>
      </c>
      <c r="O6" s="133">
        <v>2</v>
      </c>
      <c r="P6" s="133">
        <v>61</v>
      </c>
      <c r="Q6" s="133">
        <v>0</v>
      </c>
      <c r="R6" s="133">
        <v>0</v>
      </c>
      <c r="S6" s="133">
        <v>0</v>
      </c>
      <c r="T6" s="133">
        <v>0</v>
      </c>
      <c r="U6" s="133">
        <v>2</v>
      </c>
      <c r="V6" s="133">
        <v>49</v>
      </c>
      <c r="W6" s="133">
        <v>0</v>
      </c>
      <c r="X6" s="133">
        <v>0</v>
      </c>
      <c r="Y6" s="133">
        <v>0</v>
      </c>
      <c r="Z6" s="133">
        <v>0</v>
      </c>
      <c r="AA6" s="133">
        <v>0</v>
      </c>
      <c r="AB6" s="133">
        <v>2</v>
      </c>
      <c r="AC6" s="133">
        <v>0</v>
      </c>
      <c r="AD6" s="133">
        <v>1</v>
      </c>
      <c r="AE6" s="133">
        <v>0</v>
      </c>
      <c r="AF6" s="133">
        <v>32</v>
      </c>
      <c r="AG6" s="133">
        <v>24</v>
      </c>
      <c r="AH6" s="133">
        <v>35</v>
      </c>
      <c r="AI6" s="133">
        <v>0</v>
      </c>
      <c r="AJ6" s="133">
        <v>4</v>
      </c>
      <c r="AK6" s="133">
        <v>0</v>
      </c>
      <c r="AL6" s="133">
        <v>21</v>
      </c>
      <c r="AM6" s="133">
        <v>3</v>
      </c>
      <c r="AN6" s="133">
        <v>3</v>
      </c>
      <c r="AO6" s="133">
        <v>0</v>
      </c>
      <c r="AP6" s="133">
        <v>0</v>
      </c>
      <c r="AQ6" s="133">
        <v>0</v>
      </c>
      <c r="AR6" s="133">
        <v>0</v>
      </c>
      <c r="AS6" s="133">
        <v>0</v>
      </c>
      <c r="AT6" s="133">
        <v>0</v>
      </c>
      <c r="AU6" s="133">
        <v>0</v>
      </c>
      <c r="AV6" s="133">
        <v>0</v>
      </c>
      <c r="AW6" s="133">
        <v>1</v>
      </c>
      <c r="AX6" s="133">
        <v>0</v>
      </c>
      <c r="AY6" s="133">
        <v>0</v>
      </c>
      <c r="AZ6" s="133">
        <v>0</v>
      </c>
      <c r="BA6" s="133">
        <v>2</v>
      </c>
      <c r="BB6" s="133">
        <v>0</v>
      </c>
      <c r="BC6" s="133">
        <v>0</v>
      </c>
      <c r="BD6" s="133">
        <v>0</v>
      </c>
      <c r="BE6" s="133">
        <v>4</v>
      </c>
      <c r="BF6" s="133">
        <v>0</v>
      </c>
      <c r="BG6" s="133">
        <v>0</v>
      </c>
      <c r="BH6" s="133">
        <v>7</v>
      </c>
      <c r="BI6" s="133">
        <v>0</v>
      </c>
      <c r="BJ6" s="133">
        <v>0</v>
      </c>
      <c r="BK6" s="133">
        <v>0</v>
      </c>
      <c r="BL6" s="133">
        <v>0</v>
      </c>
      <c r="BM6" s="133">
        <v>1</v>
      </c>
      <c r="BN6" s="133">
        <v>0</v>
      </c>
      <c r="BO6" s="133">
        <v>0</v>
      </c>
      <c r="BP6" s="133">
        <v>0</v>
      </c>
      <c r="BQ6" s="133">
        <v>0</v>
      </c>
      <c r="BR6" s="133">
        <v>0</v>
      </c>
      <c r="BS6" s="133">
        <v>0</v>
      </c>
      <c r="BT6" s="133">
        <v>0</v>
      </c>
      <c r="BU6" s="133">
        <v>0</v>
      </c>
      <c r="BV6" s="133">
        <v>2</v>
      </c>
      <c r="BW6" s="133">
        <v>0</v>
      </c>
      <c r="BX6" s="133">
        <v>0</v>
      </c>
    </row>
    <row r="7" spans="1:76" s="133" customFormat="1" x14ac:dyDescent="0.2">
      <c r="A7" s="133">
        <v>44</v>
      </c>
      <c r="B7" s="133">
        <v>44</v>
      </c>
      <c r="C7" s="133">
        <v>486.79087291022</v>
      </c>
      <c r="E7" s="133">
        <v>1</v>
      </c>
      <c r="H7" s="133">
        <v>1</v>
      </c>
      <c r="I7" s="133">
        <v>23</v>
      </c>
      <c r="J7" s="133">
        <v>0</v>
      </c>
      <c r="K7" s="133">
        <v>2</v>
      </c>
      <c r="L7" s="133">
        <v>13</v>
      </c>
      <c r="M7" s="133">
        <v>0</v>
      </c>
      <c r="N7" s="133">
        <v>0</v>
      </c>
      <c r="O7" s="133">
        <v>3</v>
      </c>
      <c r="P7" s="133">
        <v>59</v>
      </c>
      <c r="Q7" s="133">
        <v>0</v>
      </c>
      <c r="R7" s="133">
        <v>0</v>
      </c>
      <c r="S7" s="133">
        <v>0</v>
      </c>
      <c r="T7" s="133">
        <v>0</v>
      </c>
      <c r="U7" s="133">
        <v>0</v>
      </c>
      <c r="V7" s="133">
        <v>44</v>
      </c>
      <c r="W7" s="133">
        <v>0</v>
      </c>
      <c r="X7" s="133">
        <v>2</v>
      </c>
      <c r="Y7" s="133">
        <v>0</v>
      </c>
      <c r="Z7" s="133">
        <v>0</v>
      </c>
      <c r="AA7" s="133">
        <v>0</v>
      </c>
      <c r="AB7" s="133">
        <v>0</v>
      </c>
      <c r="AC7" s="133">
        <v>0</v>
      </c>
      <c r="AD7" s="133">
        <v>1</v>
      </c>
      <c r="AE7" s="133">
        <v>0</v>
      </c>
      <c r="AF7" s="133">
        <v>11</v>
      </c>
      <c r="AG7" s="133">
        <v>2</v>
      </c>
      <c r="AH7" s="133">
        <v>76</v>
      </c>
      <c r="AI7" s="133">
        <v>1</v>
      </c>
      <c r="AJ7" s="133">
        <v>17</v>
      </c>
      <c r="AK7" s="133">
        <v>0</v>
      </c>
      <c r="AL7" s="133">
        <v>21</v>
      </c>
      <c r="AM7" s="133">
        <v>1</v>
      </c>
      <c r="AN7" s="133">
        <v>2</v>
      </c>
      <c r="AO7" s="133">
        <v>3</v>
      </c>
      <c r="AP7" s="133">
        <v>0</v>
      </c>
      <c r="AQ7" s="133">
        <v>0</v>
      </c>
      <c r="AR7" s="133">
        <v>0</v>
      </c>
      <c r="AS7" s="133">
        <v>0</v>
      </c>
      <c r="AT7" s="133">
        <v>0</v>
      </c>
      <c r="AU7" s="133">
        <v>1</v>
      </c>
      <c r="AV7" s="133">
        <v>1</v>
      </c>
      <c r="AW7" s="133">
        <v>0</v>
      </c>
      <c r="AX7" s="133">
        <v>0</v>
      </c>
      <c r="AY7" s="133">
        <v>1</v>
      </c>
      <c r="AZ7" s="133">
        <v>0</v>
      </c>
      <c r="BA7" s="133">
        <v>0</v>
      </c>
      <c r="BB7" s="133">
        <v>0</v>
      </c>
      <c r="BC7" s="133">
        <v>0</v>
      </c>
      <c r="BD7" s="133">
        <v>0</v>
      </c>
      <c r="BE7" s="133">
        <v>11</v>
      </c>
      <c r="BF7" s="133">
        <v>0</v>
      </c>
      <c r="BG7" s="133">
        <v>0</v>
      </c>
      <c r="BH7" s="133">
        <v>0</v>
      </c>
      <c r="BI7" s="133">
        <v>0</v>
      </c>
      <c r="BJ7" s="133">
        <v>0</v>
      </c>
      <c r="BK7" s="133">
        <v>0</v>
      </c>
      <c r="BL7" s="133">
        <v>0</v>
      </c>
      <c r="BM7" s="133">
        <v>0</v>
      </c>
      <c r="BN7" s="133">
        <v>0</v>
      </c>
      <c r="BO7" s="133">
        <v>0</v>
      </c>
      <c r="BP7" s="133">
        <v>1</v>
      </c>
      <c r="BQ7" s="133">
        <v>0</v>
      </c>
      <c r="BR7" s="133">
        <v>0</v>
      </c>
      <c r="BS7" s="133">
        <v>0</v>
      </c>
      <c r="BT7" s="133">
        <v>0</v>
      </c>
      <c r="BU7" s="133">
        <v>0</v>
      </c>
      <c r="BV7" s="133">
        <v>3</v>
      </c>
      <c r="BW7" s="133">
        <v>0</v>
      </c>
      <c r="BX7" s="133">
        <v>0</v>
      </c>
    </row>
    <row r="8" spans="1:76" x14ac:dyDescent="0.2">
      <c r="A8">
        <v>63</v>
      </c>
      <c r="B8">
        <v>615</v>
      </c>
      <c r="C8">
        <v>587.56585212478797</v>
      </c>
      <c r="F8" s="133">
        <v>1</v>
      </c>
      <c r="H8" s="133">
        <v>1</v>
      </c>
      <c r="I8">
        <v>40</v>
      </c>
      <c r="J8">
        <v>0</v>
      </c>
      <c r="K8">
        <v>2</v>
      </c>
      <c r="L8">
        <v>15</v>
      </c>
      <c r="M8">
        <v>0</v>
      </c>
      <c r="N8">
        <v>0</v>
      </c>
      <c r="O8">
        <v>1</v>
      </c>
      <c r="P8">
        <v>65</v>
      </c>
      <c r="Q8">
        <v>0</v>
      </c>
      <c r="R8">
        <v>0</v>
      </c>
      <c r="S8">
        <v>0</v>
      </c>
      <c r="T8">
        <v>0</v>
      </c>
      <c r="U8">
        <v>0</v>
      </c>
      <c r="V8">
        <v>56</v>
      </c>
      <c r="W8">
        <v>0</v>
      </c>
      <c r="X8">
        <v>2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10</v>
      </c>
      <c r="AG8">
        <v>1</v>
      </c>
      <c r="AH8">
        <v>49.5</v>
      </c>
      <c r="AI8">
        <v>0</v>
      </c>
      <c r="AJ8">
        <v>5</v>
      </c>
      <c r="AK8">
        <v>0</v>
      </c>
      <c r="AL8">
        <v>42</v>
      </c>
      <c r="AM8">
        <v>1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</row>
    <row r="9" spans="1:76" s="133" customFormat="1" x14ac:dyDescent="0.2">
      <c r="A9" s="133">
        <v>54</v>
      </c>
      <c r="B9" s="133">
        <v>54</v>
      </c>
      <c r="C9" s="133">
        <v>611.03110282505099</v>
      </c>
      <c r="E9" s="133">
        <v>1</v>
      </c>
      <c r="H9" s="133">
        <v>1</v>
      </c>
      <c r="I9" s="133">
        <v>9</v>
      </c>
      <c r="J9" s="133">
        <v>0</v>
      </c>
      <c r="K9" s="133">
        <v>5</v>
      </c>
      <c r="L9" s="133">
        <v>11</v>
      </c>
      <c r="M9" s="133">
        <v>0</v>
      </c>
      <c r="N9" s="133">
        <v>0</v>
      </c>
      <c r="O9" s="133">
        <v>8</v>
      </c>
      <c r="P9" s="133">
        <v>65</v>
      </c>
      <c r="Q9" s="133">
        <v>0</v>
      </c>
      <c r="R9" s="133">
        <v>0</v>
      </c>
      <c r="S9" s="133">
        <v>0</v>
      </c>
      <c r="T9" s="133">
        <v>0</v>
      </c>
      <c r="U9" s="133">
        <v>1</v>
      </c>
      <c r="V9" s="133">
        <v>32</v>
      </c>
      <c r="W9" s="133">
        <v>0</v>
      </c>
      <c r="X9" s="133">
        <v>0</v>
      </c>
      <c r="Y9" s="133">
        <v>0</v>
      </c>
      <c r="Z9" s="133">
        <v>0</v>
      </c>
      <c r="AA9" s="133">
        <v>0</v>
      </c>
      <c r="AB9" s="133">
        <v>1</v>
      </c>
      <c r="AC9" s="133">
        <v>0</v>
      </c>
      <c r="AD9" s="133">
        <v>4</v>
      </c>
      <c r="AE9" s="133">
        <v>0</v>
      </c>
      <c r="AF9" s="133">
        <v>18.5</v>
      </c>
      <c r="AG9" s="133">
        <v>3</v>
      </c>
      <c r="AH9" s="133">
        <v>55</v>
      </c>
      <c r="AI9" s="133">
        <v>0</v>
      </c>
      <c r="AJ9" s="133">
        <v>20</v>
      </c>
      <c r="AK9" s="133">
        <v>0</v>
      </c>
      <c r="AL9" s="133">
        <v>33</v>
      </c>
      <c r="AM9" s="133">
        <v>2</v>
      </c>
      <c r="AN9" s="133">
        <v>3</v>
      </c>
      <c r="AO9" s="133">
        <v>1</v>
      </c>
      <c r="AP9" s="133">
        <v>0</v>
      </c>
      <c r="AQ9" s="133">
        <v>0</v>
      </c>
      <c r="AR9" s="133">
        <v>0</v>
      </c>
      <c r="AS9" s="133">
        <v>1</v>
      </c>
      <c r="AT9" s="133">
        <v>0</v>
      </c>
      <c r="AU9" s="133">
        <v>0</v>
      </c>
      <c r="AV9" s="133">
        <v>0</v>
      </c>
      <c r="AW9" s="133">
        <v>0</v>
      </c>
      <c r="AX9" s="133">
        <v>0</v>
      </c>
      <c r="AY9" s="133">
        <v>0</v>
      </c>
      <c r="AZ9" s="133">
        <v>0</v>
      </c>
      <c r="BA9" s="133">
        <v>0</v>
      </c>
      <c r="BB9" s="133">
        <v>0</v>
      </c>
      <c r="BC9" s="133">
        <v>0</v>
      </c>
      <c r="BD9" s="133">
        <v>0</v>
      </c>
      <c r="BE9" s="133">
        <v>2</v>
      </c>
      <c r="BF9" s="133">
        <v>0</v>
      </c>
      <c r="BG9" s="133">
        <v>0</v>
      </c>
      <c r="BH9" s="133">
        <v>1</v>
      </c>
      <c r="BI9" s="133">
        <v>1</v>
      </c>
      <c r="BJ9" s="133">
        <v>0</v>
      </c>
      <c r="BK9" s="133">
        <v>0</v>
      </c>
      <c r="BL9" s="133">
        <v>1</v>
      </c>
      <c r="BM9" s="133">
        <v>1</v>
      </c>
      <c r="BN9" s="133">
        <v>0</v>
      </c>
      <c r="BO9" s="133">
        <v>0</v>
      </c>
      <c r="BP9" s="133">
        <v>0</v>
      </c>
      <c r="BQ9" s="133">
        <v>0</v>
      </c>
      <c r="BR9" s="133">
        <v>0</v>
      </c>
      <c r="BS9" s="133">
        <v>0</v>
      </c>
      <c r="BT9" s="133">
        <v>0</v>
      </c>
      <c r="BU9" s="133">
        <v>0</v>
      </c>
      <c r="BV9" s="133">
        <v>0</v>
      </c>
      <c r="BW9" s="133">
        <v>0</v>
      </c>
      <c r="BX9" s="133">
        <v>0</v>
      </c>
    </row>
    <row r="10" spans="1:76" x14ac:dyDescent="0.2">
      <c r="A10">
        <v>73</v>
      </c>
      <c r="B10">
        <v>625</v>
      </c>
      <c r="C10">
        <v>735.86521550634905</v>
      </c>
      <c r="F10" s="133">
        <v>1</v>
      </c>
      <c r="H10" s="133">
        <v>1</v>
      </c>
      <c r="I10">
        <v>39</v>
      </c>
      <c r="J10">
        <v>0</v>
      </c>
      <c r="K10">
        <v>0</v>
      </c>
      <c r="L10">
        <v>18</v>
      </c>
      <c r="M10">
        <v>1</v>
      </c>
      <c r="N10">
        <v>0</v>
      </c>
      <c r="O10">
        <v>3</v>
      </c>
      <c r="P10">
        <v>68</v>
      </c>
      <c r="Q10">
        <v>1</v>
      </c>
      <c r="R10">
        <v>0</v>
      </c>
      <c r="S10">
        <v>0</v>
      </c>
      <c r="T10">
        <v>0</v>
      </c>
      <c r="U10">
        <v>0</v>
      </c>
      <c r="V10">
        <v>50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15</v>
      </c>
      <c r="AG10">
        <v>2</v>
      </c>
      <c r="AH10">
        <v>59</v>
      </c>
      <c r="AI10">
        <v>0</v>
      </c>
      <c r="AJ10">
        <v>12</v>
      </c>
      <c r="AK10">
        <v>0</v>
      </c>
      <c r="AL10">
        <v>19</v>
      </c>
      <c r="AM10">
        <v>3</v>
      </c>
      <c r="AN10">
        <v>0</v>
      </c>
      <c r="AO10">
        <v>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</row>
    <row r="11" spans="1:76" x14ac:dyDescent="0.2">
      <c r="A11">
        <v>83</v>
      </c>
      <c r="B11">
        <v>635</v>
      </c>
      <c r="C11">
        <v>886.718820331031</v>
      </c>
      <c r="F11" s="133">
        <v>1</v>
      </c>
      <c r="H11" s="133">
        <v>1</v>
      </c>
      <c r="I11">
        <v>39</v>
      </c>
      <c r="J11">
        <v>0</v>
      </c>
      <c r="K11">
        <v>2</v>
      </c>
      <c r="L11">
        <v>12</v>
      </c>
      <c r="M11">
        <v>0</v>
      </c>
      <c r="N11">
        <v>0</v>
      </c>
      <c r="O11">
        <v>1</v>
      </c>
      <c r="P11">
        <v>63</v>
      </c>
      <c r="Q11">
        <v>0</v>
      </c>
      <c r="R11">
        <v>0</v>
      </c>
      <c r="S11">
        <v>0</v>
      </c>
      <c r="T11">
        <v>0</v>
      </c>
      <c r="U11">
        <v>0</v>
      </c>
      <c r="V11">
        <v>56</v>
      </c>
      <c r="W11">
        <v>0</v>
      </c>
      <c r="X11">
        <v>1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13</v>
      </c>
      <c r="AG11">
        <v>4</v>
      </c>
      <c r="AH11">
        <v>47.5</v>
      </c>
      <c r="AI11">
        <v>0</v>
      </c>
      <c r="AJ11">
        <v>9</v>
      </c>
      <c r="AK11">
        <v>0</v>
      </c>
      <c r="AL11">
        <v>39</v>
      </c>
      <c r="AM11">
        <v>3</v>
      </c>
      <c r="AN11">
        <v>0</v>
      </c>
      <c r="AO11">
        <v>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</row>
    <row r="12" spans="1:76" x14ac:dyDescent="0.2">
      <c r="A12">
        <v>93</v>
      </c>
      <c r="B12">
        <v>645</v>
      </c>
      <c r="C12">
        <v>1039.1607677125701</v>
      </c>
      <c r="F12" s="133">
        <v>1</v>
      </c>
      <c r="H12" s="133">
        <v>1</v>
      </c>
      <c r="I12">
        <v>10</v>
      </c>
      <c r="J12">
        <v>0</v>
      </c>
      <c r="K12">
        <v>5</v>
      </c>
      <c r="L12">
        <v>16</v>
      </c>
      <c r="M12">
        <v>0</v>
      </c>
      <c r="N12">
        <v>0</v>
      </c>
      <c r="O12">
        <v>4</v>
      </c>
      <c r="P12">
        <v>63</v>
      </c>
      <c r="Q12">
        <v>0</v>
      </c>
      <c r="R12">
        <v>0</v>
      </c>
      <c r="S12">
        <v>0</v>
      </c>
      <c r="T12">
        <v>0</v>
      </c>
      <c r="U12">
        <v>0</v>
      </c>
      <c r="V12">
        <v>51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4</v>
      </c>
      <c r="AG12">
        <v>1</v>
      </c>
      <c r="AH12">
        <v>58</v>
      </c>
      <c r="AI12">
        <v>0</v>
      </c>
      <c r="AJ12">
        <v>15</v>
      </c>
      <c r="AK12">
        <v>0</v>
      </c>
      <c r="AL12">
        <v>32</v>
      </c>
      <c r="AM12">
        <v>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</row>
    <row r="13" spans="1:76" x14ac:dyDescent="0.2">
      <c r="A13">
        <v>103</v>
      </c>
      <c r="B13">
        <v>655</v>
      </c>
      <c r="C13">
        <v>1188.8273664140099</v>
      </c>
      <c r="F13" s="133">
        <v>1</v>
      </c>
      <c r="H13" s="133">
        <v>1</v>
      </c>
      <c r="I13">
        <v>39</v>
      </c>
      <c r="J13">
        <v>0</v>
      </c>
      <c r="K13">
        <v>2</v>
      </c>
      <c r="L13">
        <v>8</v>
      </c>
      <c r="M13">
        <v>0</v>
      </c>
      <c r="N13">
        <v>0</v>
      </c>
      <c r="O13">
        <v>2</v>
      </c>
      <c r="P13">
        <v>58</v>
      </c>
      <c r="Q13">
        <v>0</v>
      </c>
      <c r="R13">
        <v>0</v>
      </c>
      <c r="S13">
        <v>0</v>
      </c>
      <c r="T13">
        <v>0</v>
      </c>
      <c r="U13">
        <v>0</v>
      </c>
      <c r="V13">
        <v>34</v>
      </c>
      <c r="W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5</v>
      </c>
      <c r="AF13">
        <v>11</v>
      </c>
      <c r="AG13">
        <v>2</v>
      </c>
      <c r="AH13">
        <v>57</v>
      </c>
      <c r="AI13">
        <v>0</v>
      </c>
      <c r="AJ13">
        <v>13</v>
      </c>
      <c r="AK13">
        <v>0</v>
      </c>
      <c r="AL13">
        <v>53</v>
      </c>
      <c r="AM13">
        <v>6</v>
      </c>
      <c r="AN13">
        <v>0</v>
      </c>
      <c r="AO13">
        <v>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5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</row>
    <row r="14" spans="1:76" x14ac:dyDescent="0.2">
      <c r="A14">
        <v>113</v>
      </c>
      <c r="B14">
        <v>665</v>
      </c>
      <c r="C14">
        <v>1340.0047078789701</v>
      </c>
      <c r="F14" s="133">
        <v>1</v>
      </c>
      <c r="H14" s="133">
        <v>1</v>
      </c>
      <c r="I14">
        <v>34</v>
      </c>
      <c r="J14">
        <v>0</v>
      </c>
      <c r="K14">
        <v>0</v>
      </c>
      <c r="L14">
        <v>12</v>
      </c>
      <c r="M14">
        <v>0</v>
      </c>
      <c r="N14">
        <v>0</v>
      </c>
      <c r="O14">
        <v>0</v>
      </c>
      <c r="P14">
        <v>90</v>
      </c>
      <c r="Q14">
        <v>0</v>
      </c>
      <c r="R14">
        <v>0</v>
      </c>
      <c r="S14">
        <v>1</v>
      </c>
      <c r="T14">
        <v>0</v>
      </c>
      <c r="U14">
        <v>0</v>
      </c>
      <c r="V14">
        <v>28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3.5</v>
      </c>
      <c r="AF14">
        <v>14</v>
      </c>
      <c r="AG14">
        <v>1</v>
      </c>
      <c r="AH14">
        <v>52</v>
      </c>
      <c r="AI14">
        <v>0</v>
      </c>
      <c r="AJ14">
        <v>6</v>
      </c>
      <c r="AK14">
        <v>1</v>
      </c>
      <c r="AL14">
        <v>38</v>
      </c>
      <c r="AM14">
        <v>5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</row>
    <row r="15" spans="1:76" x14ac:dyDescent="0.2">
      <c r="A15">
        <v>123</v>
      </c>
      <c r="B15">
        <v>675</v>
      </c>
      <c r="C15">
        <v>1490.88569154896</v>
      </c>
      <c r="F15" s="133">
        <v>1</v>
      </c>
      <c r="H15" s="133">
        <v>1</v>
      </c>
      <c r="I15">
        <v>41</v>
      </c>
      <c r="J15">
        <v>0</v>
      </c>
      <c r="K15">
        <v>3</v>
      </c>
      <c r="L15">
        <v>8</v>
      </c>
      <c r="M15">
        <v>0</v>
      </c>
      <c r="N15">
        <v>0</v>
      </c>
      <c r="O15">
        <v>2</v>
      </c>
      <c r="P15">
        <v>116</v>
      </c>
      <c r="Q15">
        <v>0</v>
      </c>
      <c r="R15">
        <v>0</v>
      </c>
      <c r="S15">
        <v>0</v>
      </c>
      <c r="T15">
        <v>2</v>
      </c>
      <c r="U15">
        <v>0</v>
      </c>
      <c r="V15">
        <v>12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</v>
      </c>
      <c r="AE15">
        <v>1</v>
      </c>
      <c r="AF15">
        <v>10</v>
      </c>
      <c r="AG15">
        <v>4</v>
      </c>
      <c r="AH15">
        <v>43</v>
      </c>
      <c r="AI15">
        <v>0</v>
      </c>
      <c r="AJ15">
        <v>10</v>
      </c>
      <c r="AK15">
        <v>0</v>
      </c>
      <c r="AL15">
        <v>33</v>
      </c>
      <c r="AM15">
        <v>5</v>
      </c>
      <c r="AN15">
        <v>0</v>
      </c>
      <c r="AO15">
        <v>3</v>
      </c>
      <c r="AP15">
        <v>0</v>
      </c>
      <c r="AQ15">
        <v>0</v>
      </c>
      <c r="AR15">
        <v>0</v>
      </c>
      <c r="AS15">
        <v>2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3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</row>
    <row r="16" spans="1:76" x14ac:dyDescent="0.2">
      <c r="A16">
        <v>133</v>
      </c>
      <c r="B16">
        <v>685</v>
      </c>
      <c r="C16">
        <v>1639.8956830581801</v>
      </c>
      <c r="F16" s="133">
        <v>1</v>
      </c>
      <c r="H16" s="133">
        <v>1</v>
      </c>
      <c r="I16">
        <v>30</v>
      </c>
      <c r="J16">
        <v>0</v>
      </c>
      <c r="K16">
        <v>0</v>
      </c>
      <c r="L16">
        <v>12</v>
      </c>
      <c r="M16">
        <v>0</v>
      </c>
      <c r="N16">
        <v>0</v>
      </c>
      <c r="O16">
        <v>1</v>
      </c>
      <c r="P16">
        <v>102</v>
      </c>
      <c r="Q16">
        <v>0</v>
      </c>
      <c r="R16">
        <v>0</v>
      </c>
      <c r="S16">
        <v>0</v>
      </c>
      <c r="T16">
        <v>0</v>
      </c>
      <c r="U16">
        <v>0</v>
      </c>
      <c r="V16">
        <v>14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14</v>
      </c>
      <c r="AG16">
        <v>4</v>
      </c>
      <c r="AH16">
        <v>50.5</v>
      </c>
      <c r="AI16">
        <v>0</v>
      </c>
      <c r="AJ16">
        <v>8</v>
      </c>
      <c r="AK16">
        <v>0</v>
      </c>
      <c r="AL16">
        <v>46</v>
      </c>
      <c r="AM16">
        <v>0</v>
      </c>
      <c r="AN16">
        <v>0</v>
      </c>
      <c r="AO16">
        <v>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2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</row>
    <row r="17" spans="1:76" x14ac:dyDescent="0.2">
      <c r="A17">
        <v>143</v>
      </c>
      <c r="B17">
        <v>695</v>
      </c>
      <c r="C17">
        <v>1788.5544908570801</v>
      </c>
      <c r="F17" s="133">
        <v>1</v>
      </c>
      <c r="H17" s="133">
        <v>1</v>
      </c>
      <c r="I17">
        <v>16</v>
      </c>
      <c r="J17">
        <v>0</v>
      </c>
      <c r="K17">
        <v>1</v>
      </c>
      <c r="L17">
        <v>14</v>
      </c>
      <c r="M17">
        <v>0</v>
      </c>
      <c r="N17">
        <v>0</v>
      </c>
      <c r="O17">
        <v>2</v>
      </c>
      <c r="P17">
        <v>93</v>
      </c>
      <c r="Q17">
        <v>1</v>
      </c>
      <c r="R17">
        <v>0</v>
      </c>
      <c r="S17">
        <v>0</v>
      </c>
      <c r="T17">
        <v>0</v>
      </c>
      <c r="U17">
        <v>1</v>
      </c>
      <c r="V17">
        <v>9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2.5</v>
      </c>
      <c r="AF17">
        <v>24</v>
      </c>
      <c r="AG17">
        <v>2</v>
      </c>
      <c r="AH17">
        <v>56.5</v>
      </c>
      <c r="AI17">
        <v>0</v>
      </c>
      <c r="AJ17">
        <v>10</v>
      </c>
      <c r="AK17">
        <v>0</v>
      </c>
      <c r="AL17">
        <v>32</v>
      </c>
      <c r="AM17">
        <v>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</row>
    <row r="18" spans="1:76" x14ac:dyDescent="0.2">
      <c r="A18">
        <v>153</v>
      </c>
      <c r="B18">
        <v>705</v>
      </c>
      <c r="C18">
        <v>2005.21845532725</v>
      </c>
      <c r="F18" s="133">
        <v>1</v>
      </c>
      <c r="H18" s="133">
        <v>1</v>
      </c>
      <c r="I18">
        <v>14</v>
      </c>
      <c r="J18">
        <v>0</v>
      </c>
      <c r="K18">
        <v>0</v>
      </c>
      <c r="L18">
        <v>9</v>
      </c>
      <c r="M18">
        <v>1</v>
      </c>
      <c r="N18">
        <v>0</v>
      </c>
      <c r="O18">
        <v>3</v>
      </c>
      <c r="P18">
        <v>121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2</v>
      </c>
      <c r="AC18">
        <v>0</v>
      </c>
      <c r="AD18">
        <v>0</v>
      </c>
      <c r="AE18">
        <v>1</v>
      </c>
      <c r="AF18">
        <v>17.5</v>
      </c>
      <c r="AG18">
        <v>0</v>
      </c>
      <c r="AH18">
        <v>62.5</v>
      </c>
      <c r="AI18">
        <v>0</v>
      </c>
      <c r="AJ18">
        <v>10</v>
      </c>
      <c r="AK18">
        <v>1</v>
      </c>
      <c r="AL18">
        <v>21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2</v>
      </c>
      <c r="BW18">
        <v>0</v>
      </c>
      <c r="BX18">
        <v>0</v>
      </c>
    </row>
    <row r="19" spans="1:76" x14ac:dyDescent="0.2">
      <c r="A19">
        <v>173</v>
      </c>
      <c r="B19">
        <v>95</v>
      </c>
      <c r="C19">
        <v>2178.49198407838</v>
      </c>
      <c r="G19" s="133">
        <v>1</v>
      </c>
      <c r="H19" s="133">
        <v>1</v>
      </c>
      <c r="I19">
        <v>28</v>
      </c>
      <c r="J19">
        <v>2</v>
      </c>
      <c r="K19">
        <v>1</v>
      </c>
      <c r="L19">
        <v>5</v>
      </c>
      <c r="M19">
        <v>1</v>
      </c>
      <c r="N19">
        <v>0</v>
      </c>
      <c r="O19">
        <v>5</v>
      </c>
      <c r="P19">
        <v>95</v>
      </c>
      <c r="Q19">
        <v>2</v>
      </c>
      <c r="R19">
        <v>0</v>
      </c>
      <c r="S19">
        <v>0</v>
      </c>
      <c r="T19">
        <v>1</v>
      </c>
      <c r="U19">
        <v>3</v>
      </c>
      <c r="V19">
        <v>0</v>
      </c>
      <c r="W19">
        <v>2</v>
      </c>
      <c r="X19">
        <v>0</v>
      </c>
      <c r="Y19">
        <v>0</v>
      </c>
      <c r="Z19">
        <v>0</v>
      </c>
      <c r="AA19">
        <v>0</v>
      </c>
      <c r="AB19">
        <v>2</v>
      </c>
      <c r="AC19">
        <v>0</v>
      </c>
      <c r="AD19">
        <v>1</v>
      </c>
      <c r="AE19">
        <v>1</v>
      </c>
      <c r="AF19">
        <v>17</v>
      </c>
      <c r="AG19">
        <v>2</v>
      </c>
      <c r="AH19">
        <v>67</v>
      </c>
      <c r="AI19">
        <v>0</v>
      </c>
      <c r="AJ19">
        <v>15</v>
      </c>
      <c r="AK19">
        <v>0</v>
      </c>
      <c r="AL19">
        <v>31</v>
      </c>
      <c r="AM19">
        <v>2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</row>
    <row r="20" spans="1:76" x14ac:dyDescent="0.2">
      <c r="A20">
        <v>64</v>
      </c>
      <c r="B20">
        <v>4</v>
      </c>
      <c r="C20">
        <v>2205</v>
      </c>
      <c r="D20" s="133">
        <v>1</v>
      </c>
      <c r="H20" s="133">
        <v>1</v>
      </c>
      <c r="I20">
        <v>21</v>
      </c>
      <c r="J20">
        <v>3</v>
      </c>
      <c r="K20">
        <v>0</v>
      </c>
      <c r="L20">
        <v>13</v>
      </c>
      <c r="M20">
        <v>0</v>
      </c>
      <c r="N20">
        <v>0</v>
      </c>
      <c r="O20">
        <v>5</v>
      </c>
      <c r="P20">
        <v>88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</v>
      </c>
      <c r="AF20">
        <v>68</v>
      </c>
      <c r="AG20">
        <v>3</v>
      </c>
      <c r="AH20">
        <v>66</v>
      </c>
      <c r="AI20">
        <v>0</v>
      </c>
      <c r="AJ20">
        <v>10</v>
      </c>
      <c r="AK20">
        <v>0</v>
      </c>
      <c r="AL20">
        <v>31</v>
      </c>
      <c r="AM20">
        <v>2</v>
      </c>
      <c r="AN20">
        <v>2</v>
      </c>
      <c r="AO20">
        <v>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</row>
    <row r="21" spans="1:76" x14ac:dyDescent="0.2">
      <c r="A21">
        <v>179.5</v>
      </c>
      <c r="B21">
        <v>105</v>
      </c>
      <c r="C21">
        <v>2274.9679666874999</v>
      </c>
      <c r="G21" s="133">
        <v>1</v>
      </c>
      <c r="H21" s="133">
        <v>1</v>
      </c>
      <c r="I21">
        <v>30</v>
      </c>
      <c r="J21">
        <v>0</v>
      </c>
      <c r="K21">
        <v>0</v>
      </c>
      <c r="L21">
        <v>11</v>
      </c>
      <c r="M21">
        <v>0</v>
      </c>
      <c r="N21">
        <v>0</v>
      </c>
      <c r="O21">
        <v>2</v>
      </c>
      <c r="P21">
        <v>115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</v>
      </c>
      <c r="AE21">
        <v>0</v>
      </c>
      <c r="AF21">
        <v>25.5</v>
      </c>
      <c r="AG21">
        <v>0</v>
      </c>
      <c r="AH21">
        <v>58.5</v>
      </c>
      <c r="AI21">
        <v>0</v>
      </c>
      <c r="AJ21">
        <v>9</v>
      </c>
      <c r="AK21">
        <v>0</v>
      </c>
      <c r="AL21">
        <v>24</v>
      </c>
      <c r="AM21">
        <v>3</v>
      </c>
      <c r="AN21">
        <v>0</v>
      </c>
      <c r="AO21">
        <v>2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4</v>
      </c>
      <c r="AW21">
        <v>0</v>
      </c>
      <c r="AX21">
        <v>0</v>
      </c>
      <c r="AY21">
        <v>1</v>
      </c>
      <c r="AZ21">
        <v>0</v>
      </c>
      <c r="BA21">
        <v>2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2</v>
      </c>
      <c r="BW21">
        <v>0</v>
      </c>
      <c r="BX21">
        <v>0</v>
      </c>
    </row>
    <row r="22" spans="1:76" x14ac:dyDescent="0.2">
      <c r="A22">
        <v>74</v>
      </c>
      <c r="B22">
        <v>14</v>
      </c>
      <c r="C22">
        <v>2385</v>
      </c>
      <c r="D22" s="133">
        <v>1</v>
      </c>
      <c r="H22" s="133">
        <v>1</v>
      </c>
      <c r="I22">
        <v>15</v>
      </c>
      <c r="J22">
        <v>1</v>
      </c>
      <c r="K22">
        <v>0</v>
      </c>
      <c r="L22">
        <v>14</v>
      </c>
      <c r="M22">
        <v>0</v>
      </c>
      <c r="N22">
        <v>0</v>
      </c>
      <c r="O22">
        <v>2</v>
      </c>
      <c r="P22">
        <v>85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2</v>
      </c>
      <c r="AE22">
        <v>4</v>
      </c>
      <c r="AF22">
        <v>39</v>
      </c>
      <c r="AG22">
        <v>5</v>
      </c>
      <c r="AH22">
        <v>90</v>
      </c>
      <c r="AI22">
        <v>0</v>
      </c>
      <c r="AJ22">
        <v>6</v>
      </c>
      <c r="AK22">
        <v>0</v>
      </c>
      <c r="AL22">
        <v>32</v>
      </c>
      <c r="AM22">
        <v>2</v>
      </c>
      <c r="AN22">
        <v>3</v>
      </c>
      <c r="AO22">
        <v>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</row>
    <row r="23" spans="1:76" x14ac:dyDescent="0.2">
      <c r="A23">
        <v>84</v>
      </c>
      <c r="B23">
        <v>24</v>
      </c>
      <c r="C23">
        <v>2565</v>
      </c>
      <c r="D23" s="133">
        <v>1</v>
      </c>
      <c r="H23" s="133">
        <v>1</v>
      </c>
      <c r="I23">
        <v>32</v>
      </c>
      <c r="J23">
        <v>3</v>
      </c>
      <c r="K23">
        <v>1</v>
      </c>
      <c r="L23">
        <v>13</v>
      </c>
      <c r="M23">
        <v>2</v>
      </c>
      <c r="N23">
        <v>0</v>
      </c>
      <c r="O23">
        <v>9</v>
      </c>
      <c r="P23">
        <v>93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7</v>
      </c>
      <c r="AF23">
        <v>40</v>
      </c>
      <c r="AG23">
        <v>1</v>
      </c>
      <c r="AH23">
        <v>75</v>
      </c>
      <c r="AI23">
        <v>0</v>
      </c>
      <c r="AJ23">
        <v>10</v>
      </c>
      <c r="AK23">
        <v>0</v>
      </c>
      <c r="AL23">
        <v>35</v>
      </c>
      <c r="AM23">
        <v>3</v>
      </c>
      <c r="AN23">
        <v>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2</v>
      </c>
      <c r="BB23">
        <v>0</v>
      </c>
      <c r="BC23">
        <v>0</v>
      </c>
      <c r="BD23">
        <v>0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2</v>
      </c>
      <c r="BW23">
        <v>0</v>
      </c>
      <c r="BX23">
        <v>0</v>
      </c>
    </row>
    <row r="24" spans="1:76" x14ac:dyDescent="0.2">
      <c r="A24">
        <v>94</v>
      </c>
      <c r="B24">
        <v>34</v>
      </c>
      <c r="C24">
        <v>2746</v>
      </c>
      <c r="D24" s="133">
        <v>1</v>
      </c>
      <c r="H24" s="133">
        <v>1</v>
      </c>
      <c r="I24">
        <v>27</v>
      </c>
      <c r="J24">
        <v>4</v>
      </c>
      <c r="K24">
        <v>0</v>
      </c>
      <c r="L24">
        <v>8</v>
      </c>
      <c r="M24">
        <v>1</v>
      </c>
      <c r="N24">
        <v>0</v>
      </c>
      <c r="O24">
        <v>1</v>
      </c>
      <c r="P24">
        <v>78</v>
      </c>
      <c r="Q24">
        <v>0</v>
      </c>
      <c r="R24">
        <v>0</v>
      </c>
      <c r="S24">
        <v>0</v>
      </c>
      <c r="T24">
        <v>0</v>
      </c>
      <c r="U24">
        <v>0</v>
      </c>
      <c r="V24">
        <v>2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3</v>
      </c>
      <c r="AE24">
        <v>3</v>
      </c>
      <c r="AF24">
        <v>61</v>
      </c>
      <c r="AG24">
        <v>3</v>
      </c>
      <c r="AH24">
        <v>91</v>
      </c>
      <c r="AI24">
        <v>0</v>
      </c>
      <c r="AJ24">
        <v>10</v>
      </c>
      <c r="AK24">
        <v>1</v>
      </c>
      <c r="AL24">
        <v>29</v>
      </c>
      <c r="AM24">
        <v>5</v>
      </c>
      <c r="AN24">
        <v>2</v>
      </c>
      <c r="AO24">
        <v>4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6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</row>
    <row r="25" spans="1:76" x14ac:dyDescent="0.2">
      <c r="A25">
        <v>104</v>
      </c>
      <c r="B25">
        <v>44</v>
      </c>
      <c r="C25">
        <v>2818</v>
      </c>
      <c r="D25" s="133">
        <v>1</v>
      </c>
      <c r="H25" s="133">
        <v>1</v>
      </c>
      <c r="I25">
        <v>22</v>
      </c>
      <c r="J25">
        <v>1</v>
      </c>
      <c r="K25">
        <v>0</v>
      </c>
      <c r="L25">
        <v>19</v>
      </c>
      <c r="M25">
        <v>1</v>
      </c>
      <c r="N25">
        <v>0</v>
      </c>
      <c r="O25">
        <v>5</v>
      </c>
      <c r="P25">
        <v>95</v>
      </c>
      <c r="Q25">
        <v>0</v>
      </c>
      <c r="R25">
        <v>0</v>
      </c>
      <c r="S25">
        <v>1</v>
      </c>
      <c r="T25">
        <v>0</v>
      </c>
      <c r="U25">
        <v>0</v>
      </c>
      <c r="V25">
        <v>2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2</v>
      </c>
      <c r="AF25">
        <v>55</v>
      </c>
      <c r="AG25">
        <v>3</v>
      </c>
      <c r="AH25">
        <v>59</v>
      </c>
      <c r="AI25">
        <v>0</v>
      </c>
      <c r="AJ25">
        <v>12</v>
      </c>
      <c r="AK25">
        <v>0</v>
      </c>
      <c r="AL25">
        <v>18</v>
      </c>
      <c r="AM25">
        <v>3</v>
      </c>
      <c r="AN25">
        <v>3</v>
      </c>
      <c r="AO25">
        <v>2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</row>
    <row r="26" spans="1:76" x14ac:dyDescent="0.2">
      <c r="A26">
        <v>114</v>
      </c>
      <c r="B26">
        <v>54</v>
      </c>
      <c r="C26">
        <v>2915</v>
      </c>
      <c r="D26" s="133">
        <v>1</v>
      </c>
      <c r="H26" s="133">
        <v>1</v>
      </c>
      <c r="I26">
        <v>33</v>
      </c>
      <c r="J26">
        <v>1</v>
      </c>
      <c r="K26">
        <v>0</v>
      </c>
      <c r="L26">
        <v>11</v>
      </c>
      <c r="M26">
        <v>0</v>
      </c>
      <c r="N26">
        <v>0</v>
      </c>
      <c r="O26">
        <v>2</v>
      </c>
      <c r="P26">
        <v>92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3</v>
      </c>
      <c r="AF26">
        <v>69</v>
      </c>
      <c r="AG26">
        <v>7</v>
      </c>
      <c r="AH26">
        <v>117</v>
      </c>
      <c r="AI26">
        <v>0</v>
      </c>
      <c r="AJ26">
        <v>10</v>
      </c>
      <c r="AK26">
        <v>0</v>
      </c>
      <c r="AL26">
        <v>13</v>
      </c>
      <c r="AM26">
        <v>0</v>
      </c>
      <c r="AN26">
        <v>0</v>
      </c>
      <c r="AO26">
        <v>3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4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3</v>
      </c>
      <c r="BW26">
        <v>0</v>
      </c>
      <c r="BX26">
        <v>0</v>
      </c>
    </row>
    <row r="27" spans="1:76" x14ac:dyDescent="0.2">
      <c r="A27">
        <v>124</v>
      </c>
      <c r="B27">
        <v>64</v>
      </c>
      <c r="C27">
        <v>3106</v>
      </c>
      <c r="D27" s="133">
        <v>1</v>
      </c>
      <c r="H27" s="133">
        <v>1</v>
      </c>
      <c r="I27">
        <v>22</v>
      </c>
      <c r="J27">
        <v>1</v>
      </c>
      <c r="K27">
        <v>0</v>
      </c>
      <c r="L27">
        <v>4</v>
      </c>
      <c r="M27">
        <v>2</v>
      </c>
      <c r="N27">
        <v>0</v>
      </c>
      <c r="O27">
        <v>2</v>
      </c>
      <c r="P27">
        <v>76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</v>
      </c>
      <c r="AE27">
        <v>8</v>
      </c>
      <c r="AF27">
        <v>47</v>
      </c>
      <c r="AG27">
        <v>4</v>
      </c>
      <c r="AH27">
        <v>80</v>
      </c>
      <c r="AI27">
        <v>0</v>
      </c>
      <c r="AJ27">
        <v>13</v>
      </c>
      <c r="AK27">
        <v>1</v>
      </c>
      <c r="AL27">
        <v>8</v>
      </c>
      <c r="AM27">
        <v>2</v>
      </c>
      <c r="AN27">
        <v>1</v>
      </c>
      <c r="AO27">
        <v>2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2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4</v>
      </c>
      <c r="BW27">
        <v>0</v>
      </c>
      <c r="BX27">
        <v>0</v>
      </c>
    </row>
    <row r="28" spans="1:76" x14ac:dyDescent="0.2">
      <c r="A28">
        <v>134</v>
      </c>
      <c r="B28">
        <v>74</v>
      </c>
      <c r="C28">
        <v>3284</v>
      </c>
      <c r="D28" s="133">
        <v>1</v>
      </c>
      <c r="H28" s="133">
        <v>1</v>
      </c>
      <c r="I28">
        <v>20</v>
      </c>
      <c r="J28">
        <v>1</v>
      </c>
      <c r="K28">
        <v>0</v>
      </c>
      <c r="L28">
        <v>16</v>
      </c>
      <c r="M28">
        <v>1</v>
      </c>
      <c r="N28">
        <v>0</v>
      </c>
      <c r="O28">
        <v>4</v>
      </c>
      <c r="P28">
        <v>111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</v>
      </c>
      <c r="AE28">
        <v>4</v>
      </c>
      <c r="AF28">
        <v>49</v>
      </c>
      <c r="AG28">
        <v>4</v>
      </c>
      <c r="AH28">
        <v>104</v>
      </c>
      <c r="AI28">
        <v>0</v>
      </c>
      <c r="AJ28">
        <v>14</v>
      </c>
      <c r="AK28">
        <v>0</v>
      </c>
      <c r="AL28">
        <v>6</v>
      </c>
      <c r="AM28">
        <v>2</v>
      </c>
      <c r="AN28">
        <v>1</v>
      </c>
      <c r="AO28">
        <v>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6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</row>
    <row r="29" spans="1:76" x14ac:dyDescent="0.2">
      <c r="A29">
        <v>144</v>
      </c>
      <c r="B29">
        <v>84</v>
      </c>
      <c r="C29">
        <v>3393</v>
      </c>
      <c r="D29" s="133">
        <v>1</v>
      </c>
      <c r="H29" s="133">
        <v>1</v>
      </c>
      <c r="I29">
        <v>22</v>
      </c>
      <c r="J29">
        <v>3</v>
      </c>
      <c r="K29">
        <v>0</v>
      </c>
      <c r="L29">
        <v>14</v>
      </c>
      <c r="M29">
        <v>0</v>
      </c>
      <c r="N29">
        <v>0</v>
      </c>
      <c r="O29">
        <v>5</v>
      </c>
      <c r="P29">
        <v>108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5</v>
      </c>
      <c r="AF29">
        <v>67</v>
      </c>
      <c r="AG29">
        <v>4</v>
      </c>
      <c r="AH29">
        <v>99</v>
      </c>
      <c r="AI29">
        <v>0</v>
      </c>
      <c r="AJ29">
        <v>12</v>
      </c>
      <c r="AK29">
        <v>0</v>
      </c>
      <c r="AL29">
        <v>6</v>
      </c>
      <c r="AM29">
        <v>3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</row>
    <row r="30" spans="1:76" x14ac:dyDescent="0.2">
      <c r="A30">
        <v>154</v>
      </c>
      <c r="B30">
        <v>94</v>
      </c>
      <c r="C30">
        <v>3588</v>
      </c>
      <c r="D30" s="133">
        <v>1</v>
      </c>
      <c r="H30" s="133">
        <v>1</v>
      </c>
      <c r="I30">
        <v>18</v>
      </c>
      <c r="J30">
        <v>2</v>
      </c>
      <c r="K30">
        <v>0</v>
      </c>
      <c r="L30">
        <v>14</v>
      </c>
      <c r="M30">
        <v>3</v>
      </c>
      <c r="N30">
        <v>0</v>
      </c>
      <c r="O30">
        <v>4</v>
      </c>
      <c r="P30">
        <v>66</v>
      </c>
      <c r="Q30">
        <v>1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</v>
      </c>
      <c r="AE30">
        <v>1</v>
      </c>
      <c r="AF30">
        <v>65</v>
      </c>
      <c r="AG30">
        <v>2</v>
      </c>
      <c r="AH30">
        <v>107</v>
      </c>
      <c r="AI30">
        <v>0</v>
      </c>
      <c r="AJ30">
        <v>12</v>
      </c>
      <c r="AK30">
        <v>0</v>
      </c>
      <c r="AL30">
        <v>7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9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</row>
    <row r="31" spans="1:76" x14ac:dyDescent="0.2">
      <c r="A31">
        <v>164</v>
      </c>
      <c r="B31">
        <v>104</v>
      </c>
      <c r="C31">
        <v>3704</v>
      </c>
      <c r="D31" s="133">
        <v>1</v>
      </c>
      <c r="H31" s="133">
        <v>1</v>
      </c>
      <c r="I31">
        <v>20</v>
      </c>
      <c r="J31">
        <v>4</v>
      </c>
      <c r="K31">
        <v>0</v>
      </c>
      <c r="L31">
        <v>18</v>
      </c>
      <c r="M31">
        <v>1</v>
      </c>
      <c r="N31">
        <v>0</v>
      </c>
      <c r="O31">
        <v>8</v>
      </c>
      <c r="P31">
        <v>91</v>
      </c>
      <c r="Q31">
        <v>1</v>
      </c>
      <c r="R31">
        <v>0</v>
      </c>
      <c r="S31">
        <v>1</v>
      </c>
      <c r="T31">
        <v>0</v>
      </c>
      <c r="U31">
        <v>0</v>
      </c>
      <c r="V31">
        <v>3</v>
      </c>
      <c r="W31">
        <v>1</v>
      </c>
      <c r="X31">
        <v>2</v>
      </c>
      <c r="Y31">
        <v>0</v>
      </c>
      <c r="Z31">
        <v>0</v>
      </c>
      <c r="AA31">
        <v>1</v>
      </c>
      <c r="AB31">
        <v>0</v>
      </c>
      <c r="AC31">
        <v>0</v>
      </c>
      <c r="AD31">
        <v>2</v>
      </c>
      <c r="AE31">
        <v>3</v>
      </c>
      <c r="AF31">
        <v>59</v>
      </c>
      <c r="AG31">
        <v>2</v>
      </c>
      <c r="AH31">
        <v>111</v>
      </c>
      <c r="AI31">
        <v>0</v>
      </c>
      <c r="AJ31">
        <v>17</v>
      </c>
      <c r="AK31">
        <v>0</v>
      </c>
      <c r="AL31">
        <v>15</v>
      </c>
      <c r="AM31">
        <v>5</v>
      </c>
      <c r="AN31">
        <v>0</v>
      </c>
      <c r="AO31">
        <v>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3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</row>
    <row r="32" spans="1:76" x14ac:dyDescent="0.2">
      <c r="A32">
        <v>174</v>
      </c>
      <c r="B32">
        <v>114</v>
      </c>
      <c r="C32">
        <v>3792</v>
      </c>
      <c r="D32" s="133">
        <v>1</v>
      </c>
      <c r="H32" s="133">
        <v>1</v>
      </c>
      <c r="I32">
        <v>39</v>
      </c>
      <c r="J32">
        <v>4</v>
      </c>
      <c r="K32">
        <v>3</v>
      </c>
      <c r="L32">
        <v>12</v>
      </c>
      <c r="M32">
        <v>0</v>
      </c>
      <c r="N32">
        <v>0</v>
      </c>
      <c r="O32">
        <v>3</v>
      </c>
      <c r="P32">
        <v>77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5</v>
      </c>
      <c r="AF32">
        <v>72</v>
      </c>
      <c r="AG32">
        <v>5</v>
      </c>
      <c r="AH32">
        <v>101</v>
      </c>
      <c r="AI32">
        <v>0</v>
      </c>
      <c r="AJ32">
        <v>18</v>
      </c>
      <c r="AK32">
        <v>0</v>
      </c>
      <c r="AL32">
        <v>1</v>
      </c>
      <c r="AM32">
        <v>4</v>
      </c>
      <c r="AN32">
        <v>6</v>
      </c>
      <c r="AO32">
        <v>1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10</v>
      </c>
      <c r="BF32">
        <v>0</v>
      </c>
      <c r="BG32">
        <v>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2</v>
      </c>
      <c r="BV32">
        <v>2</v>
      </c>
      <c r="BW32">
        <v>0</v>
      </c>
      <c r="BX32">
        <v>0</v>
      </c>
    </row>
    <row r="33" spans="1:76" x14ac:dyDescent="0.2">
      <c r="A33">
        <v>184</v>
      </c>
      <c r="B33">
        <v>124</v>
      </c>
      <c r="C33">
        <v>3876</v>
      </c>
      <c r="D33" s="133">
        <v>1</v>
      </c>
      <c r="H33" s="133">
        <v>1</v>
      </c>
      <c r="I33">
        <v>14</v>
      </c>
      <c r="J33">
        <v>4</v>
      </c>
      <c r="K33">
        <v>0</v>
      </c>
      <c r="L33">
        <v>11</v>
      </c>
      <c r="M33">
        <v>0</v>
      </c>
      <c r="N33">
        <v>0</v>
      </c>
      <c r="O33">
        <v>6</v>
      </c>
      <c r="P33">
        <v>75</v>
      </c>
      <c r="Q33">
        <v>3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</v>
      </c>
      <c r="AF33">
        <v>68</v>
      </c>
      <c r="AG33">
        <v>4</v>
      </c>
      <c r="AH33">
        <v>97</v>
      </c>
      <c r="AI33">
        <v>0</v>
      </c>
      <c r="AJ33">
        <v>31</v>
      </c>
      <c r="AK33">
        <v>0</v>
      </c>
      <c r="AL33">
        <v>8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</row>
    <row r="34" spans="1:76" x14ac:dyDescent="0.2">
      <c r="A34">
        <v>194</v>
      </c>
      <c r="B34">
        <v>134</v>
      </c>
      <c r="C34">
        <v>3982</v>
      </c>
      <c r="D34" s="133">
        <v>1</v>
      </c>
      <c r="H34" s="133">
        <v>1</v>
      </c>
      <c r="I34">
        <v>24</v>
      </c>
      <c r="J34">
        <v>6</v>
      </c>
      <c r="K34">
        <v>0</v>
      </c>
      <c r="L34">
        <v>17</v>
      </c>
      <c r="M34">
        <v>4</v>
      </c>
      <c r="N34">
        <v>0</v>
      </c>
      <c r="O34">
        <v>1</v>
      </c>
      <c r="P34">
        <v>69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2</v>
      </c>
      <c r="AF34">
        <v>105</v>
      </c>
      <c r="AG34">
        <v>0</v>
      </c>
      <c r="AH34">
        <v>76</v>
      </c>
      <c r="AI34">
        <v>0</v>
      </c>
      <c r="AJ34">
        <v>23</v>
      </c>
      <c r="AK34">
        <v>0</v>
      </c>
      <c r="AL34">
        <v>2</v>
      </c>
      <c r="AM34">
        <v>1</v>
      </c>
      <c r="AN34">
        <v>2</v>
      </c>
      <c r="AO34">
        <v>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2</v>
      </c>
      <c r="BW34">
        <v>0</v>
      </c>
      <c r="BX34">
        <v>0</v>
      </c>
    </row>
    <row r="35" spans="1:76" x14ac:dyDescent="0.2">
      <c r="A35">
        <v>204</v>
      </c>
      <c r="B35">
        <v>144</v>
      </c>
      <c r="C35">
        <v>4048</v>
      </c>
      <c r="D35" s="133">
        <v>1</v>
      </c>
      <c r="H35" s="133">
        <v>1</v>
      </c>
      <c r="I35">
        <v>37</v>
      </c>
      <c r="J35">
        <v>3</v>
      </c>
      <c r="K35">
        <v>0</v>
      </c>
      <c r="L35">
        <v>13</v>
      </c>
      <c r="M35">
        <v>0</v>
      </c>
      <c r="N35">
        <v>0</v>
      </c>
      <c r="O35">
        <v>0</v>
      </c>
      <c r="P35">
        <v>39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2</v>
      </c>
      <c r="AD35">
        <v>0</v>
      </c>
      <c r="AE35">
        <v>2</v>
      </c>
      <c r="AF35">
        <v>73</v>
      </c>
      <c r="AG35">
        <v>6</v>
      </c>
      <c r="AH35">
        <v>76</v>
      </c>
      <c r="AI35">
        <v>0</v>
      </c>
      <c r="AJ35">
        <v>24</v>
      </c>
      <c r="AK35">
        <v>0</v>
      </c>
      <c r="AL35">
        <v>4</v>
      </c>
      <c r="AM35">
        <v>0</v>
      </c>
      <c r="AN35">
        <v>0</v>
      </c>
      <c r="AO35">
        <v>4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2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</row>
    <row r="36" spans="1:76" x14ac:dyDescent="0.2">
      <c r="A36">
        <v>214</v>
      </c>
      <c r="B36">
        <v>154</v>
      </c>
      <c r="C36">
        <v>4245</v>
      </c>
      <c r="D36" s="133">
        <v>1</v>
      </c>
      <c r="H36" s="133">
        <v>1</v>
      </c>
      <c r="I36">
        <v>20</v>
      </c>
      <c r="J36">
        <v>1</v>
      </c>
      <c r="K36">
        <v>1</v>
      </c>
      <c r="L36">
        <v>15</v>
      </c>
      <c r="M36">
        <v>2</v>
      </c>
      <c r="N36">
        <v>0</v>
      </c>
      <c r="O36">
        <v>2</v>
      </c>
      <c r="P36">
        <v>58</v>
      </c>
      <c r="Q36">
        <v>1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50</v>
      </c>
      <c r="AG36">
        <v>12</v>
      </c>
      <c r="AH36">
        <v>77</v>
      </c>
      <c r="AI36">
        <v>0</v>
      </c>
      <c r="AJ36">
        <v>25</v>
      </c>
      <c r="AK36">
        <v>0</v>
      </c>
      <c r="AL36">
        <v>2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5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</row>
    <row r="37" spans="1:76" x14ac:dyDescent="0.2">
      <c r="A37">
        <v>224</v>
      </c>
      <c r="B37">
        <v>164</v>
      </c>
      <c r="C37">
        <v>4365</v>
      </c>
      <c r="D37" s="133">
        <v>1</v>
      </c>
      <c r="H37" s="133">
        <v>1</v>
      </c>
      <c r="I37">
        <v>17</v>
      </c>
      <c r="J37">
        <v>2</v>
      </c>
      <c r="K37">
        <v>2</v>
      </c>
      <c r="L37">
        <v>48</v>
      </c>
      <c r="M37">
        <v>0</v>
      </c>
      <c r="N37">
        <v>0</v>
      </c>
      <c r="O37">
        <v>4</v>
      </c>
      <c r="P37">
        <v>18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</v>
      </c>
      <c r="AF37">
        <v>109</v>
      </c>
      <c r="AG37">
        <v>5</v>
      </c>
      <c r="AH37">
        <v>73</v>
      </c>
      <c r="AI37">
        <v>0</v>
      </c>
      <c r="AJ37">
        <v>19</v>
      </c>
      <c r="AK37">
        <v>0</v>
      </c>
      <c r="AL37">
        <v>13</v>
      </c>
      <c r="AM37">
        <v>5</v>
      </c>
      <c r="AN37">
        <v>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2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</row>
    <row r="38" spans="1:76" x14ac:dyDescent="0.2">
      <c r="A38">
        <v>234</v>
      </c>
      <c r="B38">
        <v>174</v>
      </c>
      <c r="C38">
        <v>4542</v>
      </c>
      <c r="D38" s="133">
        <v>1</v>
      </c>
      <c r="H38" s="133">
        <v>1</v>
      </c>
      <c r="I38">
        <v>25</v>
      </c>
      <c r="J38">
        <v>2</v>
      </c>
      <c r="K38">
        <v>1</v>
      </c>
      <c r="L38">
        <v>14</v>
      </c>
      <c r="M38">
        <v>0</v>
      </c>
      <c r="N38">
        <v>0</v>
      </c>
      <c r="O38">
        <v>7</v>
      </c>
      <c r="P38">
        <v>23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65</v>
      </c>
      <c r="AG38">
        <v>6</v>
      </c>
      <c r="AH38">
        <v>106</v>
      </c>
      <c r="AI38">
        <v>0</v>
      </c>
      <c r="AJ38">
        <v>17</v>
      </c>
      <c r="AK38">
        <v>0</v>
      </c>
      <c r="AL38">
        <v>9</v>
      </c>
      <c r="AM38">
        <v>0</v>
      </c>
      <c r="AN38">
        <v>1</v>
      </c>
      <c r="AO38">
        <v>2</v>
      </c>
      <c r="AP38">
        <v>0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</row>
    <row r="39" spans="1:76" x14ac:dyDescent="0.2">
      <c r="A39">
        <v>240</v>
      </c>
      <c r="B39">
        <v>179</v>
      </c>
      <c r="C39">
        <v>4607</v>
      </c>
      <c r="D39" s="133">
        <v>1</v>
      </c>
      <c r="H39" s="133">
        <v>1</v>
      </c>
      <c r="I39">
        <v>15</v>
      </c>
      <c r="J39">
        <v>1</v>
      </c>
      <c r="K39">
        <v>5</v>
      </c>
      <c r="L39">
        <v>21</v>
      </c>
      <c r="M39">
        <v>7</v>
      </c>
      <c r="N39">
        <v>2</v>
      </c>
      <c r="O39">
        <v>2</v>
      </c>
      <c r="P39">
        <v>25</v>
      </c>
      <c r="Q39">
        <v>0</v>
      </c>
      <c r="R39">
        <v>0</v>
      </c>
      <c r="S39">
        <v>0</v>
      </c>
      <c r="T39">
        <v>0</v>
      </c>
      <c r="U39">
        <v>0</v>
      </c>
      <c r="V39">
        <v>3</v>
      </c>
      <c r="W39">
        <v>0</v>
      </c>
      <c r="X39">
        <v>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4</v>
      </c>
      <c r="AE39">
        <v>2</v>
      </c>
      <c r="AF39">
        <v>3</v>
      </c>
      <c r="AG39">
        <v>37</v>
      </c>
      <c r="AH39">
        <v>148.5</v>
      </c>
      <c r="AI39">
        <v>0</v>
      </c>
      <c r="AJ39">
        <v>25</v>
      </c>
      <c r="AK39">
        <v>0</v>
      </c>
      <c r="AL39">
        <v>13</v>
      </c>
      <c r="AM39">
        <v>2</v>
      </c>
      <c r="AN39">
        <v>4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2</v>
      </c>
      <c r="AW39">
        <v>0</v>
      </c>
      <c r="AX39">
        <v>0</v>
      </c>
      <c r="AY39">
        <v>0</v>
      </c>
      <c r="AZ39">
        <v>0</v>
      </c>
      <c r="BA39">
        <v>2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0</v>
      </c>
      <c r="BK39">
        <v>2</v>
      </c>
      <c r="BL39">
        <v>0</v>
      </c>
      <c r="BM39">
        <v>1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4</v>
      </c>
      <c r="BX39">
        <v>1</v>
      </c>
    </row>
    <row r="40" spans="1:76" x14ac:dyDescent="0.2">
      <c r="A40">
        <v>241</v>
      </c>
      <c r="B40">
        <v>180</v>
      </c>
      <c r="C40">
        <v>4617</v>
      </c>
      <c r="D40" s="133">
        <v>1</v>
      </c>
      <c r="H40" s="133">
        <v>1</v>
      </c>
      <c r="I40">
        <v>18</v>
      </c>
      <c r="J40">
        <v>1</v>
      </c>
      <c r="K40">
        <v>3</v>
      </c>
      <c r="L40">
        <v>16</v>
      </c>
      <c r="M40">
        <v>4</v>
      </c>
      <c r="N40">
        <v>4</v>
      </c>
      <c r="O40">
        <v>4</v>
      </c>
      <c r="P40">
        <v>29</v>
      </c>
      <c r="Q40">
        <v>0</v>
      </c>
      <c r="R40">
        <v>0</v>
      </c>
      <c r="S40">
        <v>0</v>
      </c>
      <c r="T40">
        <v>0</v>
      </c>
      <c r="U40">
        <v>2</v>
      </c>
      <c r="V40">
        <v>2</v>
      </c>
      <c r="W40">
        <v>1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</v>
      </c>
      <c r="AE40">
        <v>0</v>
      </c>
      <c r="AF40">
        <v>5</v>
      </c>
      <c r="AG40">
        <v>35</v>
      </c>
      <c r="AH40">
        <v>151</v>
      </c>
      <c r="AI40">
        <v>0</v>
      </c>
      <c r="AJ40">
        <v>28</v>
      </c>
      <c r="AK40">
        <v>0</v>
      </c>
      <c r="AL40">
        <v>8</v>
      </c>
      <c r="AM40">
        <v>6</v>
      </c>
      <c r="AN40">
        <v>3</v>
      </c>
      <c r="AO40">
        <v>2</v>
      </c>
      <c r="AP40">
        <v>0</v>
      </c>
      <c r="AQ40">
        <v>0</v>
      </c>
      <c r="AR40">
        <v>1</v>
      </c>
      <c r="AS40">
        <v>1</v>
      </c>
      <c r="AT40">
        <v>0</v>
      </c>
      <c r="AU40">
        <v>0</v>
      </c>
      <c r="AV40">
        <v>3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2</v>
      </c>
      <c r="BH40">
        <v>0</v>
      </c>
      <c r="BI40">
        <v>4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2</v>
      </c>
      <c r="BU40">
        <v>0</v>
      </c>
      <c r="BV40">
        <v>0</v>
      </c>
      <c r="BW40">
        <v>2</v>
      </c>
      <c r="BX40">
        <v>3</v>
      </c>
    </row>
    <row r="41" spans="1:76" x14ac:dyDescent="0.2">
      <c r="A41">
        <v>242</v>
      </c>
      <c r="B41">
        <v>181</v>
      </c>
      <c r="C41">
        <v>4628</v>
      </c>
      <c r="D41" s="133">
        <v>1</v>
      </c>
      <c r="H41" s="133">
        <v>1</v>
      </c>
      <c r="I41">
        <v>10</v>
      </c>
      <c r="J41">
        <v>0</v>
      </c>
      <c r="K41">
        <v>12</v>
      </c>
      <c r="L41">
        <v>16</v>
      </c>
      <c r="M41">
        <v>4</v>
      </c>
      <c r="N41">
        <v>0</v>
      </c>
      <c r="O41">
        <v>6</v>
      </c>
      <c r="P41">
        <v>27</v>
      </c>
      <c r="Q41">
        <v>1</v>
      </c>
      <c r="R41">
        <v>0</v>
      </c>
      <c r="S41">
        <v>0</v>
      </c>
      <c r="T41">
        <v>0</v>
      </c>
      <c r="U41">
        <v>1</v>
      </c>
      <c r="V41">
        <v>3</v>
      </c>
      <c r="W41">
        <v>0</v>
      </c>
      <c r="X41">
        <v>2</v>
      </c>
      <c r="Y41">
        <v>0</v>
      </c>
      <c r="Z41">
        <v>0</v>
      </c>
      <c r="AA41">
        <v>0</v>
      </c>
      <c r="AB41">
        <v>1</v>
      </c>
      <c r="AC41">
        <v>0</v>
      </c>
      <c r="AD41">
        <v>5</v>
      </c>
      <c r="AE41">
        <v>2</v>
      </c>
      <c r="AF41">
        <v>11</v>
      </c>
      <c r="AG41">
        <v>29</v>
      </c>
      <c r="AH41">
        <v>136</v>
      </c>
      <c r="AI41">
        <v>0</v>
      </c>
      <c r="AJ41">
        <v>29</v>
      </c>
      <c r="AK41">
        <v>0</v>
      </c>
      <c r="AL41">
        <v>9</v>
      </c>
      <c r="AM41">
        <v>4</v>
      </c>
      <c r="AN41">
        <v>2</v>
      </c>
      <c r="AO41">
        <v>4</v>
      </c>
      <c r="AP41">
        <v>0</v>
      </c>
      <c r="AQ41">
        <v>0</v>
      </c>
      <c r="AR41">
        <v>2</v>
      </c>
      <c r="AS41">
        <v>0</v>
      </c>
      <c r="AT41">
        <v>0</v>
      </c>
      <c r="AU41">
        <v>0</v>
      </c>
      <c r="AV41">
        <v>2</v>
      </c>
      <c r="AW41">
        <v>0</v>
      </c>
      <c r="AX41">
        <v>1</v>
      </c>
      <c r="AY41">
        <v>2</v>
      </c>
      <c r="AZ41">
        <v>0</v>
      </c>
      <c r="BA41">
        <v>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2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2</v>
      </c>
      <c r="BX41">
        <v>2</v>
      </c>
    </row>
    <row r="42" spans="1:76" x14ac:dyDescent="0.2">
      <c r="A42">
        <v>243</v>
      </c>
      <c r="B42">
        <v>182</v>
      </c>
      <c r="C42">
        <v>4638</v>
      </c>
      <c r="D42" s="133">
        <v>1</v>
      </c>
      <c r="H42" s="133">
        <v>1</v>
      </c>
      <c r="I42">
        <v>18</v>
      </c>
      <c r="J42">
        <v>1</v>
      </c>
      <c r="K42">
        <v>2</v>
      </c>
      <c r="L42">
        <v>14</v>
      </c>
      <c r="M42">
        <v>8</v>
      </c>
      <c r="N42">
        <v>0</v>
      </c>
      <c r="O42">
        <v>2</v>
      </c>
      <c r="P42">
        <v>31</v>
      </c>
      <c r="Q42">
        <v>1</v>
      </c>
      <c r="R42">
        <v>0</v>
      </c>
      <c r="S42">
        <v>0</v>
      </c>
      <c r="T42">
        <v>0</v>
      </c>
      <c r="U42">
        <v>3</v>
      </c>
      <c r="V42">
        <v>3</v>
      </c>
      <c r="W42">
        <v>0</v>
      </c>
      <c r="X42">
        <v>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</v>
      </c>
      <c r="AE42">
        <v>3</v>
      </c>
      <c r="AF42">
        <v>11</v>
      </c>
      <c r="AG42">
        <v>33</v>
      </c>
      <c r="AH42">
        <v>135</v>
      </c>
      <c r="AI42">
        <v>0</v>
      </c>
      <c r="AJ42">
        <v>30</v>
      </c>
      <c r="AK42">
        <v>1</v>
      </c>
      <c r="AL42">
        <v>7</v>
      </c>
      <c r="AM42">
        <v>2</v>
      </c>
      <c r="AN42">
        <v>1</v>
      </c>
      <c r="AO42">
        <v>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</v>
      </c>
      <c r="AW42">
        <v>0</v>
      </c>
      <c r="AX42">
        <v>0</v>
      </c>
      <c r="AY42">
        <v>0</v>
      </c>
      <c r="AZ42">
        <v>0</v>
      </c>
      <c r="BA42">
        <v>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2</v>
      </c>
      <c r="BU42">
        <v>0</v>
      </c>
      <c r="BV42">
        <v>0</v>
      </c>
      <c r="BW42">
        <v>1</v>
      </c>
      <c r="BX42">
        <v>1</v>
      </c>
    </row>
    <row r="43" spans="1:76" x14ac:dyDescent="0.2">
      <c r="A43">
        <v>244</v>
      </c>
      <c r="B43">
        <v>184</v>
      </c>
      <c r="C43">
        <v>4648</v>
      </c>
      <c r="D43" s="133">
        <v>1</v>
      </c>
      <c r="H43" s="133">
        <v>1</v>
      </c>
      <c r="I43">
        <v>0</v>
      </c>
      <c r="J43">
        <v>0</v>
      </c>
      <c r="K43">
        <v>5</v>
      </c>
      <c r="L43">
        <v>19</v>
      </c>
      <c r="M43">
        <v>1</v>
      </c>
      <c r="N43">
        <v>2</v>
      </c>
      <c r="O43">
        <v>4</v>
      </c>
      <c r="P43">
        <v>32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2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6</v>
      </c>
      <c r="AG43">
        <v>42</v>
      </c>
      <c r="AH43">
        <v>141.5</v>
      </c>
      <c r="AI43">
        <v>0</v>
      </c>
      <c r="AJ43">
        <v>47</v>
      </c>
      <c r="AK43">
        <v>0</v>
      </c>
      <c r="AL43">
        <v>8</v>
      </c>
      <c r="AM43">
        <v>4</v>
      </c>
      <c r="AN43">
        <v>4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>
        <v>0</v>
      </c>
      <c r="AX43">
        <v>0</v>
      </c>
      <c r="AY43">
        <v>0</v>
      </c>
      <c r="AZ43">
        <v>0</v>
      </c>
      <c r="BA43">
        <v>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2</v>
      </c>
      <c r="BX43">
        <v>2</v>
      </c>
    </row>
    <row r="44" spans="1:76" x14ac:dyDescent="0.2">
      <c r="A44">
        <v>245</v>
      </c>
      <c r="B44">
        <v>184</v>
      </c>
      <c r="C44">
        <v>4659</v>
      </c>
      <c r="D44" s="133">
        <v>1</v>
      </c>
      <c r="H44" s="133">
        <v>1</v>
      </c>
      <c r="I44">
        <v>17</v>
      </c>
      <c r="J44">
        <v>2</v>
      </c>
      <c r="K44">
        <v>0</v>
      </c>
      <c r="L44">
        <v>26</v>
      </c>
      <c r="M44">
        <v>0</v>
      </c>
      <c r="N44">
        <v>0</v>
      </c>
      <c r="O44">
        <v>2</v>
      </c>
      <c r="P44">
        <v>24</v>
      </c>
      <c r="Q44">
        <v>0</v>
      </c>
      <c r="R44">
        <v>0</v>
      </c>
      <c r="S44">
        <v>2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103</v>
      </c>
      <c r="AG44">
        <v>9</v>
      </c>
      <c r="AH44">
        <v>77</v>
      </c>
      <c r="AI44">
        <v>0</v>
      </c>
      <c r="AJ44">
        <v>37</v>
      </c>
      <c r="AK44">
        <v>0</v>
      </c>
      <c r="AL44">
        <v>7</v>
      </c>
      <c r="AM44">
        <v>4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5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</row>
    <row r="45" spans="1:76" x14ac:dyDescent="0.2">
      <c r="A45">
        <v>246</v>
      </c>
      <c r="B45">
        <v>185</v>
      </c>
      <c r="C45">
        <v>4667</v>
      </c>
      <c r="D45" s="133">
        <v>1</v>
      </c>
      <c r="H45" s="133">
        <v>1</v>
      </c>
      <c r="I45">
        <v>19</v>
      </c>
      <c r="J45">
        <v>0</v>
      </c>
      <c r="K45">
        <v>2</v>
      </c>
      <c r="L45">
        <v>36</v>
      </c>
      <c r="M45">
        <v>5</v>
      </c>
      <c r="N45">
        <v>0</v>
      </c>
      <c r="O45">
        <v>2</v>
      </c>
      <c r="P45">
        <v>41</v>
      </c>
      <c r="Q45">
        <v>1</v>
      </c>
      <c r="R45">
        <v>0</v>
      </c>
      <c r="S45">
        <v>0</v>
      </c>
      <c r="T45">
        <v>0</v>
      </c>
      <c r="U45">
        <v>0</v>
      </c>
      <c r="V45">
        <v>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0</v>
      </c>
      <c r="AF45">
        <v>7</v>
      </c>
      <c r="AG45">
        <v>28</v>
      </c>
      <c r="AH45">
        <v>115.5</v>
      </c>
      <c r="AI45">
        <v>0</v>
      </c>
      <c r="AJ45">
        <v>45</v>
      </c>
      <c r="AK45">
        <v>1</v>
      </c>
      <c r="AL45">
        <v>5</v>
      </c>
      <c r="AM45">
        <v>2</v>
      </c>
      <c r="AN45">
        <v>2</v>
      </c>
      <c r="AO45">
        <v>2</v>
      </c>
      <c r="AP45">
        <v>0</v>
      </c>
      <c r="AQ45">
        <v>0</v>
      </c>
      <c r="AR45">
        <v>2</v>
      </c>
      <c r="AS45">
        <v>0</v>
      </c>
      <c r="AT45">
        <v>0</v>
      </c>
      <c r="AU45">
        <v>0</v>
      </c>
      <c r="AV45">
        <v>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4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3</v>
      </c>
      <c r="BQ45">
        <v>0</v>
      </c>
      <c r="BR45">
        <v>0</v>
      </c>
      <c r="BS45">
        <v>0</v>
      </c>
      <c r="BT45">
        <v>2</v>
      </c>
      <c r="BU45">
        <v>0</v>
      </c>
      <c r="BV45">
        <v>0</v>
      </c>
      <c r="BW45">
        <v>4</v>
      </c>
      <c r="BX45">
        <v>2</v>
      </c>
    </row>
    <row r="46" spans="1:76" x14ac:dyDescent="0.2">
      <c r="A46">
        <v>247</v>
      </c>
      <c r="B46">
        <v>186</v>
      </c>
      <c r="C46">
        <v>4675</v>
      </c>
      <c r="D46" s="133">
        <v>1</v>
      </c>
      <c r="H46" s="133">
        <v>1</v>
      </c>
      <c r="I46">
        <v>33</v>
      </c>
      <c r="J46">
        <v>0</v>
      </c>
      <c r="K46">
        <v>10</v>
      </c>
      <c r="L46">
        <v>17</v>
      </c>
      <c r="M46">
        <v>3</v>
      </c>
      <c r="N46">
        <v>1</v>
      </c>
      <c r="O46">
        <v>4</v>
      </c>
      <c r="P46">
        <v>37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3</v>
      </c>
      <c r="AE46">
        <v>3</v>
      </c>
      <c r="AF46">
        <v>13</v>
      </c>
      <c r="AG46">
        <v>32</v>
      </c>
      <c r="AH46">
        <v>123</v>
      </c>
      <c r="AI46">
        <v>0</v>
      </c>
      <c r="AJ46">
        <v>46</v>
      </c>
      <c r="AK46">
        <v>0</v>
      </c>
      <c r="AL46">
        <v>19</v>
      </c>
      <c r="AM46">
        <v>3</v>
      </c>
      <c r="AN46">
        <v>1</v>
      </c>
      <c r="AO46">
        <v>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2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</v>
      </c>
      <c r="BQ46">
        <v>0</v>
      </c>
      <c r="BR46">
        <v>0</v>
      </c>
      <c r="BS46">
        <v>0</v>
      </c>
      <c r="BT46">
        <v>5</v>
      </c>
      <c r="BU46">
        <v>0</v>
      </c>
      <c r="BV46">
        <v>0</v>
      </c>
      <c r="BW46">
        <v>1</v>
      </c>
      <c r="BX46">
        <v>3</v>
      </c>
    </row>
    <row r="47" spans="1:76" x14ac:dyDescent="0.2">
      <c r="A47">
        <v>248</v>
      </c>
      <c r="B47">
        <v>187</v>
      </c>
      <c r="C47">
        <v>4683</v>
      </c>
      <c r="D47" s="133">
        <v>1</v>
      </c>
      <c r="H47" s="133">
        <v>1</v>
      </c>
      <c r="I47">
        <v>16</v>
      </c>
      <c r="J47">
        <v>0</v>
      </c>
      <c r="K47">
        <v>7</v>
      </c>
      <c r="L47">
        <v>24</v>
      </c>
      <c r="M47">
        <v>1</v>
      </c>
      <c r="N47">
        <v>4</v>
      </c>
      <c r="O47">
        <v>1</v>
      </c>
      <c r="P47">
        <v>35</v>
      </c>
      <c r="Q47">
        <v>0</v>
      </c>
      <c r="R47">
        <v>0</v>
      </c>
      <c r="S47">
        <v>0</v>
      </c>
      <c r="T47">
        <v>0</v>
      </c>
      <c r="U47">
        <v>2</v>
      </c>
      <c r="V47">
        <v>2</v>
      </c>
      <c r="W47">
        <v>0</v>
      </c>
      <c r="X47">
        <v>2</v>
      </c>
      <c r="Y47">
        <v>0</v>
      </c>
      <c r="Z47">
        <v>0</v>
      </c>
      <c r="AA47">
        <v>1</v>
      </c>
      <c r="AB47">
        <v>1</v>
      </c>
      <c r="AC47">
        <v>0</v>
      </c>
      <c r="AD47">
        <v>2</v>
      </c>
      <c r="AE47">
        <v>1</v>
      </c>
      <c r="AF47">
        <v>4</v>
      </c>
      <c r="AG47">
        <v>34</v>
      </c>
      <c r="AH47">
        <v>109</v>
      </c>
      <c r="AI47">
        <v>0</v>
      </c>
      <c r="AJ47">
        <v>56</v>
      </c>
      <c r="AK47">
        <v>1</v>
      </c>
      <c r="AL47">
        <v>9</v>
      </c>
      <c r="AM47">
        <v>9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2</v>
      </c>
      <c r="BH47">
        <v>1</v>
      </c>
      <c r="BI47">
        <v>2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4</v>
      </c>
      <c r="BX47">
        <v>10</v>
      </c>
    </row>
    <row r="48" spans="1:76" x14ac:dyDescent="0.2">
      <c r="A48">
        <v>249</v>
      </c>
      <c r="B48">
        <v>188</v>
      </c>
      <c r="C48">
        <v>4691</v>
      </c>
      <c r="D48" s="133">
        <v>1</v>
      </c>
      <c r="H48" s="133">
        <v>1</v>
      </c>
      <c r="I48">
        <v>22</v>
      </c>
      <c r="J48">
        <v>0</v>
      </c>
      <c r="K48">
        <v>4</v>
      </c>
      <c r="L48">
        <v>20</v>
      </c>
      <c r="M48">
        <v>0</v>
      </c>
      <c r="N48">
        <v>0</v>
      </c>
      <c r="O48">
        <v>2</v>
      </c>
      <c r="P48">
        <v>42</v>
      </c>
      <c r="Q48">
        <v>1</v>
      </c>
      <c r="R48">
        <v>0</v>
      </c>
      <c r="S48">
        <v>0</v>
      </c>
      <c r="T48">
        <v>0</v>
      </c>
      <c r="U48">
        <v>3</v>
      </c>
      <c r="V48">
        <v>5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</v>
      </c>
      <c r="AE48">
        <v>0</v>
      </c>
      <c r="AF48">
        <v>6</v>
      </c>
      <c r="AG48">
        <v>36</v>
      </c>
      <c r="AH48">
        <v>107.5</v>
      </c>
      <c r="AI48">
        <v>0</v>
      </c>
      <c r="AJ48">
        <v>42</v>
      </c>
      <c r="AK48">
        <v>0</v>
      </c>
      <c r="AL48">
        <v>13</v>
      </c>
      <c r="AM48">
        <v>4</v>
      </c>
      <c r="AN48">
        <v>4</v>
      </c>
      <c r="AO48">
        <v>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2</v>
      </c>
      <c r="AW48">
        <v>0</v>
      </c>
      <c r="AX48">
        <v>0</v>
      </c>
      <c r="AY48">
        <v>3</v>
      </c>
      <c r="AZ48">
        <v>0</v>
      </c>
      <c r="BA48">
        <v>5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2</v>
      </c>
      <c r="BQ48">
        <v>0</v>
      </c>
      <c r="BR48">
        <v>1</v>
      </c>
      <c r="BS48">
        <v>0</v>
      </c>
      <c r="BT48">
        <v>5</v>
      </c>
      <c r="BU48">
        <v>0</v>
      </c>
      <c r="BV48">
        <v>0</v>
      </c>
      <c r="BW48">
        <v>3</v>
      </c>
      <c r="BX48">
        <v>4</v>
      </c>
    </row>
    <row r="49" spans="1:76" x14ac:dyDescent="0.2">
      <c r="A49">
        <v>250</v>
      </c>
      <c r="B49">
        <v>190</v>
      </c>
      <c r="C49">
        <v>4699</v>
      </c>
      <c r="D49" s="133">
        <v>1</v>
      </c>
      <c r="H49" s="133">
        <v>1</v>
      </c>
      <c r="I49">
        <v>23</v>
      </c>
      <c r="J49">
        <v>1</v>
      </c>
      <c r="K49">
        <v>0</v>
      </c>
      <c r="L49">
        <v>21</v>
      </c>
      <c r="M49">
        <v>2</v>
      </c>
      <c r="N49">
        <v>0</v>
      </c>
      <c r="O49">
        <v>6</v>
      </c>
      <c r="P49">
        <v>27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3</v>
      </c>
      <c r="AF49">
        <v>59</v>
      </c>
      <c r="AG49">
        <v>3</v>
      </c>
      <c r="AH49">
        <v>86</v>
      </c>
      <c r="AI49">
        <v>0</v>
      </c>
      <c r="AJ49">
        <v>13</v>
      </c>
      <c r="AK49">
        <v>0</v>
      </c>
      <c r="AL49">
        <v>12</v>
      </c>
      <c r="AM49">
        <v>6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7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</row>
    <row r="50" spans="1:76" x14ac:dyDescent="0.2">
      <c r="A50">
        <v>254</v>
      </c>
      <c r="B50">
        <v>198</v>
      </c>
      <c r="C50">
        <v>4811</v>
      </c>
      <c r="D50" s="133">
        <v>1</v>
      </c>
      <c r="H50" s="133">
        <v>1</v>
      </c>
      <c r="I50">
        <v>21</v>
      </c>
      <c r="J50">
        <v>0</v>
      </c>
      <c r="K50">
        <v>17</v>
      </c>
      <c r="L50">
        <v>35</v>
      </c>
      <c r="M50">
        <v>7</v>
      </c>
      <c r="N50">
        <v>4</v>
      </c>
      <c r="O50">
        <v>8</v>
      </c>
      <c r="P50">
        <v>89</v>
      </c>
      <c r="Q50">
        <v>1</v>
      </c>
      <c r="R50">
        <v>0</v>
      </c>
      <c r="S50">
        <v>0</v>
      </c>
      <c r="T50">
        <v>0</v>
      </c>
      <c r="U50">
        <v>4</v>
      </c>
      <c r="V50">
        <v>1</v>
      </c>
      <c r="W50">
        <v>0</v>
      </c>
      <c r="X50">
        <v>7</v>
      </c>
      <c r="Y50">
        <v>0</v>
      </c>
      <c r="Z50">
        <v>0</v>
      </c>
      <c r="AA50">
        <v>0</v>
      </c>
      <c r="AB50">
        <v>1</v>
      </c>
      <c r="AC50">
        <v>0</v>
      </c>
      <c r="AD50">
        <v>6</v>
      </c>
      <c r="AE50">
        <v>2</v>
      </c>
      <c r="AF50">
        <v>9</v>
      </c>
      <c r="AG50">
        <v>64</v>
      </c>
      <c r="AH50">
        <v>241.5</v>
      </c>
      <c r="AI50">
        <v>0</v>
      </c>
      <c r="AJ50">
        <v>95</v>
      </c>
      <c r="AK50">
        <v>0</v>
      </c>
      <c r="AL50">
        <v>26</v>
      </c>
      <c r="AM50">
        <v>7</v>
      </c>
      <c r="AN50">
        <v>4</v>
      </c>
      <c r="AO50">
        <v>14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3</v>
      </c>
      <c r="AZ50">
        <v>1</v>
      </c>
      <c r="BA50">
        <v>5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6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1</v>
      </c>
      <c r="BN50">
        <v>1</v>
      </c>
      <c r="BO50">
        <v>1</v>
      </c>
      <c r="BP50">
        <v>4</v>
      </c>
      <c r="BQ50">
        <v>0</v>
      </c>
      <c r="BR50">
        <v>2</v>
      </c>
      <c r="BS50">
        <v>0</v>
      </c>
      <c r="BT50">
        <v>6</v>
      </c>
      <c r="BU50">
        <v>0</v>
      </c>
      <c r="BV50">
        <v>0</v>
      </c>
      <c r="BW50">
        <v>2</v>
      </c>
      <c r="BX50">
        <v>8</v>
      </c>
    </row>
    <row r="51" spans="1:76" x14ac:dyDescent="0.2">
      <c r="A51">
        <v>255</v>
      </c>
      <c r="B51">
        <v>199</v>
      </c>
      <c r="C51">
        <v>4839</v>
      </c>
      <c r="D51" s="133">
        <v>1</v>
      </c>
      <c r="H51" s="133">
        <v>1</v>
      </c>
      <c r="I51">
        <v>23</v>
      </c>
      <c r="J51">
        <v>0</v>
      </c>
      <c r="K51">
        <v>17</v>
      </c>
      <c r="L51">
        <v>36</v>
      </c>
      <c r="M51">
        <v>5</v>
      </c>
      <c r="N51">
        <v>5</v>
      </c>
      <c r="O51">
        <v>7</v>
      </c>
      <c r="P51">
        <v>83</v>
      </c>
      <c r="Q51">
        <v>0</v>
      </c>
      <c r="R51">
        <v>0</v>
      </c>
      <c r="S51">
        <v>0</v>
      </c>
      <c r="T51">
        <v>0</v>
      </c>
      <c r="U51">
        <v>6</v>
      </c>
      <c r="V51">
        <v>13</v>
      </c>
      <c r="W51">
        <v>0</v>
      </c>
      <c r="X51">
        <v>6</v>
      </c>
      <c r="Y51">
        <v>0</v>
      </c>
      <c r="Z51">
        <v>0</v>
      </c>
      <c r="AA51">
        <v>2</v>
      </c>
      <c r="AB51">
        <v>0</v>
      </c>
      <c r="AC51">
        <v>0</v>
      </c>
      <c r="AD51">
        <v>6</v>
      </c>
      <c r="AE51">
        <v>2</v>
      </c>
      <c r="AF51">
        <v>9</v>
      </c>
      <c r="AG51">
        <v>54</v>
      </c>
      <c r="AH51">
        <v>300.5</v>
      </c>
      <c r="AI51">
        <v>0</v>
      </c>
      <c r="AJ51">
        <v>100</v>
      </c>
      <c r="AK51">
        <v>1</v>
      </c>
      <c r="AL51">
        <v>19</v>
      </c>
      <c r="AM51">
        <v>6</v>
      </c>
      <c r="AN51">
        <v>5</v>
      </c>
      <c r="AO51">
        <v>9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4</v>
      </c>
      <c r="AW51">
        <v>0</v>
      </c>
      <c r="AX51">
        <v>1</v>
      </c>
      <c r="AY51">
        <v>2</v>
      </c>
      <c r="AZ51">
        <v>0</v>
      </c>
      <c r="BA51">
        <v>8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11</v>
      </c>
      <c r="BH51">
        <v>1</v>
      </c>
      <c r="BI51">
        <v>1</v>
      </c>
      <c r="BJ51">
        <v>0</v>
      </c>
      <c r="BK51">
        <v>0</v>
      </c>
      <c r="BL51">
        <v>0</v>
      </c>
      <c r="BM51">
        <v>2</v>
      </c>
      <c r="BN51">
        <v>2</v>
      </c>
      <c r="BO51">
        <v>0</v>
      </c>
      <c r="BP51">
        <v>8</v>
      </c>
      <c r="BQ51">
        <v>0</v>
      </c>
      <c r="BR51">
        <v>1</v>
      </c>
      <c r="BS51">
        <v>0</v>
      </c>
      <c r="BT51">
        <v>6</v>
      </c>
      <c r="BU51">
        <v>0</v>
      </c>
      <c r="BV51">
        <v>0</v>
      </c>
      <c r="BW51">
        <v>10</v>
      </c>
      <c r="BX51">
        <v>9</v>
      </c>
    </row>
    <row r="52" spans="1:76" x14ac:dyDescent="0.2">
      <c r="A52">
        <v>256</v>
      </c>
      <c r="B52">
        <v>204</v>
      </c>
      <c r="C52">
        <v>4853</v>
      </c>
      <c r="D52" s="133">
        <v>1</v>
      </c>
      <c r="H52" s="133">
        <v>1</v>
      </c>
      <c r="I52">
        <v>19</v>
      </c>
      <c r="J52">
        <v>3</v>
      </c>
      <c r="K52">
        <v>1</v>
      </c>
      <c r="L52">
        <v>22</v>
      </c>
      <c r="M52">
        <v>4</v>
      </c>
      <c r="N52">
        <v>0</v>
      </c>
      <c r="O52">
        <v>1</v>
      </c>
      <c r="P52">
        <v>31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6</v>
      </c>
      <c r="AF52">
        <v>59</v>
      </c>
      <c r="AG52">
        <v>9</v>
      </c>
      <c r="AH52">
        <v>100</v>
      </c>
      <c r="AI52">
        <v>0</v>
      </c>
      <c r="AJ52">
        <v>20</v>
      </c>
      <c r="AK52">
        <v>0</v>
      </c>
      <c r="AL52">
        <v>8</v>
      </c>
      <c r="AM52">
        <v>1</v>
      </c>
      <c r="AN52">
        <v>5</v>
      </c>
      <c r="AO52">
        <v>2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3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</row>
    <row r="53" spans="1:76" x14ac:dyDescent="0.2">
      <c r="A53">
        <v>257</v>
      </c>
      <c r="B53">
        <v>201</v>
      </c>
      <c r="C53">
        <v>4867</v>
      </c>
      <c r="D53" s="133">
        <v>1</v>
      </c>
      <c r="H53" s="133">
        <v>1</v>
      </c>
      <c r="I53">
        <v>27</v>
      </c>
      <c r="J53">
        <v>0</v>
      </c>
      <c r="K53">
        <v>10</v>
      </c>
      <c r="L53">
        <v>18</v>
      </c>
      <c r="M53">
        <v>2</v>
      </c>
      <c r="N53">
        <v>1</v>
      </c>
      <c r="O53">
        <v>6</v>
      </c>
      <c r="P53">
        <v>42</v>
      </c>
      <c r="Q53">
        <v>0</v>
      </c>
      <c r="R53">
        <v>0</v>
      </c>
      <c r="S53">
        <v>0</v>
      </c>
      <c r="T53">
        <v>0</v>
      </c>
      <c r="U53">
        <v>5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1</v>
      </c>
      <c r="AC53">
        <v>0</v>
      </c>
      <c r="AD53">
        <v>1</v>
      </c>
      <c r="AE53">
        <v>2</v>
      </c>
      <c r="AF53">
        <v>1</v>
      </c>
      <c r="AG53">
        <v>40</v>
      </c>
      <c r="AH53">
        <v>140.5</v>
      </c>
      <c r="AI53">
        <v>0</v>
      </c>
      <c r="AJ53">
        <v>29</v>
      </c>
      <c r="AK53">
        <v>2</v>
      </c>
      <c r="AL53">
        <v>15</v>
      </c>
      <c r="AM53">
        <v>2</v>
      </c>
      <c r="AN53">
        <v>2</v>
      </c>
      <c r="AO53">
        <v>6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1</v>
      </c>
      <c r="AY53">
        <v>3</v>
      </c>
      <c r="AZ53">
        <v>0</v>
      </c>
      <c r="BA53">
        <v>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2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6</v>
      </c>
      <c r="BQ53">
        <v>0</v>
      </c>
      <c r="BR53">
        <v>0</v>
      </c>
      <c r="BS53">
        <v>0</v>
      </c>
      <c r="BT53">
        <v>3</v>
      </c>
      <c r="BU53">
        <v>0</v>
      </c>
      <c r="BV53">
        <v>0</v>
      </c>
      <c r="BW53">
        <v>2</v>
      </c>
      <c r="BX53">
        <v>4</v>
      </c>
    </row>
    <row r="54" spans="1:76" x14ac:dyDescent="0.2">
      <c r="A54">
        <v>258</v>
      </c>
      <c r="B54">
        <v>202</v>
      </c>
      <c r="C54">
        <v>4880</v>
      </c>
      <c r="D54" s="133">
        <v>1</v>
      </c>
      <c r="H54" s="133">
        <v>1</v>
      </c>
      <c r="I54">
        <v>25</v>
      </c>
      <c r="J54">
        <v>1</v>
      </c>
      <c r="K54">
        <v>11</v>
      </c>
      <c r="L54">
        <v>12</v>
      </c>
      <c r="M54">
        <v>1</v>
      </c>
      <c r="N54">
        <v>1</v>
      </c>
      <c r="O54">
        <v>4</v>
      </c>
      <c r="P54">
        <v>40</v>
      </c>
      <c r="Q54">
        <v>0</v>
      </c>
      <c r="R54">
        <v>0</v>
      </c>
      <c r="S54">
        <v>0</v>
      </c>
      <c r="T54">
        <v>0</v>
      </c>
      <c r="U54">
        <v>6</v>
      </c>
      <c r="V54">
        <v>1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</v>
      </c>
      <c r="AE54">
        <v>3</v>
      </c>
      <c r="AF54">
        <v>13</v>
      </c>
      <c r="AG54">
        <v>36</v>
      </c>
      <c r="AH54">
        <v>109</v>
      </c>
      <c r="AI54">
        <v>0</v>
      </c>
      <c r="AJ54">
        <v>38</v>
      </c>
      <c r="AK54">
        <v>0</v>
      </c>
      <c r="AL54">
        <v>14</v>
      </c>
      <c r="AM54">
        <v>4</v>
      </c>
      <c r="AN54">
        <v>2</v>
      </c>
      <c r="AO54">
        <v>7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8</v>
      </c>
      <c r="AW54">
        <v>0</v>
      </c>
      <c r="AX54">
        <v>0</v>
      </c>
      <c r="AY54">
        <v>3</v>
      </c>
      <c r="AZ54">
        <v>0</v>
      </c>
      <c r="BA54">
        <v>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4</v>
      </c>
      <c r="BQ54">
        <v>0</v>
      </c>
      <c r="BR54">
        <v>2</v>
      </c>
      <c r="BS54">
        <v>0</v>
      </c>
      <c r="BT54">
        <v>0</v>
      </c>
      <c r="BU54">
        <v>0</v>
      </c>
      <c r="BV54">
        <v>0</v>
      </c>
      <c r="BW54">
        <v>5</v>
      </c>
      <c r="BX54">
        <v>3</v>
      </c>
    </row>
    <row r="55" spans="1:76" x14ac:dyDescent="0.2">
      <c r="A55">
        <v>259</v>
      </c>
      <c r="B55">
        <v>203</v>
      </c>
      <c r="C55">
        <v>4894</v>
      </c>
      <c r="D55" s="133">
        <v>1</v>
      </c>
      <c r="H55" s="133">
        <v>1</v>
      </c>
      <c r="I55">
        <v>21</v>
      </c>
      <c r="J55">
        <v>0</v>
      </c>
      <c r="K55">
        <v>6</v>
      </c>
      <c r="L55">
        <v>25</v>
      </c>
      <c r="M55">
        <v>3</v>
      </c>
      <c r="N55">
        <v>3</v>
      </c>
      <c r="O55">
        <v>4</v>
      </c>
      <c r="P55">
        <v>40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</v>
      </c>
      <c r="AE55">
        <v>3</v>
      </c>
      <c r="AF55">
        <v>13</v>
      </c>
      <c r="AG55">
        <v>37</v>
      </c>
      <c r="AH55">
        <v>111.5</v>
      </c>
      <c r="AI55">
        <v>0</v>
      </c>
      <c r="AJ55">
        <v>28</v>
      </c>
      <c r="AK55">
        <v>0</v>
      </c>
      <c r="AL55">
        <v>24</v>
      </c>
      <c r="AM55">
        <v>8</v>
      </c>
      <c r="AN55">
        <v>1</v>
      </c>
      <c r="AO55">
        <v>7</v>
      </c>
      <c r="AP55">
        <v>0</v>
      </c>
      <c r="AQ55">
        <v>0</v>
      </c>
      <c r="AR55">
        <v>2</v>
      </c>
      <c r="AS55">
        <v>1</v>
      </c>
      <c r="AT55">
        <v>0</v>
      </c>
      <c r="AU55">
        <v>0</v>
      </c>
      <c r="AV55">
        <v>3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4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2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3</v>
      </c>
      <c r="BU55">
        <v>0</v>
      </c>
      <c r="BV55">
        <v>0</v>
      </c>
      <c r="BW55">
        <v>6</v>
      </c>
      <c r="BX55">
        <v>3</v>
      </c>
    </row>
    <row r="56" spans="1:76" x14ac:dyDescent="0.2">
      <c r="A56">
        <v>261</v>
      </c>
      <c r="B56">
        <v>205</v>
      </c>
      <c r="C56">
        <v>4917</v>
      </c>
      <c r="D56" s="133">
        <v>1</v>
      </c>
      <c r="H56" s="133">
        <v>1</v>
      </c>
      <c r="I56">
        <v>31</v>
      </c>
      <c r="J56">
        <v>1</v>
      </c>
      <c r="K56">
        <v>1</v>
      </c>
      <c r="L56">
        <v>20</v>
      </c>
      <c r="M56">
        <v>1</v>
      </c>
      <c r="N56">
        <v>1</v>
      </c>
      <c r="O56">
        <v>5</v>
      </c>
      <c r="P56">
        <v>37</v>
      </c>
      <c r="Q56">
        <v>0</v>
      </c>
      <c r="R56">
        <v>0</v>
      </c>
      <c r="S56">
        <v>0</v>
      </c>
      <c r="T56">
        <v>0</v>
      </c>
      <c r="U56">
        <v>1</v>
      </c>
      <c r="V56">
        <v>2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8</v>
      </c>
      <c r="AG56">
        <v>39</v>
      </c>
      <c r="AH56">
        <v>102</v>
      </c>
      <c r="AI56">
        <v>0</v>
      </c>
      <c r="AJ56">
        <v>32</v>
      </c>
      <c r="AK56">
        <v>0</v>
      </c>
      <c r="AL56">
        <v>53</v>
      </c>
      <c r="AM56">
        <v>1</v>
      </c>
      <c r="AN56">
        <v>1</v>
      </c>
      <c r="AO56">
        <v>4</v>
      </c>
      <c r="AP56">
        <v>0</v>
      </c>
      <c r="AQ56">
        <v>0</v>
      </c>
      <c r="AR56">
        <v>1</v>
      </c>
      <c r="AS56">
        <v>2</v>
      </c>
      <c r="AT56">
        <v>0</v>
      </c>
      <c r="AU56">
        <v>0</v>
      </c>
      <c r="AV56">
        <v>3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4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2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12</v>
      </c>
      <c r="BX56">
        <v>3</v>
      </c>
    </row>
    <row r="57" spans="1:76" x14ac:dyDescent="0.2">
      <c r="A57">
        <v>262</v>
      </c>
      <c r="B57">
        <v>206</v>
      </c>
      <c r="C57">
        <v>4925</v>
      </c>
      <c r="D57" s="133">
        <v>1</v>
      </c>
      <c r="H57" s="133">
        <v>1</v>
      </c>
      <c r="I57">
        <v>29</v>
      </c>
      <c r="J57">
        <v>0</v>
      </c>
      <c r="K57">
        <v>1</v>
      </c>
      <c r="L57">
        <v>10</v>
      </c>
      <c r="M57">
        <v>1</v>
      </c>
      <c r="N57">
        <v>1</v>
      </c>
      <c r="O57">
        <v>2</v>
      </c>
      <c r="P57">
        <v>31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3</v>
      </c>
      <c r="AC57">
        <v>0</v>
      </c>
      <c r="AD57">
        <v>4</v>
      </c>
      <c r="AE57">
        <v>2</v>
      </c>
      <c r="AF57">
        <v>4</v>
      </c>
      <c r="AG57">
        <v>40</v>
      </c>
      <c r="AH57">
        <v>141</v>
      </c>
      <c r="AI57">
        <v>0</v>
      </c>
      <c r="AJ57">
        <v>24</v>
      </c>
      <c r="AK57">
        <v>1</v>
      </c>
      <c r="AL57">
        <v>58</v>
      </c>
      <c r="AM57">
        <v>3</v>
      </c>
      <c r="AN57">
        <v>2</v>
      </c>
      <c r="AO57">
        <v>3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4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4</v>
      </c>
      <c r="BX57">
        <v>0</v>
      </c>
    </row>
    <row r="58" spans="1:76" x14ac:dyDescent="0.2">
      <c r="A58">
        <v>263</v>
      </c>
      <c r="B58">
        <v>207</v>
      </c>
      <c r="C58">
        <v>4934</v>
      </c>
      <c r="D58" s="133">
        <v>1</v>
      </c>
      <c r="H58" s="133">
        <v>1</v>
      </c>
      <c r="I58">
        <v>27</v>
      </c>
      <c r="J58">
        <v>0</v>
      </c>
      <c r="K58">
        <v>4</v>
      </c>
      <c r="L58">
        <v>15</v>
      </c>
      <c r="M58">
        <v>5</v>
      </c>
      <c r="N58">
        <v>1</v>
      </c>
      <c r="O58">
        <v>5</v>
      </c>
      <c r="P58">
        <v>33</v>
      </c>
      <c r="Q58">
        <v>1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1</v>
      </c>
      <c r="AF58">
        <v>5</v>
      </c>
      <c r="AG58">
        <v>38</v>
      </c>
      <c r="AH58">
        <v>130.5</v>
      </c>
      <c r="AI58">
        <v>0</v>
      </c>
      <c r="AJ58">
        <v>18</v>
      </c>
      <c r="AK58">
        <v>0</v>
      </c>
      <c r="AL58">
        <v>64</v>
      </c>
      <c r="AM58">
        <v>1</v>
      </c>
      <c r="AN58">
        <v>1</v>
      </c>
      <c r="AO58">
        <v>4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3</v>
      </c>
      <c r="AW58">
        <v>0</v>
      </c>
      <c r="AX58">
        <v>0</v>
      </c>
      <c r="AY58">
        <v>1</v>
      </c>
      <c r="AZ58">
        <v>1</v>
      </c>
      <c r="BA58">
        <v>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6</v>
      </c>
      <c r="BU58">
        <v>0</v>
      </c>
      <c r="BV58">
        <v>0</v>
      </c>
      <c r="BW58">
        <v>2</v>
      </c>
      <c r="BX58">
        <v>6</v>
      </c>
    </row>
    <row r="59" spans="1:76" x14ac:dyDescent="0.2">
      <c r="A59">
        <v>264</v>
      </c>
      <c r="B59">
        <v>208</v>
      </c>
      <c r="C59">
        <v>4943</v>
      </c>
      <c r="D59" s="133">
        <v>1</v>
      </c>
      <c r="H59" s="133">
        <v>1</v>
      </c>
      <c r="I59">
        <v>28</v>
      </c>
      <c r="J59">
        <v>1</v>
      </c>
      <c r="K59">
        <v>2</v>
      </c>
      <c r="L59">
        <v>16</v>
      </c>
      <c r="M59">
        <v>3</v>
      </c>
      <c r="N59">
        <v>0</v>
      </c>
      <c r="O59">
        <v>1</v>
      </c>
      <c r="P59">
        <v>41</v>
      </c>
      <c r="Q59">
        <v>0</v>
      </c>
      <c r="R59">
        <v>0</v>
      </c>
      <c r="S59">
        <v>0</v>
      </c>
      <c r="T59">
        <v>0</v>
      </c>
      <c r="U59">
        <v>1</v>
      </c>
      <c r="V59">
        <v>1</v>
      </c>
      <c r="W59">
        <v>0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</v>
      </c>
      <c r="AE59">
        <v>2</v>
      </c>
      <c r="AF59">
        <v>2</v>
      </c>
      <c r="AG59">
        <v>26</v>
      </c>
      <c r="AH59">
        <v>112</v>
      </c>
      <c r="AI59">
        <v>0</v>
      </c>
      <c r="AJ59">
        <v>25</v>
      </c>
      <c r="AK59">
        <v>0</v>
      </c>
      <c r="AL59">
        <v>49</v>
      </c>
      <c r="AM59">
        <v>2</v>
      </c>
      <c r="AN59">
        <v>1</v>
      </c>
      <c r="AO59">
        <v>6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2</v>
      </c>
      <c r="AW59">
        <v>0</v>
      </c>
      <c r="AX59">
        <v>0</v>
      </c>
      <c r="AY59">
        <v>1</v>
      </c>
      <c r="AZ59">
        <v>0</v>
      </c>
      <c r="BA59">
        <v>3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4</v>
      </c>
      <c r="BH59">
        <v>0</v>
      </c>
      <c r="BI59">
        <v>2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3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0</v>
      </c>
      <c r="BW59">
        <v>13</v>
      </c>
      <c r="BX59">
        <v>2</v>
      </c>
    </row>
    <row r="60" spans="1:76" ht="12" customHeight="1" x14ac:dyDescent="0.2">
      <c r="A60">
        <v>265</v>
      </c>
      <c r="B60">
        <v>209</v>
      </c>
      <c r="C60">
        <v>4951</v>
      </c>
      <c r="D60" s="133">
        <v>1</v>
      </c>
      <c r="H60" s="133">
        <v>1</v>
      </c>
      <c r="I60">
        <v>23</v>
      </c>
      <c r="J60">
        <v>0</v>
      </c>
      <c r="K60">
        <v>5</v>
      </c>
      <c r="L60">
        <v>11</v>
      </c>
      <c r="M60">
        <v>3</v>
      </c>
      <c r="N60">
        <v>0</v>
      </c>
      <c r="O60">
        <v>2</v>
      </c>
      <c r="P60">
        <v>27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2</v>
      </c>
      <c r="AF60">
        <v>12</v>
      </c>
      <c r="AG60">
        <v>37</v>
      </c>
      <c r="AH60">
        <v>101</v>
      </c>
      <c r="AI60">
        <v>0</v>
      </c>
      <c r="AJ60">
        <v>28</v>
      </c>
      <c r="AK60">
        <v>0</v>
      </c>
      <c r="AL60">
        <v>76</v>
      </c>
      <c r="AM60">
        <v>2</v>
      </c>
      <c r="AN60">
        <v>0</v>
      </c>
      <c r="AO60">
        <v>4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2</v>
      </c>
      <c r="BU60">
        <v>0</v>
      </c>
      <c r="BV60">
        <v>0</v>
      </c>
      <c r="BW60">
        <v>10</v>
      </c>
      <c r="BX60">
        <v>0</v>
      </c>
    </row>
    <row r="61" spans="1:76" x14ac:dyDescent="0.2">
      <c r="A61">
        <v>266</v>
      </c>
      <c r="B61">
        <v>214</v>
      </c>
      <c r="C61">
        <v>4977</v>
      </c>
      <c r="D61" s="133">
        <v>1</v>
      </c>
      <c r="H61" s="133">
        <v>1</v>
      </c>
      <c r="I61">
        <v>24</v>
      </c>
      <c r="J61">
        <v>0</v>
      </c>
      <c r="K61">
        <v>0</v>
      </c>
      <c r="L61">
        <v>13</v>
      </c>
      <c r="M61">
        <v>1</v>
      </c>
      <c r="N61">
        <v>0</v>
      </c>
      <c r="O61">
        <v>2</v>
      </c>
      <c r="P61">
        <v>38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21</v>
      </c>
      <c r="AG61">
        <v>7</v>
      </c>
      <c r="AH61">
        <v>89</v>
      </c>
      <c r="AI61">
        <v>0</v>
      </c>
      <c r="AJ61">
        <v>29</v>
      </c>
      <c r="AK61">
        <v>0</v>
      </c>
      <c r="AL61">
        <v>47</v>
      </c>
      <c r="AM61">
        <v>3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2</v>
      </c>
      <c r="AW61">
        <v>0</v>
      </c>
      <c r="AX61">
        <v>0</v>
      </c>
      <c r="AY61">
        <v>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</row>
    <row r="62" spans="1:76" x14ac:dyDescent="0.2">
      <c r="A62">
        <v>267</v>
      </c>
      <c r="B62">
        <v>211</v>
      </c>
      <c r="C62">
        <v>5003</v>
      </c>
      <c r="D62" s="133">
        <v>1</v>
      </c>
      <c r="H62" s="133">
        <v>1</v>
      </c>
      <c r="I62">
        <v>24</v>
      </c>
      <c r="J62">
        <v>0</v>
      </c>
      <c r="K62">
        <v>0</v>
      </c>
      <c r="L62">
        <v>11</v>
      </c>
      <c r="M62">
        <v>4</v>
      </c>
      <c r="N62">
        <v>0</v>
      </c>
      <c r="O62">
        <v>2</v>
      </c>
      <c r="P62">
        <v>51</v>
      </c>
      <c r="Q62">
        <v>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2</v>
      </c>
      <c r="AE62">
        <v>3</v>
      </c>
      <c r="AF62">
        <v>4</v>
      </c>
      <c r="AG62">
        <v>31</v>
      </c>
      <c r="AH62">
        <v>95.5</v>
      </c>
      <c r="AI62">
        <v>0</v>
      </c>
      <c r="AJ62">
        <v>25</v>
      </c>
      <c r="AK62">
        <v>0</v>
      </c>
      <c r="AL62">
        <v>59</v>
      </c>
      <c r="AM62">
        <v>0</v>
      </c>
      <c r="AN62">
        <v>1</v>
      </c>
      <c r="AO62">
        <v>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6</v>
      </c>
      <c r="AW62">
        <v>0</v>
      </c>
      <c r="AX62">
        <v>0</v>
      </c>
      <c r="AY62">
        <v>2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3</v>
      </c>
      <c r="BU62">
        <v>0</v>
      </c>
      <c r="BV62">
        <v>0</v>
      </c>
      <c r="BW62">
        <v>2</v>
      </c>
      <c r="BX62">
        <v>0</v>
      </c>
    </row>
    <row r="63" spans="1:76" x14ac:dyDescent="0.2">
      <c r="A63">
        <v>268</v>
      </c>
      <c r="B63">
        <v>212</v>
      </c>
      <c r="C63">
        <v>5029</v>
      </c>
      <c r="D63" s="133">
        <v>1</v>
      </c>
      <c r="H63" s="133">
        <v>1</v>
      </c>
      <c r="I63">
        <v>22</v>
      </c>
      <c r="J63">
        <v>2</v>
      </c>
      <c r="K63">
        <v>2</v>
      </c>
      <c r="L63">
        <v>9</v>
      </c>
      <c r="M63">
        <v>3</v>
      </c>
      <c r="N63">
        <v>2</v>
      </c>
      <c r="O63">
        <v>2</v>
      </c>
      <c r="P63">
        <v>38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0</v>
      </c>
      <c r="Z63">
        <v>0</v>
      </c>
      <c r="AA63">
        <v>1</v>
      </c>
      <c r="AB63">
        <v>1</v>
      </c>
      <c r="AC63">
        <v>0</v>
      </c>
      <c r="AD63">
        <v>4</v>
      </c>
      <c r="AE63">
        <v>1</v>
      </c>
      <c r="AF63">
        <v>2</v>
      </c>
      <c r="AG63">
        <v>17</v>
      </c>
      <c r="AH63">
        <v>121.5</v>
      </c>
      <c r="AI63">
        <v>0</v>
      </c>
      <c r="AJ63">
        <v>37</v>
      </c>
      <c r="AK63">
        <v>0</v>
      </c>
      <c r="AL63">
        <v>59</v>
      </c>
      <c r="AM63">
        <v>2</v>
      </c>
      <c r="AN63">
        <v>0</v>
      </c>
      <c r="AO63">
        <v>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</v>
      </c>
      <c r="BH63">
        <v>0</v>
      </c>
      <c r="BI63">
        <v>1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2</v>
      </c>
      <c r="BQ63">
        <v>0</v>
      </c>
      <c r="BR63">
        <v>0</v>
      </c>
      <c r="BS63">
        <v>0</v>
      </c>
      <c r="BT63">
        <v>5</v>
      </c>
      <c r="BU63">
        <v>0</v>
      </c>
      <c r="BV63">
        <v>0</v>
      </c>
      <c r="BW63">
        <v>5</v>
      </c>
      <c r="BX63">
        <v>1</v>
      </c>
    </row>
    <row r="64" spans="1:76" x14ac:dyDescent="0.2">
      <c r="A64">
        <v>269</v>
      </c>
      <c r="B64">
        <v>213</v>
      </c>
      <c r="C64">
        <v>5054</v>
      </c>
      <c r="D64" s="133">
        <v>1</v>
      </c>
      <c r="H64" s="133">
        <v>1</v>
      </c>
      <c r="I64">
        <v>22</v>
      </c>
      <c r="J64">
        <v>0</v>
      </c>
      <c r="K64">
        <v>7</v>
      </c>
      <c r="L64">
        <v>0</v>
      </c>
      <c r="M64">
        <v>6</v>
      </c>
      <c r="N64">
        <v>2</v>
      </c>
      <c r="O64">
        <v>7</v>
      </c>
      <c r="P64">
        <v>36</v>
      </c>
      <c r="Q64">
        <v>0</v>
      </c>
      <c r="R64">
        <v>0</v>
      </c>
      <c r="S64">
        <v>0</v>
      </c>
      <c r="T64">
        <v>0</v>
      </c>
      <c r="U64">
        <v>2</v>
      </c>
      <c r="V64">
        <v>0</v>
      </c>
      <c r="W64">
        <v>0</v>
      </c>
      <c r="X64">
        <v>4</v>
      </c>
      <c r="Y64">
        <v>0</v>
      </c>
      <c r="Z64">
        <v>0</v>
      </c>
      <c r="AA64">
        <v>0</v>
      </c>
      <c r="AB64">
        <v>1</v>
      </c>
      <c r="AC64">
        <v>0</v>
      </c>
      <c r="AD64">
        <v>3</v>
      </c>
      <c r="AE64">
        <v>1</v>
      </c>
      <c r="AF64">
        <v>3</v>
      </c>
      <c r="AG64">
        <v>17</v>
      </c>
      <c r="AH64">
        <v>124</v>
      </c>
      <c r="AI64">
        <v>0</v>
      </c>
      <c r="AJ64">
        <v>29</v>
      </c>
      <c r="AK64">
        <v>1</v>
      </c>
      <c r="AL64">
        <v>56</v>
      </c>
      <c r="AM64">
        <v>4</v>
      </c>
      <c r="AN64">
        <v>2</v>
      </c>
      <c r="AO64">
        <v>3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3</v>
      </c>
      <c r="AW64">
        <v>0</v>
      </c>
      <c r="AX64">
        <v>1</v>
      </c>
      <c r="AY64">
        <v>1</v>
      </c>
      <c r="AZ64">
        <v>0</v>
      </c>
      <c r="BA64">
        <v>3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2</v>
      </c>
      <c r="BU64">
        <v>0</v>
      </c>
      <c r="BV64">
        <v>0</v>
      </c>
      <c r="BW64">
        <v>18</v>
      </c>
      <c r="BX64">
        <v>1</v>
      </c>
    </row>
    <row r="65" spans="1:76" x14ac:dyDescent="0.2">
      <c r="A65">
        <v>271</v>
      </c>
      <c r="B65">
        <v>215</v>
      </c>
      <c r="C65">
        <v>5131</v>
      </c>
      <c r="D65" s="133">
        <v>1</v>
      </c>
      <c r="H65" s="133">
        <v>1</v>
      </c>
      <c r="I65">
        <v>19</v>
      </c>
      <c r="J65">
        <v>0</v>
      </c>
      <c r="K65">
        <v>7</v>
      </c>
      <c r="L65">
        <v>13</v>
      </c>
      <c r="M65">
        <v>3</v>
      </c>
      <c r="N65">
        <v>1</v>
      </c>
      <c r="O65">
        <v>2</v>
      </c>
      <c r="P65">
        <v>45</v>
      </c>
      <c r="Q65">
        <v>0</v>
      </c>
      <c r="R65">
        <v>0</v>
      </c>
      <c r="S65">
        <v>0</v>
      </c>
      <c r="T65">
        <v>0</v>
      </c>
      <c r="U65">
        <v>0</v>
      </c>
      <c r="V65">
        <v>2</v>
      </c>
      <c r="W65">
        <v>0</v>
      </c>
      <c r="X65">
        <v>2</v>
      </c>
      <c r="Y65">
        <v>0</v>
      </c>
      <c r="Z65">
        <v>0</v>
      </c>
      <c r="AA65">
        <v>0</v>
      </c>
      <c r="AB65">
        <v>1</v>
      </c>
      <c r="AC65">
        <v>0</v>
      </c>
      <c r="AD65">
        <v>4</v>
      </c>
      <c r="AE65">
        <v>0</v>
      </c>
      <c r="AF65">
        <v>4</v>
      </c>
      <c r="AG65">
        <v>27</v>
      </c>
      <c r="AH65">
        <v>116.5</v>
      </c>
      <c r="AI65">
        <v>0</v>
      </c>
      <c r="AJ65">
        <v>38</v>
      </c>
      <c r="AK65">
        <v>0</v>
      </c>
      <c r="AL65">
        <v>53</v>
      </c>
      <c r="AM65">
        <v>4</v>
      </c>
      <c r="AN65">
        <v>2</v>
      </c>
      <c r="AO65">
        <v>2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2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12</v>
      </c>
      <c r="BX65">
        <v>14</v>
      </c>
    </row>
    <row r="66" spans="1:76" x14ac:dyDescent="0.2">
      <c r="A66">
        <v>272</v>
      </c>
      <c r="B66">
        <v>216</v>
      </c>
      <c r="C66">
        <v>5181</v>
      </c>
      <c r="D66" s="133">
        <v>1</v>
      </c>
      <c r="H66" s="133">
        <v>1</v>
      </c>
      <c r="I66">
        <v>28</v>
      </c>
      <c r="J66">
        <v>0</v>
      </c>
      <c r="K66">
        <v>2</v>
      </c>
      <c r="L66">
        <v>13</v>
      </c>
      <c r="M66">
        <v>2</v>
      </c>
      <c r="N66">
        <v>1</v>
      </c>
      <c r="O66">
        <v>2</v>
      </c>
      <c r="P66">
        <v>36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3</v>
      </c>
      <c r="Y66">
        <v>0</v>
      </c>
      <c r="Z66">
        <v>0</v>
      </c>
      <c r="AA66">
        <v>0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36</v>
      </c>
      <c r="AH66">
        <v>121</v>
      </c>
      <c r="AI66">
        <v>0</v>
      </c>
      <c r="AJ66">
        <v>30</v>
      </c>
      <c r="AK66">
        <v>1</v>
      </c>
      <c r="AL66">
        <v>75</v>
      </c>
      <c r="AM66">
        <v>5</v>
      </c>
      <c r="AN66">
        <v>2</v>
      </c>
      <c r="AO66">
        <v>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4</v>
      </c>
      <c r="AZ66">
        <v>0</v>
      </c>
      <c r="BA66">
        <v>4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2</v>
      </c>
      <c r="BQ66">
        <v>0</v>
      </c>
      <c r="BR66">
        <v>0</v>
      </c>
      <c r="BS66">
        <v>0</v>
      </c>
      <c r="BT66">
        <v>4</v>
      </c>
      <c r="BU66">
        <v>0</v>
      </c>
      <c r="BV66">
        <v>0</v>
      </c>
      <c r="BW66">
        <v>9</v>
      </c>
      <c r="BX66">
        <v>2</v>
      </c>
    </row>
    <row r="67" spans="1:76" x14ac:dyDescent="0.2">
      <c r="A67">
        <v>273</v>
      </c>
      <c r="B67">
        <v>217</v>
      </c>
      <c r="C67">
        <v>5232</v>
      </c>
      <c r="D67" s="133">
        <v>1</v>
      </c>
      <c r="H67" s="133">
        <v>1</v>
      </c>
      <c r="I67">
        <v>22</v>
      </c>
      <c r="J67">
        <v>0</v>
      </c>
      <c r="K67">
        <v>0</v>
      </c>
      <c r="L67">
        <v>11</v>
      </c>
      <c r="M67">
        <v>2</v>
      </c>
      <c r="N67">
        <v>0</v>
      </c>
      <c r="O67">
        <v>1</v>
      </c>
      <c r="P67">
        <v>46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2</v>
      </c>
      <c r="Y67">
        <v>0</v>
      </c>
      <c r="Z67">
        <v>0</v>
      </c>
      <c r="AA67">
        <v>0</v>
      </c>
      <c r="AB67">
        <v>1</v>
      </c>
      <c r="AC67">
        <v>0</v>
      </c>
      <c r="AD67">
        <v>2</v>
      </c>
      <c r="AE67">
        <v>0</v>
      </c>
      <c r="AF67">
        <v>4</v>
      </c>
      <c r="AG67">
        <v>24</v>
      </c>
      <c r="AH67">
        <v>96.5</v>
      </c>
      <c r="AI67">
        <v>0</v>
      </c>
      <c r="AJ67">
        <v>29</v>
      </c>
      <c r="AK67">
        <v>0</v>
      </c>
      <c r="AL67">
        <v>77</v>
      </c>
      <c r="AM67">
        <v>4</v>
      </c>
      <c r="AN67">
        <v>1</v>
      </c>
      <c r="AO67">
        <v>6</v>
      </c>
      <c r="AP67">
        <v>0</v>
      </c>
      <c r="AQ67">
        <v>0</v>
      </c>
      <c r="AR67">
        <v>2</v>
      </c>
      <c r="AS67">
        <v>0</v>
      </c>
      <c r="AT67">
        <v>0</v>
      </c>
      <c r="AU67">
        <v>0</v>
      </c>
      <c r="AV67">
        <v>3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2</v>
      </c>
      <c r="BX67">
        <v>0</v>
      </c>
    </row>
    <row r="68" spans="1:76" x14ac:dyDescent="0.2">
      <c r="A68">
        <v>274</v>
      </c>
      <c r="B68">
        <v>218</v>
      </c>
      <c r="C68">
        <v>5283</v>
      </c>
      <c r="D68" s="133">
        <v>1</v>
      </c>
      <c r="H68" s="133">
        <v>1</v>
      </c>
      <c r="I68">
        <v>15</v>
      </c>
      <c r="J68">
        <v>0</v>
      </c>
      <c r="K68">
        <v>9</v>
      </c>
      <c r="L68">
        <v>7</v>
      </c>
      <c r="M68">
        <v>2</v>
      </c>
      <c r="N68">
        <v>2</v>
      </c>
      <c r="O68">
        <v>1</v>
      </c>
      <c r="P68">
        <v>35</v>
      </c>
      <c r="Q68">
        <v>1</v>
      </c>
      <c r="R68">
        <v>0</v>
      </c>
      <c r="S68">
        <v>0</v>
      </c>
      <c r="T68">
        <v>0</v>
      </c>
      <c r="U68">
        <v>1</v>
      </c>
      <c r="V68">
        <v>3</v>
      </c>
      <c r="W68">
        <v>0</v>
      </c>
      <c r="X68">
        <v>2</v>
      </c>
      <c r="Y68">
        <v>0</v>
      </c>
      <c r="Z68">
        <v>0</v>
      </c>
      <c r="AA68">
        <v>0</v>
      </c>
      <c r="AB68">
        <v>1</v>
      </c>
      <c r="AC68">
        <v>0</v>
      </c>
      <c r="AD68">
        <v>3</v>
      </c>
      <c r="AE68">
        <v>1</v>
      </c>
      <c r="AF68">
        <v>4</v>
      </c>
      <c r="AG68">
        <v>38</v>
      </c>
      <c r="AH68">
        <v>92</v>
      </c>
      <c r="AI68">
        <v>1</v>
      </c>
      <c r="AJ68">
        <v>34</v>
      </c>
      <c r="AK68">
        <v>0</v>
      </c>
      <c r="AL68">
        <v>58</v>
      </c>
      <c r="AM68">
        <v>2</v>
      </c>
      <c r="AN68">
        <v>2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1</v>
      </c>
      <c r="AZ68">
        <v>0</v>
      </c>
      <c r="BA68">
        <v>2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9</v>
      </c>
      <c r="BX68">
        <v>3</v>
      </c>
    </row>
    <row r="69" spans="1:76" x14ac:dyDescent="0.2">
      <c r="A69">
        <v>275</v>
      </c>
      <c r="B69">
        <v>219</v>
      </c>
      <c r="C69">
        <v>5333</v>
      </c>
      <c r="D69" s="133">
        <v>1</v>
      </c>
      <c r="H69" s="133">
        <v>1</v>
      </c>
      <c r="I69">
        <v>19</v>
      </c>
      <c r="J69">
        <v>0</v>
      </c>
      <c r="K69">
        <v>2</v>
      </c>
      <c r="L69">
        <v>18</v>
      </c>
      <c r="M69">
        <v>2</v>
      </c>
      <c r="N69">
        <v>1</v>
      </c>
      <c r="O69">
        <v>1</v>
      </c>
      <c r="P69">
        <v>39</v>
      </c>
      <c r="Q69">
        <v>0</v>
      </c>
      <c r="R69">
        <v>0</v>
      </c>
      <c r="S69">
        <v>0</v>
      </c>
      <c r="T69">
        <v>0</v>
      </c>
      <c r="U69">
        <v>0</v>
      </c>
      <c r="V69">
        <v>2</v>
      </c>
      <c r="W69">
        <v>0</v>
      </c>
      <c r="X69">
        <v>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2</v>
      </c>
      <c r="AF69">
        <v>2</v>
      </c>
      <c r="AG69">
        <v>20</v>
      </c>
      <c r="AH69">
        <v>105</v>
      </c>
      <c r="AI69">
        <v>0</v>
      </c>
      <c r="AJ69">
        <v>29</v>
      </c>
      <c r="AK69">
        <v>0</v>
      </c>
      <c r="AL69">
        <v>70</v>
      </c>
      <c r="AM69">
        <v>8</v>
      </c>
      <c r="AN69">
        <v>4</v>
      </c>
      <c r="AO69">
        <v>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2</v>
      </c>
      <c r="AW69">
        <v>0</v>
      </c>
      <c r="AX69">
        <v>0</v>
      </c>
      <c r="AY69">
        <v>0</v>
      </c>
      <c r="AZ69">
        <v>1</v>
      </c>
      <c r="BA69">
        <v>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4</v>
      </c>
      <c r="BX69">
        <v>0</v>
      </c>
    </row>
    <row r="70" spans="1:76" x14ac:dyDescent="0.2">
      <c r="A70">
        <v>276</v>
      </c>
      <c r="B70">
        <v>224</v>
      </c>
      <c r="C70">
        <v>5350</v>
      </c>
      <c r="D70" s="133">
        <v>1</v>
      </c>
      <c r="H70" s="133">
        <v>1</v>
      </c>
      <c r="I70">
        <v>0</v>
      </c>
      <c r="J70">
        <v>0</v>
      </c>
      <c r="K70">
        <v>3</v>
      </c>
      <c r="L70">
        <v>7</v>
      </c>
      <c r="M70">
        <v>2</v>
      </c>
      <c r="N70">
        <v>3</v>
      </c>
      <c r="O70">
        <v>0</v>
      </c>
      <c r="P70">
        <v>37</v>
      </c>
      <c r="Q70">
        <v>2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2</v>
      </c>
      <c r="AE70">
        <v>2</v>
      </c>
      <c r="AF70">
        <v>5</v>
      </c>
      <c r="AG70">
        <v>29</v>
      </c>
      <c r="AH70">
        <v>148.5</v>
      </c>
      <c r="AI70">
        <v>0</v>
      </c>
      <c r="AJ70">
        <v>35</v>
      </c>
      <c r="AK70">
        <v>0</v>
      </c>
      <c r="AL70">
        <v>48</v>
      </c>
      <c r="AM70">
        <v>4</v>
      </c>
      <c r="AN70">
        <v>2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3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2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3</v>
      </c>
      <c r="BQ70">
        <v>0</v>
      </c>
      <c r="BR70">
        <v>0</v>
      </c>
      <c r="BS70">
        <v>0</v>
      </c>
      <c r="BT70">
        <v>2</v>
      </c>
      <c r="BU70">
        <v>0</v>
      </c>
      <c r="BV70">
        <v>0</v>
      </c>
      <c r="BW70">
        <v>4</v>
      </c>
      <c r="BX70">
        <v>3</v>
      </c>
    </row>
    <row r="71" spans="1:76" x14ac:dyDescent="0.2">
      <c r="A71">
        <v>277</v>
      </c>
      <c r="B71">
        <v>221</v>
      </c>
      <c r="C71">
        <v>5368</v>
      </c>
      <c r="D71" s="133">
        <v>1</v>
      </c>
      <c r="H71" s="133">
        <v>1</v>
      </c>
      <c r="I71">
        <v>18</v>
      </c>
      <c r="J71">
        <v>0</v>
      </c>
      <c r="K71">
        <v>3</v>
      </c>
      <c r="L71">
        <v>6</v>
      </c>
      <c r="M71">
        <v>3</v>
      </c>
      <c r="N71">
        <v>3</v>
      </c>
      <c r="O71">
        <v>3</v>
      </c>
      <c r="P71">
        <v>27</v>
      </c>
      <c r="Q71">
        <v>0</v>
      </c>
      <c r="R71">
        <v>0</v>
      </c>
      <c r="S71">
        <v>0</v>
      </c>
      <c r="T71">
        <v>0</v>
      </c>
      <c r="U71">
        <v>1</v>
      </c>
      <c r="V71">
        <v>3</v>
      </c>
      <c r="W71">
        <v>0</v>
      </c>
      <c r="X71">
        <v>2</v>
      </c>
      <c r="Y71">
        <v>0</v>
      </c>
      <c r="Z71">
        <v>0</v>
      </c>
      <c r="AA71">
        <v>1</v>
      </c>
      <c r="AB71">
        <v>1</v>
      </c>
      <c r="AC71">
        <v>0</v>
      </c>
      <c r="AD71">
        <v>3</v>
      </c>
      <c r="AE71">
        <v>0</v>
      </c>
      <c r="AF71">
        <v>2</v>
      </c>
      <c r="AG71">
        <v>26</v>
      </c>
      <c r="AH71">
        <v>134</v>
      </c>
      <c r="AI71">
        <v>0</v>
      </c>
      <c r="AJ71">
        <v>24</v>
      </c>
      <c r="AK71">
        <v>0</v>
      </c>
      <c r="AL71">
        <v>53</v>
      </c>
      <c r="AM71">
        <v>5</v>
      </c>
      <c r="AN71">
        <v>2</v>
      </c>
      <c r="AO71">
        <v>6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4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2</v>
      </c>
      <c r="BQ71">
        <v>0</v>
      </c>
      <c r="BR71">
        <v>0</v>
      </c>
      <c r="BS71">
        <v>0</v>
      </c>
      <c r="BT71">
        <v>3</v>
      </c>
      <c r="BU71">
        <v>0</v>
      </c>
      <c r="BV71">
        <v>0</v>
      </c>
      <c r="BW71">
        <v>3</v>
      </c>
      <c r="BX71">
        <v>1</v>
      </c>
    </row>
    <row r="72" spans="1:76" x14ac:dyDescent="0.2">
      <c r="A72">
        <v>278</v>
      </c>
      <c r="B72">
        <v>222</v>
      </c>
      <c r="C72">
        <v>5385</v>
      </c>
      <c r="D72" s="133">
        <v>1</v>
      </c>
      <c r="H72" s="133">
        <v>1</v>
      </c>
      <c r="I72">
        <v>13</v>
      </c>
      <c r="J72">
        <v>0</v>
      </c>
      <c r="K72">
        <v>1</v>
      </c>
      <c r="L72">
        <v>8</v>
      </c>
      <c r="M72">
        <v>1</v>
      </c>
      <c r="N72">
        <v>0</v>
      </c>
      <c r="O72">
        <v>0</v>
      </c>
      <c r="P72">
        <v>38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2</v>
      </c>
      <c r="AE72">
        <v>1</v>
      </c>
      <c r="AF72">
        <v>10</v>
      </c>
      <c r="AG72">
        <v>38</v>
      </c>
      <c r="AH72">
        <v>120.5</v>
      </c>
      <c r="AI72">
        <v>0</v>
      </c>
      <c r="AJ72">
        <v>40</v>
      </c>
      <c r="AK72">
        <v>0</v>
      </c>
      <c r="AL72">
        <v>51</v>
      </c>
      <c r="AM72">
        <v>5</v>
      </c>
      <c r="AN72">
        <v>2</v>
      </c>
      <c r="AO72">
        <v>4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2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0</v>
      </c>
      <c r="BV72">
        <v>0</v>
      </c>
      <c r="BW72">
        <v>7</v>
      </c>
      <c r="BX72">
        <v>3</v>
      </c>
    </row>
    <row r="73" spans="1:76" x14ac:dyDescent="0.2">
      <c r="A73">
        <v>279</v>
      </c>
      <c r="B73">
        <v>223</v>
      </c>
      <c r="C73">
        <v>5402</v>
      </c>
      <c r="D73" s="133">
        <v>1</v>
      </c>
      <c r="H73" s="133">
        <v>1</v>
      </c>
      <c r="I73">
        <v>21</v>
      </c>
      <c r="J73">
        <v>0</v>
      </c>
      <c r="K73">
        <v>2</v>
      </c>
      <c r="L73">
        <v>6</v>
      </c>
      <c r="M73">
        <v>0</v>
      </c>
      <c r="N73">
        <v>3</v>
      </c>
      <c r="O73">
        <v>6</v>
      </c>
      <c r="P73">
        <v>37</v>
      </c>
      <c r="Q73">
        <v>1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2</v>
      </c>
      <c r="AC73">
        <v>0</v>
      </c>
      <c r="AD73">
        <v>0</v>
      </c>
      <c r="AE73">
        <v>0</v>
      </c>
      <c r="AF73">
        <v>3</v>
      </c>
      <c r="AG73">
        <v>26</v>
      </c>
      <c r="AH73">
        <v>147</v>
      </c>
      <c r="AI73">
        <v>0</v>
      </c>
      <c r="AJ73">
        <v>44</v>
      </c>
      <c r="AK73">
        <v>0</v>
      </c>
      <c r="AL73">
        <v>63</v>
      </c>
      <c r="AM73">
        <v>3</v>
      </c>
      <c r="AN73">
        <v>3</v>
      </c>
      <c r="AO73">
        <v>3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7</v>
      </c>
      <c r="BX73">
        <v>0</v>
      </c>
    </row>
    <row r="74" spans="1:76" x14ac:dyDescent="0.2">
      <c r="A74">
        <v>280</v>
      </c>
      <c r="B74">
        <v>224</v>
      </c>
      <c r="C74">
        <v>5419</v>
      </c>
      <c r="D74" s="133">
        <v>1</v>
      </c>
      <c r="H74" s="133">
        <v>1</v>
      </c>
      <c r="I74">
        <v>11</v>
      </c>
      <c r="J74">
        <v>0</v>
      </c>
      <c r="K74">
        <v>2</v>
      </c>
      <c r="L74">
        <v>8</v>
      </c>
      <c r="M74">
        <v>1</v>
      </c>
      <c r="N74">
        <v>0</v>
      </c>
      <c r="O74">
        <v>0</v>
      </c>
      <c r="P74">
        <v>28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24</v>
      </c>
      <c r="AG74">
        <v>5</v>
      </c>
      <c r="AH74">
        <v>108</v>
      </c>
      <c r="AI74">
        <v>0</v>
      </c>
      <c r="AJ74">
        <v>19</v>
      </c>
      <c r="AK74">
        <v>0</v>
      </c>
      <c r="AL74">
        <v>49</v>
      </c>
      <c r="AM74">
        <v>2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2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</row>
    <row r="75" spans="1:76" x14ac:dyDescent="0.2">
      <c r="A75">
        <v>281</v>
      </c>
      <c r="B75">
        <v>225</v>
      </c>
      <c r="C75">
        <v>5441</v>
      </c>
      <c r="D75" s="133">
        <v>1</v>
      </c>
      <c r="H75" s="133">
        <v>1</v>
      </c>
      <c r="I75">
        <v>18</v>
      </c>
      <c r="J75">
        <v>0</v>
      </c>
      <c r="K75">
        <v>5</v>
      </c>
      <c r="L75">
        <v>7</v>
      </c>
      <c r="M75">
        <v>2</v>
      </c>
      <c r="N75">
        <v>2</v>
      </c>
      <c r="O75">
        <v>5</v>
      </c>
      <c r="P75">
        <v>52</v>
      </c>
      <c r="Q75">
        <v>1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2</v>
      </c>
      <c r="Y75">
        <v>0</v>
      </c>
      <c r="Z75">
        <v>1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5</v>
      </c>
      <c r="AG75">
        <v>36</v>
      </c>
      <c r="AH75">
        <v>101</v>
      </c>
      <c r="AI75">
        <v>0</v>
      </c>
      <c r="AJ75">
        <v>20</v>
      </c>
      <c r="AK75">
        <v>0</v>
      </c>
      <c r="AL75">
        <v>56</v>
      </c>
      <c r="AM75">
        <v>6</v>
      </c>
      <c r="AN75">
        <v>3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1</v>
      </c>
      <c r="AZ75">
        <v>0</v>
      </c>
      <c r="BA75">
        <v>4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2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11</v>
      </c>
      <c r="BX75">
        <v>3</v>
      </c>
    </row>
    <row r="76" spans="1:76" x14ac:dyDescent="0.2">
      <c r="A76">
        <v>282</v>
      </c>
      <c r="B76">
        <v>226</v>
      </c>
      <c r="C76">
        <v>5462</v>
      </c>
      <c r="D76" s="133">
        <v>1</v>
      </c>
      <c r="H76" s="133">
        <v>1</v>
      </c>
      <c r="I76">
        <v>22</v>
      </c>
      <c r="J76">
        <v>0</v>
      </c>
      <c r="K76">
        <v>2</v>
      </c>
      <c r="L76">
        <v>8</v>
      </c>
      <c r="M76">
        <v>1</v>
      </c>
      <c r="N76">
        <v>2</v>
      </c>
      <c r="O76">
        <v>0</v>
      </c>
      <c r="P76">
        <v>32</v>
      </c>
      <c r="Q76">
        <v>1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</v>
      </c>
      <c r="AE76">
        <v>1</v>
      </c>
      <c r="AF76">
        <v>1</v>
      </c>
      <c r="AG76">
        <v>21</v>
      </c>
      <c r="AH76">
        <v>140</v>
      </c>
      <c r="AI76">
        <v>0</v>
      </c>
      <c r="AJ76">
        <v>38</v>
      </c>
      <c r="AK76">
        <v>1</v>
      </c>
      <c r="AL76">
        <v>47</v>
      </c>
      <c r="AM76">
        <v>5</v>
      </c>
      <c r="AN76">
        <v>4</v>
      </c>
      <c r="AO76">
        <v>3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2</v>
      </c>
      <c r="AW76">
        <v>0</v>
      </c>
      <c r="AX76">
        <v>0</v>
      </c>
      <c r="AY76">
        <v>0</v>
      </c>
      <c r="AZ76">
        <v>0</v>
      </c>
      <c r="BA76">
        <v>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6</v>
      </c>
      <c r="BX76">
        <v>2</v>
      </c>
    </row>
    <row r="77" spans="1:76" x14ac:dyDescent="0.2">
      <c r="A77">
        <v>283</v>
      </c>
      <c r="B77">
        <v>227</v>
      </c>
      <c r="C77">
        <v>5484</v>
      </c>
      <c r="D77" s="133">
        <v>1</v>
      </c>
      <c r="H77" s="133">
        <v>1</v>
      </c>
      <c r="I77">
        <v>23</v>
      </c>
      <c r="J77">
        <v>0</v>
      </c>
      <c r="K77">
        <v>1</v>
      </c>
      <c r="L77">
        <v>9</v>
      </c>
      <c r="M77">
        <v>6</v>
      </c>
      <c r="N77">
        <v>0</v>
      </c>
      <c r="O77">
        <v>0</v>
      </c>
      <c r="P77">
        <v>39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4</v>
      </c>
      <c r="Y77">
        <v>0</v>
      </c>
      <c r="Z77">
        <v>0</v>
      </c>
      <c r="AA77">
        <v>0</v>
      </c>
      <c r="AB77">
        <v>2</v>
      </c>
      <c r="AC77">
        <v>0</v>
      </c>
      <c r="AD77">
        <v>1</v>
      </c>
      <c r="AE77">
        <v>0</v>
      </c>
      <c r="AF77">
        <v>2</v>
      </c>
      <c r="AG77">
        <v>35</v>
      </c>
      <c r="AH77">
        <v>184.5</v>
      </c>
      <c r="AI77">
        <v>1</v>
      </c>
      <c r="AJ77">
        <v>27</v>
      </c>
      <c r="AK77">
        <v>0</v>
      </c>
      <c r="AL77">
        <v>31</v>
      </c>
      <c r="AM77">
        <v>3</v>
      </c>
      <c r="AN77">
        <v>1</v>
      </c>
      <c r="AO77">
        <v>5</v>
      </c>
      <c r="AP77">
        <v>1</v>
      </c>
      <c r="AQ77">
        <v>0</v>
      </c>
      <c r="AR77">
        <v>0</v>
      </c>
      <c r="AS77">
        <v>3</v>
      </c>
      <c r="AT77">
        <v>0</v>
      </c>
      <c r="AU77">
        <v>0</v>
      </c>
      <c r="AV77">
        <v>4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0</v>
      </c>
      <c r="BV77">
        <v>0</v>
      </c>
      <c r="BW77">
        <v>0</v>
      </c>
      <c r="BX77">
        <v>1</v>
      </c>
    </row>
    <row r="78" spans="1:76" x14ac:dyDescent="0.2">
      <c r="A78">
        <v>284</v>
      </c>
      <c r="B78">
        <v>228</v>
      </c>
      <c r="C78">
        <v>5505</v>
      </c>
      <c r="D78" s="133">
        <v>1</v>
      </c>
      <c r="H78" s="133">
        <v>1</v>
      </c>
      <c r="I78">
        <v>28</v>
      </c>
      <c r="J78">
        <v>0</v>
      </c>
      <c r="K78">
        <v>4</v>
      </c>
      <c r="L78">
        <v>9</v>
      </c>
      <c r="M78">
        <v>2</v>
      </c>
      <c r="N78">
        <v>0</v>
      </c>
      <c r="O78">
        <v>2</v>
      </c>
      <c r="P78">
        <v>30</v>
      </c>
      <c r="Q78">
        <v>0</v>
      </c>
      <c r="R78">
        <v>0</v>
      </c>
      <c r="S78">
        <v>0</v>
      </c>
      <c r="T78">
        <v>0</v>
      </c>
      <c r="U78">
        <v>3</v>
      </c>
      <c r="V78">
        <v>1</v>
      </c>
      <c r="W78">
        <v>0</v>
      </c>
      <c r="X78">
        <v>1</v>
      </c>
      <c r="Y78">
        <v>0</v>
      </c>
      <c r="Z78">
        <v>0</v>
      </c>
      <c r="AA78">
        <v>0</v>
      </c>
      <c r="AB78">
        <v>2</v>
      </c>
      <c r="AC78">
        <v>0</v>
      </c>
      <c r="AD78">
        <v>5</v>
      </c>
      <c r="AE78">
        <v>1</v>
      </c>
      <c r="AF78">
        <v>5</v>
      </c>
      <c r="AG78">
        <v>28</v>
      </c>
      <c r="AH78">
        <v>130</v>
      </c>
      <c r="AI78">
        <v>0</v>
      </c>
      <c r="AJ78">
        <v>29</v>
      </c>
      <c r="AK78">
        <v>0</v>
      </c>
      <c r="AL78">
        <v>34</v>
      </c>
      <c r="AM78">
        <v>0</v>
      </c>
      <c r="AN78">
        <v>0</v>
      </c>
      <c r="AO78">
        <v>3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6</v>
      </c>
      <c r="AW78">
        <v>0</v>
      </c>
      <c r="AX78">
        <v>0</v>
      </c>
      <c r="AY78">
        <v>1</v>
      </c>
      <c r="AZ78">
        <v>1</v>
      </c>
      <c r="BA78">
        <v>4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5</v>
      </c>
      <c r="BQ78">
        <v>0</v>
      </c>
      <c r="BR78">
        <v>0</v>
      </c>
      <c r="BS78">
        <v>0</v>
      </c>
      <c r="BT78">
        <v>10</v>
      </c>
      <c r="BU78">
        <v>0</v>
      </c>
      <c r="BV78">
        <v>0</v>
      </c>
      <c r="BW78">
        <v>1</v>
      </c>
      <c r="BX78">
        <v>1</v>
      </c>
    </row>
    <row r="79" spans="1:76" x14ac:dyDescent="0.2">
      <c r="A79">
        <v>285</v>
      </c>
      <c r="B79">
        <v>229</v>
      </c>
      <c r="C79">
        <v>5527</v>
      </c>
      <c r="D79" s="133">
        <v>1</v>
      </c>
      <c r="H79" s="133">
        <v>1</v>
      </c>
      <c r="I79">
        <v>14</v>
      </c>
      <c r="J79">
        <v>0</v>
      </c>
      <c r="K79">
        <v>3</v>
      </c>
      <c r="L79">
        <v>8</v>
      </c>
      <c r="M79">
        <v>4</v>
      </c>
      <c r="N79">
        <v>3</v>
      </c>
      <c r="O79">
        <v>2</v>
      </c>
      <c r="P79">
        <v>23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3</v>
      </c>
      <c r="AE79">
        <v>0</v>
      </c>
      <c r="AF79">
        <v>1</v>
      </c>
      <c r="AG79">
        <v>32</v>
      </c>
      <c r="AH79">
        <v>150</v>
      </c>
      <c r="AI79">
        <v>0</v>
      </c>
      <c r="AJ79">
        <v>22</v>
      </c>
      <c r="AK79">
        <v>0</v>
      </c>
      <c r="AL79">
        <v>35</v>
      </c>
      <c r="AM79">
        <v>4</v>
      </c>
      <c r="AN79">
        <v>4</v>
      </c>
      <c r="AO79">
        <v>4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4</v>
      </c>
      <c r="AW79">
        <v>0</v>
      </c>
      <c r="AX79">
        <v>0</v>
      </c>
      <c r="AY79">
        <v>1</v>
      </c>
      <c r="AZ79">
        <v>1</v>
      </c>
      <c r="BA79">
        <v>4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3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5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3</v>
      </c>
      <c r="BX79">
        <v>1</v>
      </c>
    </row>
    <row r="80" spans="1:76" x14ac:dyDescent="0.2">
      <c r="A80">
        <v>286</v>
      </c>
      <c r="B80">
        <v>234</v>
      </c>
      <c r="C80">
        <v>5539</v>
      </c>
      <c r="D80" s="133">
        <v>1</v>
      </c>
      <c r="H80" s="133">
        <v>1</v>
      </c>
      <c r="I80">
        <v>10</v>
      </c>
      <c r="J80">
        <v>1</v>
      </c>
      <c r="K80">
        <v>0</v>
      </c>
      <c r="L80">
        <v>5</v>
      </c>
      <c r="M80">
        <v>0</v>
      </c>
      <c r="N80">
        <v>0</v>
      </c>
      <c r="O80">
        <v>2</v>
      </c>
      <c r="P80">
        <v>22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1</v>
      </c>
      <c r="X80">
        <v>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6</v>
      </c>
      <c r="AF80">
        <v>82</v>
      </c>
      <c r="AG80">
        <v>3</v>
      </c>
      <c r="AH80">
        <v>86</v>
      </c>
      <c r="AI80">
        <v>0</v>
      </c>
      <c r="AJ80">
        <v>9</v>
      </c>
      <c r="AK80">
        <v>0</v>
      </c>
      <c r="AL80">
        <v>53</v>
      </c>
      <c r="AM80">
        <v>1</v>
      </c>
      <c r="AN80">
        <v>3</v>
      </c>
      <c r="AO80">
        <v>2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2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0</v>
      </c>
      <c r="BX80">
        <v>0</v>
      </c>
    </row>
    <row r="81" spans="1:76" x14ac:dyDescent="0.2">
      <c r="A81">
        <v>287</v>
      </c>
      <c r="B81">
        <v>231</v>
      </c>
      <c r="C81">
        <v>5552</v>
      </c>
      <c r="D81" s="133">
        <v>1</v>
      </c>
      <c r="H81" s="133">
        <v>1</v>
      </c>
      <c r="I81">
        <v>19</v>
      </c>
      <c r="J81">
        <v>0</v>
      </c>
      <c r="K81">
        <v>3</v>
      </c>
      <c r="L81">
        <v>5</v>
      </c>
      <c r="M81">
        <v>0</v>
      </c>
      <c r="N81">
        <v>0</v>
      </c>
      <c r="O81">
        <v>1</v>
      </c>
      <c r="P81">
        <v>23</v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14</v>
      </c>
      <c r="AG81">
        <v>43</v>
      </c>
      <c r="AH81">
        <v>131.5</v>
      </c>
      <c r="AI81">
        <v>0</v>
      </c>
      <c r="AJ81">
        <v>23</v>
      </c>
      <c r="AK81">
        <v>0</v>
      </c>
      <c r="AL81">
        <v>60</v>
      </c>
      <c r="AM81">
        <v>3</v>
      </c>
      <c r="AN81">
        <v>3</v>
      </c>
      <c r="AO81">
        <v>2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2</v>
      </c>
      <c r="AZ81">
        <v>0</v>
      </c>
      <c r="BA81">
        <v>3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4</v>
      </c>
      <c r="BX81">
        <v>2</v>
      </c>
    </row>
    <row r="82" spans="1:76" x14ac:dyDescent="0.2">
      <c r="A82">
        <v>288</v>
      </c>
      <c r="B82">
        <v>232</v>
      </c>
      <c r="C82">
        <v>5564</v>
      </c>
      <c r="D82" s="133">
        <v>1</v>
      </c>
      <c r="H82" s="133">
        <v>1</v>
      </c>
      <c r="I82">
        <v>21</v>
      </c>
      <c r="J82">
        <v>0</v>
      </c>
      <c r="K82">
        <v>0</v>
      </c>
      <c r="L82">
        <v>3</v>
      </c>
      <c r="M82">
        <v>2</v>
      </c>
      <c r="N82">
        <v>2</v>
      </c>
      <c r="O82">
        <v>1</v>
      </c>
      <c r="P82">
        <v>18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7</v>
      </c>
      <c r="AG82">
        <v>22</v>
      </c>
      <c r="AH82">
        <v>164</v>
      </c>
      <c r="AI82">
        <v>0</v>
      </c>
      <c r="AJ82">
        <v>22</v>
      </c>
      <c r="AK82">
        <v>2</v>
      </c>
      <c r="AL82">
        <v>72</v>
      </c>
      <c r="AM82">
        <v>4</v>
      </c>
      <c r="AN82">
        <v>3</v>
      </c>
      <c r="AO82">
        <v>3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2</v>
      </c>
      <c r="AW82">
        <v>0</v>
      </c>
      <c r="AX82">
        <v>0</v>
      </c>
      <c r="AY82">
        <v>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2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10</v>
      </c>
      <c r="BX82">
        <v>0</v>
      </c>
    </row>
    <row r="83" spans="1:76" x14ac:dyDescent="0.2">
      <c r="A83">
        <v>289</v>
      </c>
      <c r="B83">
        <v>233</v>
      </c>
      <c r="C83">
        <v>5577</v>
      </c>
      <c r="D83" s="133">
        <v>1</v>
      </c>
      <c r="H83" s="133">
        <v>1</v>
      </c>
      <c r="I83">
        <v>19</v>
      </c>
      <c r="J83">
        <v>0</v>
      </c>
      <c r="K83">
        <v>2</v>
      </c>
      <c r="L83">
        <v>6</v>
      </c>
      <c r="M83">
        <v>0</v>
      </c>
      <c r="N83">
        <v>0</v>
      </c>
      <c r="O83">
        <v>2</v>
      </c>
      <c r="P83">
        <v>12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6</v>
      </c>
      <c r="AG83">
        <v>31</v>
      </c>
      <c r="AH83">
        <v>157</v>
      </c>
      <c r="AI83">
        <v>0</v>
      </c>
      <c r="AJ83">
        <v>24</v>
      </c>
      <c r="AK83">
        <v>0</v>
      </c>
      <c r="AL83">
        <v>85</v>
      </c>
      <c r="AM83">
        <v>4</v>
      </c>
      <c r="AN83">
        <v>3</v>
      </c>
      <c r="AO83">
        <v>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2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16</v>
      </c>
      <c r="BX83">
        <v>0</v>
      </c>
    </row>
    <row r="84" spans="1:76" x14ac:dyDescent="0.2">
      <c r="A84">
        <v>291</v>
      </c>
      <c r="B84">
        <v>235</v>
      </c>
      <c r="C84">
        <v>5595</v>
      </c>
      <c r="D84" s="133">
        <v>1</v>
      </c>
      <c r="H84" s="133">
        <v>1</v>
      </c>
      <c r="I84">
        <v>13</v>
      </c>
      <c r="J84">
        <v>0</v>
      </c>
      <c r="K84">
        <v>2</v>
      </c>
      <c r="L84">
        <v>6</v>
      </c>
      <c r="M84">
        <v>1</v>
      </c>
      <c r="N84">
        <v>0</v>
      </c>
      <c r="O84">
        <v>2</v>
      </c>
      <c r="P84">
        <v>25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1</v>
      </c>
      <c r="AF84">
        <v>5</v>
      </c>
      <c r="AG84">
        <v>29</v>
      </c>
      <c r="AH84">
        <v>186.5</v>
      </c>
      <c r="AI84">
        <v>0</v>
      </c>
      <c r="AJ84">
        <v>17</v>
      </c>
      <c r="AK84">
        <v>0</v>
      </c>
      <c r="AL84">
        <v>92</v>
      </c>
      <c r="AM84">
        <v>2</v>
      </c>
      <c r="AN84">
        <v>3</v>
      </c>
      <c r="AO84">
        <v>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0</v>
      </c>
      <c r="AX84">
        <v>0</v>
      </c>
      <c r="AY84">
        <v>2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3</v>
      </c>
      <c r="BU84">
        <v>0</v>
      </c>
      <c r="BV84">
        <v>0</v>
      </c>
      <c r="BW84">
        <v>7</v>
      </c>
      <c r="BX84">
        <v>0</v>
      </c>
    </row>
    <row r="85" spans="1:76" x14ac:dyDescent="0.2">
      <c r="A85">
        <v>292</v>
      </c>
      <c r="B85">
        <v>236</v>
      </c>
      <c r="C85">
        <v>5601</v>
      </c>
      <c r="D85" s="133">
        <v>1</v>
      </c>
      <c r="H85" s="133">
        <v>1</v>
      </c>
      <c r="I85">
        <v>12</v>
      </c>
      <c r="J85">
        <v>0</v>
      </c>
      <c r="K85">
        <v>0</v>
      </c>
      <c r="L85">
        <v>0</v>
      </c>
      <c r="M85">
        <v>0</v>
      </c>
      <c r="N85">
        <v>2</v>
      </c>
      <c r="O85">
        <v>1</v>
      </c>
      <c r="P85">
        <v>13</v>
      </c>
      <c r="Q85">
        <v>0</v>
      </c>
      <c r="R85">
        <v>0</v>
      </c>
      <c r="S85">
        <v>0</v>
      </c>
      <c r="T85">
        <v>0</v>
      </c>
      <c r="U85">
        <v>0</v>
      </c>
      <c r="V85">
        <v>2</v>
      </c>
      <c r="W85">
        <v>0</v>
      </c>
      <c r="X85">
        <v>2</v>
      </c>
      <c r="Y85">
        <v>0</v>
      </c>
      <c r="Z85">
        <v>0</v>
      </c>
      <c r="AA85">
        <v>2</v>
      </c>
      <c r="AB85">
        <v>0</v>
      </c>
      <c r="AC85">
        <v>0</v>
      </c>
      <c r="AD85">
        <v>1</v>
      </c>
      <c r="AE85">
        <v>1</v>
      </c>
      <c r="AF85">
        <v>5</v>
      </c>
      <c r="AG85">
        <v>26</v>
      </c>
      <c r="AH85">
        <v>169.5</v>
      </c>
      <c r="AI85">
        <v>0</v>
      </c>
      <c r="AJ85">
        <v>18</v>
      </c>
      <c r="AK85">
        <v>0</v>
      </c>
      <c r="AL85">
        <v>66</v>
      </c>
      <c r="AM85">
        <v>1</v>
      </c>
      <c r="AN85">
        <v>6</v>
      </c>
      <c r="AO85">
        <v>5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1</v>
      </c>
      <c r="AZ85">
        <v>0</v>
      </c>
      <c r="BA85">
        <v>3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7</v>
      </c>
      <c r="BX85">
        <v>4</v>
      </c>
    </row>
    <row r="86" spans="1:76" x14ac:dyDescent="0.2">
      <c r="A86">
        <v>293</v>
      </c>
      <c r="B86">
        <v>237</v>
      </c>
      <c r="C86">
        <v>5607</v>
      </c>
      <c r="D86" s="133">
        <v>1</v>
      </c>
      <c r="H86" s="133">
        <v>1</v>
      </c>
      <c r="I86">
        <v>18</v>
      </c>
      <c r="J86">
        <v>0</v>
      </c>
      <c r="K86">
        <v>3</v>
      </c>
      <c r="L86">
        <v>6</v>
      </c>
      <c r="M86">
        <v>0</v>
      </c>
      <c r="N86">
        <v>1</v>
      </c>
      <c r="O86">
        <v>1</v>
      </c>
      <c r="P86">
        <v>18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2</v>
      </c>
      <c r="Y86">
        <v>0</v>
      </c>
      <c r="Z86">
        <v>0</v>
      </c>
      <c r="AA86">
        <v>0</v>
      </c>
      <c r="AB86">
        <v>1</v>
      </c>
      <c r="AC86">
        <v>0</v>
      </c>
      <c r="AD86">
        <v>2</v>
      </c>
      <c r="AE86">
        <v>0</v>
      </c>
      <c r="AF86">
        <v>11</v>
      </c>
      <c r="AG86">
        <v>36</v>
      </c>
      <c r="AH86">
        <v>142.5</v>
      </c>
      <c r="AI86">
        <v>0</v>
      </c>
      <c r="AJ86">
        <v>15</v>
      </c>
      <c r="AK86">
        <v>0</v>
      </c>
      <c r="AL86">
        <v>80</v>
      </c>
      <c r="AM86">
        <v>3</v>
      </c>
      <c r="AN86">
        <v>3</v>
      </c>
      <c r="AO86">
        <v>6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3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2</v>
      </c>
      <c r="BU86">
        <v>0</v>
      </c>
      <c r="BV86">
        <v>0</v>
      </c>
      <c r="BW86">
        <v>0</v>
      </c>
      <c r="BX86">
        <v>0</v>
      </c>
    </row>
    <row r="87" spans="1:76" x14ac:dyDescent="0.2">
      <c r="A87">
        <v>294</v>
      </c>
      <c r="B87">
        <v>238</v>
      </c>
      <c r="C87">
        <v>5613</v>
      </c>
      <c r="D87" s="133">
        <v>1</v>
      </c>
      <c r="H87" s="133">
        <v>1</v>
      </c>
      <c r="I87">
        <v>22</v>
      </c>
      <c r="J87">
        <v>0</v>
      </c>
      <c r="K87">
        <v>2</v>
      </c>
      <c r="L87">
        <v>1</v>
      </c>
      <c r="M87">
        <v>2</v>
      </c>
      <c r="N87">
        <v>0</v>
      </c>
      <c r="O87">
        <v>2</v>
      </c>
      <c r="P87">
        <v>18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1</v>
      </c>
      <c r="AB87">
        <v>1</v>
      </c>
      <c r="AC87">
        <v>0</v>
      </c>
      <c r="AD87">
        <v>1</v>
      </c>
      <c r="AE87">
        <v>0</v>
      </c>
      <c r="AF87">
        <v>9</v>
      </c>
      <c r="AG87">
        <v>41</v>
      </c>
      <c r="AH87">
        <v>209</v>
      </c>
      <c r="AI87">
        <v>0</v>
      </c>
      <c r="AJ87">
        <v>22</v>
      </c>
      <c r="AK87">
        <v>0</v>
      </c>
      <c r="AL87">
        <v>58</v>
      </c>
      <c r="AM87">
        <v>5</v>
      </c>
      <c r="AN87">
        <v>1</v>
      </c>
      <c r="AO87">
        <v>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2</v>
      </c>
      <c r="AW87">
        <v>0</v>
      </c>
      <c r="AX87">
        <v>0</v>
      </c>
      <c r="AY87">
        <v>1</v>
      </c>
      <c r="AZ87">
        <v>0</v>
      </c>
      <c r="BA87">
        <v>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7</v>
      </c>
      <c r="BX87">
        <v>2</v>
      </c>
    </row>
    <row r="88" spans="1:76" x14ac:dyDescent="0.2">
      <c r="A88">
        <v>295</v>
      </c>
      <c r="B88">
        <v>239</v>
      </c>
      <c r="C88">
        <v>5619</v>
      </c>
      <c r="D88" s="133">
        <v>1</v>
      </c>
      <c r="H88" s="133">
        <v>1</v>
      </c>
      <c r="I88">
        <v>22</v>
      </c>
      <c r="J88">
        <v>0</v>
      </c>
      <c r="K88">
        <v>0</v>
      </c>
      <c r="L88">
        <v>7</v>
      </c>
      <c r="M88">
        <v>1</v>
      </c>
      <c r="N88">
        <v>1</v>
      </c>
      <c r="O88">
        <v>3</v>
      </c>
      <c r="P88">
        <v>17</v>
      </c>
      <c r="Q88">
        <v>1</v>
      </c>
      <c r="R88">
        <v>0</v>
      </c>
      <c r="S88">
        <v>0</v>
      </c>
      <c r="T88">
        <v>0</v>
      </c>
      <c r="U88">
        <v>0</v>
      </c>
      <c r="V88">
        <v>4</v>
      </c>
      <c r="W88">
        <v>0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2</v>
      </c>
      <c r="AE88">
        <v>1</v>
      </c>
      <c r="AF88">
        <v>1</v>
      </c>
      <c r="AG88">
        <v>11</v>
      </c>
      <c r="AH88">
        <v>188.5</v>
      </c>
      <c r="AI88">
        <v>0</v>
      </c>
      <c r="AJ88">
        <v>26</v>
      </c>
      <c r="AK88">
        <v>0</v>
      </c>
      <c r="AL88">
        <v>41</v>
      </c>
      <c r="AM88">
        <v>3</v>
      </c>
      <c r="AN88">
        <v>5</v>
      </c>
      <c r="AO88">
        <v>4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3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4</v>
      </c>
      <c r="BX88">
        <v>4</v>
      </c>
    </row>
    <row r="89" spans="1:76" x14ac:dyDescent="0.2">
      <c r="A89">
        <v>296</v>
      </c>
      <c r="B89">
        <v>244</v>
      </c>
      <c r="C89">
        <v>5658</v>
      </c>
      <c r="D89" s="133">
        <v>1</v>
      </c>
      <c r="H89" s="133">
        <v>1</v>
      </c>
      <c r="I89">
        <v>14</v>
      </c>
      <c r="J89">
        <v>0</v>
      </c>
      <c r="K89">
        <v>1</v>
      </c>
      <c r="L89">
        <v>1</v>
      </c>
      <c r="M89">
        <v>0</v>
      </c>
      <c r="N89">
        <v>0</v>
      </c>
      <c r="O89">
        <v>4</v>
      </c>
      <c r="P89">
        <v>12</v>
      </c>
      <c r="Q89">
        <v>0</v>
      </c>
      <c r="R89">
        <v>0</v>
      </c>
      <c r="S89">
        <v>2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2</v>
      </c>
      <c r="AE89">
        <v>0</v>
      </c>
      <c r="AF89">
        <v>27</v>
      </c>
      <c r="AG89">
        <v>2</v>
      </c>
      <c r="AH89">
        <v>131</v>
      </c>
      <c r="AI89">
        <v>0</v>
      </c>
      <c r="AJ89">
        <v>24</v>
      </c>
      <c r="AK89">
        <v>0</v>
      </c>
      <c r="AL89">
        <v>47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2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</row>
    <row r="90" spans="1:76" x14ac:dyDescent="0.2">
      <c r="A90">
        <v>297</v>
      </c>
      <c r="B90">
        <v>241</v>
      </c>
      <c r="C90">
        <v>5697</v>
      </c>
      <c r="D90" s="133">
        <v>1</v>
      </c>
      <c r="H90" s="133">
        <v>1</v>
      </c>
      <c r="I90">
        <v>24</v>
      </c>
      <c r="J90">
        <v>1</v>
      </c>
      <c r="K90">
        <v>0</v>
      </c>
      <c r="L90">
        <v>2</v>
      </c>
      <c r="M90">
        <v>2</v>
      </c>
      <c r="N90">
        <v>1</v>
      </c>
      <c r="O90">
        <v>2</v>
      </c>
      <c r="P90">
        <v>24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1</v>
      </c>
      <c r="AB90">
        <v>0</v>
      </c>
      <c r="AC90">
        <v>0</v>
      </c>
      <c r="AD90">
        <v>6</v>
      </c>
      <c r="AE90">
        <v>0</v>
      </c>
      <c r="AF90">
        <v>3</v>
      </c>
      <c r="AG90">
        <v>23</v>
      </c>
      <c r="AH90">
        <v>186</v>
      </c>
      <c r="AI90">
        <v>0</v>
      </c>
      <c r="AJ90">
        <v>16</v>
      </c>
      <c r="AK90">
        <v>1</v>
      </c>
      <c r="AL90">
        <v>50</v>
      </c>
      <c r="AM90">
        <v>4</v>
      </c>
      <c r="AN90">
        <v>2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</v>
      </c>
      <c r="BU90">
        <v>0</v>
      </c>
      <c r="BV90">
        <v>0</v>
      </c>
      <c r="BW90">
        <v>3</v>
      </c>
      <c r="BX90">
        <v>0</v>
      </c>
    </row>
    <row r="91" spans="1:76" x14ac:dyDescent="0.2">
      <c r="A91">
        <v>298</v>
      </c>
      <c r="B91">
        <v>242</v>
      </c>
      <c r="C91">
        <v>5736</v>
      </c>
      <c r="D91" s="133">
        <v>1</v>
      </c>
      <c r="H91" s="133">
        <v>1</v>
      </c>
      <c r="I91">
        <v>18</v>
      </c>
      <c r="J91">
        <v>0</v>
      </c>
      <c r="K91">
        <v>2</v>
      </c>
      <c r="L91">
        <v>5</v>
      </c>
      <c r="M91">
        <v>1</v>
      </c>
      <c r="N91">
        <v>1</v>
      </c>
      <c r="O91">
        <v>3</v>
      </c>
      <c r="P91">
        <v>16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2</v>
      </c>
      <c r="AE91">
        <v>0</v>
      </c>
      <c r="AF91">
        <v>8</v>
      </c>
      <c r="AG91">
        <v>20</v>
      </c>
      <c r="AH91">
        <v>212</v>
      </c>
      <c r="AI91">
        <v>0</v>
      </c>
      <c r="AJ91">
        <v>19</v>
      </c>
      <c r="AK91">
        <v>0</v>
      </c>
      <c r="AL91">
        <v>62</v>
      </c>
      <c r="AM91">
        <v>3</v>
      </c>
      <c r="AN91">
        <v>2</v>
      </c>
      <c r="AO91">
        <v>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5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6</v>
      </c>
      <c r="BX91">
        <v>0</v>
      </c>
    </row>
    <row r="92" spans="1:76" x14ac:dyDescent="0.2">
      <c r="A92">
        <v>299</v>
      </c>
      <c r="B92">
        <v>243</v>
      </c>
      <c r="C92">
        <v>5775</v>
      </c>
      <c r="D92" s="133">
        <v>1</v>
      </c>
      <c r="H92" s="133">
        <v>1</v>
      </c>
      <c r="I92">
        <v>25</v>
      </c>
      <c r="J92">
        <v>1</v>
      </c>
      <c r="K92">
        <v>0</v>
      </c>
      <c r="L92">
        <v>6</v>
      </c>
      <c r="M92">
        <v>2</v>
      </c>
      <c r="N92">
        <v>0</v>
      </c>
      <c r="O92">
        <v>3</v>
      </c>
      <c r="P92">
        <v>12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2</v>
      </c>
      <c r="AF92">
        <v>7</v>
      </c>
      <c r="AG92">
        <v>33</v>
      </c>
      <c r="AH92">
        <v>182</v>
      </c>
      <c r="AI92">
        <v>0</v>
      </c>
      <c r="AJ92">
        <v>23</v>
      </c>
      <c r="AK92">
        <v>0</v>
      </c>
      <c r="AL92">
        <v>49</v>
      </c>
      <c r="AM92">
        <v>2</v>
      </c>
      <c r="AN92">
        <v>2</v>
      </c>
      <c r="AO92">
        <v>2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2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2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7</v>
      </c>
      <c r="BX92">
        <v>0</v>
      </c>
    </row>
    <row r="93" spans="1:76" x14ac:dyDescent="0.2">
      <c r="A93">
        <v>301</v>
      </c>
      <c r="B93">
        <v>245</v>
      </c>
      <c r="C93">
        <v>5819</v>
      </c>
      <c r="D93" s="133">
        <v>1</v>
      </c>
      <c r="H93" s="133">
        <v>1</v>
      </c>
      <c r="I93">
        <v>28</v>
      </c>
      <c r="J93">
        <v>0</v>
      </c>
      <c r="K93">
        <v>1</v>
      </c>
      <c r="L93">
        <v>3</v>
      </c>
      <c r="M93">
        <v>0</v>
      </c>
      <c r="N93">
        <v>0</v>
      </c>
      <c r="O93">
        <v>1</v>
      </c>
      <c r="P93">
        <v>24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</v>
      </c>
      <c r="AE93">
        <v>0</v>
      </c>
      <c r="AF93">
        <v>8</v>
      </c>
      <c r="AG93">
        <v>33</v>
      </c>
      <c r="AH93">
        <v>187</v>
      </c>
      <c r="AI93">
        <v>0</v>
      </c>
      <c r="AJ93">
        <v>15</v>
      </c>
      <c r="AK93">
        <v>0</v>
      </c>
      <c r="AL93">
        <v>44</v>
      </c>
      <c r="AM93">
        <v>3</v>
      </c>
      <c r="AN93">
        <v>5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2</v>
      </c>
      <c r="AW93">
        <v>0</v>
      </c>
      <c r="AX93">
        <v>0</v>
      </c>
      <c r="AY93">
        <v>2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2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6</v>
      </c>
      <c r="BX93">
        <v>0</v>
      </c>
    </row>
    <row r="94" spans="1:76" x14ac:dyDescent="0.2">
      <c r="A94">
        <v>302</v>
      </c>
      <c r="B94">
        <v>246</v>
      </c>
      <c r="C94">
        <v>5825</v>
      </c>
      <c r="D94" s="133">
        <v>1</v>
      </c>
      <c r="H94" s="133">
        <v>1</v>
      </c>
      <c r="I94">
        <v>16</v>
      </c>
      <c r="J94">
        <v>0</v>
      </c>
      <c r="K94">
        <v>2</v>
      </c>
      <c r="L94">
        <v>5</v>
      </c>
      <c r="M94">
        <v>0</v>
      </c>
      <c r="N94">
        <v>2</v>
      </c>
      <c r="O94">
        <v>3</v>
      </c>
      <c r="P94">
        <v>20</v>
      </c>
      <c r="Q94">
        <v>0</v>
      </c>
      <c r="R94">
        <v>0</v>
      </c>
      <c r="S94">
        <v>0</v>
      </c>
      <c r="T94">
        <v>0</v>
      </c>
      <c r="U94">
        <v>1</v>
      </c>
      <c r="V94">
        <v>2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4</v>
      </c>
      <c r="AE94">
        <v>0</v>
      </c>
      <c r="AF94">
        <v>3</v>
      </c>
      <c r="AG94">
        <v>19</v>
      </c>
      <c r="AH94">
        <v>216.5</v>
      </c>
      <c r="AI94">
        <v>0</v>
      </c>
      <c r="AJ94">
        <v>29</v>
      </c>
      <c r="AK94">
        <v>0</v>
      </c>
      <c r="AL94">
        <v>29</v>
      </c>
      <c r="AM94">
        <v>3</v>
      </c>
      <c r="AN94">
        <v>4</v>
      </c>
      <c r="AO94">
        <v>1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2</v>
      </c>
      <c r="BX94">
        <v>2</v>
      </c>
    </row>
    <row r="95" spans="1:76" x14ac:dyDescent="0.2">
      <c r="A95">
        <v>303</v>
      </c>
      <c r="B95">
        <v>247</v>
      </c>
      <c r="C95">
        <v>5831</v>
      </c>
      <c r="D95" s="133">
        <v>1</v>
      </c>
      <c r="H95" s="133">
        <v>1</v>
      </c>
      <c r="I95">
        <v>25</v>
      </c>
      <c r="J95">
        <v>1</v>
      </c>
      <c r="K95">
        <v>0</v>
      </c>
      <c r="L95">
        <v>3</v>
      </c>
      <c r="M95">
        <v>3</v>
      </c>
      <c r="N95">
        <v>1</v>
      </c>
      <c r="O95">
        <v>1</v>
      </c>
      <c r="P95">
        <v>29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2</v>
      </c>
      <c r="AC95">
        <v>0</v>
      </c>
      <c r="AD95">
        <v>3</v>
      </c>
      <c r="AE95">
        <v>7</v>
      </c>
      <c r="AF95">
        <v>2</v>
      </c>
      <c r="AG95">
        <v>22</v>
      </c>
      <c r="AH95">
        <v>170</v>
      </c>
      <c r="AI95">
        <v>0</v>
      </c>
      <c r="AJ95">
        <v>23</v>
      </c>
      <c r="AK95">
        <v>0</v>
      </c>
      <c r="AL95">
        <v>32</v>
      </c>
      <c r="AM95">
        <v>0</v>
      </c>
      <c r="AN95">
        <v>6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</v>
      </c>
      <c r="AZ95">
        <v>0</v>
      </c>
      <c r="BA95">
        <v>3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4</v>
      </c>
      <c r="BX95">
        <v>3</v>
      </c>
    </row>
    <row r="96" spans="1:76" x14ac:dyDescent="0.2">
      <c r="A96">
        <v>304</v>
      </c>
      <c r="B96">
        <v>248</v>
      </c>
      <c r="C96">
        <v>5836</v>
      </c>
      <c r="D96" s="133">
        <v>1</v>
      </c>
      <c r="H96" s="133">
        <v>1</v>
      </c>
      <c r="I96">
        <v>18</v>
      </c>
      <c r="J96">
        <v>1</v>
      </c>
      <c r="K96">
        <v>5</v>
      </c>
      <c r="L96">
        <v>4</v>
      </c>
      <c r="M96">
        <v>1</v>
      </c>
      <c r="N96">
        <v>0</v>
      </c>
      <c r="O96">
        <v>4</v>
      </c>
      <c r="P96">
        <v>16</v>
      </c>
      <c r="Q96">
        <v>0</v>
      </c>
      <c r="R96">
        <v>0</v>
      </c>
      <c r="S96">
        <v>0</v>
      </c>
      <c r="T96">
        <v>0</v>
      </c>
      <c r="U96">
        <v>1</v>
      </c>
      <c r="V96">
        <v>2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17</v>
      </c>
      <c r="AG96">
        <v>34</v>
      </c>
      <c r="AH96">
        <v>146</v>
      </c>
      <c r="AI96">
        <v>0</v>
      </c>
      <c r="AJ96">
        <v>22</v>
      </c>
      <c r="AK96">
        <v>1</v>
      </c>
      <c r="AL96">
        <v>38</v>
      </c>
      <c r="AM96">
        <v>4</v>
      </c>
      <c r="AN96">
        <v>4</v>
      </c>
      <c r="AO96">
        <v>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2</v>
      </c>
      <c r="AW96">
        <v>0</v>
      </c>
      <c r="AX96">
        <v>0</v>
      </c>
      <c r="AY96">
        <v>1</v>
      </c>
      <c r="AZ96">
        <v>0</v>
      </c>
      <c r="BA96">
        <v>2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3</v>
      </c>
      <c r="BH96">
        <v>0</v>
      </c>
      <c r="BI96">
        <v>2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3</v>
      </c>
      <c r="BX96">
        <v>6</v>
      </c>
    </row>
    <row r="97" spans="1:76" x14ac:dyDescent="0.2">
      <c r="A97">
        <v>305</v>
      </c>
      <c r="B97">
        <v>249</v>
      </c>
      <c r="C97">
        <v>5842</v>
      </c>
      <c r="D97" s="133">
        <v>1</v>
      </c>
      <c r="H97" s="133">
        <v>1</v>
      </c>
      <c r="I97">
        <v>21</v>
      </c>
      <c r="J97">
        <v>0</v>
      </c>
      <c r="K97">
        <v>0</v>
      </c>
      <c r="L97">
        <v>3</v>
      </c>
      <c r="M97">
        <v>1</v>
      </c>
      <c r="N97">
        <v>1</v>
      </c>
      <c r="O97">
        <v>2</v>
      </c>
      <c r="P97">
        <v>15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0</v>
      </c>
      <c r="X97">
        <v>1</v>
      </c>
      <c r="Y97">
        <v>0</v>
      </c>
      <c r="Z97">
        <v>0</v>
      </c>
      <c r="AA97">
        <v>0</v>
      </c>
      <c r="AB97">
        <v>1</v>
      </c>
      <c r="AC97">
        <v>0</v>
      </c>
      <c r="AD97">
        <v>3</v>
      </c>
      <c r="AE97">
        <v>2</v>
      </c>
      <c r="AF97">
        <v>10</v>
      </c>
      <c r="AG97">
        <v>23</v>
      </c>
      <c r="AH97">
        <v>207.5</v>
      </c>
      <c r="AI97">
        <v>0</v>
      </c>
      <c r="AJ97">
        <v>38</v>
      </c>
      <c r="AK97">
        <v>0</v>
      </c>
      <c r="AL97">
        <v>31</v>
      </c>
      <c r="AM97">
        <v>6</v>
      </c>
      <c r="AN97">
        <v>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2</v>
      </c>
      <c r="AW97">
        <v>0</v>
      </c>
      <c r="AX97">
        <v>0</v>
      </c>
      <c r="AY97">
        <v>2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2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4</v>
      </c>
      <c r="BX97">
        <v>1</v>
      </c>
    </row>
    <row r="98" spans="1:76" x14ac:dyDescent="0.2">
      <c r="A98">
        <v>306</v>
      </c>
      <c r="B98">
        <v>254</v>
      </c>
      <c r="C98">
        <v>5861</v>
      </c>
      <c r="D98" s="133">
        <v>1</v>
      </c>
      <c r="H98" s="133">
        <v>1</v>
      </c>
      <c r="I98">
        <v>27</v>
      </c>
      <c r="J98">
        <v>4</v>
      </c>
      <c r="K98">
        <v>0</v>
      </c>
      <c r="L98">
        <v>1</v>
      </c>
      <c r="M98">
        <v>0</v>
      </c>
      <c r="N98">
        <v>0</v>
      </c>
      <c r="O98">
        <v>3</v>
      </c>
      <c r="P98">
        <v>18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5</v>
      </c>
      <c r="AF98">
        <v>62</v>
      </c>
      <c r="AG98">
        <v>7</v>
      </c>
      <c r="AH98">
        <v>177</v>
      </c>
      <c r="AI98">
        <v>0</v>
      </c>
      <c r="AJ98">
        <v>18</v>
      </c>
      <c r="AK98">
        <v>0</v>
      </c>
      <c r="AL98">
        <v>29</v>
      </c>
      <c r="AM98">
        <v>1</v>
      </c>
      <c r="AN98">
        <v>4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</row>
    <row r="99" spans="1:76" x14ac:dyDescent="0.2">
      <c r="A99">
        <v>307</v>
      </c>
      <c r="B99">
        <v>251</v>
      </c>
      <c r="C99">
        <v>5880</v>
      </c>
      <c r="D99" s="133">
        <v>1</v>
      </c>
      <c r="H99" s="133">
        <v>1</v>
      </c>
      <c r="I99">
        <v>23</v>
      </c>
      <c r="J99">
        <v>1</v>
      </c>
      <c r="K99">
        <v>3</v>
      </c>
      <c r="L99">
        <v>4</v>
      </c>
      <c r="M99">
        <v>0</v>
      </c>
      <c r="N99">
        <v>2</v>
      </c>
      <c r="O99">
        <v>4</v>
      </c>
      <c r="P99">
        <v>22</v>
      </c>
      <c r="Q99">
        <v>0</v>
      </c>
      <c r="R99">
        <v>0</v>
      </c>
      <c r="S99">
        <v>0</v>
      </c>
      <c r="T99">
        <v>0</v>
      </c>
      <c r="U99">
        <v>0</v>
      </c>
      <c r="V99">
        <v>2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3</v>
      </c>
      <c r="AE99">
        <v>3</v>
      </c>
      <c r="AF99">
        <v>11</v>
      </c>
      <c r="AG99">
        <v>33</v>
      </c>
      <c r="AH99">
        <v>156</v>
      </c>
      <c r="AI99">
        <v>0</v>
      </c>
      <c r="AJ99">
        <v>32</v>
      </c>
      <c r="AK99">
        <v>0</v>
      </c>
      <c r="AL99">
        <v>31</v>
      </c>
      <c r="AM99">
        <v>6</v>
      </c>
      <c r="AN99">
        <v>2</v>
      </c>
      <c r="AO99">
        <v>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1</v>
      </c>
      <c r="AZ99">
        <v>0</v>
      </c>
      <c r="BA99">
        <v>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1</v>
      </c>
      <c r="BQ99">
        <v>0</v>
      </c>
      <c r="BR99">
        <v>0</v>
      </c>
      <c r="BS99">
        <v>0</v>
      </c>
      <c r="BT99">
        <v>3</v>
      </c>
      <c r="BU99">
        <v>0</v>
      </c>
      <c r="BV99">
        <v>0</v>
      </c>
      <c r="BW99">
        <v>8</v>
      </c>
      <c r="BX99">
        <v>0</v>
      </c>
    </row>
    <row r="100" spans="1:76" x14ac:dyDescent="0.2">
      <c r="A100">
        <v>308</v>
      </c>
      <c r="B100">
        <v>252</v>
      </c>
      <c r="C100">
        <v>5899</v>
      </c>
      <c r="D100" s="133">
        <v>1</v>
      </c>
      <c r="H100" s="133">
        <v>1</v>
      </c>
      <c r="I100">
        <v>26</v>
      </c>
      <c r="J100">
        <v>1</v>
      </c>
      <c r="K100">
        <v>0</v>
      </c>
      <c r="L100">
        <v>7</v>
      </c>
      <c r="M100">
        <v>1</v>
      </c>
      <c r="N100">
        <v>0</v>
      </c>
      <c r="O100">
        <v>1</v>
      </c>
      <c r="P100">
        <v>16</v>
      </c>
      <c r="Q100">
        <v>2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3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2</v>
      </c>
      <c r="AE100">
        <v>2</v>
      </c>
      <c r="AF100">
        <v>7</v>
      </c>
      <c r="AG100">
        <v>55</v>
      </c>
      <c r="AH100">
        <v>166.5</v>
      </c>
      <c r="AI100">
        <v>0</v>
      </c>
      <c r="AJ100">
        <v>18</v>
      </c>
      <c r="AK100">
        <v>0</v>
      </c>
      <c r="AL100">
        <v>16</v>
      </c>
      <c r="AM100">
        <v>0</v>
      </c>
      <c r="AN100">
        <v>4</v>
      </c>
      <c r="AO100">
        <v>3</v>
      </c>
      <c r="AP100">
        <v>0</v>
      </c>
      <c r="AQ100">
        <v>0</v>
      </c>
      <c r="AR100">
        <v>4</v>
      </c>
      <c r="AS100">
        <v>2</v>
      </c>
      <c r="AT100">
        <v>0</v>
      </c>
      <c r="AU100">
        <v>0</v>
      </c>
      <c r="AV100">
        <v>4</v>
      </c>
      <c r="AW100">
        <v>0</v>
      </c>
      <c r="AX100">
        <v>0</v>
      </c>
      <c r="AY100">
        <v>2</v>
      </c>
      <c r="AZ100">
        <v>0</v>
      </c>
      <c r="BA100">
        <v>4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2</v>
      </c>
      <c r="BU100">
        <v>0</v>
      </c>
      <c r="BV100">
        <v>0</v>
      </c>
      <c r="BW100">
        <v>2</v>
      </c>
      <c r="BX100">
        <v>2</v>
      </c>
    </row>
    <row r="101" spans="1:76" x14ac:dyDescent="0.2">
      <c r="A101">
        <v>309</v>
      </c>
      <c r="B101">
        <v>253</v>
      </c>
      <c r="C101">
        <v>5917</v>
      </c>
      <c r="D101" s="133">
        <v>1</v>
      </c>
      <c r="H101" s="133">
        <v>1</v>
      </c>
      <c r="I101">
        <v>16</v>
      </c>
      <c r="J101">
        <v>0</v>
      </c>
      <c r="K101">
        <v>4</v>
      </c>
      <c r="L101">
        <v>6</v>
      </c>
      <c r="M101">
        <v>0</v>
      </c>
      <c r="N101">
        <v>0</v>
      </c>
      <c r="O101">
        <v>0</v>
      </c>
      <c r="P101">
        <v>12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1</v>
      </c>
      <c r="AE101">
        <v>0</v>
      </c>
      <c r="AF101">
        <v>7</v>
      </c>
      <c r="AG101">
        <v>32</v>
      </c>
      <c r="AH101">
        <v>215.5</v>
      </c>
      <c r="AI101">
        <v>0</v>
      </c>
      <c r="AJ101">
        <v>31</v>
      </c>
      <c r="AK101">
        <v>0</v>
      </c>
      <c r="AL101">
        <v>14</v>
      </c>
      <c r="AM101">
        <v>2</v>
      </c>
      <c r="AN101">
        <v>5</v>
      </c>
      <c r="AO101">
        <v>4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1</v>
      </c>
      <c r="BX101">
        <v>3</v>
      </c>
    </row>
    <row r="102" spans="1:76" x14ac:dyDescent="0.2">
      <c r="A102">
        <v>311</v>
      </c>
      <c r="B102">
        <v>255</v>
      </c>
      <c r="C102">
        <v>5951</v>
      </c>
      <c r="D102" s="133">
        <v>1</v>
      </c>
      <c r="H102" s="133">
        <v>1</v>
      </c>
      <c r="I102">
        <v>7</v>
      </c>
      <c r="J102">
        <v>0</v>
      </c>
      <c r="K102">
        <v>2</v>
      </c>
      <c r="L102">
        <v>2</v>
      </c>
      <c r="M102">
        <v>3</v>
      </c>
      <c r="N102">
        <v>0</v>
      </c>
      <c r="O102">
        <v>0</v>
      </c>
      <c r="P102">
        <v>21</v>
      </c>
      <c r="Q102">
        <v>1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2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2</v>
      </c>
      <c r="AG102">
        <v>38</v>
      </c>
      <c r="AH102">
        <v>211.5</v>
      </c>
      <c r="AI102">
        <v>0</v>
      </c>
      <c r="AJ102">
        <v>19</v>
      </c>
      <c r="AK102">
        <v>0</v>
      </c>
      <c r="AL102">
        <v>11</v>
      </c>
      <c r="AM102">
        <v>1</v>
      </c>
      <c r="AN102">
        <v>1</v>
      </c>
      <c r="AO102">
        <v>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3</v>
      </c>
      <c r="BX102">
        <v>1</v>
      </c>
    </row>
    <row r="103" spans="1:76" x14ac:dyDescent="0.2">
      <c r="A103">
        <v>312</v>
      </c>
      <c r="B103">
        <v>256</v>
      </c>
      <c r="C103">
        <v>5966</v>
      </c>
      <c r="D103" s="133">
        <v>1</v>
      </c>
      <c r="H103" s="133">
        <v>1</v>
      </c>
      <c r="I103">
        <v>15</v>
      </c>
      <c r="J103">
        <v>0</v>
      </c>
      <c r="K103">
        <v>2</v>
      </c>
      <c r="L103">
        <v>2</v>
      </c>
      <c r="M103">
        <v>0</v>
      </c>
      <c r="N103">
        <v>1</v>
      </c>
      <c r="O103">
        <v>2</v>
      </c>
      <c r="P103">
        <v>25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3</v>
      </c>
      <c r="AE103">
        <v>0</v>
      </c>
      <c r="AF103">
        <v>11</v>
      </c>
      <c r="AG103">
        <v>49</v>
      </c>
      <c r="AH103">
        <v>157.5</v>
      </c>
      <c r="AI103">
        <v>0</v>
      </c>
      <c r="AJ103">
        <v>21</v>
      </c>
      <c r="AK103">
        <v>0</v>
      </c>
      <c r="AL103">
        <v>15</v>
      </c>
      <c r="AM103">
        <v>3</v>
      </c>
      <c r="AN103">
        <v>2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2</v>
      </c>
      <c r="AW103">
        <v>0</v>
      </c>
      <c r="AX103">
        <v>0</v>
      </c>
      <c r="AY103">
        <v>1</v>
      </c>
      <c r="AZ103">
        <v>0</v>
      </c>
      <c r="BA103">
        <v>3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2</v>
      </c>
      <c r="BX103">
        <v>1</v>
      </c>
    </row>
    <row r="104" spans="1:76" x14ac:dyDescent="0.2">
      <c r="A104">
        <v>313</v>
      </c>
      <c r="B104">
        <v>257</v>
      </c>
      <c r="C104">
        <v>5981</v>
      </c>
      <c r="D104" s="133">
        <v>1</v>
      </c>
      <c r="H104" s="133">
        <v>1</v>
      </c>
      <c r="I104">
        <v>15</v>
      </c>
      <c r="J104">
        <v>0</v>
      </c>
      <c r="K104">
        <v>1</v>
      </c>
      <c r="L104">
        <v>6</v>
      </c>
      <c r="M104">
        <v>0</v>
      </c>
      <c r="N104">
        <v>0</v>
      </c>
      <c r="O104">
        <v>2</v>
      </c>
      <c r="P104">
        <v>14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14</v>
      </c>
      <c r="AG104">
        <v>38</v>
      </c>
      <c r="AH104">
        <v>217</v>
      </c>
      <c r="AI104">
        <v>0</v>
      </c>
      <c r="AJ104">
        <v>27</v>
      </c>
      <c r="AK104">
        <v>0</v>
      </c>
      <c r="AL104">
        <v>15</v>
      </c>
      <c r="AM104">
        <v>2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3</v>
      </c>
      <c r="BU104">
        <v>0</v>
      </c>
      <c r="BV104">
        <v>0</v>
      </c>
      <c r="BW104">
        <v>3</v>
      </c>
      <c r="BX104">
        <v>0</v>
      </c>
    </row>
    <row r="105" spans="1:76" x14ac:dyDescent="0.2">
      <c r="A105">
        <v>314</v>
      </c>
      <c r="B105">
        <v>258</v>
      </c>
      <c r="C105">
        <v>5996</v>
      </c>
      <c r="D105" s="133">
        <v>1</v>
      </c>
      <c r="H105" s="133">
        <v>1</v>
      </c>
      <c r="I105">
        <v>10</v>
      </c>
      <c r="J105">
        <v>0</v>
      </c>
      <c r="K105">
        <v>2</v>
      </c>
      <c r="L105">
        <v>1</v>
      </c>
      <c r="M105">
        <v>0</v>
      </c>
      <c r="N105">
        <v>0</v>
      </c>
      <c r="O105">
        <v>3</v>
      </c>
      <c r="P105">
        <v>30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13</v>
      </c>
      <c r="AG105">
        <v>32</v>
      </c>
      <c r="AH105">
        <v>185</v>
      </c>
      <c r="AI105">
        <v>0</v>
      </c>
      <c r="AJ105">
        <v>27</v>
      </c>
      <c r="AK105">
        <v>0</v>
      </c>
      <c r="AL105">
        <v>8</v>
      </c>
      <c r="AM105">
        <v>6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3</v>
      </c>
      <c r="BX105">
        <v>3</v>
      </c>
    </row>
    <row r="106" spans="1:76" x14ac:dyDescent="0.2">
      <c r="A106">
        <v>315</v>
      </c>
      <c r="B106">
        <v>259</v>
      </c>
      <c r="C106">
        <v>6011</v>
      </c>
      <c r="D106" s="133">
        <v>1</v>
      </c>
      <c r="H106" s="133">
        <v>1</v>
      </c>
      <c r="I106">
        <v>15</v>
      </c>
      <c r="J106">
        <v>0</v>
      </c>
      <c r="K106">
        <v>5</v>
      </c>
      <c r="L106">
        <v>1</v>
      </c>
      <c r="M106">
        <v>1</v>
      </c>
      <c r="N106">
        <v>1</v>
      </c>
      <c r="O106">
        <v>0</v>
      </c>
      <c r="P106">
        <v>23</v>
      </c>
      <c r="Q106">
        <v>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7</v>
      </c>
      <c r="AG106">
        <v>23</v>
      </c>
      <c r="AH106">
        <v>216.5</v>
      </c>
      <c r="AI106">
        <v>0</v>
      </c>
      <c r="AJ106">
        <v>16</v>
      </c>
      <c r="AK106">
        <v>0</v>
      </c>
      <c r="AL106">
        <v>8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5</v>
      </c>
      <c r="BU106">
        <v>0</v>
      </c>
      <c r="BV106">
        <v>0</v>
      </c>
      <c r="BW106">
        <v>2</v>
      </c>
      <c r="BX106">
        <v>1</v>
      </c>
    </row>
    <row r="107" spans="1:76" x14ac:dyDescent="0.2">
      <c r="A107">
        <v>316</v>
      </c>
      <c r="B107">
        <v>264</v>
      </c>
      <c r="C107">
        <v>6031</v>
      </c>
      <c r="D107" s="133">
        <v>1</v>
      </c>
      <c r="H107" s="133">
        <v>1</v>
      </c>
      <c r="I107">
        <v>17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18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</v>
      </c>
      <c r="AE107">
        <v>0</v>
      </c>
      <c r="AF107">
        <v>33.5</v>
      </c>
      <c r="AG107">
        <v>5</v>
      </c>
      <c r="AH107">
        <v>172</v>
      </c>
      <c r="AI107">
        <v>0</v>
      </c>
      <c r="AJ107">
        <v>17</v>
      </c>
      <c r="AK107">
        <v>0</v>
      </c>
      <c r="AL107">
        <v>2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4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</row>
    <row r="108" spans="1:76" x14ac:dyDescent="0.2">
      <c r="A108">
        <v>317</v>
      </c>
      <c r="B108">
        <v>261</v>
      </c>
      <c r="C108">
        <v>6051</v>
      </c>
      <c r="D108" s="133">
        <v>1</v>
      </c>
      <c r="H108" s="133">
        <v>1</v>
      </c>
      <c r="I108">
        <v>14</v>
      </c>
      <c r="J108">
        <v>0</v>
      </c>
      <c r="K108">
        <v>0</v>
      </c>
      <c r="L108">
        <v>3</v>
      </c>
      <c r="M108">
        <v>0</v>
      </c>
      <c r="N108">
        <v>3</v>
      </c>
      <c r="O108">
        <v>5</v>
      </c>
      <c r="P108">
        <v>35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2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9</v>
      </c>
      <c r="AG108">
        <v>52</v>
      </c>
      <c r="AH108">
        <v>179.5</v>
      </c>
      <c r="AI108">
        <v>0</v>
      </c>
      <c r="AJ108">
        <v>22</v>
      </c>
      <c r="AK108">
        <v>0</v>
      </c>
      <c r="AL108">
        <v>7</v>
      </c>
      <c r="AM108">
        <v>0</v>
      </c>
      <c r="AN108">
        <v>4</v>
      </c>
      <c r="AO108">
        <v>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4</v>
      </c>
      <c r="BX108">
        <v>1</v>
      </c>
    </row>
    <row r="109" spans="1:76" x14ac:dyDescent="0.2">
      <c r="A109">
        <v>326</v>
      </c>
      <c r="B109">
        <v>274</v>
      </c>
      <c r="C109">
        <v>6159</v>
      </c>
      <c r="D109" s="133">
        <v>1</v>
      </c>
      <c r="H109" s="133">
        <v>1</v>
      </c>
      <c r="I109">
        <v>11</v>
      </c>
      <c r="J109">
        <v>0</v>
      </c>
      <c r="K109">
        <v>0</v>
      </c>
      <c r="L109">
        <v>8</v>
      </c>
      <c r="M109">
        <v>0</v>
      </c>
      <c r="N109">
        <v>0</v>
      </c>
      <c r="O109">
        <v>1</v>
      </c>
      <c r="P109">
        <v>22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2</v>
      </c>
      <c r="AE109">
        <v>3</v>
      </c>
      <c r="AF109">
        <v>73</v>
      </c>
      <c r="AG109">
        <v>7</v>
      </c>
      <c r="AH109">
        <v>143</v>
      </c>
      <c r="AI109">
        <v>0</v>
      </c>
      <c r="AJ109">
        <v>13</v>
      </c>
      <c r="AK109">
        <v>0</v>
      </c>
      <c r="AL109">
        <v>4</v>
      </c>
      <c r="AM109">
        <v>4</v>
      </c>
      <c r="AN109">
        <v>3</v>
      </c>
      <c r="AO109">
        <v>2</v>
      </c>
      <c r="AP109">
        <v>0</v>
      </c>
      <c r="AQ109">
        <v>0</v>
      </c>
      <c r="AR109">
        <v>0</v>
      </c>
      <c r="AS109">
        <v>5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</v>
      </c>
      <c r="BW109">
        <v>0</v>
      </c>
      <c r="BX109">
        <v>0</v>
      </c>
    </row>
    <row r="110" spans="1:76" x14ac:dyDescent="0.2">
      <c r="A110">
        <v>336</v>
      </c>
      <c r="B110">
        <v>284</v>
      </c>
      <c r="C110">
        <v>6352</v>
      </c>
      <c r="D110" s="133">
        <v>1</v>
      </c>
      <c r="H110" s="133">
        <v>1</v>
      </c>
      <c r="I110">
        <v>10</v>
      </c>
      <c r="J110">
        <v>0</v>
      </c>
      <c r="K110">
        <v>0</v>
      </c>
      <c r="L110">
        <v>3</v>
      </c>
      <c r="M110">
        <v>0</v>
      </c>
      <c r="N110">
        <v>0</v>
      </c>
      <c r="O110">
        <v>1</v>
      </c>
      <c r="P110">
        <v>16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44</v>
      </c>
      <c r="AG110">
        <v>6</v>
      </c>
      <c r="AH110">
        <v>153.5</v>
      </c>
      <c r="AI110">
        <v>0</v>
      </c>
      <c r="AJ110">
        <v>20</v>
      </c>
      <c r="AK110">
        <v>0</v>
      </c>
      <c r="AL110">
        <v>1</v>
      </c>
      <c r="AM110">
        <v>3</v>
      </c>
      <c r="AN110">
        <v>0</v>
      </c>
      <c r="AO110">
        <v>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2</v>
      </c>
      <c r="BW110">
        <v>0</v>
      </c>
      <c r="BX110">
        <v>0</v>
      </c>
    </row>
    <row r="111" spans="1:76" x14ac:dyDescent="0.2">
      <c r="A111">
        <v>346</v>
      </c>
      <c r="B111">
        <v>294</v>
      </c>
      <c r="C111">
        <v>6565</v>
      </c>
      <c r="D111" s="133">
        <v>1</v>
      </c>
      <c r="H111" s="133">
        <v>1</v>
      </c>
      <c r="I111">
        <v>14</v>
      </c>
      <c r="J111">
        <v>3</v>
      </c>
      <c r="K111">
        <v>0</v>
      </c>
      <c r="L111">
        <v>3</v>
      </c>
      <c r="M111">
        <v>0</v>
      </c>
      <c r="N111">
        <v>0</v>
      </c>
      <c r="O111">
        <v>3</v>
      </c>
      <c r="P111">
        <v>51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7</v>
      </c>
      <c r="AE111">
        <v>2</v>
      </c>
      <c r="AF111">
        <v>69</v>
      </c>
      <c r="AG111">
        <v>4</v>
      </c>
      <c r="AH111">
        <v>126</v>
      </c>
      <c r="AI111">
        <v>0</v>
      </c>
      <c r="AJ111">
        <v>18</v>
      </c>
      <c r="AK111">
        <v>0</v>
      </c>
      <c r="AL111">
        <v>0</v>
      </c>
      <c r="AM111">
        <v>0</v>
      </c>
      <c r="AN111">
        <v>3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17</v>
      </c>
      <c r="BC111">
        <v>0</v>
      </c>
      <c r="BD111">
        <v>4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</row>
    <row r="112" spans="1:76" x14ac:dyDescent="0.2">
      <c r="A112">
        <v>356</v>
      </c>
      <c r="B112">
        <v>305</v>
      </c>
      <c r="C112">
        <v>6655</v>
      </c>
      <c r="D112" s="133">
        <v>1</v>
      </c>
      <c r="H112" s="133">
        <v>1</v>
      </c>
      <c r="I112">
        <v>5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2</v>
      </c>
      <c r="P112">
        <v>36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5</v>
      </c>
      <c r="AE112">
        <v>0</v>
      </c>
      <c r="AF112">
        <v>20</v>
      </c>
      <c r="AG112">
        <v>5</v>
      </c>
      <c r="AH112">
        <v>149</v>
      </c>
      <c r="AI112">
        <v>0</v>
      </c>
      <c r="AJ112">
        <v>31</v>
      </c>
      <c r="AK112">
        <v>0</v>
      </c>
      <c r="AL112">
        <v>0</v>
      </c>
      <c r="AM112">
        <v>1</v>
      </c>
      <c r="AN112">
        <v>0</v>
      </c>
      <c r="AO112">
        <v>2</v>
      </c>
      <c r="AP112">
        <v>0</v>
      </c>
      <c r="AQ112">
        <v>0</v>
      </c>
      <c r="AR112">
        <v>0</v>
      </c>
      <c r="AS112">
        <v>2</v>
      </c>
      <c r="AT112">
        <v>0</v>
      </c>
      <c r="AU112">
        <v>0</v>
      </c>
      <c r="AV112">
        <v>4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</row>
    <row r="113" spans="1:121" x14ac:dyDescent="0.2">
      <c r="A113">
        <v>366</v>
      </c>
      <c r="B113">
        <v>315</v>
      </c>
      <c r="C113">
        <v>6923</v>
      </c>
      <c r="D113" s="133">
        <v>1</v>
      </c>
      <c r="H113" s="133">
        <v>1</v>
      </c>
      <c r="I113">
        <v>16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</v>
      </c>
      <c r="P113">
        <v>35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</v>
      </c>
      <c r="AE113">
        <v>0.5</v>
      </c>
      <c r="AF113">
        <v>16.5</v>
      </c>
      <c r="AG113">
        <v>5</v>
      </c>
      <c r="AH113">
        <v>176</v>
      </c>
      <c r="AI113">
        <v>0</v>
      </c>
      <c r="AJ113">
        <v>13</v>
      </c>
      <c r="AK113">
        <v>0</v>
      </c>
      <c r="AL113">
        <v>0</v>
      </c>
      <c r="AM113">
        <v>2</v>
      </c>
      <c r="AN113">
        <v>1</v>
      </c>
      <c r="AO113">
        <v>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3</v>
      </c>
      <c r="AW113">
        <v>1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2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</row>
    <row r="114" spans="1:121" x14ac:dyDescent="0.2">
      <c r="A114">
        <v>376</v>
      </c>
      <c r="B114">
        <v>325</v>
      </c>
      <c r="C114">
        <v>7265</v>
      </c>
      <c r="D114" s="133">
        <v>1</v>
      </c>
      <c r="H114" s="133">
        <v>1</v>
      </c>
      <c r="I114">
        <v>14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64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11</v>
      </c>
      <c r="AG114">
        <v>7</v>
      </c>
      <c r="AH114">
        <v>158.5</v>
      </c>
      <c r="AI114">
        <v>0</v>
      </c>
      <c r="AJ114">
        <v>5</v>
      </c>
      <c r="AK114">
        <v>0</v>
      </c>
      <c r="AL114">
        <v>1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5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</row>
    <row r="115" spans="1:121" x14ac:dyDescent="0.2">
      <c r="A115">
        <v>386</v>
      </c>
      <c r="B115">
        <v>335</v>
      </c>
      <c r="C115">
        <v>7444</v>
      </c>
      <c r="D115" s="133">
        <v>1</v>
      </c>
      <c r="H115" s="133">
        <v>1</v>
      </c>
      <c r="I115">
        <v>24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110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2</v>
      </c>
      <c r="AE115">
        <v>0</v>
      </c>
      <c r="AF115">
        <v>3</v>
      </c>
      <c r="AG115">
        <v>1</v>
      </c>
      <c r="AH115">
        <v>114</v>
      </c>
      <c r="AI115">
        <v>0</v>
      </c>
      <c r="AJ115">
        <v>16</v>
      </c>
      <c r="AK115">
        <v>1</v>
      </c>
      <c r="AL115">
        <v>0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6</v>
      </c>
      <c r="AW115">
        <v>0</v>
      </c>
      <c r="AX115">
        <v>0</v>
      </c>
      <c r="AY115">
        <v>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2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2</v>
      </c>
      <c r="BW115">
        <v>0</v>
      </c>
      <c r="BX115">
        <v>0</v>
      </c>
    </row>
    <row r="116" spans="1:121" x14ac:dyDescent="0.2">
      <c r="A116">
        <v>394</v>
      </c>
      <c r="B116">
        <v>343</v>
      </c>
      <c r="C116">
        <v>7652</v>
      </c>
      <c r="D116" s="133">
        <v>1</v>
      </c>
      <c r="H116" s="133">
        <v>1</v>
      </c>
      <c r="I116">
        <v>20</v>
      </c>
      <c r="J116">
        <v>4.5</v>
      </c>
      <c r="K116">
        <v>0</v>
      </c>
      <c r="L116">
        <v>0</v>
      </c>
      <c r="M116">
        <v>3</v>
      </c>
      <c r="N116">
        <v>3</v>
      </c>
      <c r="P116">
        <v>43</v>
      </c>
      <c r="Q116">
        <v>0</v>
      </c>
      <c r="R116">
        <v>0</v>
      </c>
      <c r="S116">
        <v>0</v>
      </c>
      <c r="T116">
        <v>0</v>
      </c>
      <c r="U116">
        <v>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</v>
      </c>
      <c r="AE116">
        <v>11.5</v>
      </c>
      <c r="AF116">
        <v>33.5</v>
      </c>
      <c r="AG116">
        <v>8</v>
      </c>
      <c r="AH116">
        <v>189</v>
      </c>
      <c r="AI116">
        <v>0</v>
      </c>
      <c r="AJ116">
        <v>10</v>
      </c>
      <c r="AK116">
        <v>0</v>
      </c>
      <c r="AL116">
        <v>2</v>
      </c>
      <c r="AM116">
        <v>1</v>
      </c>
      <c r="AN116">
        <v>2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1</v>
      </c>
      <c r="AZ116">
        <v>0</v>
      </c>
      <c r="BA116">
        <v>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</v>
      </c>
      <c r="BW116">
        <v>0</v>
      </c>
      <c r="BX116">
        <v>3</v>
      </c>
    </row>
    <row r="117" spans="1:121" x14ac:dyDescent="0.2">
      <c r="A117">
        <v>404</v>
      </c>
      <c r="B117">
        <v>353</v>
      </c>
      <c r="C117">
        <v>7813</v>
      </c>
      <c r="D117" s="133">
        <v>1</v>
      </c>
      <c r="H117" s="133">
        <v>1</v>
      </c>
      <c r="I117">
        <v>35</v>
      </c>
      <c r="J117">
        <v>4</v>
      </c>
      <c r="K117">
        <v>0</v>
      </c>
      <c r="L117">
        <v>0</v>
      </c>
      <c r="M117">
        <v>0</v>
      </c>
      <c r="N117">
        <v>2</v>
      </c>
      <c r="P117">
        <v>72</v>
      </c>
      <c r="Q117">
        <v>0</v>
      </c>
      <c r="R117">
        <v>0</v>
      </c>
      <c r="S117">
        <v>0</v>
      </c>
      <c r="T117">
        <v>0</v>
      </c>
      <c r="U117">
        <v>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</v>
      </c>
      <c r="AE117">
        <v>8.5</v>
      </c>
      <c r="AF117">
        <v>31</v>
      </c>
      <c r="AG117">
        <v>18.5</v>
      </c>
      <c r="AH117">
        <v>154</v>
      </c>
      <c r="AI117">
        <v>0</v>
      </c>
      <c r="AJ117">
        <v>12</v>
      </c>
      <c r="AK117">
        <v>0</v>
      </c>
      <c r="AL117">
        <v>0</v>
      </c>
      <c r="AM117">
        <v>2</v>
      </c>
      <c r="AN117">
        <v>5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5</v>
      </c>
      <c r="BW117">
        <v>0</v>
      </c>
      <c r="BX117">
        <v>3</v>
      </c>
    </row>
    <row r="118" spans="1:121" x14ac:dyDescent="0.2">
      <c r="A118">
        <v>414</v>
      </c>
      <c r="B118">
        <v>363</v>
      </c>
      <c r="C118">
        <v>8101</v>
      </c>
      <c r="D118" s="133">
        <v>1</v>
      </c>
      <c r="H118" s="133">
        <v>1</v>
      </c>
      <c r="I118">
        <v>31</v>
      </c>
      <c r="J118">
        <v>6</v>
      </c>
      <c r="K118">
        <v>0</v>
      </c>
      <c r="L118">
        <v>0</v>
      </c>
      <c r="M118">
        <v>1</v>
      </c>
      <c r="N118">
        <v>2</v>
      </c>
      <c r="P118">
        <v>83</v>
      </c>
      <c r="Q118">
        <v>0</v>
      </c>
      <c r="R118">
        <v>0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4</v>
      </c>
      <c r="AE118">
        <v>9.5</v>
      </c>
      <c r="AF118">
        <v>13</v>
      </c>
      <c r="AG118">
        <v>15</v>
      </c>
      <c r="AH118">
        <v>145.5</v>
      </c>
      <c r="AI118">
        <v>0</v>
      </c>
      <c r="AJ118">
        <v>6</v>
      </c>
      <c r="AK118">
        <v>0</v>
      </c>
      <c r="AL118">
        <v>0</v>
      </c>
      <c r="AM118">
        <v>14</v>
      </c>
      <c r="AN118">
        <v>4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4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3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9</v>
      </c>
    </row>
    <row r="119" spans="1:121" x14ac:dyDescent="0.2">
      <c r="A119">
        <v>424</v>
      </c>
      <c r="B119">
        <v>373</v>
      </c>
      <c r="C119">
        <v>8273</v>
      </c>
      <c r="D119" s="133">
        <v>1</v>
      </c>
      <c r="H119" s="133">
        <v>1</v>
      </c>
      <c r="I119">
        <v>30</v>
      </c>
      <c r="J119">
        <v>9</v>
      </c>
      <c r="K119">
        <v>0</v>
      </c>
      <c r="L119">
        <v>0</v>
      </c>
      <c r="M119">
        <v>2</v>
      </c>
      <c r="N119">
        <v>4</v>
      </c>
      <c r="P119">
        <v>51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0</v>
      </c>
      <c r="AA119">
        <v>1</v>
      </c>
      <c r="AB119">
        <v>0</v>
      </c>
      <c r="AC119">
        <v>0</v>
      </c>
      <c r="AD119">
        <v>5</v>
      </c>
      <c r="AE119">
        <v>5</v>
      </c>
      <c r="AF119">
        <v>31</v>
      </c>
      <c r="AG119">
        <v>11</v>
      </c>
      <c r="AH119">
        <v>175.5</v>
      </c>
      <c r="AI119">
        <v>0</v>
      </c>
      <c r="AJ119">
        <v>16</v>
      </c>
      <c r="AK119">
        <v>0</v>
      </c>
      <c r="AL119">
        <v>0</v>
      </c>
      <c r="AM119">
        <v>1</v>
      </c>
      <c r="AN119">
        <v>10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3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3</v>
      </c>
    </row>
    <row r="120" spans="1:121" x14ac:dyDescent="0.2">
      <c r="A120">
        <v>434</v>
      </c>
      <c r="B120">
        <v>383</v>
      </c>
      <c r="C120">
        <v>8426</v>
      </c>
      <c r="D120" s="133">
        <v>1</v>
      </c>
      <c r="H120" s="133">
        <v>1</v>
      </c>
      <c r="I120">
        <v>43</v>
      </c>
      <c r="J120">
        <v>10.5</v>
      </c>
      <c r="K120">
        <v>0</v>
      </c>
      <c r="L120">
        <v>0</v>
      </c>
      <c r="M120">
        <v>0</v>
      </c>
      <c r="N120">
        <v>3</v>
      </c>
      <c r="P120">
        <v>124</v>
      </c>
      <c r="Q120">
        <v>0</v>
      </c>
      <c r="R120">
        <v>0</v>
      </c>
      <c r="S120">
        <v>0</v>
      </c>
      <c r="T120">
        <v>0</v>
      </c>
      <c r="U120">
        <v>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</v>
      </c>
      <c r="AE120">
        <v>8.5</v>
      </c>
      <c r="AF120">
        <v>16</v>
      </c>
      <c r="AG120">
        <v>17</v>
      </c>
      <c r="AH120">
        <v>143</v>
      </c>
      <c r="AI120">
        <v>0</v>
      </c>
      <c r="AJ120">
        <v>19</v>
      </c>
      <c r="AK120">
        <v>0</v>
      </c>
      <c r="AL120">
        <v>1</v>
      </c>
      <c r="AM120">
        <v>3</v>
      </c>
      <c r="AN120">
        <v>7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2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2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10</v>
      </c>
    </row>
    <row r="121" spans="1:121" x14ac:dyDescent="0.2">
      <c r="A121">
        <v>444</v>
      </c>
      <c r="B121">
        <v>393</v>
      </c>
      <c r="C121">
        <v>8510</v>
      </c>
      <c r="D121" s="133">
        <v>1</v>
      </c>
      <c r="H121" s="133">
        <v>1</v>
      </c>
      <c r="I121">
        <v>28</v>
      </c>
      <c r="J121">
        <v>6.5</v>
      </c>
      <c r="K121">
        <v>0</v>
      </c>
      <c r="L121">
        <v>0</v>
      </c>
      <c r="M121">
        <v>0</v>
      </c>
      <c r="N121">
        <v>0</v>
      </c>
      <c r="P121">
        <v>101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6.5</v>
      </c>
      <c r="AF121">
        <v>14</v>
      </c>
      <c r="AG121">
        <v>34</v>
      </c>
      <c r="AH121">
        <v>120</v>
      </c>
      <c r="AI121">
        <v>0</v>
      </c>
      <c r="AJ121">
        <v>19</v>
      </c>
      <c r="AK121">
        <v>0</v>
      </c>
      <c r="AL121">
        <v>0</v>
      </c>
      <c r="AM121">
        <v>1</v>
      </c>
      <c r="AN121">
        <v>7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</row>
    <row r="123" spans="1:121" x14ac:dyDescent="0.2">
      <c r="A123" s="133" t="s">
        <v>464</v>
      </c>
      <c r="B123" s="133"/>
      <c r="C123" s="133">
        <v>4</v>
      </c>
      <c r="D123" s="133">
        <v>14</v>
      </c>
      <c r="E123" s="133">
        <v>24</v>
      </c>
      <c r="F123" s="133">
        <v>34</v>
      </c>
      <c r="G123" s="133">
        <v>44</v>
      </c>
      <c r="H123" s="133">
        <v>63</v>
      </c>
      <c r="I123" s="133">
        <v>54</v>
      </c>
      <c r="J123" s="133">
        <v>73</v>
      </c>
      <c r="K123" s="133">
        <v>83</v>
      </c>
      <c r="L123" s="133">
        <v>93</v>
      </c>
      <c r="M123" s="133">
        <v>103</v>
      </c>
      <c r="N123" s="133">
        <v>113</v>
      </c>
      <c r="O123" s="133">
        <v>123</v>
      </c>
      <c r="P123" s="133">
        <v>133</v>
      </c>
      <c r="Q123" s="133">
        <v>143</v>
      </c>
      <c r="R123" s="133">
        <v>153</v>
      </c>
      <c r="S123" s="133">
        <v>173</v>
      </c>
      <c r="T123" s="133">
        <v>64</v>
      </c>
      <c r="U123" s="133">
        <v>179.5</v>
      </c>
      <c r="V123" s="133">
        <v>74</v>
      </c>
      <c r="W123" s="133">
        <v>84</v>
      </c>
      <c r="X123" s="133">
        <v>94</v>
      </c>
      <c r="Y123" s="133">
        <v>104</v>
      </c>
      <c r="Z123" s="133">
        <v>114</v>
      </c>
      <c r="AA123" s="133">
        <v>124</v>
      </c>
      <c r="AB123" s="133">
        <v>134</v>
      </c>
      <c r="AC123" s="133">
        <v>144</v>
      </c>
      <c r="AD123" s="133">
        <v>154</v>
      </c>
      <c r="AE123" s="133">
        <v>164</v>
      </c>
      <c r="AF123" s="133">
        <v>174</v>
      </c>
      <c r="AG123" s="133">
        <v>184</v>
      </c>
      <c r="AH123" s="133">
        <v>194</v>
      </c>
      <c r="AI123" s="133">
        <v>204</v>
      </c>
      <c r="AJ123" s="133">
        <v>214</v>
      </c>
      <c r="AK123" s="133">
        <v>224</v>
      </c>
      <c r="AL123" s="133">
        <v>234</v>
      </c>
      <c r="AM123" s="133">
        <v>240</v>
      </c>
      <c r="AN123" s="133">
        <v>241</v>
      </c>
      <c r="AO123" s="133">
        <v>242</v>
      </c>
      <c r="AP123" s="133">
        <v>243</v>
      </c>
      <c r="AQ123" s="133">
        <v>244</v>
      </c>
      <c r="AR123" s="133">
        <v>245</v>
      </c>
      <c r="AS123" s="133">
        <v>246</v>
      </c>
      <c r="AT123" s="133">
        <v>247</v>
      </c>
      <c r="AU123" s="133">
        <v>248</v>
      </c>
      <c r="AV123" s="133">
        <v>249</v>
      </c>
      <c r="AW123" s="133">
        <v>250</v>
      </c>
      <c r="AX123" s="133">
        <v>254</v>
      </c>
      <c r="AY123" s="133">
        <v>255</v>
      </c>
      <c r="AZ123" s="133">
        <v>256</v>
      </c>
      <c r="BA123" s="133">
        <v>257</v>
      </c>
      <c r="BB123" s="133">
        <v>258</v>
      </c>
      <c r="BC123" s="133">
        <v>259</v>
      </c>
      <c r="BD123" s="133">
        <v>261</v>
      </c>
      <c r="BE123" s="133">
        <v>262</v>
      </c>
      <c r="BF123" s="133">
        <v>263</v>
      </c>
      <c r="BG123" s="133">
        <v>264</v>
      </c>
      <c r="BH123" s="133">
        <v>265</v>
      </c>
      <c r="BI123" s="133">
        <v>266</v>
      </c>
      <c r="BJ123" s="133">
        <v>267</v>
      </c>
      <c r="BK123" s="133">
        <v>268</v>
      </c>
      <c r="BL123" s="133">
        <v>269</v>
      </c>
      <c r="BM123" s="133">
        <v>271</v>
      </c>
      <c r="BN123" s="133">
        <v>272</v>
      </c>
      <c r="BO123" s="133">
        <v>273</v>
      </c>
      <c r="BP123" s="133">
        <v>274</v>
      </c>
      <c r="BQ123" s="133">
        <v>275</v>
      </c>
      <c r="BR123" s="133">
        <v>276</v>
      </c>
      <c r="BS123" s="133">
        <v>277</v>
      </c>
      <c r="BT123" s="133">
        <v>278</v>
      </c>
      <c r="BU123" s="133">
        <v>279</v>
      </c>
      <c r="BV123" s="133">
        <v>280</v>
      </c>
      <c r="BW123" s="133">
        <v>281</v>
      </c>
      <c r="BX123" s="133">
        <v>282</v>
      </c>
      <c r="BY123" s="133">
        <v>283</v>
      </c>
      <c r="BZ123" s="133">
        <v>284</v>
      </c>
      <c r="CA123" s="133">
        <v>285</v>
      </c>
      <c r="CB123" s="133">
        <v>286</v>
      </c>
      <c r="CC123" s="133">
        <v>287</v>
      </c>
      <c r="CD123" s="133">
        <v>288</v>
      </c>
      <c r="CE123" s="133">
        <v>289</v>
      </c>
      <c r="CF123" s="133">
        <v>291</v>
      </c>
      <c r="CG123" s="133">
        <v>292</v>
      </c>
      <c r="CH123" s="133">
        <v>293</v>
      </c>
      <c r="CI123" s="133">
        <v>294</v>
      </c>
      <c r="CJ123" s="133">
        <v>295</v>
      </c>
      <c r="CK123" s="133">
        <v>296</v>
      </c>
      <c r="CL123" s="133">
        <v>297</v>
      </c>
      <c r="CM123" s="133">
        <v>298</v>
      </c>
      <c r="CN123" s="133">
        <v>299</v>
      </c>
      <c r="CO123" s="133">
        <v>301</v>
      </c>
      <c r="CP123" s="133">
        <v>302</v>
      </c>
      <c r="CQ123" s="133">
        <v>303</v>
      </c>
      <c r="CR123" s="133">
        <v>304</v>
      </c>
      <c r="CS123" s="133">
        <v>305</v>
      </c>
      <c r="CT123" s="133">
        <v>306</v>
      </c>
      <c r="CU123" s="133">
        <v>307</v>
      </c>
      <c r="CV123" s="133">
        <v>308</v>
      </c>
      <c r="CW123" s="133">
        <v>309</v>
      </c>
      <c r="CX123" s="133">
        <v>311</v>
      </c>
      <c r="CY123" s="133">
        <v>312</v>
      </c>
      <c r="CZ123" s="133">
        <v>313</v>
      </c>
      <c r="DA123" s="133">
        <v>314</v>
      </c>
      <c r="DB123" s="133">
        <v>315</v>
      </c>
      <c r="DC123" s="133">
        <v>316</v>
      </c>
      <c r="DD123" s="133">
        <v>317</v>
      </c>
      <c r="DE123" s="133">
        <v>326</v>
      </c>
      <c r="DF123" s="133">
        <v>336</v>
      </c>
      <c r="DG123" s="133">
        <v>346</v>
      </c>
      <c r="DH123" s="133">
        <v>356</v>
      </c>
      <c r="DI123" s="133">
        <v>366</v>
      </c>
      <c r="DJ123" s="133">
        <v>376</v>
      </c>
      <c r="DK123" s="133">
        <v>386</v>
      </c>
      <c r="DL123" s="133">
        <v>394</v>
      </c>
      <c r="DM123" s="133">
        <v>404</v>
      </c>
      <c r="DN123" s="133">
        <v>414</v>
      </c>
      <c r="DO123" s="133">
        <v>424</v>
      </c>
      <c r="DP123" s="133">
        <v>434</v>
      </c>
      <c r="DQ123" s="133">
        <v>444</v>
      </c>
    </row>
    <row r="124" spans="1:121" x14ac:dyDescent="0.2">
      <c r="A124" s="133" t="s">
        <v>321</v>
      </c>
      <c r="B124" s="133"/>
      <c r="C124" s="133">
        <v>4</v>
      </c>
      <c r="D124" s="133">
        <v>14</v>
      </c>
      <c r="E124" s="133">
        <v>24</v>
      </c>
      <c r="F124" s="133">
        <v>34</v>
      </c>
      <c r="G124" s="133">
        <v>44</v>
      </c>
      <c r="H124" s="133">
        <v>615</v>
      </c>
      <c r="I124" s="133">
        <v>54</v>
      </c>
      <c r="J124" s="133">
        <v>625</v>
      </c>
      <c r="K124" s="133">
        <v>635</v>
      </c>
      <c r="L124" s="133">
        <v>645</v>
      </c>
      <c r="M124" s="133">
        <v>655</v>
      </c>
      <c r="N124" s="133">
        <v>665</v>
      </c>
      <c r="O124" s="133">
        <v>675</v>
      </c>
      <c r="P124" s="133">
        <v>685</v>
      </c>
      <c r="Q124" s="133">
        <v>695</v>
      </c>
      <c r="R124" s="133">
        <v>705</v>
      </c>
      <c r="S124" s="133">
        <v>95</v>
      </c>
      <c r="T124" s="133">
        <v>4</v>
      </c>
      <c r="U124" s="133">
        <v>105</v>
      </c>
      <c r="V124" s="133">
        <v>14</v>
      </c>
      <c r="W124" s="133">
        <v>24</v>
      </c>
      <c r="X124" s="133">
        <v>34</v>
      </c>
      <c r="Y124" s="133">
        <v>44</v>
      </c>
      <c r="Z124" s="133">
        <v>54</v>
      </c>
      <c r="AA124" s="133">
        <v>64</v>
      </c>
      <c r="AB124" s="133">
        <v>74</v>
      </c>
      <c r="AC124" s="133">
        <v>84</v>
      </c>
      <c r="AD124" s="133">
        <v>94</v>
      </c>
      <c r="AE124" s="133">
        <v>104</v>
      </c>
      <c r="AF124" s="133">
        <v>114</v>
      </c>
      <c r="AG124" s="133">
        <v>124</v>
      </c>
      <c r="AH124" s="133">
        <v>134</v>
      </c>
      <c r="AI124" s="133">
        <v>144</v>
      </c>
      <c r="AJ124" s="133">
        <v>154</v>
      </c>
      <c r="AK124" s="133">
        <v>164</v>
      </c>
      <c r="AL124" s="133">
        <v>174</v>
      </c>
      <c r="AM124" s="133">
        <v>179</v>
      </c>
      <c r="AN124" s="133">
        <v>180</v>
      </c>
      <c r="AO124" s="133">
        <v>181</v>
      </c>
      <c r="AP124" s="133">
        <v>182</v>
      </c>
      <c r="AQ124" s="133">
        <v>184</v>
      </c>
      <c r="AR124" s="133">
        <v>184</v>
      </c>
      <c r="AS124" s="133">
        <v>185</v>
      </c>
      <c r="AT124" s="133">
        <v>186</v>
      </c>
      <c r="AU124" s="133">
        <v>187</v>
      </c>
      <c r="AV124" s="133">
        <v>188</v>
      </c>
      <c r="AW124" s="133">
        <v>190</v>
      </c>
      <c r="AX124" s="133">
        <v>198</v>
      </c>
      <c r="AY124" s="133">
        <v>199</v>
      </c>
      <c r="AZ124" s="133">
        <v>204</v>
      </c>
      <c r="BA124" s="133">
        <v>201</v>
      </c>
      <c r="BB124" s="133">
        <v>202</v>
      </c>
      <c r="BC124" s="133">
        <v>203</v>
      </c>
      <c r="BD124" s="133">
        <v>205</v>
      </c>
      <c r="BE124" s="133">
        <v>206</v>
      </c>
      <c r="BF124" s="133">
        <v>207</v>
      </c>
      <c r="BG124" s="133">
        <v>208</v>
      </c>
      <c r="BH124" s="133">
        <v>209</v>
      </c>
      <c r="BI124" s="133">
        <v>214</v>
      </c>
      <c r="BJ124" s="133">
        <v>211</v>
      </c>
      <c r="BK124" s="133">
        <v>212</v>
      </c>
      <c r="BL124" s="133">
        <v>213</v>
      </c>
      <c r="BM124" s="133">
        <v>215</v>
      </c>
      <c r="BN124" s="133">
        <v>216</v>
      </c>
      <c r="BO124" s="133">
        <v>217</v>
      </c>
      <c r="BP124" s="133">
        <v>218</v>
      </c>
      <c r="BQ124" s="133">
        <v>219</v>
      </c>
      <c r="BR124" s="133">
        <v>224</v>
      </c>
      <c r="BS124" s="133">
        <v>221</v>
      </c>
      <c r="BT124" s="133">
        <v>222</v>
      </c>
      <c r="BU124" s="133">
        <v>223</v>
      </c>
      <c r="BV124" s="133">
        <v>224</v>
      </c>
      <c r="BW124" s="133">
        <v>225</v>
      </c>
      <c r="BX124" s="133">
        <v>226</v>
      </c>
      <c r="BY124" s="133">
        <v>227</v>
      </c>
      <c r="BZ124" s="133">
        <v>228</v>
      </c>
      <c r="CA124" s="133">
        <v>229</v>
      </c>
      <c r="CB124" s="133">
        <v>234</v>
      </c>
      <c r="CC124" s="133">
        <v>231</v>
      </c>
      <c r="CD124" s="133">
        <v>232</v>
      </c>
      <c r="CE124" s="133">
        <v>233</v>
      </c>
      <c r="CF124" s="133">
        <v>235</v>
      </c>
      <c r="CG124" s="133">
        <v>236</v>
      </c>
      <c r="CH124" s="133">
        <v>237</v>
      </c>
      <c r="CI124" s="133">
        <v>238</v>
      </c>
      <c r="CJ124" s="133">
        <v>239</v>
      </c>
      <c r="CK124" s="133">
        <v>244</v>
      </c>
      <c r="CL124" s="133">
        <v>241</v>
      </c>
      <c r="CM124" s="133">
        <v>242</v>
      </c>
      <c r="CN124" s="133">
        <v>243</v>
      </c>
      <c r="CO124" s="133">
        <v>245</v>
      </c>
      <c r="CP124" s="133">
        <v>246</v>
      </c>
      <c r="CQ124" s="133">
        <v>247</v>
      </c>
      <c r="CR124" s="133">
        <v>248</v>
      </c>
      <c r="CS124" s="133">
        <v>249</v>
      </c>
      <c r="CT124" s="133">
        <v>254</v>
      </c>
      <c r="CU124" s="133">
        <v>251</v>
      </c>
      <c r="CV124" s="133">
        <v>252</v>
      </c>
      <c r="CW124" s="133">
        <v>253</v>
      </c>
      <c r="CX124" s="133">
        <v>255</v>
      </c>
      <c r="CY124" s="133">
        <v>256</v>
      </c>
      <c r="CZ124" s="133">
        <v>257</v>
      </c>
      <c r="DA124" s="133">
        <v>258</v>
      </c>
      <c r="DB124" s="133">
        <v>259</v>
      </c>
      <c r="DC124" s="133">
        <v>264</v>
      </c>
      <c r="DD124" s="133">
        <v>261</v>
      </c>
      <c r="DE124" s="133">
        <v>274</v>
      </c>
      <c r="DF124" s="133">
        <v>284</v>
      </c>
      <c r="DG124" s="133">
        <v>294</v>
      </c>
      <c r="DH124" s="133">
        <v>305</v>
      </c>
      <c r="DI124" s="133">
        <v>315</v>
      </c>
      <c r="DJ124" s="133">
        <v>325</v>
      </c>
      <c r="DK124" s="133">
        <v>335</v>
      </c>
      <c r="DL124" s="133">
        <v>343</v>
      </c>
      <c r="DM124" s="133">
        <v>353</v>
      </c>
      <c r="DN124" s="133">
        <v>363</v>
      </c>
      <c r="DO124" s="133">
        <v>373</v>
      </c>
      <c r="DP124" s="133">
        <v>383</v>
      </c>
      <c r="DQ124" s="133">
        <v>393</v>
      </c>
    </row>
    <row r="125" spans="1:121" x14ac:dyDescent="0.2">
      <c r="A125" s="133" t="s">
        <v>117</v>
      </c>
      <c r="B125" s="133"/>
      <c r="C125" s="133">
        <v>-3.4828841812687101</v>
      </c>
      <c r="D125" s="133">
        <v>121.120219344407</v>
      </c>
      <c r="E125" s="133">
        <v>243.049199544495</v>
      </c>
      <c r="F125" s="133">
        <v>365.62521505042201</v>
      </c>
      <c r="G125" s="133">
        <v>486.79087291022</v>
      </c>
      <c r="H125" s="133">
        <v>587.56585212478797</v>
      </c>
      <c r="I125" s="133">
        <v>611.03110282505099</v>
      </c>
      <c r="J125" s="133">
        <v>735.86521550634905</v>
      </c>
      <c r="K125" s="133">
        <v>886.718820331031</v>
      </c>
      <c r="L125" s="133">
        <v>1039.1607677125701</v>
      </c>
      <c r="M125" s="133">
        <v>1188.8273664140099</v>
      </c>
      <c r="N125" s="133">
        <v>1340.0047078789701</v>
      </c>
      <c r="O125" s="133">
        <v>1490.88569154896</v>
      </c>
      <c r="P125" s="133">
        <v>1639.8956830581801</v>
      </c>
      <c r="Q125" s="133">
        <v>1788.5544908570801</v>
      </c>
      <c r="R125" s="133">
        <v>2005.21845532725</v>
      </c>
      <c r="S125" s="133">
        <v>2178.49198407838</v>
      </c>
      <c r="T125" s="133">
        <v>2205</v>
      </c>
      <c r="U125" s="133">
        <v>2274.9679666874999</v>
      </c>
      <c r="V125" s="133">
        <v>2385</v>
      </c>
      <c r="W125" s="133">
        <v>2565</v>
      </c>
      <c r="X125" s="133">
        <v>2746</v>
      </c>
      <c r="Y125" s="133">
        <v>2818</v>
      </c>
      <c r="Z125" s="133">
        <v>2915</v>
      </c>
      <c r="AA125" s="133">
        <v>3106</v>
      </c>
      <c r="AB125" s="133">
        <v>3284</v>
      </c>
      <c r="AC125" s="133">
        <v>3393</v>
      </c>
      <c r="AD125" s="133">
        <v>3588</v>
      </c>
      <c r="AE125" s="133">
        <v>3704</v>
      </c>
      <c r="AF125" s="133">
        <v>3792</v>
      </c>
      <c r="AG125" s="133">
        <v>3876</v>
      </c>
      <c r="AH125" s="133">
        <v>3982</v>
      </c>
      <c r="AI125" s="133">
        <v>4048</v>
      </c>
      <c r="AJ125" s="133">
        <v>4245</v>
      </c>
      <c r="AK125" s="133">
        <v>4365</v>
      </c>
      <c r="AL125" s="133">
        <v>4542</v>
      </c>
      <c r="AM125" s="133">
        <v>4607</v>
      </c>
      <c r="AN125" s="133">
        <v>4617</v>
      </c>
      <c r="AO125" s="133">
        <v>4628</v>
      </c>
      <c r="AP125" s="133">
        <v>4638</v>
      </c>
      <c r="AQ125" s="133">
        <v>4648</v>
      </c>
      <c r="AR125" s="133">
        <v>4659</v>
      </c>
      <c r="AS125" s="133">
        <v>4667</v>
      </c>
      <c r="AT125" s="133">
        <v>4675</v>
      </c>
      <c r="AU125" s="133">
        <v>4683</v>
      </c>
      <c r="AV125" s="133">
        <v>4691</v>
      </c>
      <c r="AW125" s="133">
        <v>4699</v>
      </c>
      <c r="AX125" s="133">
        <v>4811</v>
      </c>
      <c r="AY125" s="133">
        <v>4839</v>
      </c>
      <c r="AZ125" s="133">
        <v>4853</v>
      </c>
      <c r="BA125" s="133">
        <v>4867</v>
      </c>
      <c r="BB125" s="133">
        <v>4880</v>
      </c>
      <c r="BC125" s="133">
        <v>4894</v>
      </c>
      <c r="BD125" s="133">
        <v>4917</v>
      </c>
      <c r="BE125" s="133">
        <v>4925</v>
      </c>
      <c r="BF125" s="133">
        <v>4934</v>
      </c>
      <c r="BG125" s="133">
        <v>4943</v>
      </c>
      <c r="BH125" s="133">
        <v>4951</v>
      </c>
      <c r="BI125" s="133">
        <v>4977</v>
      </c>
      <c r="BJ125" s="133">
        <v>5003</v>
      </c>
      <c r="BK125" s="133">
        <v>5029</v>
      </c>
      <c r="BL125" s="133">
        <v>5054</v>
      </c>
      <c r="BM125" s="133">
        <v>5131</v>
      </c>
      <c r="BN125" s="133">
        <v>5181</v>
      </c>
      <c r="BO125" s="133">
        <v>5232</v>
      </c>
      <c r="BP125" s="133">
        <v>5283</v>
      </c>
      <c r="BQ125" s="133">
        <v>5333</v>
      </c>
      <c r="BR125" s="133">
        <v>5350</v>
      </c>
      <c r="BS125" s="133">
        <v>5368</v>
      </c>
      <c r="BT125" s="133">
        <v>5385</v>
      </c>
      <c r="BU125" s="133">
        <v>5402</v>
      </c>
      <c r="BV125" s="133">
        <v>5419</v>
      </c>
      <c r="BW125" s="133">
        <v>5441</v>
      </c>
      <c r="BX125" s="133">
        <v>5462</v>
      </c>
      <c r="BY125" s="133">
        <v>5484</v>
      </c>
      <c r="BZ125" s="133">
        <v>5505</v>
      </c>
      <c r="CA125" s="133">
        <v>5527</v>
      </c>
      <c r="CB125" s="133">
        <v>5539</v>
      </c>
      <c r="CC125" s="133">
        <v>5552</v>
      </c>
      <c r="CD125" s="133">
        <v>5564</v>
      </c>
      <c r="CE125" s="133">
        <v>5577</v>
      </c>
      <c r="CF125" s="133">
        <v>5595</v>
      </c>
      <c r="CG125" s="133">
        <v>5601</v>
      </c>
      <c r="CH125" s="133">
        <v>5607</v>
      </c>
      <c r="CI125" s="133">
        <v>5613</v>
      </c>
      <c r="CJ125" s="133">
        <v>5619</v>
      </c>
      <c r="CK125" s="133">
        <v>5658</v>
      </c>
      <c r="CL125" s="133">
        <v>5697</v>
      </c>
      <c r="CM125" s="133">
        <v>5736</v>
      </c>
      <c r="CN125" s="133">
        <v>5775</v>
      </c>
      <c r="CO125" s="133">
        <v>5819</v>
      </c>
      <c r="CP125" s="133">
        <v>5825</v>
      </c>
      <c r="CQ125" s="133">
        <v>5831</v>
      </c>
      <c r="CR125" s="133">
        <v>5836</v>
      </c>
      <c r="CS125" s="133">
        <v>5842</v>
      </c>
      <c r="CT125" s="133">
        <v>5861</v>
      </c>
      <c r="CU125" s="133">
        <v>5880</v>
      </c>
      <c r="CV125" s="133">
        <v>5899</v>
      </c>
      <c r="CW125" s="133">
        <v>5917</v>
      </c>
      <c r="CX125" s="133">
        <v>5951</v>
      </c>
      <c r="CY125" s="133">
        <v>5966</v>
      </c>
      <c r="CZ125" s="133">
        <v>5981</v>
      </c>
      <c r="DA125" s="133">
        <v>5996</v>
      </c>
      <c r="DB125" s="133">
        <v>6011</v>
      </c>
      <c r="DC125" s="133">
        <v>6031</v>
      </c>
      <c r="DD125" s="133">
        <v>6051</v>
      </c>
      <c r="DE125" s="133">
        <v>6159</v>
      </c>
      <c r="DF125" s="133">
        <v>6352</v>
      </c>
      <c r="DG125" s="133">
        <v>6565</v>
      </c>
      <c r="DH125" s="133">
        <v>6655</v>
      </c>
      <c r="DI125" s="133">
        <v>6923</v>
      </c>
      <c r="DJ125" s="133">
        <v>7265</v>
      </c>
      <c r="DK125" s="133">
        <v>7444</v>
      </c>
      <c r="DL125" s="133">
        <v>7652</v>
      </c>
      <c r="DM125" s="133">
        <v>7813</v>
      </c>
      <c r="DN125" s="133">
        <v>8101</v>
      </c>
      <c r="DO125" s="133">
        <v>8273</v>
      </c>
      <c r="DP125" s="133">
        <v>8426</v>
      </c>
      <c r="DQ125" s="133">
        <v>8510</v>
      </c>
    </row>
    <row r="126" spans="1:121" x14ac:dyDescent="0.2">
      <c r="A126" s="133" t="s">
        <v>1</v>
      </c>
      <c r="B126" s="133"/>
      <c r="C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>
        <v>1</v>
      </c>
      <c r="U126" s="133"/>
      <c r="V126" s="133">
        <v>1</v>
      </c>
      <c r="W126" s="133">
        <v>1</v>
      </c>
      <c r="X126" s="133">
        <v>1</v>
      </c>
      <c r="Y126" s="133">
        <v>1</v>
      </c>
      <c r="Z126" s="133">
        <v>1</v>
      </c>
      <c r="AA126" s="133">
        <v>1</v>
      </c>
      <c r="AB126" s="133">
        <v>1</v>
      </c>
      <c r="AC126" s="133">
        <v>1</v>
      </c>
      <c r="AD126" s="133">
        <v>1</v>
      </c>
      <c r="AE126" s="133">
        <v>1</v>
      </c>
      <c r="AF126" s="133">
        <v>1</v>
      </c>
      <c r="AG126" s="133">
        <v>1</v>
      </c>
      <c r="AH126" s="133">
        <v>1</v>
      </c>
      <c r="AI126" s="133">
        <v>1</v>
      </c>
      <c r="AJ126" s="133">
        <v>1</v>
      </c>
      <c r="AK126" s="133">
        <v>1</v>
      </c>
      <c r="AL126" s="133">
        <v>1</v>
      </c>
      <c r="AM126" s="133">
        <v>1</v>
      </c>
      <c r="AN126" s="133">
        <v>1</v>
      </c>
      <c r="AO126" s="133">
        <v>1</v>
      </c>
      <c r="AP126" s="133">
        <v>1</v>
      </c>
      <c r="AQ126" s="133">
        <v>1</v>
      </c>
      <c r="AR126" s="133">
        <v>1</v>
      </c>
      <c r="AS126" s="133">
        <v>1</v>
      </c>
      <c r="AT126" s="133">
        <v>1</v>
      </c>
      <c r="AU126" s="133">
        <v>1</v>
      </c>
      <c r="AV126" s="133">
        <v>1</v>
      </c>
      <c r="AW126" s="133">
        <v>1</v>
      </c>
      <c r="AX126" s="133">
        <v>1</v>
      </c>
      <c r="AY126" s="133">
        <v>1</v>
      </c>
      <c r="AZ126" s="133">
        <v>1</v>
      </c>
      <c r="BA126" s="133">
        <v>1</v>
      </c>
      <c r="BB126" s="133">
        <v>1</v>
      </c>
      <c r="BC126" s="133">
        <v>1</v>
      </c>
      <c r="BD126" s="133">
        <v>1</v>
      </c>
      <c r="BE126" s="133">
        <v>1</v>
      </c>
      <c r="BF126" s="133">
        <v>1</v>
      </c>
      <c r="BG126" s="133">
        <v>1</v>
      </c>
      <c r="BH126" s="133">
        <v>1</v>
      </c>
      <c r="BI126" s="133">
        <v>1</v>
      </c>
      <c r="BJ126" s="133">
        <v>1</v>
      </c>
      <c r="BK126" s="133">
        <v>1</v>
      </c>
      <c r="BL126" s="133">
        <v>1</v>
      </c>
      <c r="BM126" s="133">
        <v>1</v>
      </c>
      <c r="BN126" s="133">
        <v>1</v>
      </c>
      <c r="BO126" s="133">
        <v>1</v>
      </c>
      <c r="BP126" s="133">
        <v>1</v>
      </c>
      <c r="BQ126" s="133">
        <v>1</v>
      </c>
      <c r="BR126" s="133">
        <v>1</v>
      </c>
      <c r="BS126" s="133">
        <v>1</v>
      </c>
      <c r="BT126" s="133">
        <v>1</v>
      </c>
      <c r="BU126" s="133">
        <v>1</v>
      </c>
      <c r="BV126" s="133">
        <v>1</v>
      </c>
      <c r="BW126" s="133">
        <v>1</v>
      </c>
      <c r="BX126" s="133">
        <v>1</v>
      </c>
      <c r="BY126" s="133">
        <v>1</v>
      </c>
      <c r="BZ126" s="133">
        <v>1</v>
      </c>
      <c r="CA126" s="133">
        <v>1</v>
      </c>
      <c r="CB126" s="133">
        <v>1</v>
      </c>
      <c r="CC126" s="133">
        <v>1</v>
      </c>
      <c r="CD126" s="133">
        <v>1</v>
      </c>
      <c r="CE126" s="133">
        <v>1</v>
      </c>
      <c r="CF126" s="133">
        <v>1</v>
      </c>
      <c r="CG126" s="133">
        <v>1</v>
      </c>
      <c r="CH126" s="133">
        <v>1</v>
      </c>
      <c r="CI126" s="133">
        <v>1</v>
      </c>
      <c r="CJ126" s="133">
        <v>1</v>
      </c>
      <c r="CK126" s="133">
        <v>1</v>
      </c>
      <c r="CL126" s="133">
        <v>1</v>
      </c>
      <c r="CM126" s="133">
        <v>1</v>
      </c>
      <c r="CN126" s="133">
        <v>1</v>
      </c>
      <c r="CO126" s="133">
        <v>1</v>
      </c>
      <c r="CP126" s="133">
        <v>1</v>
      </c>
      <c r="CQ126" s="133">
        <v>1</v>
      </c>
      <c r="CR126" s="133">
        <v>1</v>
      </c>
      <c r="CS126" s="133">
        <v>1</v>
      </c>
      <c r="CT126" s="133">
        <v>1</v>
      </c>
      <c r="CU126" s="133">
        <v>1</v>
      </c>
      <c r="CV126" s="133">
        <v>1</v>
      </c>
      <c r="CW126" s="133">
        <v>1</v>
      </c>
      <c r="CX126" s="133">
        <v>1</v>
      </c>
      <c r="CY126" s="133">
        <v>1</v>
      </c>
      <c r="CZ126" s="133">
        <v>1</v>
      </c>
      <c r="DA126" s="133">
        <v>1</v>
      </c>
      <c r="DB126" s="133">
        <v>1</v>
      </c>
      <c r="DC126" s="133">
        <v>1</v>
      </c>
      <c r="DD126" s="133">
        <v>1</v>
      </c>
      <c r="DE126" s="133">
        <v>1</v>
      </c>
      <c r="DF126" s="133">
        <v>1</v>
      </c>
      <c r="DG126" s="133">
        <v>1</v>
      </c>
      <c r="DH126" s="133">
        <v>1</v>
      </c>
      <c r="DI126" s="133">
        <v>1</v>
      </c>
      <c r="DJ126" s="133">
        <v>1</v>
      </c>
      <c r="DK126" s="133">
        <v>1</v>
      </c>
      <c r="DL126" s="133">
        <v>1</v>
      </c>
      <c r="DM126" s="133">
        <v>1</v>
      </c>
      <c r="DN126" s="133">
        <v>1</v>
      </c>
      <c r="DO126" s="133">
        <v>1</v>
      </c>
      <c r="DP126" s="133">
        <v>1</v>
      </c>
      <c r="DQ126" s="133">
        <v>1</v>
      </c>
    </row>
    <row r="127" spans="1:121" x14ac:dyDescent="0.2">
      <c r="A127" s="133" t="s">
        <v>2</v>
      </c>
      <c r="B127" s="133"/>
      <c r="C127" s="133">
        <v>1</v>
      </c>
      <c r="D127" s="133">
        <v>1</v>
      </c>
      <c r="E127" s="133">
        <v>1</v>
      </c>
      <c r="F127" s="133">
        <v>1</v>
      </c>
      <c r="G127" s="133">
        <v>1</v>
      </c>
      <c r="I127" s="133">
        <v>1</v>
      </c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33"/>
      <c r="CA127" s="133"/>
      <c r="CB127" s="133"/>
      <c r="CC127" s="133"/>
      <c r="CD127" s="133"/>
      <c r="CE127" s="133"/>
      <c r="CF127" s="133"/>
      <c r="CG127" s="133"/>
      <c r="CH127" s="133"/>
      <c r="CI127" s="133"/>
      <c r="CJ127" s="133"/>
      <c r="CK127" s="133"/>
      <c r="CL127" s="133"/>
      <c r="CM127" s="133"/>
      <c r="CN127" s="133"/>
      <c r="CO127" s="133"/>
      <c r="CP127" s="133"/>
      <c r="CQ127" s="133"/>
      <c r="CR127" s="133"/>
      <c r="CS127" s="133"/>
      <c r="CT127" s="133"/>
      <c r="CU127" s="133"/>
      <c r="CV127" s="133"/>
      <c r="CW127" s="133"/>
      <c r="CX127" s="133"/>
      <c r="CY127" s="133"/>
      <c r="CZ127" s="133"/>
      <c r="DA127" s="133"/>
      <c r="DB127" s="133"/>
      <c r="DC127" s="133"/>
      <c r="DD127" s="133"/>
      <c r="DE127" s="133"/>
      <c r="DF127" s="133"/>
      <c r="DG127" s="133"/>
      <c r="DH127" s="133"/>
      <c r="DI127" s="133"/>
      <c r="DJ127" s="133"/>
      <c r="DK127" s="133"/>
      <c r="DL127" s="133"/>
      <c r="DM127" s="133"/>
      <c r="DN127" s="133"/>
      <c r="DO127" s="133"/>
      <c r="DP127" s="133"/>
      <c r="DQ127" s="133"/>
    </row>
    <row r="128" spans="1:121" x14ac:dyDescent="0.2">
      <c r="A128" s="133" t="s">
        <v>4</v>
      </c>
      <c r="B128" s="133"/>
      <c r="C128" s="133"/>
      <c r="H128" s="133">
        <v>1</v>
      </c>
      <c r="I128" s="133"/>
      <c r="J128" s="133">
        <v>1</v>
      </c>
      <c r="K128" s="133">
        <v>1</v>
      </c>
      <c r="L128" s="133">
        <v>1</v>
      </c>
      <c r="M128" s="133">
        <v>1</v>
      </c>
      <c r="N128" s="133">
        <v>1</v>
      </c>
      <c r="O128" s="133">
        <v>1</v>
      </c>
      <c r="P128" s="133">
        <v>1</v>
      </c>
      <c r="Q128" s="133">
        <v>1</v>
      </c>
      <c r="R128" s="133">
        <v>1</v>
      </c>
      <c r="S128" s="133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33"/>
      <c r="CA128" s="133"/>
      <c r="CB128" s="133"/>
      <c r="CC128" s="133"/>
      <c r="CD128" s="133"/>
      <c r="CE128" s="133"/>
      <c r="CF128" s="133"/>
      <c r="CG128" s="133"/>
      <c r="CH128" s="133"/>
      <c r="CI128" s="133"/>
      <c r="CJ128" s="133"/>
      <c r="CK128" s="133"/>
      <c r="CL128" s="133"/>
      <c r="CM128" s="133"/>
      <c r="CN128" s="133"/>
      <c r="CO128" s="133"/>
      <c r="CP128" s="133"/>
      <c r="CQ128" s="133"/>
      <c r="CR128" s="133"/>
      <c r="CS128" s="133"/>
      <c r="CT128" s="133"/>
      <c r="CU128" s="133"/>
      <c r="CV128" s="133"/>
      <c r="CW128" s="133"/>
      <c r="CX128" s="133"/>
      <c r="CY128" s="133"/>
      <c r="CZ128" s="133"/>
      <c r="DA128" s="133"/>
      <c r="DB128" s="133"/>
      <c r="DC128" s="133"/>
      <c r="DD128" s="133"/>
      <c r="DE128" s="133"/>
      <c r="DF128" s="133"/>
      <c r="DG128" s="133"/>
      <c r="DH128" s="133"/>
      <c r="DI128" s="133"/>
      <c r="DJ128" s="133"/>
      <c r="DK128" s="133"/>
      <c r="DL128" s="133"/>
      <c r="DM128" s="133"/>
      <c r="DN128" s="133"/>
      <c r="DO128" s="133"/>
      <c r="DP128" s="133"/>
      <c r="DQ128" s="133"/>
    </row>
    <row r="129" spans="1:121" x14ac:dyDescent="0.2">
      <c r="A129" s="133" t="s">
        <v>5</v>
      </c>
      <c r="B129" s="133"/>
      <c r="C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>
        <v>1</v>
      </c>
      <c r="T129" s="133"/>
      <c r="U129" s="133">
        <v>1</v>
      </c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33"/>
      <c r="CA129" s="133"/>
      <c r="CB129" s="133"/>
      <c r="CC129" s="133"/>
      <c r="CD129" s="133"/>
      <c r="CE129" s="133"/>
      <c r="CF129" s="133"/>
      <c r="CG129" s="133"/>
      <c r="CH129" s="133"/>
      <c r="CI129" s="133"/>
      <c r="CJ129" s="133"/>
      <c r="CK129" s="133"/>
      <c r="CL129" s="133"/>
      <c r="CM129" s="133"/>
      <c r="CN129" s="133"/>
      <c r="CO129" s="133"/>
      <c r="CP129" s="133"/>
      <c r="CQ129" s="133"/>
      <c r="CR129" s="133"/>
      <c r="CS129" s="133"/>
      <c r="CT129" s="133"/>
      <c r="CU129" s="133"/>
      <c r="CV129" s="133"/>
      <c r="CW129" s="133"/>
      <c r="CX129" s="133"/>
      <c r="CY129" s="133"/>
      <c r="CZ129" s="133"/>
      <c r="DA129" s="133"/>
      <c r="DB129" s="133"/>
      <c r="DC129" s="133"/>
      <c r="DD129" s="133"/>
      <c r="DE129" s="133"/>
      <c r="DF129" s="133"/>
      <c r="DG129" s="133"/>
      <c r="DH129" s="133"/>
      <c r="DI129" s="133"/>
      <c r="DJ129" s="133"/>
      <c r="DK129" s="133"/>
      <c r="DL129" s="133"/>
      <c r="DM129" s="133"/>
      <c r="DN129" s="133"/>
      <c r="DO129" s="133"/>
      <c r="DP129" s="133"/>
      <c r="DQ129" s="133"/>
    </row>
    <row r="130" spans="1:121" x14ac:dyDescent="0.2">
      <c r="A130" s="133" t="s">
        <v>482</v>
      </c>
      <c r="B130" s="133"/>
      <c r="C130" s="133">
        <v>1</v>
      </c>
      <c r="D130" s="133">
        <v>1</v>
      </c>
      <c r="E130" s="133">
        <v>1</v>
      </c>
      <c r="F130" s="133">
        <v>1</v>
      </c>
      <c r="G130" s="133">
        <v>1</v>
      </c>
      <c r="H130" s="133">
        <v>1</v>
      </c>
      <c r="I130" s="133">
        <v>1</v>
      </c>
      <c r="J130" s="133">
        <v>1</v>
      </c>
      <c r="K130" s="133">
        <v>1</v>
      </c>
      <c r="L130" s="133">
        <v>1</v>
      </c>
      <c r="M130" s="133">
        <v>1</v>
      </c>
      <c r="N130" s="133">
        <v>1</v>
      </c>
      <c r="O130" s="133">
        <v>1</v>
      </c>
      <c r="P130" s="133">
        <v>1</v>
      </c>
      <c r="Q130" s="133">
        <v>1</v>
      </c>
      <c r="R130" s="133">
        <v>1</v>
      </c>
      <c r="S130" s="133">
        <v>1</v>
      </c>
      <c r="T130" s="133">
        <v>1</v>
      </c>
      <c r="U130" s="133">
        <v>1</v>
      </c>
      <c r="V130" s="133">
        <v>1</v>
      </c>
      <c r="W130" s="133">
        <v>1</v>
      </c>
      <c r="X130" s="133">
        <v>1</v>
      </c>
      <c r="Y130" s="133">
        <v>1</v>
      </c>
      <c r="Z130" s="133">
        <v>1</v>
      </c>
      <c r="AA130" s="133">
        <v>1</v>
      </c>
      <c r="AB130" s="133">
        <v>1</v>
      </c>
      <c r="AC130" s="133">
        <v>1</v>
      </c>
      <c r="AD130" s="133">
        <v>1</v>
      </c>
      <c r="AE130" s="133">
        <v>1</v>
      </c>
      <c r="AF130" s="133">
        <v>1</v>
      </c>
      <c r="AG130" s="133">
        <v>1</v>
      </c>
      <c r="AH130" s="133">
        <v>1</v>
      </c>
      <c r="AI130" s="133">
        <v>1</v>
      </c>
      <c r="AJ130" s="133">
        <v>1</v>
      </c>
      <c r="AK130" s="133">
        <v>1</v>
      </c>
      <c r="AL130" s="133">
        <v>1</v>
      </c>
      <c r="AM130" s="133">
        <v>1</v>
      </c>
      <c r="AN130" s="133">
        <v>1</v>
      </c>
      <c r="AO130" s="133">
        <v>1</v>
      </c>
      <c r="AP130" s="133">
        <v>1</v>
      </c>
      <c r="AQ130" s="133">
        <v>1</v>
      </c>
      <c r="AR130" s="133">
        <v>1</v>
      </c>
      <c r="AS130" s="133">
        <v>1</v>
      </c>
      <c r="AT130" s="133">
        <v>1</v>
      </c>
      <c r="AU130" s="133">
        <v>1</v>
      </c>
      <c r="AV130" s="133">
        <v>1</v>
      </c>
      <c r="AW130" s="133">
        <v>1</v>
      </c>
      <c r="AX130" s="133">
        <v>1</v>
      </c>
      <c r="AY130" s="133">
        <v>1</v>
      </c>
      <c r="AZ130" s="133">
        <v>1</v>
      </c>
      <c r="BA130" s="133">
        <v>1</v>
      </c>
      <c r="BB130" s="133">
        <v>1</v>
      </c>
      <c r="BC130" s="133">
        <v>1</v>
      </c>
      <c r="BD130" s="133">
        <v>1</v>
      </c>
      <c r="BE130" s="133">
        <v>1</v>
      </c>
      <c r="BF130" s="133">
        <v>1</v>
      </c>
      <c r="BG130" s="133">
        <v>1</v>
      </c>
      <c r="BH130" s="133">
        <v>1</v>
      </c>
      <c r="BI130" s="133">
        <v>1</v>
      </c>
      <c r="BJ130" s="133">
        <v>1</v>
      </c>
      <c r="BK130" s="133">
        <v>1</v>
      </c>
      <c r="BL130" s="133">
        <v>1</v>
      </c>
      <c r="BM130" s="133">
        <v>1</v>
      </c>
      <c r="BN130" s="133">
        <v>1</v>
      </c>
      <c r="BO130" s="133">
        <v>1</v>
      </c>
      <c r="BP130" s="133">
        <v>1</v>
      </c>
      <c r="BQ130" s="133">
        <v>1</v>
      </c>
      <c r="BR130" s="133">
        <v>1</v>
      </c>
      <c r="BS130" s="133">
        <v>1</v>
      </c>
      <c r="BT130" s="133">
        <v>1</v>
      </c>
      <c r="BU130" s="133">
        <v>1</v>
      </c>
      <c r="BV130" s="133">
        <v>1</v>
      </c>
      <c r="BW130" s="133">
        <v>1</v>
      </c>
      <c r="BX130" s="133">
        <v>1</v>
      </c>
      <c r="BY130" s="133">
        <v>1</v>
      </c>
      <c r="BZ130" s="133">
        <v>1</v>
      </c>
      <c r="CA130" s="133">
        <v>1</v>
      </c>
      <c r="CB130" s="133">
        <v>1</v>
      </c>
      <c r="CC130" s="133">
        <v>1</v>
      </c>
      <c r="CD130" s="133">
        <v>1</v>
      </c>
      <c r="CE130" s="133">
        <v>1</v>
      </c>
      <c r="CF130" s="133">
        <v>1</v>
      </c>
      <c r="CG130" s="133">
        <v>1</v>
      </c>
      <c r="CH130" s="133">
        <v>1</v>
      </c>
      <c r="CI130" s="133">
        <v>1</v>
      </c>
      <c r="CJ130" s="133">
        <v>1</v>
      </c>
      <c r="CK130" s="133">
        <v>1</v>
      </c>
      <c r="CL130" s="133">
        <v>1</v>
      </c>
      <c r="CM130" s="133">
        <v>1</v>
      </c>
      <c r="CN130" s="133">
        <v>1</v>
      </c>
      <c r="CO130" s="133">
        <v>1</v>
      </c>
      <c r="CP130" s="133">
        <v>1</v>
      </c>
      <c r="CQ130" s="133">
        <v>1</v>
      </c>
      <c r="CR130" s="133">
        <v>1</v>
      </c>
      <c r="CS130" s="133">
        <v>1</v>
      </c>
      <c r="CT130" s="133">
        <v>1</v>
      </c>
      <c r="CU130" s="133">
        <v>1</v>
      </c>
      <c r="CV130" s="133">
        <v>1</v>
      </c>
      <c r="CW130" s="133">
        <v>1</v>
      </c>
      <c r="CX130" s="133">
        <v>1</v>
      </c>
      <c r="CY130" s="133">
        <v>1</v>
      </c>
      <c r="CZ130" s="133">
        <v>1</v>
      </c>
      <c r="DA130" s="133">
        <v>1</v>
      </c>
      <c r="DB130" s="133">
        <v>1</v>
      </c>
      <c r="DC130" s="133">
        <v>1</v>
      </c>
      <c r="DD130" s="133">
        <v>1</v>
      </c>
      <c r="DE130" s="133">
        <v>1</v>
      </c>
      <c r="DF130" s="133">
        <v>1</v>
      </c>
      <c r="DG130" s="133">
        <v>1</v>
      </c>
      <c r="DH130" s="133">
        <v>1</v>
      </c>
      <c r="DI130" s="133">
        <v>1</v>
      </c>
      <c r="DJ130" s="133">
        <v>1</v>
      </c>
      <c r="DK130" s="133">
        <v>1</v>
      </c>
      <c r="DL130" s="133">
        <v>1</v>
      </c>
      <c r="DM130" s="133">
        <v>1</v>
      </c>
      <c r="DN130" s="133">
        <v>1</v>
      </c>
      <c r="DO130" s="133">
        <v>1</v>
      </c>
      <c r="DP130" s="133">
        <v>1</v>
      </c>
      <c r="DQ130" s="133">
        <v>1</v>
      </c>
    </row>
    <row r="131" spans="1:121" x14ac:dyDescent="0.2">
      <c r="A131" s="133" t="s">
        <v>419</v>
      </c>
      <c r="B131" s="133"/>
      <c r="C131" s="133">
        <v>33</v>
      </c>
      <c r="D131" s="133">
        <v>30</v>
      </c>
      <c r="E131" s="133">
        <v>16</v>
      </c>
      <c r="F131" s="133">
        <v>21</v>
      </c>
      <c r="G131" s="133">
        <v>23</v>
      </c>
      <c r="H131" s="133">
        <v>40</v>
      </c>
      <c r="I131" s="133">
        <v>9</v>
      </c>
      <c r="J131" s="133">
        <v>39</v>
      </c>
      <c r="K131" s="133">
        <v>39</v>
      </c>
      <c r="L131" s="133">
        <v>10</v>
      </c>
      <c r="M131" s="133">
        <v>39</v>
      </c>
      <c r="N131" s="133">
        <v>34</v>
      </c>
      <c r="O131" s="133">
        <v>41</v>
      </c>
      <c r="P131" s="133">
        <v>30</v>
      </c>
      <c r="Q131" s="133">
        <v>16</v>
      </c>
      <c r="R131" s="133">
        <v>14</v>
      </c>
      <c r="S131" s="133">
        <v>28</v>
      </c>
      <c r="T131" s="133">
        <v>21</v>
      </c>
      <c r="U131" s="133">
        <v>30</v>
      </c>
      <c r="V131" s="133">
        <v>15</v>
      </c>
      <c r="W131" s="133">
        <v>32</v>
      </c>
      <c r="X131" s="133">
        <v>27</v>
      </c>
      <c r="Y131" s="133">
        <v>22</v>
      </c>
      <c r="Z131" s="133">
        <v>33</v>
      </c>
      <c r="AA131" s="133">
        <v>22</v>
      </c>
      <c r="AB131" s="133">
        <v>20</v>
      </c>
      <c r="AC131" s="133">
        <v>22</v>
      </c>
      <c r="AD131" s="133">
        <v>18</v>
      </c>
      <c r="AE131" s="133">
        <v>20</v>
      </c>
      <c r="AF131" s="133">
        <v>39</v>
      </c>
      <c r="AG131" s="133">
        <v>14</v>
      </c>
      <c r="AH131" s="133">
        <v>24</v>
      </c>
      <c r="AI131" s="133">
        <v>37</v>
      </c>
      <c r="AJ131" s="133">
        <v>20</v>
      </c>
      <c r="AK131" s="133">
        <v>17</v>
      </c>
      <c r="AL131" s="133">
        <v>25</v>
      </c>
      <c r="AM131" s="133">
        <v>15</v>
      </c>
      <c r="AN131" s="133">
        <v>18</v>
      </c>
      <c r="AO131" s="133">
        <v>10</v>
      </c>
      <c r="AP131" s="133">
        <v>18</v>
      </c>
      <c r="AQ131" s="133">
        <v>0</v>
      </c>
      <c r="AR131" s="133">
        <v>17</v>
      </c>
      <c r="AS131" s="133">
        <v>19</v>
      </c>
      <c r="AT131" s="133">
        <v>33</v>
      </c>
      <c r="AU131" s="133">
        <v>16</v>
      </c>
      <c r="AV131" s="133">
        <v>22</v>
      </c>
      <c r="AW131" s="133">
        <v>23</v>
      </c>
      <c r="AX131" s="133">
        <v>21</v>
      </c>
      <c r="AY131" s="133">
        <v>23</v>
      </c>
      <c r="AZ131" s="133">
        <v>19</v>
      </c>
      <c r="BA131" s="133">
        <v>27</v>
      </c>
      <c r="BB131" s="133">
        <v>25</v>
      </c>
      <c r="BC131" s="133">
        <v>21</v>
      </c>
      <c r="BD131" s="133">
        <v>31</v>
      </c>
      <c r="BE131" s="133">
        <v>29</v>
      </c>
      <c r="BF131" s="133">
        <v>27</v>
      </c>
      <c r="BG131" s="133">
        <v>28</v>
      </c>
      <c r="BH131" s="133">
        <v>23</v>
      </c>
      <c r="BI131" s="133">
        <v>24</v>
      </c>
      <c r="BJ131" s="133">
        <v>24</v>
      </c>
      <c r="BK131" s="133">
        <v>22</v>
      </c>
      <c r="BL131" s="133">
        <v>22</v>
      </c>
      <c r="BM131" s="133">
        <v>19</v>
      </c>
      <c r="BN131" s="133">
        <v>28</v>
      </c>
      <c r="BO131" s="133">
        <v>22</v>
      </c>
      <c r="BP131" s="133">
        <v>15</v>
      </c>
      <c r="BQ131" s="133">
        <v>19</v>
      </c>
      <c r="BR131" s="133">
        <v>0</v>
      </c>
      <c r="BS131" s="133">
        <v>18</v>
      </c>
      <c r="BT131" s="133">
        <v>13</v>
      </c>
      <c r="BU131" s="133">
        <v>21</v>
      </c>
      <c r="BV131" s="133">
        <v>11</v>
      </c>
      <c r="BW131" s="133">
        <v>18</v>
      </c>
      <c r="BX131" s="133">
        <v>22</v>
      </c>
      <c r="BY131" s="133">
        <v>23</v>
      </c>
      <c r="BZ131" s="133">
        <v>28</v>
      </c>
      <c r="CA131" s="133">
        <v>14</v>
      </c>
      <c r="CB131" s="133">
        <v>10</v>
      </c>
      <c r="CC131" s="133">
        <v>19</v>
      </c>
      <c r="CD131" s="133">
        <v>21</v>
      </c>
      <c r="CE131" s="133">
        <v>19</v>
      </c>
      <c r="CF131" s="133">
        <v>13</v>
      </c>
      <c r="CG131" s="133">
        <v>12</v>
      </c>
      <c r="CH131" s="133">
        <v>18</v>
      </c>
      <c r="CI131" s="133">
        <v>22</v>
      </c>
      <c r="CJ131" s="133">
        <v>22</v>
      </c>
      <c r="CK131" s="133">
        <v>14</v>
      </c>
      <c r="CL131" s="133">
        <v>24</v>
      </c>
      <c r="CM131" s="133">
        <v>18</v>
      </c>
      <c r="CN131" s="133">
        <v>25</v>
      </c>
      <c r="CO131" s="133">
        <v>28</v>
      </c>
      <c r="CP131" s="133">
        <v>16</v>
      </c>
      <c r="CQ131" s="133">
        <v>25</v>
      </c>
      <c r="CR131" s="133">
        <v>18</v>
      </c>
      <c r="CS131" s="133">
        <v>21</v>
      </c>
      <c r="CT131" s="133">
        <v>27</v>
      </c>
      <c r="CU131" s="133">
        <v>23</v>
      </c>
      <c r="CV131" s="133">
        <v>26</v>
      </c>
      <c r="CW131" s="133">
        <v>16</v>
      </c>
      <c r="CX131" s="133">
        <v>7</v>
      </c>
      <c r="CY131" s="133">
        <v>15</v>
      </c>
      <c r="CZ131" s="133">
        <v>15</v>
      </c>
      <c r="DA131" s="133">
        <v>10</v>
      </c>
      <c r="DB131" s="133">
        <v>15</v>
      </c>
      <c r="DC131" s="133">
        <v>17</v>
      </c>
      <c r="DD131" s="133">
        <v>14</v>
      </c>
      <c r="DE131" s="133">
        <v>11</v>
      </c>
      <c r="DF131" s="133">
        <v>10</v>
      </c>
      <c r="DG131" s="133">
        <v>14</v>
      </c>
      <c r="DH131" s="133">
        <v>5</v>
      </c>
      <c r="DI131" s="133">
        <v>16</v>
      </c>
      <c r="DJ131" s="133">
        <v>14</v>
      </c>
      <c r="DK131" s="133">
        <v>24</v>
      </c>
      <c r="DL131" s="133">
        <v>20</v>
      </c>
      <c r="DM131" s="133">
        <v>35</v>
      </c>
      <c r="DN131" s="133">
        <v>31</v>
      </c>
      <c r="DO131" s="133">
        <v>30</v>
      </c>
      <c r="DP131" s="133">
        <v>43</v>
      </c>
      <c r="DQ131" s="133">
        <v>28</v>
      </c>
    </row>
    <row r="132" spans="1:121" x14ac:dyDescent="0.2">
      <c r="A132" s="133" t="s">
        <v>6</v>
      </c>
      <c r="B132" s="133"/>
      <c r="C132" s="133">
        <v>0</v>
      </c>
      <c r="D132" s="133">
        <v>1</v>
      </c>
      <c r="E132" s="133">
        <v>0</v>
      </c>
      <c r="F132" s="133">
        <v>1</v>
      </c>
      <c r="G132" s="133">
        <v>0</v>
      </c>
      <c r="H132" s="133">
        <v>0</v>
      </c>
      <c r="I132" s="133">
        <v>0</v>
      </c>
      <c r="J132" s="133">
        <v>0</v>
      </c>
      <c r="K132" s="133">
        <v>0</v>
      </c>
      <c r="L132" s="133">
        <v>0</v>
      </c>
      <c r="M132" s="133">
        <v>0</v>
      </c>
      <c r="N132" s="133">
        <v>0</v>
      </c>
      <c r="O132" s="133">
        <v>0</v>
      </c>
      <c r="P132" s="133">
        <v>0</v>
      </c>
      <c r="Q132" s="133">
        <v>0</v>
      </c>
      <c r="R132" s="133">
        <v>0</v>
      </c>
      <c r="S132" s="133">
        <v>2</v>
      </c>
      <c r="T132" s="133">
        <v>3</v>
      </c>
      <c r="U132" s="133">
        <v>0</v>
      </c>
      <c r="V132" s="133">
        <v>1</v>
      </c>
      <c r="W132" s="133">
        <v>3</v>
      </c>
      <c r="X132" s="133">
        <v>4</v>
      </c>
      <c r="Y132" s="133">
        <v>1</v>
      </c>
      <c r="Z132" s="133">
        <v>1</v>
      </c>
      <c r="AA132" s="133">
        <v>1</v>
      </c>
      <c r="AB132" s="133">
        <v>1</v>
      </c>
      <c r="AC132" s="133">
        <v>3</v>
      </c>
      <c r="AD132" s="133">
        <v>2</v>
      </c>
      <c r="AE132" s="133">
        <v>4</v>
      </c>
      <c r="AF132" s="133">
        <v>4</v>
      </c>
      <c r="AG132" s="133">
        <v>4</v>
      </c>
      <c r="AH132" s="133">
        <v>6</v>
      </c>
      <c r="AI132" s="133">
        <v>3</v>
      </c>
      <c r="AJ132" s="133">
        <v>1</v>
      </c>
      <c r="AK132" s="133">
        <v>2</v>
      </c>
      <c r="AL132" s="133">
        <v>2</v>
      </c>
      <c r="AM132" s="133">
        <v>1</v>
      </c>
      <c r="AN132" s="133">
        <v>1</v>
      </c>
      <c r="AO132" s="133">
        <v>0</v>
      </c>
      <c r="AP132" s="133">
        <v>1</v>
      </c>
      <c r="AQ132" s="133">
        <v>0</v>
      </c>
      <c r="AR132" s="133">
        <v>2</v>
      </c>
      <c r="AS132" s="133">
        <v>0</v>
      </c>
      <c r="AT132" s="133">
        <v>0</v>
      </c>
      <c r="AU132" s="133">
        <v>0</v>
      </c>
      <c r="AV132" s="133">
        <v>0</v>
      </c>
      <c r="AW132" s="133">
        <v>1</v>
      </c>
      <c r="AX132" s="133">
        <v>0</v>
      </c>
      <c r="AY132" s="133">
        <v>0</v>
      </c>
      <c r="AZ132" s="133">
        <v>3</v>
      </c>
      <c r="BA132" s="133">
        <v>0</v>
      </c>
      <c r="BB132" s="133">
        <v>1</v>
      </c>
      <c r="BC132" s="133">
        <v>0</v>
      </c>
      <c r="BD132" s="133">
        <v>1</v>
      </c>
      <c r="BE132" s="133">
        <v>0</v>
      </c>
      <c r="BF132" s="133">
        <v>0</v>
      </c>
      <c r="BG132" s="133">
        <v>1</v>
      </c>
      <c r="BH132" s="133">
        <v>0</v>
      </c>
      <c r="BI132" s="133">
        <v>0</v>
      </c>
      <c r="BJ132" s="133">
        <v>0</v>
      </c>
      <c r="BK132" s="133">
        <v>2</v>
      </c>
      <c r="BL132" s="133">
        <v>0</v>
      </c>
      <c r="BM132" s="133">
        <v>0</v>
      </c>
      <c r="BN132" s="133">
        <v>0</v>
      </c>
      <c r="BO132" s="133">
        <v>0</v>
      </c>
      <c r="BP132" s="133">
        <v>0</v>
      </c>
      <c r="BQ132" s="133">
        <v>0</v>
      </c>
      <c r="BR132" s="133">
        <v>0</v>
      </c>
      <c r="BS132" s="133">
        <v>0</v>
      </c>
      <c r="BT132" s="133">
        <v>0</v>
      </c>
      <c r="BU132" s="133">
        <v>0</v>
      </c>
      <c r="BV132" s="133">
        <v>0</v>
      </c>
      <c r="BW132" s="133">
        <v>0</v>
      </c>
      <c r="BX132" s="133">
        <v>0</v>
      </c>
      <c r="BY132" s="133">
        <v>0</v>
      </c>
      <c r="BZ132" s="133">
        <v>0</v>
      </c>
      <c r="CA132" s="133">
        <v>0</v>
      </c>
      <c r="CB132" s="133">
        <v>1</v>
      </c>
      <c r="CC132" s="133">
        <v>0</v>
      </c>
      <c r="CD132" s="133">
        <v>0</v>
      </c>
      <c r="CE132" s="133">
        <v>0</v>
      </c>
      <c r="CF132" s="133">
        <v>0</v>
      </c>
      <c r="CG132" s="133">
        <v>0</v>
      </c>
      <c r="CH132" s="133">
        <v>0</v>
      </c>
      <c r="CI132" s="133">
        <v>0</v>
      </c>
      <c r="CJ132" s="133">
        <v>0</v>
      </c>
      <c r="CK132" s="133">
        <v>0</v>
      </c>
      <c r="CL132" s="133">
        <v>1</v>
      </c>
      <c r="CM132" s="133">
        <v>0</v>
      </c>
      <c r="CN132" s="133">
        <v>1</v>
      </c>
      <c r="CO132" s="133">
        <v>0</v>
      </c>
      <c r="CP132" s="133">
        <v>0</v>
      </c>
      <c r="CQ132" s="133">
        <v>1</v>
      </c>
      <c r="CR132" s="133">
        <v>1</v>
      </c>
      <c r="CS132" s="133">
        <v>0</v>
      </c>
      <c r="CT132" s="133">
        <v>4</v>
      </c>
      <c r="CU132" s="133">
        <v>1</v>
      </c>
      <c r="CV132" s="133">
        <v>1</v>
      </c>
      <c r="CW132" s="133">
        <v>0</v>
      </c>
      <c r="CX132" s="133">
        <v>0</v>
      </c>
      <c r="CY132" s="133">
        <v>0</v>
      </c>
      <c r="CZ132" s="133">
        <v>0</v>
      </c>
      <c r="DA132" s="133">
        <v>0</v>
      </c>
      <c r="DB132" s="133">
        <v>0</v>
      </c>
      <c r="DC132" s="133">
        <v>0</v>
      </c>
      <c r="DD132" s="133">
        <v>0</v>
      </c>
      <c r="DE132" s="133">
        <v>0</v>
      </c>
      <c r="DF132" s="133">
        <v>0</v>
      </c>
      <c r="DG132" s="133">
        <v>3</v>
      </c>
      <c r="DH132" s="133">
        <v>0</v>
      </c>
      <c r="DI132" s="133">
        <v>0</v>
      </c>
      <c r="DJ132" s="133">
        <v>0</v>
      </c>
      <c r="DK132" s="133">
        <v>0</v>
      </c>
      <c r="DL132" s="133">
        <v>4.5</v>
      </c>
      <c r="DM132" s="133">
        <v>4</v>
      </c>
      <c r="DN132" s="133">
        <v>6</v>
      </c>
      <c r="DO132" s="133">
        <v>9</v>
      </c>
      <c r="DP132" s="133">
        <v>10.5</v>
      </c>
      <c r="DQ132" s="133">
        <v>6.5</v>
      </c>
    </row>
    <row r="133" spans="1:121" x14ac:dyDescent="0.2">
      <c r="A133" s="133" t="s">
        <v>123</v>
      </c>
      <c r="B133" s="133"/>
      <c r="C133" s="133">
        <v>6</v>
      </c>
      <c r="D133" s="133">
        <v>3</v>
      </c>
      <c r="E133" s="133">
        <v>1</v>
      </c>
      <c r="F133" s="133">
        <v>5</v>
      </c>
      <c r="G133" s="133">
        <v>2</v>
      </c>
      <c r="H133" s="133">
        <v>2</v>
      </c>
      <c r="I133" s="133">
        <v>5</v>
      </c>
      <c r="J133" s="133">
        <v>0</v>
      </c>
      <c r="K133" s="133">
        <v>2</v>
      </c>
      <c r="L133" s="133">
        <v>5</v>
      </c>
      <c r="M133" s="133">
        <v>2</v>
      </c>
      <c r="N133" s="133">
        <v>0</v>
      </c>
      <c r="O133" s="133">
        <v>3</v>
      </c>
      <c r="P133" s="133">
        <v>0</v>
      </c>
      <c r="Q133" s="133">
        <v>1</v>
      </c>
      <c r="R133" s="133">
        <v>0</v>
      </c>
      <c r="S133" s="133">
        <v>1</v>
      </c>
      <c r="T133" s="133">
        <v>0</v>
      </c>
      <c r="U133" s="133">
        <v>0</v>
      </c>
      <c r="V133" s="133">
        <v>0</v>
      </c>
      <c r="W133" s="133">
        <v>1</v>
      </c>
      <c r="X133" s="133">
        <v>0</v>
      </c>
      <c r="Y133" s="133">
        <v>0</v>
      </c>
      <c r="Z133" s="133">
        <v>0</v>
      </c>
      <c r="AA133" s="133">
        <v>0</v>
      </c>
      <c r="AB133" s="133">
        <v>0</v>
      </c>
      <c r="AC133" s="133">
        <v>0</v>
      </c>
      <c r="AD133" s="133">
        <v>0</v>
      </c>
      <c r="AE133" s="133">
        <v>0</v>
      </c>
      <c r="AF133" s="133">
        <v>3</v>
      </c>
      <c r="AG133" s="133">
        <v>0</v>
      </c>
      <c r="AH133" s="133">
        <v>0</v>
      </c>
      <c r="AI133" s="133">
        <v>0</v>
      </c>
      <c r="AJ133" s="133">
        <v>1</v>
      </c>
      <c r="AK133" s="133">
        <v>2</v>
      </c>
      <c r="AL133" s="133">
        <v>1</v>
      </c>
      <c r="AM133" s="133">
        <v>5</v>
      </c>
      <c r="AN133" s="133">
        <v>3</v>
      </c>
      <c r="AO133" s="133">
        <v>12</v>
      </c>
      <c r="AP133" s="133">
        <v>2</v>
      </c>
      <c r="AQ133" s="133">
        <v>5</v>
      </c>
      <c r="AR133" s="133">
        <v>0</v>
      </c>
      <c r="AS133" s="133">
        <v>2</v>
      </c>
      <c r="AT133" s="133">
        <v>10</v>
      </c>
      <c r="AU133" s="133">
        <v>7</v>
      </c>
      <c r="AV133" s="133">
        <v>4</v>
      </c>
      <c r="AW133" s="133">
        <v>0</v>
      </c>
      <c r="AX133" s="133">
        <v>17</v>
      </c>
      <c r="AY133" s="133">
        <v>17</v>
      </c>
      <c r="AZ133" s="133">
        <v>1</v>
      </c>
      <c r="BA133" s="133">
        <v>10</v>
      </c>
      <c r="BB133" s="133">
        <v>11</v>
      </c>
      <c r="BC133" s="133">
        <v>6</v>
      </c>
      <c r="BD133" s="133">
        <v>1</v>
      </c>
      <c r="BE133" s="133">
        <v>1</v>
      </c>
      <c r="BF133" s="133">
        <v>4</v>
      </c>
      <c r="BG133" s="133">
        <v>2</v>
      </c>
      <c r="BH133" s="133">
        <v>5</v>
      </c>
      <c r="BI133" s="133">
        <v>0</v>
      </c>
      <c r="BJ133" s="133">
        <v>0</v>
      </c>
      <c r="BK133" s="133">
        <v>2</v>
      </c>
      <c r="BL133" s="133">
        <v>7</v>
      </c>
      <c r="BM133" s="133">
        <v>7</v>
      </c>
      <c r="BN133" s="133">
        <v>2</v>
      </c>
      <c r="BO133" s="133">
        <v>0</v>
      </c>
      <c r="BP133" s="133">
        <v>9</v>
      </c>
      <c r="BQ133" s="133">
        <v>2</v>
      </c>
      <c r="BR133" s="133">
        <v>3</v>
      </c>
      <c r="BS133" s="133">
        <v>3</v>
      </c>
      <c r="BT133" s="133">
        <v>1</v>
      </c>
      <c r="BU133" s="133">
        <v>2</v>
      </c>
      <c r="BV133" s="133">
        <v>2</v>
      </c>
      <c r="BW133" s="133">
        <v>5</v>
      </c>
      <c r="BX133" s="133">
        <v>2</v>
      </c>
      <c r="BY133" s="133">
        <v>1</v>
      </c>
      <c r="BZ133" s="133">
        <v>4</v>
      </c>
      <c r="CA133" s="133">
        <v>3</v>
      </c>
      <c r="CB133" s="133">
        <v>0</v>
      </c>
      <c r="CC133" s="133">
        <v>3</v>
      </c>
      <c r="CD133" s="133">
        <v>0</v>
      </c>
      <c r="CE133" s="133">
        <v>2</v>
      </c>
      <c r="CF133" s="133">
        <v>2</v>
      </c>
      <c r="CG133" s="133">
        <v>0</v>
      </c>
      <c r="CH133" s="133">
        <v>3</v>
      </c>
      <c r="CI133" s="133">
        <v>2</v>
      </c>
      <c r="CJ133" s="133">
        <v>0</v>
      </c>
      <c r="CK133" s="133">
        <v>1</v>
      </c>
      <c r="CL133" s="133">
        <v>0</v>
      </c>
      <c r="CM133" s="133">
        <v>2</v>
      </c>
      <c r="CN133" s="133">
        <v>0</v>
      </c>
      <c r="CO133" s="133">
        <v>1</v>
      </c>
      <c r="CP133" s="133">
        <v>2</v>
      </c>
      <c r="CQ133" s="133">
        <v>0</v>
      </c>
      <c r="CR133" s="133">
        <v>5</v>
      </c>
      <c r="CS133" s="133">
        <v>0</v>
      </c>
      <c r="CT133" s="133">
        <v>0</v>
      </c>
      <c r="CU133" s="133">
        <v>3</v>
      </c>
      <c r="CV133" s="133">
        <v>0</v>
      </c>
      <c r="CW133" s="133">
        <v>4</v>
      </c>
      <c r="CX133" s="133">
        <v>2</v>
      </c>
      <c r="CY133" s="133">
        <v>2</v>
      </c>
      <c r="CZ133" s="133">
        <v>1</v>
      </c>
      <c r="DA133" s="133">
        <v>2</v>
      </c>
      <c r="DB133" s="133">
        <v>5</v>
      </c>
      <c r="DC133" s="133">
        <v>0</v>
      </c>
      <c r="DD133" s="133">
        <v>0</v>
      </c>
      <c r="DE133" s="133">
        <v>0</v>
      </c>
      <c r="DF133" s="133">
        <v>0</v>
      </c>
      <c r="DG133" s="133">
        <v>0</v>
      </c>
      <c r="DH133" s="133">
        <v>0</v>
      </c>
      <c r="DI133" s="133">
        <v>0</v>
      </c>
      <c r="DJ133" s="133">
        <v>0</v>
      </c>
      <c r="DK133" s="133">
        <v>0</v>
      </c>
      <c r="DL133" s="133">
        <v>0</v>
      </c>
      <c r="DM133" s="133">
        <v>0</v>
      </c>
      <c r="DN133" s="133">
        <v>0</v>
      </c>
      <c r="DO133" s="133">
        <v>0</v>
      </c>
      <c r="DP133" s="133">
        <v>0</v>
      </c>
      <c r="DQ133" s="133">
        <v>0</v>
      </c>
    </row>
    <row r="134" spans="1:121" ht="14.25" customHeight="1" x14ac:dyDescent="0.2">
      <c r="A134" s="133" t="s">
        <v>8</v>
      </c>
      <c r="B134" s="133"/>
      <c r="C134" s="133">
        <v>20</v>
      </c>
      <c r="D134" s="133">
        <v>30</v>
      </c>
      <c r="E134" s="133">
        <v>17</v>
      </c>
      <c r="F134" s="133">
        <v>8</v>
      </c>
      <c r="G134" s="133">
        <v>13</v>
      </c>
      <c r="H134" s="133">
        <v>15</v>
      </c>
      <c r="I134" s="133">
        <v>11</v>
      </c>
      <c r="J134" s="133">
        <v>18</v>
      </c>
      <c r="K134" s="133">
        <v>12</v>
      </c>
      <c r="L134" s="133">
        <v>16</v>
      </c>
      <c r="M134" s="133">
        <v>8</v>
      </c>
      <c r="N134" s="133">
        <v>12</v>
      </c>
      <c r="O134" s="133">
        <v>8</v>
      </c>
      <c r="P134" s="133">
        <v>12</v>
      </c>
      <c r="Q134" s="133">
        <v>14</v>
      </c>
      <c r="R134" s="133">
        <v>9</v>
      </c>
      <c r="S134" s="133">
        <v>5</v>
      </c>
      <c r="T134" s="133">
        <v>13</v>
      </c>
      <c r="U134" s="133">
        <v>11</v>
      </c>
      <c r="V134" s="133">
        <v>14</v>
      </c>
      <c r="W134" s="133">
        <v>13</v>
      </c>
      <c r="X134" s="133">
        <v>8</v>
      </c>
      <c r="Y134" s="133">
        <v>19</v>
      </c>
      <c r="Z134" s="133">
        <v>11</v>
      </c>
      <c r="AA134" s="133">
        <v>4</v>
      </c>
      <c r="AB134" s="133">
        <v>16</v>
      </c>
      <c r="AC134" s="133">
        <v>14</v>
      </c>
      <c r="AD134" s="133">
        <v>14</v>
      </c>
      <c r="AE134" s="133">
        <v>18</v>
      </c>
      <c r="AF134" s="133">
        <v>12</v>
      </c>
      <c r="AG134" s="133">
        <v>11</v>
      </c>
      <c r="AH134" s="133">
        <v>17</v>
      </c>
      <c r="AI134" s="133">
        <v>13</v>
      </c>
      <c r="AJ134" s="133">
        <v>15</v>
      </c>
      <c r="AK134" s="133">
        <v>48</v>
      </c>
      <c r="AL134" s="133">
        <v>14</v>
      </c>
      <c r="AM134" s="133">
        <v>21</v>
      </c>
      <c r="AN134" s="133">
        <v>16</v>
      </c>
      <c r="AO134" s="133">
        <v>16</v>
      </c>
      <c r="AP134" s="133">
        <v>14</v>
      </c>
      <c r="AQ134" s="133">
        <v>19</v>
      </c>
      <c r="AR134" s="133">
        <v>26</v>
      </c>
      <c r="AS134" s="133">
        <v>36</v>
      </c>
      <c r="AT134" s="133">
        <v>17</v>
      </c>
      <c r="AU134" s="133">
        <v>24</v>
      </c>
      <c r="AV134" s="133">
        <v>20</v>
      </c>
      <c r="AW134" s="133">
        <v>21</v>
      </c>
      <c r="AX134" s="133">
        <v>35</v>
      </c>
      <c r="AY134" s="133">
        <v>36</v>
      </c>
      <c r="AZ134" s="133">
        <v>22</v>
      </c>
      <c r="BA134" s="133">
        <v>18</v>
      </c>
      <c r="BB134" s="133">
        <v>12</v>
      </c>
      <c r="BC134" s="133">
        <v>25</v>
      </c>
      <c r="BD134" s="133">
        <v>20</v>
      </c>
      <c r="BE134" s="133">
        <v>10</v>
      </c>
      <c r="BF134" s="133">
        <v>15</v>
      </c>
      <c r="BG134" s="133">
        <v>16</v>
      </c>
      <c r="BH134" s="133">
        <v>11</v>
      </c>
      <c r="BI134" s="133">
        <v>13</v>
      </c>
      <c r="BJ134" s="133">
        <v>11</v>
      </c>
      <c r="BK134" s="133">
        <v>9</v>
      </c>
      <c r="BL134" s="133">
        <v>0</v>
      </c>
      <c r="BM134" s="133">
        <v>13</v>
      </c>
      <c r="BN134" s="133">
        <v>13</v>
      </c>
      <c r="BO134" s="133">
        <v>11</v>
      </c>
      <c r="BP134" s="133">
        <v>7</v>
      </c>
      <c r="BQ134" s="133">
        <v>18</v>
      </c>
      <c r="BR134" s="133">
        <v>7</v>
      </c>
      <c r="BS134" s="133">
        <v>6</v>
      </c>
      <c r="BT134" s="133">
        <v>8</v>
      </c>
      <c r="BU134" s="133">
        <v>6</v>
      </c>
      <c r="BV134" s="133">
        <v>8</v>
      </c>
      <c r="BW134" s="133">
        <v>7</v>
      </c>
      <c r="BX134" s="133">
        <v>8</v>
      </c>
      <c r="BY134" s="133">
        <v>9</v>
      </c>
      <c r="BZ134" s="133">
        <v>9</v>
      </c>
      <c r="CA134" s="133">
        <v>8</v>
      </c>
      <c r="CB134" s="133">
        <v>5</v>
      </c>
      <c r="CC134" s="133">
        <v>5</v>
      </c>
      <c r="CD134" s="133">
        <v>3</v>
      </c>
      <c r="CE134" s="133">
        <v>6</v>
      </c>
      <c r="CF134" s="133">
        <v>6</v>
      </c>
      <c r="CG134" s="133">
        <v>0</v>
      </c>
      <c r="CH134" s="133">
        <v>6</v>
      </c>
      <c r="CI134" s="133">
        <v>1</v>
      </c>
      <c r="CJ134" s="133">
        <v>7</v>
      </c>
      <c r="CK134" s="133">
        <v>1</v>
      </c>
      <c r="CL134" s="133">
        <v>2</v>
      </c>
      <c r="CM134" s="133">
        <v>5</v>
      </c>
      <c r="CN134" s="133">
        <v>6</v>
      </c>
      <c r="CO134" s="133">
        <v>3</v>
      </c>
      <c r="CP134" s="133">
        <v>5</v>
      </c>
      <c r="CQ134" s="133">
        <v>3</v>
      </c>
      <c r="CR134" s="133">
        <v>4</v>
      </c>
      <c r="CS134" s="133">
        <v>3</v>
      </c>
      <c r="CT134" s="133">
        <v>1</v>
      </c>
      <c r="CU134" s="133">
        <v>4</v>
      </c>
      <c r="CV134" s="133">
        <v>7</v>
      </c>
      <c r="CW134" s="133">
        <v>6</v>
      </c>
      <c r="CX134" s="133">
        <v>2</v>
      </c>
      <c r="CY134" s="133">
        <v>2</v>
      </c>
      <c r="CZ134" s="133">
        <v>6</v>
      </c>
      <c r="DA134" s="133">
        <v>1</v>
      </c>
      <c r="DB134" s="133">
        <v>1</v>
      </c>
      <c r="DC134" s="133">
        <v>1</v>
      </c>
      <c r="DD134" s="133">
        <v>3</v>
      </c>
      <c r="DE134" s="133">
        <v>8</v>
      </c>
      <c r="DF134" s="133">
        <v>3</v>
      </c>
      <c r="DG134" s="133">
        <v>3</v>
      </c>
      <c r="DH134" s="133">
        <v>1</v>
      </c>
      <c r="DI134" s="133">
        <v>0</v>
      </c>
      <c r="DJ134" s="133">
        <v>1</v>
      </c>
      <c r="DK134" s="133">
        <v>0</v>
      </c>
      <c r="DL134" s="133">
        <v>0</v>
      </c>
      <c r="DM134" s="133">
        <v>0</v>
      </c>
      <c r="DN134" s="133">
        <v>0</v>
      </c>
      <c r="DO134" s="133">
        <v>0</v>
      </c>
      <c r="DP134" s="133">
        <v>0</v>
      </c>
      <c r="DQ134" s="133">
        <v>0</v>
      </c>
    </row>
    <row r="135" spans="1:121" x14ac:dyDescent="0.2">
      <c r="A135" s="133" t="s">
        <v>416</v>
      </c>
      <c r="B135" s="133"/>
      <c r="C135" s="133">
        <v>1</v>
      </c>
      <c r="D135" s="133">
        <v>0</v>
      </c>
      <c r="E135" s="133">
        <v>0</v>
      </c>
      <c r="F135" s="133">
        <v>0</v>
      </c>
      <c r="G135" s="133">
        <v>0</v>
      </c>
      <c r="H135" s="133">
        <v>0</v>
      </c>
      <c r="I135" s="133">
        <v>0</v>
      </c>
      <c r="J135" s="133">
        <v>1</v>
      </c>
      <c r="K135" s="133">
        <v>0</v>
      </c>
      <c r="L135" s="133">
        <v>0</v>
      </c>
      <c r="M135" s="133">
        <v>0</v>
      </c>
      <c r="N135" s="133">
        <v>0</v>
      </c>
      <c r="O135" s="133">
        <v>0</v>
      </c>
      <c r="P135" s="133">
        <v>0</v>
      </c>
      <c r="Q135" s="133">
        <v>0</v>
      </c>
      <c r="R135" s="133">
        <v>1</v>
      </c>
      <c r="S135" s="133">
        <v>1</v>
      </c>
      <c r="T135" s="133">
        <v>0</v>
      </c>
      <c r="U135" s="133">
        <v>0</v>
      </c>
      <c r="V135" s="133">
        <v>0</v>
      </c>
      <c r="W135" s="133">
        <v>2</v>
      </c>
      <c r="X135" s="133">
        <v>1</v>
      </c>
      <c r="Y135" s="133">
        <v>1</v>
      </c>
      <c r="Z135" s="133">
        <v>0</v>
      </c>
      <c r="AA135" s="133">
        <v>2</v>
      </c>
      <c r="AB135" s="133">
        <v>1</v>
      </c>
      <c r="AC135" s="133">
        <v>0</v>
      </c>
      <c r="AD135" s="133">
        <v>3</v>
      </c>
      <c r="AE135" s="133">
        <v>1</v>
      </c>
      <c r="AF135" s="133">
        <v>0</v>
      </c>
      <c r="AG135" s="133">
        <v>0</v>
      </c>
      <c r="AH135" s="133">
        <v>4</v>
      </c>
      <c r="AI135" s="133">
        <v>0</v>
      </c>
      <c r="AJ135" s="133">
        <v>2</v>
      </c>
      <c r="AK135" s="133">
        <v>0</v>
      </c>
      <c r="AL135" s="133">
        <v>0</v>
      </c>
      <c r="AM135" s="133">
        <v>7</v>
      </c>
      <c r="AN135" s="133">
        <v>4</v>
      </c>
      <c r="AO135" s="133">
        <v>4</v>
      </c>
      <c r="AP135" s="133">
        <v>8</v>
      </c>
      <c r="AQ135" s="133">
        <v>1</v>
      </c>
      <c r="AR135" s="133">
        <v>0</v>
      </c>
      <c r="AS135" s="133">
        <v>5</v>
      </c>
      <c r="AT135" s="133">
        <v>3</v>
      </c>
      <c r="AU135" s="133">
        <v>1</v>
      </c>
      <c r="AV135" s="133">
        <v>0</v>
      </c>
      <c r="AW135" s="133">
        <v>2</v>
      </c>
      <c r="AX135" s="133">
        <v>7</v>
      </c>
      <c r="AY135" s="133">
        <v>5</v>
      </c>
      <c r="AZ135" s="133">
        <v>4</v>
      </c>
      <c r="BA135" s="133">
        <v>2</v>
      </c>
      <c r="BB135" s="133">
        <v>1</v>
      </c>
      <c r="BC135" s="133">
        <v>3</v>
      </c>
      <c r="BD135" s="133">
        <v>1</v>
      </c>
      <c r="BE135" s="133">
        <v>1</v>
      </c>
      <c r="BF135" s="133">
        <v>5</v>
      </c>
      <c r="BG135" s="133">
        <v>3</v>
      </c>
      <c r="BH135" s="133">
        <v>3</v>
      </c>
      <c r="BI135" s="133">
        <v>1</v>
      </c>
      <c r="BJ135" s="133">
        <v>4</v>
      </c>
      <c r="BK135" s="133">
        <v>3</v>
      </c>
      <c r="BL135" s="133">
        <v>6</v>
      </c>
      <c r="BM135" s="133">
        <v>3</v>
      </c>
      <c r="BN135" s="133">
        <v>2</v>
      </c>
      <c r="BO135" s="133">
        <v>2</v>
      </c>
      <c r="BP135" s="133">
        <v>2</v>
      </c>
      <c r="BQ135" s="133">
        <v>2</v>
      </c>
      <c r="BR135" s="133">
        <v>2</v>
      </c>
      <c r="BS135" s="133">
        <v>3</v>
      </c>
      <c r="BT135" s="133">
        <v>1</v>
      </c>
      <c r="BU135" s="133">
        <v>0</v>
      </c>
      <c r="BV135" s="133">
        <v>1</v>
      </c>
      <c r="BW135" s="133">
        <v>2</v>
      </c>
      <c r="BX135" s="133">
        <v>1</v>
      </c>
      <c r="BY135" s="133">
        <v>6</v>
      </c>
      <c r="BZ135" s="133">
        <v>2</v>
      </c>
      <c r="CA135" s="133">
        <v>4</v>
      </c>
      <c r="CB135" s="133">
        <v>0</v>
      </c>
      <c r="CC135" s="133">
        <v>0</v>
      </c>
      <c r="CD135" s="133">
        <v>2</v>
      </c>
      <c r="CE135" s="133">
        <v>0</v>
      </c>
      <c r="CF135" s="133">
        <v>1</v>
      </c>
      <c r="CG135" s="133">
        <v>0</v>
      </c>
      <c r="CH135" s="133">
        <v>0</v>
      </c>
      <c r="CI135" s="133">
        <v>2</v>
      </c>
      <c r="CJ135" s="133">
        <v>1</v>
      </c>
      <c r="CK135" s="133">
        <v>0</v>
      </c>
      <c r="CL135" s="133">
        <v>2</v>
      </c>
      <c r="CM135" s="133">
        <v>1</v>
      </c>
      <c r="CN135" s="133">
        <v>2</v>
      </c>
      <c r="CO135" s="133">
        <v>0</v>
      </c>
      <c r="CP135" s="133">
        <v>0</v>
      </c>
      <c r="CQ135" s="133">
        <v>3</v>
      </c>
      <c r="CR135" s="133">
        <v>1</v>
      </c>
      <c r="CS135" s="133">
        <v>1</v>
      </c>
      <c r="CT135" s="133">
        <v>0</v>
      </c>
      <c r="CU135" s="133">
        <v>0</v>
      </c>
      <c r="CV135" s="133">
        <v>1</v>
      </c>
      <c r="CW135" s="133">
        <v>0</v>
      </c>
      <c r="CX135" s="133">
        <v>3</v>
      </c>
      <c r="CY135" s="133">
        <v>0</v>
      </c>
      <c r="CZ135" s="133">
        <v>0</v>
      </c>
      <c r="DA135" s="133">
        <v>0</v>
      </c>
      <c r="DB135" s="133">
        <v>1</v>
      </c>
      <c r="DC135" s="133">
        <v>0</v>
      </c>
      <c r="DD135" s="133">
        <v>0</v>
      </c>
      <c r="DE135" s="133">
        <v>0</v>
      </c>
      <c r="DF135" s="133">
        <v>0</v>
      </c>
      <c r="DG135" s="133">
        <v>0</v>
      </c>
      <c r="DH135" s="133">
        <v>0</v>
      </c>
      <c r="DI135" s="133">
        <v>0</v>
      </c>
      <c r="DJ135" s="133">
        <v>0</v>
      </c>
      <c r="DK135" s="133">
        <v>0</v>
      </c>
      <c r="DL135" s="133">
        <v>3</v>
      </c>
      <c r="DM135" s="133">
        <v>0</v>
      </c>
      <c r="DN135" s="133">
        <v>1</v>
      </c>
      <c r="DO135" s="133">
        <v>2</v>
      </c>
      <c r="DP135" s="133">
        <v>0</v>
      </c>
      <c r="DQ135" s="133">
        <v>0</v>
      </c>
    </row>
    <row r="136" spans="1:121" x14ac:dyDescent="0.2">
      <c r="A136" s="133" t="s">
        <v>386</v>
      </c>
      <c r="B136" s="133"/>
      <c r="C136" s="133">
        <v>0</v>
      </c>
      <c r="D136" s="133">
        <v>0</v>
      </c>
      <c r="E136" s="133">
        <v>0</v>
      </c>
      <c r="F136" s="133">
        <v>0</v>
      </c>
      <c r="G136" s="133">
        <v>0</v>
      </c>
      <c r="H136" s="133">
        <v>0</v>
      </c>
      <c r="I136" s="133">
        <v>0</v>
      </c>
      <c r="J136" s="133">
        <v>0</v>
      </c>
      <c r="K136" s="133">
        <v>0</v>
      </c>
      <c r="L136" s="133">
        <v>0</v>
      </c>
      <c r="M136" s="133">
        <v>0</v>
      </c>
      <c r="N136" s="133">
        <v>0</v>
      </c>
      <c r="O136" s="133">
        <v>0</v>
      </c>
      <c r="P136" s="133">
        <v>0</v>
      </c>
      <c r="Q136" s="133">
        <v>0</v>
      </c>
      <c r="R136" s="133">
        <v>0</v>
      </c>
      <c r="S136" s="133">
        <v>0</v>
      </c>
      <c r="T136" s="133">
        <v>0</v>
      </c>
      <c r="U136" s="133">
        <v>0</v>
      </c>
      <c r="V136" s="133">
        <v>0</v>
      </c>
      <c r="W136" s="133">
        <v>0</v>
      </c>
      <c r="X136" s="133">
        <v>0</v>
      </c>
      <c r="Y136" s="133">
        <v>0</v>
      </c>
      <c r="Z136" s="133">
        <v>0</v>
      </c>
      <c r="AA136" s="133">
        <v>0</v>
      </c>
      <c r="AB136" s="133">
        <v>0</v>
      </c>
      <c r="AC136" s="133">
        <v>0</v>
      </c>
      <c r="AD136" s="133">
        <v>0</v>
      </c>
      <c r="AE136" s="133">
        <v>0</v>
      </c>
      <c r="AF136" s="133">
        <v>0</v>
      </c>
      <c r="AG136" s="133">
        <v>0</v>
      </c>
      <c r="AH136" s="133">
        <v>0</v>
      </c>
      <c r="AI136" s="133">
        <v>0</v>
      </c>
      <c r="AJ136" s="133">
        <v>0</v>
      </c>
      <c r="AK136" s="133">
        <v>0</v>
      </c>
      <c r="AL136" s="133">
        <v>0</v>
      </c>
      <c r="AM136" s="133">
        <v>2</v>
      </c>
      <c r="AN136" s="133">
        <v>4</v>
      </c>
      <c r="AO136" s="133">
        <v>0</v>
      </c>
      <c r="AP136" s="133">
        <v>0</v>
      </c>
      <c r="AQ136" s="133">
        <v>2</v>
      </c>
      <c r="AR136" s="133">
        <v>0</v>
      </c>
      <c r="AS136" s="133">
        <v>0</v>
      </c>
      <c r="AT136" s="133">
        <v>1</v>
      </c>
      <c r="AU136" s="133">
        <v>4</v>
      </c>
      <c r="AV136" s="133">
        <v>0</v>
      </c>
      <c r="AW136" s="133">
        <v>0</v>
      </c>
      <c r="AX136" s="133">
        <v>4</v>
      </c>
      <c r="AY136" s="133">
        <v>5</v>
      </c>
      <c r="AZ136" s="133">
        <v>0</v>
      </c>
      <c r="BA136" s="133">
        <v>1</v>
      </c>
      <c r="BB136" s="133">
        <v>1</v>
      </c>
      <c r="BC136" s="133">
        <v>3</v>
      </c>
      <c r="BD136" s="133">
        <v>1</v>
      </c>
      <c r="BE136" s="133">
        <v>1</v>
      </c>
      <c r="BF136" s="133">
        <v>1</v>
      </c>
      <c r="BG136" s="133">
        <v>0</v>
      </c>
      <c r="BH136" s="133">
        <v>0</v>
      </c>
      <c r="BI136" s="133">
        <v>0</v>
      </c>
      <c r="BJ136" s="133">
        <v>0</v>
      </c>
      <c r="BK136" s="133">
        <v>2</v>
      </c>
      <c r="BL136" s="133">
        <v>2</v>
      </c>
      <c r="BM136" s="133">
        <v>1</v>
      </c>
      <c r="BN136" s="133">
        <v>1</v>
      </c>
      <c r="BO136" s="133">
        <v>0</v>
      </c>
      <c r="BP136" s="133">
        <v>2</v>
      </c>
      <c r="BQ136" s="133">
        <v>1</v>
      </c>
      <c r="BR136" s="133">
        <v>3</v>
      </c>
      <c r="BS136" s="133">
        <v>3</v>
      </c>
      <c r="BT136" s="133">
        <v>0</v>
      </c>
      <c r="BU136" s="133">
        <v>3</v>
      </c>
      <c r="BV136" s="133">
        <v>0</v>
      </c>
      <c r="BW136" s="133">
        <v>2</v>
      </c>
      <c r="BX136" s="133">
        <v>2</v>
      </c>
      <c r="BY136" s="133">
        <v>0</v>
      </c>
      <c r="BZ136" s="133">
        <v>0</v>
      </c>
      <c r="CA136" s="133">
        <v>3</v>
      </c>
      <c r="CB136" s="133">
        <v>0</v>
      </c>
      <c r="CC136" s="133">
        <v>0</v>
      </c>
      <c r="CD136" s="133">
        <v>2</v>
      </c>
      <c r="CE136" s="133">
        <v>0</v>
      </c>
      <c r="CF136" s="133">
        <v>0</v>
      </c>
      <c r="CG136" s="133">
        <v>2</v>
      </c>
      <c r="CH136" s="133">
        <v>1</v>
      </c>
      <c r="CI136" s="133">
        <v>0</v>
      </c>
      <c r="CJ136" s="133">
        <v>1</v>
      </c>
      <c r="CK136" s="133">
        <v>0</v>
      </c>
      <c r="CL136" s="133">
        <v>1</v>
      </c>
      <c r="CM136" s="133">
        <v>1</v>
      </c>
      <c r="CN136" s="133">
        <v>0</v>
      </c>
      <c r="CO136" s="133">
        <v>0</v>
      </c>
      <c r="CP136" s="133">
        <v>2</v>
      </c>
      <c r="CQ136" s="133">
        <v>1</v>
      </c>
      <c r="CR136" s="133">
        <v>0</v>
      </c>
      <c r="CS136" s="133">
        <v>1</v>
      </c>
      <c r="CT136" s="133">
        <v>0</v>
      </c>
      <c r="CU136" s="133">
        <v>2</v>
      </c>
      <c r="CV136" s="133">
        <v>0</v>
      </c>
      <c r="CW136" s="133">
        <v>0</v>
      </c>
      <c r="CX136" s="133">
        <v>0</v>
      </c>
      <c r="CY136" s="133">
        <v>1</v>
      </c>
      <c r="CZ136" s="133">
        <v>0</v>
      </c>
      <c r="DA136" s="133">
        <v>0</v>
      </c>
      <c r="DB136" s="133">
        <v>1</v>
      </c>
      <c r="DC136" s="133">
        <v>0</v>
      </c>
      <c r="DD136" s="133">
        <v>3</v>
      </c>
      <c r="DE136" s="133">
        <v>0</v>
      </c>
      <c r="DF136" s="133">
        <v>0</v>
      </c>
      <c r="DG136" s="133">
        <v>0</v>
      </c>
      <c r="DH136" s="133">
        <v>0</v>
      </c>
      <c r="DI136" s="133">
        <v>0</v>
      </c>
      <c r="DJ136" s="133">
        <v>0</v>
      </c>
      <c r="DK136" s="133">
        <v>0</v>
      </c>
      <c r="DL136" s="133">
        <v>3</v>
      </c>
      <c r="DM136" s="133">
        <v>2</v>
      </c>
      <c r="DN136" s="133">
        <v>2</v>
      </c>
      <c r="DO136" s="133">
        <v>4</v>
      </c>
      <c r="DP136" s="133">
        <v>3</v>
      </c>
      <c r="DQ136" s="133">
        <v>0</v>
      </c>
    </row>
    <row r="137" spans="1:121" x14ac:dyDescent="0.2">
      <c r="A137" s="133" t="s">
        <v>136</v>
      </c>
      <c r="B137" s="133"/>
      <c r="C137" s="133">
        <v>6</v>
      </c>
      <c r="D137" s="133">
        <v>9</v>
      </c>
      <c r="E137" s="133">
        <v>5</v>
      </c>
      <c r="F137" s="133">
        <v>2</v>
      </c>
      <c r="G137" s="133">
        <v>3</v>
      </c>
      <c r="H137" s="133">
        <v>1</v>
      </c>
      <c r="I137" s="133">
        <v>8</v>
      </c>
      <c r="J137" s="133">
        <v>3</v>
      </c>
      <c r="K137" s="133">
        <v>1</v>
      </c>
      <c r="L137" s="133">
        <v>4</v>
      </c>
      <c r="M137" s="133">
        <v>2</v>
      </c>
      <c r="N137" s="133">
        <v>0</v>
      </c>
      <c r="O137" s="133">
        <v>2</v>
      </c>
      <c r="P137" s="133">
        <v>1</v>
      </c>
      <c r="Q137" s="133">
        <v>2</v>
      </c>
      <c r="R137" s="133">
        <v>3</v>
      </c>
      <c r="S137" s="133">
        <v>5</v>
      </c>
      <c r="T137" s="133">
        <v>5</v>
      </c>
      <c r="U137" s="133">
        <v>2</v>
      </c>
      <c r="V137" s="133">
        <v>2</v>
      </c>
      <c r="W137" s="133">
        <v>9</v>
      </c>
      <c r="X137" s="133">
        <v>1</v>
      </c>
      <c r="Y137" s="133">
        <v>5</v>
      </c>
      <c r="Z137" s="133">
        <v>2</v>
      </c>
      <c r="AA137" s="133">
        <v>2</v>
      </c>
      <c r="AB137" s="133">
        <v>4</v>
      </c>
      <c r="AC137" s="133">
        <v>5</v>
      </c>
      <c r="AD137" s="133">
        <v>4</v>
      </c>
      <c r="AE137" s="133">
        <v>8</v>
      </c>
      <c r="AF137" s="133">
        <v>3</v>
      </c>
      <c r="AG137" s="133">
        <v>6</v>
      </c>
      <c r="AH137" s="133">
        <v>1</v>
      </c>
      <c r="AI137" s="133">
        <v>0</v>
      </c>
      <c r="AJ137" s="133">
        <v>2</v>
      </c>
      <c r="AK137" s="133">
        <v>4</v>
      </c>
      <c r="AL137" s="133">
        <v>7</v>
      </c>
      <c r="AM137" s="133">
        <v>2</v>
      </c>
      <c r="AN137" s="133">
        <v>4</v>
      </c>
      <c r="AO137" s="133">
        <v>6</v>
      </c>
      <c r="AP137" s="133">
        <v>2</v>
      </c>
      <c r="AQ137" s="133">
        <v>4</v>
      </c>
      <c r="AR137" s="133">
        <v>2</v>
      </c>
      <c r="AS137" s="133">
        <v>2</v>
      </c>
      <c r="AT137" s="133">
        <v>4</v>
      </c>
      <c r="AU137" s="133">
        <v>1</v>
      </c>
      <c r="AV137" s="133">
        <v>2</v>
      </c>
      <c r="AW137" s="133">
        <v>6</v>
      </c>
      <c r="AX137" s="133">
        <v>8</v>
      </c>
      <c r="AY137" s="133">
        <v>7</v>
      </c>
      <c r="AZ137" s="133">
        <v>1</v>
      </c>
      <c r="BA137" s="133">
        <v>6</v>
      </c>
      <c r="BB137" s="133">
        <v>4</v>
      </c>
      <c r="BC137" s="133">
        <v>4</v>
      </c>
      <c r="BD137" s="133">
        <v>5</v>
      </c>
      <c r="BE137" s="133">
        <v>2</v>
      </c>
      <c r="BF137" s="133">
        <v>5</v>
      </c>
      <c r="BG137" s="133">
        <v>1</v>
      </c>
      <c r="BH137" s="133">
        <v>2</v>
      </c>
      <c r="BI137" s="133">
        <v>2</v>
      </c>
      <c r="BJ137" s="133">
        <v>2</v>
      </c>
      <c r="BK137" s="133">
        <v>2</v>
      </c>
      <c r="BL137" s="133">
        <v>7</v>
      </c>
      <c r="BM137" s="133">
        <v>2</v>
      </c>
      <c r="BN137" s="133">
        <v>2</v>
      </c>
      <c r="BO137" s="133">
        <v>1</v>
      </c>
      <c r="BP137" s="133">
        <v>1</v>
      </c>
      <c r="BQ137" s="133">
        <v>1</v>
      </c>
      <c r="BR137" s="133">
        <v>0</v>
      </c>
      <c r="BS137" s="133">
        <v>3</v>
      </c>
      <c r="BT137" s="133">
        <v>0</v>
      </c>
      <c r="BU137" s="133">
        <v>6</v>
      </c>
      <c r="BV137" s="133">
        <v>0</v>
      </c>
      <c r="BW137" s="133">
        <v>5</v>
      </c>
      <c r="BX137" s="133">
        <v>0</v>
      </c>
      <c r="BY137" s="133">
        <v>0</v>
      </c>
      <c r="BZ137" s="133">
        <v>2</v>
      </c>
      <c r="CA137" s="133">
        <v>2</v>
      </c>
      <c r="CB137" s="133">
        <v>2</v>
      </c>
      <c r="CC137" s="133">
        <v>1</v>
      </c>
      <c r="CD137" s="133">
        <v>1</v>
      </c>
      <c r="CE137" s="133">
        <v>2</v>
      </c>
      <c r="CF137" s="133">
        <v>2</v>
      </c>
      <c r="CG137" s="133">
        <v>1</v>
      </c>
      <c r="CH137" s="133">
        <v>1</v>
      </c>
      <c r="CI137" s="133">
        <v>2</v>
      </c>
      <c r="CJ137" s="133">
        <v>3</v>
      </c>
      <c r="CK137" s="133">
        <v>4</v>
      </c>
      <c r="CL137" s="133">
        <v>2</v>
      </c>
      <c r="CM137" s="133">
        <v>3</v>
      </c>
      <c r="CN137" s="133">
        <v>3</v>
      </c>
      <c r="CO137" s="133">
        <v>1</v>
      </c>
      <c r="CP137" s="133">
        <v>3</v>
      </c>
      <c r="CQ137" s="133">
        <v>1</v>
      </c>
      <c r="CR137" s="133">
        <v>4</v>
      </c>
      <c r="CS137" s="133">
        <v>2</v>
      </c>
      <c r="CT137" s="133">
        <v>3</v>
      </c>
      <c r="CU137" s="133">
        <v>4</v>
      </c>
      <c r="CV137" s="133">
        <v>1</v>
      </c>
      <c r="CW137" s="133">
        <v>0</v>
      </c>
      <c r="CX137" s="133">
        <v>0</v>
      </c>
      <c r="CY137" s="133">
        <v>2</v>
      </c>
      <c r="CZ137" s="133">
        <v>2</v>
      </c>
      <c r="DA137" s="133">
        <v>3</v>
      </c>
      <c r="DB137" s="133">
        <v>0</v>
      </c>
      <c r="DC137" s="133">
        <v>1</v>
      </c>
      <c r="DD137" s="133">
        <v>5</v>
      </c>
      <c r="DE137" s="133">
        <v>1</v>
      </c>
      <c r="DF137" s="133">
        <v>1</v>
      </c>
      <c r="DG137" s="133">
        <v>3</v>
      </c>
      <c r="DH137" s="133">
        <v>2</v>
      </c>
      <c r="DI137" s="133">
        <v>3</v>
      </c>
      <c r="DJ137" s="133">
        <v>3</v>
      </c>
      <c r="DK137" s="133">
        <v>3</v>
      </c>
      <c r="DL137" s="133"/>
      <c r="DM137" s="133"/>
      <c r="DN137" s="133"/>
      <c r="DO137" s="133"/>
      <c r="DP137" s="133"/>
      <c r="DQ137" s="133"/>
    </row>
    <row r="138" spans="1:121" x14ac:dyDescent="0.2">
      <c r="A138" s="133" t="s">
        <v>119</v>
      </c>
      <c r="B138" s="133"/>
      <c r="C138" s="133">
        <v>57</v>
      </c>
      <c r="D138" s="133">
        <v>71</v>
      </c>
      <c r="E138" s="133">
        <v>64</v>
      </c>
      <c r="F138" s="133">
        <v>61</v>
      </c>
      <c r="G138" s="133">
        <v>59</v>
      </c>
      <c r="H138" s="133">
        <v>65</v>
      </c>
      <c r="I138" s="133">
        <v>65</v>
      </c>
      <c r="J138" s="133">
        <v>68</v>
      </c>
      <c r="K138" s="133">
        <v>63</v>
      </c>
      <c r="L138" s="133">
        <v>63</v>
      </c>
      <c r="M138" s="133">
        <v>58</v>
      </c>
      <c r="N138" s="133">
        <v>90</v>
      </c>
      <c r="O138" s="133">
        <v>116</v>
      </c>
      <c r="P138" s="133">
        <v>102</v>
      </c>
      <c r="Q138" s="133">
        <v>93</v>
      </c>
      <c r="R138" s="133">
        <v>121</v>
      </c>
      <c r="S138" s="133">
        <v>95</v>
      </c>
      <c r="T138" s="133">
        <v>88</v>
      </c>
      <c r="U138" s="133">
        <v>115</v>
      </c>
      <c r="V138" s="133">
        <v>85</v>
      </c>
      <c r="W138" s="133">
        <v>93</v>
      </c>
      <c r="X138" s="133">
        <v>78</v>
      </c>
      <c r="Y138" s="133">
        <v>95</v>
      </c>
      <c r="Z138" s="133">
        <v>92</v>
      </c>
      <c r="AA138" s="133">
        <v>76</v>
      </c>
      <c r="AB138" s="133">
        <v>111</v>
      </c>
      <c r="AC138" s="133">
        <v>108</v>
      </c>
      <c r="AD138" s="133">
        <v>66</v>
      </c>
      <c r="AE138" s="133">
        <v>91</v>
      </c>
      <c r="AF138" s="133">
        <v>77</v>
      </c>
      <c r="AG138" s="133">
        <v>75</v>
      </c>
      <c r="AH138" s="133">
        <v>69</v>
      </c>
      <c r="AI138" s="133">
        <v>39</v>
      </c>
      <c r="AJ138" s="133">
        <v>58</v>
      </c>
      <c r="AK138" s="133">
        <v>18</v>
      </c>
      <c r="AL138" s="133">
        <v>23</v>
      </c>
      <c r="AM138" s="133">
        <v>25</v>
      </c>
      <c r="AN138" s="133">
        <v>29</v>
      </c>
      <c r="AO138" s="133">
        <v>27</v>
      </c>
      <c r="AP138" s="133">
        <v>31</v>
      </c>
      <c r="AQ138" s="133">
        <v>32</v>
      </c>
      <c r="AR138" s="133">
        <v>24</v>
      </c>
      <c r="AS138" s="133">
        <v>41</v>
      </c>
      <c r="AT138" s="133">
        <v>37</v>
      </c>
      <c r="AU138" s="133">
        <v>35</v>
      </c>
      <c r="AV138" s="133">
        <v>42</v>
      </c>
      <c r="AW138" s="133">
        <v>27</v>
      </c>
      <c r="AX138" s="133">
        <v>89</v>
      </c>
      <c r="AY138" s="133">
        <v>83</v>
      </c>
      <c r="AZ138" s="133">
        <v>31</v>
      </c>
      <c r="BA138" s="133">
        <v>42</v>
      </c>
      <c r="BB138" s="133">
        <v>40</v>
      </c>
      <c r="BC138" s="133">
        <v>40</v>
      </c>
      <c r="BD138" s="133">
        <v>37</v>
      </c>
      <c r="BE138" s="133">
        <v>31</v>
      </c>
      <c r="BF138" s="133">
        <v>33</v>
      </c>
      <c r="BG138" s="133">
        <v>41</v>
      </c>
      <c r="BH138" s="133">
        <v>27</v>
      </c>
      <c r="BI138" s="133">
        <v>38</v>
      </c>
      <c r="BJ138" s="133">
        <v>51</v>
      </c>
      <c r="BK138" s="133">
        <v>38</v>
      </c>
      <c r="BL138" s="133">
        <v>36</v>
      </c>
      <c r="BM138" s="133">
        <v>45</v>
      </c>
      <c r="BN138" s="133">
        <v>36</v>
      </c>
      <c r="BO138" s="133">
        <v>46</v>
      </c>
      <c r="BP138" s="133">
        <v>35</v>
      </c>
      <c r="BQ138" s="133">
        <v>39</v>
      </c>
      <c r="BR138" s="133">
        <v>37</v>
      </c>
      <c r="BS138" s="133">
        <v>27</v>
      </c>
      <c r="BT138" s="133">
        <v>38</v>
      </c>
      <c r="BU138" s="133">
        <v>37</v>
      </c>
      <c r="BV138" s="133">
        <v>28</v>
      </c>
      <c r="BW138" s="133">
        <v>52</v>
      </c>
      <c r="BX138" s="133">
        <v>32</v>
      </c>
      <c r="BY138" s="133">
        <v>39</v>
      </c>
      <c r="BZ138" s="133">
        <v>30</v>
      </c>
      <c r="CA138" s="133">
        <v>23</v>
      </c>
      <c r="CB138" s="133">
        <v>22</v>
      </c>
      <c r="CC138" s="133">
        <v>23</v>
      </c>
      <c r="CD138" s="133">
        <v>18</v>
      </c>
      <c r="CE138" s="133">
        <v>12</v>
      </c>
      <c r="CF138" s="133">
        <v>25</v>
      </c>
      <c r="CG138" s="133">
        <v>13</v>
      </c>
      <c r="CH138" s="133">
        <v>18</v>
      </c>
      <c r="CI138" s="133">
        <v>18</v>
      </c>
      <c r="CJ138" s="133">
        <v>17</v>
      </c>
      <c r="CK138" s="133">
        <v>12</v>
      </c>
      <c r="CL138" s="133">
        <v>24</v>
      </c>
      <c r="CM138" s="133">
        <v>16</v>
      </c>
      <c r="CN138" s="133">
        <v>12</v>
      </c>
      <c r="CO138" s="133">
        <v>24</v>
      </c>
      <c r="CP138" s="133">
        <v>20</v>
      </c>
      <c r="CQ138" s="133">
        <v>29</v>
      </c>
      <c r="CR138" s="133">
        <v>16</v>
      </c>
      <c r="CS138" s="133">
        <v>15</v>
      </c>
      <c r="CT138" s="133">
        <v>18</v>
      </c>
      <c r="CU138" s="133">
        <v>22</v>
      </c>
      <c r="CV138" s="133">
        <v>16</v>
      </c>
      <c r="CW138" s="133">
        <v>12</v>
      </c>
      <c r="CX138" s="133">
        <v>21</v>
      </c>
      <c r="CY138" s="133">
        <v>25</v>
      </c>
      <c r="CZ138" s="133">
        <v>14</v>
      </c>
      <c r="DA138" s="133">
        <v>30</v>
      </c>
      <c r="DB138" s="133">
        <v>23</v>
      </c>
      <c r="DC138" s="133">
        <v>18</v>
      </c>
      <c r="DD138" s="133">
        <v>35</v>
      </c>
      <c r="DE138" s="133">
        <v>22</v>
      </c>
      <c r="DF138" s="133">
        <v>16</v>
      </c>
      <c r="DG138" s="133">
        <v>51</v>
      </c>
      <c r="DH138" s="133">
        <v>36</v>
      </c>
      <c r="DI138" s="133">
        <v>35</v>
      </c>
      <c r="DJ138" s="133">
        <v>64</v>
      </c>
      <c r="DK138" s="133">
        <v>110</v>
      </c>
      <c r="DL138" s="133">
        <v>43</v>
      </c>
      <c r="DM138" s="133">
        <v>72</v>
      </c>
      <c r="DN138" s="133">
        <v>83</v>
      </c>
      <c r="DO138" s="133">
        <v>51</v>
      </c>
      <c r="DP138" s="133">
        <v>124</v>
      </c>
      <c r="DQ138" s="133">
        <v>101</v>
      </c>
    </row>
    <row r="139" spans="1:121" x14ac:dyDescent="0.2">
      <c r="A139" s="133" t="s">
        <v>124</v>
      </c>
      <c r="B139" s="133"/>
      <c r="C139" s="133">
        <v>0</v>
      </c>
      <c r="D139" s="133">
        <v>0</v>
      </c>
      <c r="E139" s="133">
        <v>0</v>
      </c>
      <c r="F139" s="133">
        <v>0</v>
      </c>
      <c r="G139" s="133">
        <v>0</v>
      </c>
      <c r="H139" s="133">
        <v>0</v>
      </c>
      <c r="I139" s="133">
        <v>0</v>
      </c>
      <c r="J139" s="133">
        <v>1</v>
      </c>
      <c r="K139" s="133">
        <v>0</v>
      </c>
      <c r="L139" s="133">
        <v>0</v>
      </c>
      <c r="M139" s="133">
        <v>0</v>
      </c>
      <c r="N139" s="133">
        <v>0</v>
      </c>
      <c r="O139" s="133">
        <v>0</v>
      </c>
      <c r="P139" s="133">
        <v>0</v>
      </c>
      <c r="Q139" s="133">
        <v>1</v>
      </c>
      <c r="R139" s="133">
        <v>0</v>
      </c>
      <c r="S139" s="133">
        <v>2</v>
      </c>
      <c r="T139" s="133">
        <v>0</v>
      </c>
      <c r="U139" s="133">
        <v>1</v>
      </c>
      <c r="V139" s="133">
        <v>1</v>
      </c>
      <c r="W139" s="133">
        <v>0</v>
      </c>
      <c r="X139" s="133">
        <v>0</v>
      </c>
      <c r="Y139" s="133">
        <v>0</v>
      </c>
      <c r="Z139" s="133">
        <v>0</v>
      </c>
      <c r="AA139" s="133">
        <v>0</v>
      </c>
      <c r="AB139" s="133">
        <v>0</v>
      </c>
      <c r="AC139" s="133">
        <v>1</v>
      </c>
      <c r="AD139" s="133">
        <v>1</v>
      </c>
      <c r="AE139" s="133">
        <v>1</v>
      </c>
      <c r="AF139" s="133">
        <v>0</v>
      </c>
      <c r="AG139" s="133">
        <v>3</v>
      </c>
      <c r="AH139" s="133">
        <v>0</v>
      </c>
      <c r="AI139" s="133">
        <v>0</v>
      </c>
      <c r="AJ139" s="133">
        <v>1</v>
      </c>
      <c r="AK139" s="133">
        <v>0</v>
      </c>
      <c r="AL139" s="133">
        <v>0</v>
      </c>
      <c r="AM139" s="133">
        <v>0</v>
      </c>
      <c r="AN139" s="133">
        <v>0</v>
      </c>
      <c r="AO139" s="133">
        <v>1</v>
      </c>
      <c r="AP139" s="133">
        <v>1</v>
      </c>
      <c r="AQ139" s="133">
        <v>0</v>
      </c>
      <c r="AR139" s="133">
        <v>0</v>
      </c>
      <c r="AS139" s="133">
        <v>1</v>
      </c>
      <c r="AT139" s="133">
        <v>0</v>
      </c>
      <c r="AU139" s="133">
        <v>0</v>
      </c>
      <c r="AV139" s="133">
        <v>1</v>
      </c>
      <c r="AW139" s="133">
        <v>0</v>
      </c>
      <c r="AX139" s="133">
        <v>1</v>
      </c>
      <c r="AY139" s="133">
        <v>0</v>
      </c>
      <c r="AZ139" s="133">
        <v>1</v>
      </c>
      <c r="BA139" s="133">
        <v>0</v>
      </c>
      <c r="BB139" s="133">
        <v>0</v>
      </c>
      <c r="BC139" s="133">
        <v>1</v>
      </c>
      <c r="BD139" s="133">
        <v>0</v>
      </c>
      <c r="BE139" s="133">
        <v>0</v>
      </c>
      <c r="BF139" s="133">
        <v>1</v>
      </c>
      <c r="BG139" s="133">
        <v>0</v>
      </c>
      <c r="BH139" s="133">
        <v>0</v>
      </c>
      <c r="BI139" s="133">
        <v>0</v>
      </c>
      <c r="BJ139" s="133">
        <v>2</v>
      </c>
      <c r="BK139" s="133">
        <v>0</v>
      </c>
      <c r="BL139" s="133">
        <v>0</v>
      </c>
      <c r="BM139" s="133">
        <v>0</v>
      </c>
      <c r="BN139" s="133">
        <v>1</v>
      </c>
      <c r="BO139" s="133">
        <v>0</v>
      </c>
      <c r="BP139" s="133">
        <v>1</v>
      </c>
      <c r="BQ139" s="133">
        <v>0</v>
      </c>
      <c r="BR139" s="133">
        <v>2</v>
      </c>
      <c r="BS139" s="133">
        <v>0</v>
      </c>
      <c r="BT139" s="133">
        <v>0</v>
      </c>
      <c r="BU139" s="133">
        <v>1</v>
      </c>
      <c r="BV139" s="133">
        <v>0</v>
      </c>
      <c r="BW139" s="133">
        <v>1</v>
      </c>
      <c r="BX139" s="133">
        <v>1</v>
      </c>
      <c r="BY139" s="133">
        <v>0</v>
      </c>
      <c r="BZ139" s="133">
        <v>0</v>
      </c>
      <c r="CA139" s="133">
        <v>0</v>
      </c>
      <c r="CB139" s="133">
        <v>0</v>
      </c>
      <c r="CC139" s="133">
        <v>1</v>
      </c>
      <c r="CD139" s="133">
        <v>0</v>
      </c>
      <c r="CE139" s="133">
        <v>0</v>
      </c>
      <c r="CF139" s="133">
        <v>0</v>
      </c>
      <c r="CG139" s="133">
        <v>0</v>
      </c>
      <c r="CH139" s="133">
        <v>0</v>
      </c>
      <c r="CI139" s="133">
        <v>1</v>
      </c>
      <c r="CJ139" s="133">
        <v>1</v>
      </c>
      <c r="CK139" s="133">
        <v>0</v>
      </c>
      <c r="CL139" s="133">
        <v>0</v>
      </c>
      <c r="CM139" s="133">
        <v>0</v>
      </c>
      <c r="CN139" s="133">
        <v>0</v>
      </c>
      <c r="CO139" s="133">
        <v>1</v>
      </c>
      <c r="CP139" s="133">
        <v>0</v>
      </c>
      <c r="CQ139" s="133">
        <v>0</v>
      </c>
      <c r="CR139" s="133">
        <v>0</v>
      </c>
      <c r="CS139" s="133">
        <v>0</v>
      </c>
      <c r="CT139" s="133">
        <v>0</v>
      </c>
      <c r="CU139" s="133">
        <v>0</v>
      </c>
      <c r="CV139" s="133">
        <v>2</v>
      </c>
      <c r="CW139" s="133">
        <v>0</v>
      </c>
      <c r="CX139" s="133">
        <v>1</v>
      </c>
      <c r="CY139" s="133">
        <v>0</v>
      </c>
      <c r="CZ139" s="133">
        <v>1</v>
      </c>
      <c r="DA139" s="133">
        <v>0</v>
      </c>
      <c r="DB139" s="133">
        <v>2</v>
      </c>
      <c r="DC139" s="133">
        <v>0</v>
      </c>
      <c r="DD139" s="133">
        <v>1</v>
      </c>
      <c r="DE139" s="133">
        <v>0</v>
      </c>
      <c r="DF139" s="133">
        <v>0</v>
      </c>
      <c r="DG139" s="133">
        <v>0</v>
      </c>
      <c r="DH139" s="133">
        <v>0</v>
      </c>
      <c r="DI139" s="133">
        <v>0</v>
      </c>
      <c r="DJ139" s="133">
        <v>0</v>
      </c>
      <c r="DK139" s="133">
        <v>1</v>
      </c>
      <c r="DL139" s="133">
        <v>0</v>
      </c>
      <c r="DM139" s="133">
        <v>0</v>
      </c>
      <c r="DN139" s="133">
        <v>0</v>
      </c>
      <c r="DO139" s="133">
        <v>0</v>
      </c>
      <c r="DP139" s="133">
        <v>0</v>
      </c>
      <c r="DQ139" s="133">
        <v>0</v>
      </c>
    </row>
    <row r="140" spans="1:121" x14ac:dyDescent="0.2">
      <c r="A140" s="133" t="s">
        <v>125</v>
      </c>
      <c r="B140" s="133"/>
      <c r="C140" s="133">
        <v>0</v>
      </c>
      <c r="D140" s="133">
        <v>0</v>
      </c>
      <c r="E140" s="133">
        <v>0</v>
      </c>
      <c r="F140" s="133">
        <v>0</v>
      </c>
      <c r="G140" s="133">
        <v>0</v>
      </c>
      <c r="H140" s="133">
        <v>0</v>
      </c>
      <c r="I140" s="133">
        <v>0</v>
      </c>
      <c r="J140" s="133">
        <v>0</v>
      </c>
      <c r="K140" s="133">
        <v>0</v>
      </c>
      <c r="L140" s="133">
        <v>0</v>
      </c>
      <c r="M140" s="133">
        <v>0</v>
      </c>
      <c r="N140" s="133">
        <v>0</v>
      </c>
      <c r="O140" s="133">
        <v>0</v>
      </c>
      <c r="P140" s="133">
        <v>0</v>
      </c>
      <c r="Q140" s="133">
        <v>0</v>
      </c>
      <c r="R140" s="133">
        <v>0</v>
      </c>
      <c r="S140" s="133">
        <v>0</v>
      </c>
      <c r="T140" s="133">
        <v>0</v>
      </c>
      <c r="U140" s="133">
        <v>0</v>
      </c>
      <c r="V140" s="133">
        <v>0</v>
      </c>
      <c r="W140" s="133">
        <v>0</v>
      </c>
      <c r="X140" s="133">
        <v>0</v>
      </c>
      <c r="Y140" s="133">
        <v>0</v>
      </c>
      <c r="Z140" s="133">
        <v>0</v>
      </c>
      <c r="AA140" s="133">
        <v>0</v>
      </c>
      <c r="AB140" s="133">
        <v>0</v>
      </c>
      <c r="AC140" s="133">
        <v>0</v>
      </c>
      <c r="AD140" s="133">
        <v>0</v>
      </c>
      <c r="AE140" s="133">
        <v>0</v>
      </c>
      <c r="AF140" s="133">
        <v>0</v>
      </c>
      <c r="AG140" s="133">
        <v>0</v>
      </c>
      <c r="AH140" s="133">
        <v>0</v>
      </c>
      <c r="AI140" s="133">
        <v>0</v>
      </c>
      <c r="AJ140" s="133">
        <v>0</v>
      </c>
      <c r="AK140" s="133">
        <v>0</v>
      </c>
      <c r="AL140" s="133">
        <v>0</v>
      </c>
      <c r="AM140" s="133">
        <v>0</v>
      </c>
      <c r="AN140" s="133">
        <v>0</v>
      </c>
      <c r="AO140" s="133">
        <v>0</v>
      </c>
      <c r="AP140" s="133">
        <v>0</v>
      </c>
      <c r="AQ140" s="133">
        <v>0</v>
      </c>
      <c r="AR140" s="133">
        <v>0</v>
      </c>
      <c r="AS140" s="133">
        <v>0</v>
      </c>
      <c r="AT140" s="133">
        <v>0</v>
      </c>
      <c r="AU140" s="133">
        <v>0</v>
      </c>
      <c r="AV140" s="133">
        <v>0</v>
      </c>
      <c r="AW140" s="133">
        <v>0</v>
      </c>
      <c r="AX140" s="133">
        <v>0</v>
      </c>
      <c r="AY140" s="133">
        <v>0</v>
      </c>
      <c r="AZ140" s="133">
        <v>0</v>
      </c>
      <c r="BA140" s="133">
        <v>0</v>
      </c>
      <c r="BB140" s="133">
        <v>0</v>
      </c>
      <c r="BC140" s="133">
        <v>0</v>
      </c>
      <c r="BD140" s="133">
        <v>0</v>
      </c>
      <c r="BE140" s="133">
        <v>0</v>
      </c>
      <c r="BF140" s="133">
        <v>0</v>
      </c>
      <c r="BG140" s="133">
        <v>0</v>
      </c>
      <c r="BH140" s="133">
        <v>0</v>
      </c>
      <c r="BI140" s="133">
        <v>0</v>
      </c>
      <c r="BJ140" s="133">
        <v>0</v>
      </c>
      <c r="BK140" s="133">
        <v>0</v>
      </c>
      <c r="BL140" s="133">
        <v>0</v>
      </c>
      <c r="BM140" s="133">
        <v>0</v>
      </c>
      <c r="BN140" s="133">
        <v>0</v>
      </c>
      <c r="BO140" s="133">
        <v>0</v>
      </c>
      <c r="BP140" s="133">
        <v>0</v>
      </c>
      <c r="BQ140" s="133">
        <v>0</v>
      </c>
      <c r="BR140" s="133">
        <v>0</v>
      </c>
      <c r="BS140" s="133">
        <v>0</v>
      </c>
      <c r="BT140" s="133">
        <v>0</v>
      </c>
      <c r="BU140" s="133">
        <v>0</v>
      </c>
      <c r="BV140" s="133">
        <v>0</v>
      </c>
      <c r="BW140" s="133">
        <v>0</v>
      </c>
      <c r="BX140" s="133">
        <v>0</v>
      </c>
      <c r="BY140" s="133">
        <v>0</v>
      </c>
      <c r="BZ140" s="133">
        <v>0</v>
      </c>
      <c r="CA140" s="133">
        <v>0</v>
      </c>
      <c r="CB140" s="133">
        <v>0</v>
      </c>
      <c r="CC140" s="133">
        <v>0</v>
      </c>
      <c r="CD140" s="133">
        <v>0</v>
      </c>
      <c r="CE140" s="133">
        <v>0</v>
      </c>
      <c r="CF140" s="133">
        <v>0</v>
      </c>
      <c r="CG140" s="133">
        <v>0</v>
      </c>
      <c r="CH140" s="133">
        <v>0</v>
      </c>
      <c r="CI140" s="133">
        <v>0</v>
      </c>
      <c r="CJ140" s="133">
        <v>0</v>
      </c>
      <c r="CK140" s="133">
        <v>0</v>
      </c>
      <c r="CL140" s="133">
        <v>0</v>
      </c>
      <c r="CM140" s="133">
        <v>0</v>
      </c>
      <c r="CN140" s="133">
        <v>0</v>
      </c>
      <c r="CO140" s="133">
        <v>0</v>
      </c>
      <c r="CP140" s="133">
        <v>0</v>
      </c>
      <c r="CQ140" s="133">
        <v>0</v>
      </c>
      <c r="CR140" s="133">
        <v>0</v>
      </c>
      <c r="CS140" s="133">
        <v>0</v>
      </c>
      <c r="CT140" s="133">
        <v>0</v>
      </c>
      <c r="CU140" s="133">
        <v>0</v>
      </c>
      <c r="CV140" s="133">
        <v>0</v>
      </c>
      <c r="CW140" s="133">
        <v>0</v>
      </c>
      <c r="CX140" s="133">
        <v>0</v>
      </c>
      <c r="CY140" s="133">
        <v>0</v>
      </c>
      <c r="CZ140" s="133">
        <v>0</v>
      </c>
      <c r="DA140" s="133">
        <v>0</v>
      </c>
      <c r="DB140" s="133">
        <v>0</v>
      </c>
      <c r="DC140" s="133">
        <v>0</v>
      </c>
      <c r="DD140" s="133">
        <v>0</v>
      </c>
      <c r="DE140" s="133">
        <v>0</v>
      </c>
      <c r="DF140" s="133">
        <v>0</v>
      </c>
      <c r="DG140" s="133">
        <v>0</v>
      </c>
      <c r="DH140" s="133">
        <v>0</v>
      </c>
      <c r="DI140" s="133">
        <v>0</v>
      </c>
      <c r="DJ140" s="133">
        <v>0</v>
      </c>
      <c r="DK140" s="133">
        <v>0</v>
      </c>
      <c r="DL140" s="133">
        <v>0</v>
      </c>
      <c r="DM140" s="133">
        <v>0</v>
      </c>
      <c r="DN140" s="133">
        <v>0</v>
      </c>
      <c r="DO140" s="133">
        <v>0</v>
      </c>
      <c r="DP140" s="133">
        <v>0</v>
      </c>
      <c r="DQ140" s="133">
        <v>0</v>
      </c>
    </row>
    <row r="141" spans="1:121" x14ac:dyDescent="0.2">
      <c r="A141" s="133" t="s">
        <v>138</v>
      </c>
      <c r="B141" s="133"/>
      <c r="C141" s="133">
        <v>0</v>
      </c>
      <c r="D141" s="133">
        <v>0</v>
      </c>
      <c r="E141" s="133">
        <v>0</v>
      </c>
      <c r="F141" s="133">
        <v>0</v>
      </c>
      <c r="G141" s="133">
        <v>0</v>
      </c>
      <c r="H141" s="133">
        <v>0</v>
      </c>
      <c r="I141" s="133">
        <v>0</v>
      </c>
      <c r="J141" s="133">
        <v>0</v>
      </c>
      <c r="K141" s="133">
        <v>0</v>
      </c>
      <c r="L141" s="133">
        <v>0</v>
      </c>
      <c r="M141" s="133">
        <v>0</v>
      </c>
      <c r="N141" s="133">
        <v>1</v>
      </c>
      <c r="O141" s="133">
        <v>0</v>
      </c>
      <c r="P141" s="133">
        <v>0</v>
      </c>
      <c r="Q141" s="133">
        <v>0</v>
      </c>
      <c r="R141" s="133">
        <v>0</v>
      </c>
      <c r="S141" s="133">
        <v>0</v>
      </c>
      <c r="T141" s="133">
        <v>1</v>
      </c>
      <c r="U141" s="133">
        <v>0</v>
      </c>
      <c r="V141" s="133">
        <v>1</v>
      </c>
      <c r="W141" s="133">
        <v>0</v>
      </c>
      <c r="X141" s="133">
        <v>0</v>
      </c>
      <c r="Y141" s="133">
        <v>1</v>
      </c>
      <c r="Z141" s="133">
        <v>0</v>
      </c>
      <c r="AA141" s="133">
        <v>0</v>
      </c>
      <c r="AB141" s="133">
        <v>0</v>
      </c>
      <c r="AC141" s="133">
        <v>0</v>
      </c>
      <c r="AD141" s="133">
        <v>1</v>
      </c>
      <c r="AE141" s="133">
        <v>1</v>
      </c>
      <c r="AF141" s="133">
        <v>0</v>
      </c>
      <c r="AG141" s="133">
        <v>0</v>
      </c>
      <c r="AH141" s="133">
        <v>0</v>
      </c>
      <c r="AI141" s="133">
        <v>0</v>
      </c>
      <c r="AJ141" s="133">
        <v>0</v>
      </c>
      <c r="AK141" s="133">
        <v>0</v>
      </c>
      <c r="AL141" s="133">
        <v>1</v>
      </c>
      <c r="AM141" s="133">
        <v>0</v>
      </c>
      <c r="AN141" s="133">
        <v>0</v>
      </c>
      <c r="AO141" s="133">
        <v>0</v>
      </c>
      <c r="AP141" s="133">
        <v>0</v>
      </c>
      <c r="AQ141" s="133">
        <v>0</v>
      </c>
      <c r="AR141" s="133">
        <v>2</v>
      </c>
      <c r="AS141" s="133">
        <v>0</v>
      </c>
      <c r="AT141" s="133">
        <v>0</v>
      </c>
      <c r="AU141" s="133">
        <v>0</v>
      </c>
      <c r="AV141" s="133">
        <v>0</v>
      </c>
      <c r="AW141" s="133">
        <v>0</v>
      </c>
      <c r="AX141" s="133">
        <v>0</v>
      </c>
      <c r="AY141" s="133">
        <v>0</v>
      </c>
      <c r="AZ141" s="133">
        <v>0</v>
      </c>
      <c r="BA141" s="133">
        <v>0</v>
      </c>
      <c r="BB141" s="133">
        <v>0</v>
      </c>
      <c r="BC141" s="133">
        <v>0</v>
      </c>
      <c r="BD141" s="133">
        <v>0</v>
      </c>
      <c r="BE141" s="133">
        <v>0</v>
      </c>
      <c r="BF141" s="133">
        <v>0</v>
      </c>
      <c r="BG141" s="133">
        <v>0</v>
      </c>
      <c r="BH141" s="133">
        <v>0</v>
      </c>
      <c r="BI141" s="133">
        <v>0</v>
      </c>
      <c r="BJ141" s="133">
        <v>0</v>
      </c>
      <c r="BK141" s="133">
        <v>0</v>
      </c>
      <c r="BL141" s="133">
        <v>0</v>
      </c>
      <c r="BM141" s="133">
        <v>0</v>
      </c>
      <c r="BN141" s="133">
        <v>0</v>
      </c>
      <c r="BO141" s="133">
        <v>0</v>
      </c>
      <c r="BP141" s="133">
        <v>0</v>
      </c>
      <c r="BQ141" s="133">
        <v>0</v>
      </c>
      <c r="BR141" s="133">
        <v>0</v>
      </c>
      <c r="BS141" s="133">
        <v>0</v>
      </c>
      <c r="BT141" s="133">
        <v>0</v>
      </c>
      <c r="BU141" s="133">
        <v>0</v>
      </c>
      <c r="BV141" s="133">
        <v>1</v>
      </c>
      <c r="BW141" s="133">
        <v>0</v>
      </c>
      <c r="BX141" s="133">
        <v>0</v>
      </c>
      <c r="BY141" s="133">
        <v>0</v>
      </c>
      <c r="BZ141" s="133">
        <v>0</v>
      </c>
      <c r="CA141" s="133">
        <v>0</v>
      </c>
      <c r="CB141" s="133">
        <v>1</v>
      </c>
      <c r="CC141" s="133">
        <v>0</v>
      </c>
      <c r="CD141" s="133">
        <v>0</v>
      </c>
      <c r="CE141" s="133">
        <v>0</v>
      </c>
      <c r="CF141" s="133">
        <v>0</v>
      </c>
      <c r="CG141" s="133">
        <v>0</v>
      </c>
      <c r="CH141" s="133">
        <v>0</v>
      </c>
      <c r="CI141" s="133">
        <v>0</v>
      </c>
      <c r="CJ141" s="133">
        <v>0</v>
      </c>
      <c r="CK141" s="133">
        <v>2</v>
      </c>
      <c r="CL141" s="133">
        <v>0</v>
      </c>
      <c r="CM141" s="133">
        <v>0</v>
      </c>
      <c r="CN141" s="133">
        <v>0</v>
      </c>
      <c r="CO141" s="133">
        <v>0</v>
      </c>
      <c r="CP141" s="133">
        <v>0</v>
      </c>
      <c r="CQ141" s="133">
        <v>0</v>
      </c>
      <c r="CR141" s="133">
        <v>0</v>
      </c>
      <c r="CS141" s="133">
        <v>0</v>
      </c>
      <c r="CT141" s="133">
        <v>1</v>
      </c>
      <c r="CU141" s="133">
        <v>0</v>
      </c>
      <c r="CV141" s="133">
        <v>0</v>
      </c>
      <c r="CW141" s="133">
        <v>0</v>
      </c>
      <c r="CX141" s="133">
        <v>0</v>
      </c>
      <c r="CY141" s="133">
        <v>0</v>
      </c>
      <c r="CZ141" s="133">
        <v>0</v>
      </c>
      <c r="DA141" s="133">
        <v>0</v>
      </c>
      <c r="DB141" s="133">
        <v>0</v>
      </c>
      <c r="DC141" s="133">
        <v>0</v>
      </c>
      <c r="DD141" s="133">
        <v>0</v>
      </c>
      <c r="DE141" s="133">
        <v>0</v>
      </c>
      <c r="DF141" s="133">
        <v>1</v>
      </c>
      <c r="DG141" s="133">
        <v>0</v>
      </c>
      <c r="DH141" s="133">
        <v>0</v>
      </c>
      <c r="DI141" s="133">
        <v>0</v>
      </c>
      <c r="DJ141" s="133">
        <v>0</v>
      </c>
      <c r="DK141" s="133">
        <v>0</v>
      </c>
      <c r="DL141" s="133">
        <v>0</v>
      </c>
      <c r="DM141" s="133">
        <v>0</v>
      </c>
      <c r="DN141" s="133">
        <v>0</v>
      </c>
      <c r="DO141" s="133">
        <v>0</v>
      </c>
      <c r="DP141" s="133">
        <v>0</v>
      </c>
      <c r="DQ141" s="133">
        <v>0</v>
      </c>
    </row>
    <row r="142" spans="1:121" x14ac:dyDescent="0.2">
      <c r="A142" s="133" t="s">
        <v>132</v>
      </c>
      <c r="B142" s="133"/>
      <c r="C142" s="133">
        <v>0</v>
      </c>
      <c r="D142" s="133">
        <v>0</v>
      </c>
      <c r="E142" s="133">
        <v>0</v>
      </c>
      <c r="F142" s="133">
        <v>0</v>
      </c>
      <c r="G142" s="133">
        <v>0</v>
      </c>
      <c r="H142" s="133">
        <v>0</v>
      </c>
      <c r="I142" s="133">
        <v>0</v>
      </c>
      <c r="J142" s="133">
        <v>0</v>
      </c>
      <c r="K142" s="133">
        <v>0</v>
      </c>
      <c r="L142" s="133">
        <v>0</v>
      </c>
      <c r="M142" s="133">
        <v>0</v>
      </c>
      <c r="N142" s="133">
        <v>0</v>
      </c>
      <c r="O142" s="133">
        <v>2</v>
      </c>
      <c r="P142" s="133">
        <v>0</v>
      </c>
      <c r="Q142" s="133">
        <v>0</v>
      </c>
      <c r="R142" s="133">
        <v>0</v>
      </c>
      <c r="S142" s="133">
        <v>1</v>
      </c>
      <c r="T142" s="133">
        <v>0</v>
      </c>
      <c r="U142" s="133">
        <v>0</v>
      </c>
      <c r="V142" s="133">
        <v>0</v>
      </c>
      <c r="W142" s="133">
        <v>0</v>
      </c>
      <c r="X142" s="133">
        <v>0</v>
      </c>
      <c r="Y142" s="133">
        <v>0</v>
      </c>
      <c r="Z142" s="133">
        <v>0</v>
      </c>
      <c r="AA142" s="133">
        <v>0</v>
      </c>
      <c r="AB142" s="133">
        <v>0</v>
      </c>
      <c r="AC142" s="133">
        <v>0</v>
      </c>
      <c r="AD142" s="133">
        <v>0</v>
      </c>
      <c r="AE142" s="133">
        <v>0</v>
      </c>
      <c r="AF142" s="133">
        <v>0</v>
      </c>
      <c r="AG142" s="133">
        <v>0</v>
      </c>
      <c r="AH142" s="133">
        <v>0</v>
      </c>
      <c r="AI142" s="133">
        <v>0</v>
      </c>
      <c r="AJ142" s="133">
        <v>0</v>
      </c>
      <c r="AK142" s="133">
        <v>0</v>
      </c>
      <c r="AL142" s="133">
        <v>0</v>
      </c>
      <c r="AM142" s="133">
        <v>0</v>
      </c>
      <c r="AN142" s="133">
        <v>0</v>
      </c>
      <c r="AO142" s="133">
        <v>0</v>
      </c>
      <c r="AP142" s="133">
        <v>0</v>
      </c>
      <c r="AQ142" s="133">
        <v>0</v>
      </c>
      <c r="AR142" s="133">
        <v>0</v>
      </c>
      <c r="AS142" s="133">
        <v>0</v>
      </c>
      <c r="AT142" s="133">
        <v>0</v>
      </c>
      <c r="AU142" s="133">
        <v>0</v>
      </c>
      <c r="AV142" s="133">
        <v>0</v>
      </c>
      <c r="AW142" s="133">
        <v>0</v>
      </c>
      <c r="AX142" s="133">
        <v>0</v>
      </c>
      <c r="AY142" s="133">
        <v>0</v>
      </c>
      <c r="AZ142" s="133">
        <v>0</v>
      </c>
      <c r="BA142" s="133">
        <v>0</v>
      </c>
      <c r="BB142" s="133">
        <v>0</v>
      </c>
      <c r="BC142" s="133">
        <v>0</v>
      </c>
      <c r="BD142" s="133">
        <v>0</v>
      </c>
      <c r="BE142" s="133">
        <v>0</v>
      </c>
      <c r="BF142" s="133">
        <v>0</v>
      </c>
      <c r="BG142" s="133">
        <v>0</v>
      </c>
      <c r="BH142" s="133">
        <v>0</v>
      </c>
      <c r="BI142" s="133">
        <v>0</v>
      </c>
      <c r="BJ142" s="133">
        <v>0</v>
      </c>
      <c r="BK142" s="133">
        <v>0</v>
      </c>
      <c r="BL142" s="133">
        <v>0</v>
      </c>
      <c r="BM142" s="133">
        <v>0</v>
      </c>
      <c r="BN142" s="133">
        <v>0</v>
      </c>
      <c r="BO142" s="133">
        <v>0</v>
      </c>
      <c r="BP142" s="133">
        <v>0</v>
      </c>
      <c r="BQ142" s="133">
        <v>0</v>
      </c>
      <c r="BR142" s="133">
        <v>0</v>
      </c>
      <c r="BS142" s="133">
        <v>0</v>
      </c>
      <c r="BT142" s="133">
        <v>0</v>
      </c>
      <c r="BU142" s="133">
        <v>0</v>
      </c>
      <c r="BV142" s="133">
        <v>0</v>
      </c>
      <c r="BW142" s="133">
        <v>0</v>
      </c>
      <c r="BX142" s="133">
        <v>0</v>
      </c>
      <c r="BY142" s="133">
        <v>0</v>
      </c>
      <c r="BZ142" s="133">
        <v>0</v>
      </c>
      <c r="CA142" s="133">
        <v>0</v>
      </c>
      <c r="CB142" s="133">
        <v>0</v>
      </c>
      <c r="CC142" s="133">
        <v>0</v>
      </c>
      <c r="CD142" s="133">
        <v>0</v>
      </c>
      <c r="CE142" s="133">
        <v>0</v>
      </c>
      <c r="CF142" s="133">
        <v>0</v>
      </c>
      <c r="CG142" s="133">
        <v>0</v>
      </c>
      <c r="CH142" s="133">
        <v>0</v>
      </c>
      <c r="CI142" s="133">
        <v>0</v>
      </c>
      <c r="CJ142" s="133">
        <v>0</v>
      </c>
      <c r="CK142" s="133">
        <v>0</v>
      </c>
      <c r="CL142" s="133">
        <v>0</v>
      </c>
      <c r="CM142" s="133">
        <v>0</v>
      </c>
      <c r="CN142" s="133">
        <v>0</v>
      </c>
      <c r="CO142" s="133">
        <v>0</v>
      </c>
      <c r="CP142" s="133">
        <v>0</v>
      </c>
      <c r="CQ142" s="133">
        <v>0</v>
      </c>
      <c r="CR142" s="133">
        <v>0</v>
      </c>
      <c r="CS142" s="133">
        <v>0</v>
      </c>
      <c r="CT142" s="133">
        <v>0</v>
      </c>
      <c r="CU142" s="133">
        <v>0</v>
      </c>
      <c r="CV142" s="133">
        <v>0</v>
      </c>
      <c r="CW142" s="133">
        <v>0</v>
      </c>
      <c r="CX142" s="133">
        <v>0</v>
      </c>
      <c r="CY142" s="133">
        <v>0</v>
      </c>
      <c r="CZ142" s="133">
        <v>0</v>
      </c>
      <c r="DA142" s="133">
        <v>0</v>
      </c>
      <c r="DB142" s="133">
        <v>0</v>
      </c>
      <c r="DC142" s="133">
        <v>0</v>
      </c>
      <c r="DD142" s="133">
        <v>0</v>
      </c>
      <c r="DE142" s="133">
        <v>0</v>
      </c>
      <c r="DF142" s="133">
        <v>0</v>
      </c>
      <c r="DG142" s="133">
        <v>0</v>
      </c>
      <c r="DH142" s="133">
        <v>0</v>
      </c>
      <c r="DI142" s="133">
        <v>0</v>
      </c>
      <c r="DJ142" s="133">
        <v>0</v>
      </c>
      <c r="DK142" s="133">
        <v>0</v>
      </c>
      <c r="DL142" s="133">
        <v>0</v>
      </c>
      <c r="DM142" s="133">
        <v>0</v>
      </c>
      <c r="DN142" s="133">
        <v>0</v>
      </c>
      <c r="DO142" s="133">
        <v>0</v>
      </c>
      <c r="DP142" s="133">
        <v>0</v>
      </c>
      <c r="DQ142" s="133">
        <v>0</v>
      </c>
    </row>
    <row r="143" spans="1:121" x14ac:dyDescent="0.2">
      <c r="A143" s="133" t="s">
        <v>134</v>
      </c>
      <c r="B143" s="133"/>
      <c r="C143" s="133">
        <v>0</v>
      </c>
      <c r="D143" s="133">
        <v>0</v>
      </c>
      <c r="E143" s="133">
        <v>1</v>
      </c>
      <c r="F143" s="133">
        <v>2</v>
      </c>
      <c r="G143" s="133">
        <v>0</v>
      </c>
      <c r="H143" s="133">
        <v>0</v>
      </c>
      <c r="I143" s="133">
        <v>1</v>
      </c>
      <c r="J143" s="133">
        <v>0</v>
      </c>
      <c r="K143" s="133">
        <v>0</v>
      </c>
      <c r="L143" s="133">
        <v>0</v>
      </c>
      <c r="M143" s="133">
        <v>0</v>
      </c>
      <c r="N143" s="133">
        <v>0</v>
      </c>
      <c r="O143" s="133">
        <v>0</v>
      </c>
      <c r="P143" s="133">
        <v>0</v>
      </c>
      <c r="Q143" s="133">
        <v>1</v>
      </c>
      <c r="R143" s="133">
        <v>1</v>
      </c>
      <c r="S143" s="133">
        <v>3</v>
      </c>
      <c r="T143" s="133">
        <v>0</v>
      </c>
      <c r="U143" s="133">
        <v>0</v>
      </c>
      <c r="V143" s="133">
        <v>0</v>
      </c>
      <c r="W143" s="133">
        <v>0</v>
      </c>
      <c r="X143" s="133">
        <v>0</v>
      </c>
      <c r="Y143" s="133">
        <v>0</v>
      </c>
      <c r="Z143" s="133">
        <v>0</v>
      </c>
      <c r="AA143" s="133">
        <v>0</v>
      </c>
      <c r="AB143" s="133">
        <v>0</v>
      </c>
      <c r="AC143" s="133">
        <v>0</v>
      </c>
      <c r="AD143" s="133">
        <v>0</v>
      </c>
      <c r="AE143" s="133">
        <v>0</v>
      </c>
      <c r="AF143" s="133">
        <v>0</v>
      </c>
      <c r="AG143" s="133">
        <v>0</v>
      </c>
      <c r="AH143" s="133">
        <v>0</v>
      </c>
      <c r="AI143" s="133">
        <v>0</v>
      </c>
      <c r="AJ143" s="133">
        <v>0</v>
      </c>
      <c r="AK143" s="133">
        <v>0</v>
      </c>
      <c r="AL143" s="133">
        <v>0</v>
      </c>
      <c r="AM143" s="133">
        <v>0</v>
      </c>
      <c r="AN143" s="133">
        <v>2</v>
      </c>
      <c r="AO143" s="133">
        <v>1</v>
      </c>
      <c r="AP143" s="133">
        <v>3</v>
      </c>
      <c r="AQ143" s="133">
        <v>0</v>
      </c>
      <c r="AR143" s="133">
        <v>0</v>
      </c>
      <c r="AS143" s="133">
        <v>0</v>
      </c>
      <c r="AT143" s="133">
        <v>0</v>
      </c>
      <c r="AU143" s="133">
        <v>2</v>
      </c>
      <c r="AV143" s="133">
        <v>3</v>
      </c>
      <c r="AW143" s="133">
        <v>0</v>
      </c>
      <c r="AX143" s="133">
        <v>4</v>
      </c>
      <c r="AY143" s="133">
        <v>6</v>
      </c>
      <c r="AZ143" s="133">
        <v>0</v>
      </c>
      <c r="BA143" s="133">
        <v>5</v>
      </c>
      <c r="BB143" s="133">
        <v>6</v>
      </c>
      <c r="BC143" s="133">
        <v>0</v>
      </c>
      <c r="BD143" s="133">
        <v>1</v>
      </c>
      <c r="BE143" s="133">
        <v>0</v>
      </c>
      <c r="BF143" s="133">
        <v>0</v>
      </c>
      <c r="BG143" s="133">
        <v>1</v>
      </c>
      <c r="BH143" s="133">
        <v>1</v>
      </c>
      <c r="BI143" s="133">
        <v>0</v>
      </c>
      <c r="BJ143" s="133">
        <v>0</v>
      </c>
      <c r="BK143" s="133">
        <v>0</v>
      </c>
      <c r="BL143" s="133">
        <v>2</v>
      </c>
      <c r="BM143" s="133">
        <v>0</v>
      </c>
      <c r="BN143" s="133">
        <v>0</v>
      </c>
      <c r="BO143" s="133">
        <v>0</v>
      </c>
      <c r="BP143" s="133">
        <v>1</v>
      </c>
      <c r="BQ143" s="133">
        <v>0</v>
      </c>
      <c r="BR143" s="133">
        <v>0</v>
      </c>
      <c r="BS143" s="133">
        <v>1</v>
      </c>
      <c r="BT143" s="133">
        <v>0</v>
      </c>
      <c r="BU143" s="133">
        <v>1</v>
      </c>
      <c r="BV143" s="133">
        <v>0</v>
      </c>
      <c r="BW143" s="133">
        <v>1</v>
      </c>
      <c r="BX143" s="133">
        <v>2</v>
      </c>
      <c r="BY143" s="133">
        <v>1</v>
      </c>
      <c r="BZ143" s="133">
        <v>3</v>
      </c>
      <c r="CA143" s="133">
        <v>1</v>
      </c>
      <c r="CB143" s="133">
        <v>0</v>
      </c>
      <c r="CC143" s="133">
        <v>1</v>
      </c>
      <c r="CD143" s="133">
        <v>0</v>
      </c>
      <c r="CE143" s="133">
        <v>0</v>
      </c>
      <c r="CF143" s="133">
        <v>0</v>
      </c>
      <c r="CG143" s="133">
        <v>0</v>
      </c>
      <c r="CH143" s="133">
        <v>1</v>
      </c>
      <c r="CI143" s="133">
        <v>0</v>
      </c>
      <c r="CJ143" s="133">
        <v>0</v>
      </c>
      <c r="CK143" s="133">
        <v>0</v>
      </c>
      <c r="CL143" s="133">
        <v>1</v>
      </c>
      <c r="CM143" s="133">
        <v>0</v>
      </c>
      <c r="CN143" s="133">
        <v>0</v>
      </c>
      <c r="CO143" s="133">
        <v>0</v>
      </c>
      <c r="CP143" s="133">
        <v>1</v>
      </c>
      <c r="CQ143" s="133">
        <v>1</v>
      </c>
      <c r="CR143" s="133">
        <v>1</v>
      </c>
      <c r="CS143" s="133">
        <v>1</v>
      </c>
      <c r="CT143" s="133">
        <v>0</v>
      </c>
      <c r="CU143" s="133">
        <v>0</v>
      </c>
      <c r="CV143" s="133">
        <v>1</v>
      </c>
      <c r="CW143" s="133">
        <v>0</v>
      </c>
      <c r="CX143" s="133">
        <v>1</v>
      </c>
      <c r="CY143" s="133">
        <v>0</v>
      </c>
      <c r="CZ143" s="133">
        <v>0</v>
      </c>
      <c r="DA143" s="133">
        <v>0</v>
      </c>
      <c r="DB143" s="133">
        <v>0</v>
      </c>
      <c r="DC143" s="133">
        <v>0</v>
      </c>
      <c r="DD143" s="133">
        <v>0</v>
      </c>
      <c r="DE143" s="133">
        <v>0</v>
      </c>
      <c r="DF143" s="133">
        <v>0</v>
      </c>
      <c r="DG143" s="133">
        <v>0</v>
      </c>
      <c r="DH143" s="133">
        <v>0</v>
      </c>
      <c r="DI143" s="133">
        <v>0</v>
      </c>
      <c r="DJ143" s="133">
        <v>0</v>
      </c>
      <c r="DK143" s="133">
        <v>0</v>
      </c>
      <c r="DL143" s="133">
        <v>2</v>
      </c>
      <c r="DM143" s="133">
        <v>2</v>
      </c>
      <c r="DN143" s="133">
        <v>2</v>
      </c>
      <c r="DO143" s="133">
        <v>0</v>
      </c>
      <c r="DP143" s="133">
        <v>3</v>
      </c>
      <c r="DQ143" s="133">
        <v>0</v>
      </c>
    </row>
    <row r="144" spans="1:121" x14ac:dyDescent="0.2">
      <c r="A144" s="133" t="s">
        <v>118</v>
      </c>
      <c r="B144" s="133"/>
      <c r="C144" s="133">
        <v>47</v>
      </c>
      <c r="D144" s="133">
        <v>56</v>
      </c>
      <c r="E144" s="133">
        <v>47</v>
      </c>
      <c r="F144" s="133">
        <v>49</v>
      </c>
      <c r="G144" s="133">
        <v>44</v>
      </c>
      <c r="H144" s="133">
        <v>56</v>
      </c>
      <c r="I144" s="133">
        <v>32</v>
      </c>
      <c r="J144" s="133">
        <v>50</v>
      </c>
      <c r="K144" s="133">
        <v>56</v>
      </c>
      <c r="L144" s="133">
        <v>51</v>
      </c>
      <c r="M144" s="133">
        <v>34</v>
      </c>
      <c r="N144" s="133">
        <v>28</v>
      </c>
      <c r="O144" s="133">
        <v>12</v>
      </c>
      <c r="P144" s="133">
        <v>14</v>
      </c>
      <c r="Q144" s="133">
        <v>9</v>
      </c>
      <c r="R144" s="133">
        <v>1</v>
      </c>
      <c r="S144" s="133">
        <v>0</v>
      </c>
      <c r="T144" s="133">
        <v>0</v>
      </c>
      <c r="U144" s="133">
        <v>1</v>
      </c>
      <c r="V144" s="133">
        <v>0</v>
      </c>
      <c r="W144" s="133">
        <v>1</v>
      </c>
      <c r="X144" s="133">
        <v>2</v>
      </c>
      <c r="Y144" s="133">
        <v>2</v>
      </c>
      <c r="Z144" s="133">
        <v>0</v>
      </c>
      <c r="AA144" s="133">
        <v>0</v>
      </c>
      <c r="AB144" s="133">
        <v>0</v>
      </c>
      <c r="AC144" s="133">
        <v>0</v>
      </c>
      <c r="AD144" s="133">
        <v>0</v>
      </c>
      <c r="AE144" s="133">
        <v>3</v>
      </c>
      <c r="AF144" s="133">
        <v>0</v>
      </c>
      <c r="AG144" s="133">
        <v>1</v>
      </c>
      <c r="AH144" s="133">
        <v>1</v>
      </c>
      <c r="AI144" s="133">
        <v>0</v>
      </c>
      <c r="AJ144" s="133">
        <v>1</v>
      </c>
      <c r="AK144" s="133">
        <v>0</v>
      </c>
      <c r="AL144" s="133">
        <v>0</v>
      </c>
      <c r="AM144" s="133">
        <v>3</v>
      </c>
      <c r="AN144" s="133">
        <v>2</v>
      </c>
      <c r="AO144" s="133">
        <v>3</v>
      </c>
      <c r="AP144" s="133">
        <v>3</v>
      </c>
      <c r="AQ144" s="133">
        <v>1</v>
      </c>
      <c r="AR144" s="133">
        <v>1</v>
      </c>
      <c r="AS144" s="133">
        <v>5</v>
      </c>
      <c r="AT144" s="133">
        <v>0</v>
      </c>
      <c r="AU144" s="133">
        <v>2</v>
      </c>
      <c r="AV144" s="133">
        <v>5</v>
      </c>
      <c r="AW144" s="133">
        <v>1</v>
      </c>
      <c r="AX144" s="133">
        <v>1</v>
      </c>
      <c r="AY144" s="133">
        <v>13</v>
      </c>
      <c r="AZ144" s="133">
        <v>0</v>
      </c>
      <c r="BA144" s="133">
        <v>0</v>
      </c>
      <c r="BB144" s="133">
        <v>1</v>
      </c>
      <c r="BC144" s="133">
        <v>1</v>
      </c>
      <c r="BD144" s="133">
        <v>2</v>
      </c>
      <c r="BE144" s="133">
        <v>0</v>
      </c>
      <c r="BF144" s="133">
        <v>1</v>
      </c>
      <c r="BG144" s="133">
        <v>1</v>
      </c>
      <c r="BH144" s="133">
        <v>0</v>
      </c>
      <c r="BI144" s="133">
        <v>0</v>
      </c>
      <c r="BJ144" s="133">
        <v>0</v>
      </c>
      <c r="BK144" s="133">
        <v>0</v>
      </c>
      <c r="BL144" s="133">
        <v>0</v>
      </c>
      <c r="BM144" s="133">
        <v>2</v>
      </c>
      <c r="BN144" s="133">
        <v>0</v>
      </c>
      <c r="BO144" s="133">
        <v>1</v>
      </c>
      <c r="BP144" s="133">
        <v>3</v>
      </c>
      <c r="BQ144" s="133">
        <v>2</v>
      </c>
      <c r="BR144" s="133">
        <v>1</v>
      </c>
      <c r="BS144" s="133">
        <v>3</v>
      </c>
      <c r="BT144" s="133">
        <v>0</v>
      </c>
      <c r="BU144" s="133">
        <v>0</v>
      </c>
      <c r="BV144" s="133">
        <v>1</v>
      </c>
      <c r="BW144" s="133">
        <v>0</v>
      </c>
      <c r="BX144" s="133">
        <v>0</v>
      </c>
      <c r="BY144" s="133">
        <v>0</v>
      </c>
      <c r="BZ144" s="133">
        <v>1</v>
      </c>
      <c r="CA144" s="133">
        <v>0</v>
      </c>
      <c r="CB144" s="133">
        <v>1</v>
      </c>
      <c r="CC144" s="133">
        <v>0</v>
      </c>
      <c r="CD144" s="133">
        <v>0</v>
      </c>
      <c r="CE144" s="133">
        <v>0</v>
      </c>
      <c r="CF144" s="133">
        <v>0</v>
      </c>
      <c r="CG144" s="133">
        <v>2</v>
      </c>
      <c r="CH144" s="133">
        <v>1</v>
      </c>
      <c r="CI144" s="133">
        <v>0</v>
      </c>
      <c r="CJ144" s="133">
        <v>4</v>
      </c>
      <c r="CK144" s="133">
        <v>1</v>
      </c>
      <c r="CL144" s="133">
        <v>0</v>
      </c>
      <c r="CM144" s="133">
        <v>1</v>
      </c>
      <c r="CN144" s="133">
        <v>0</v>
      </c>
      <c r="CO144" s="133">
        <v>0</v>
      </c>
      <c r="CP144" s="133">
        <v>2</v>
      </c>
      <c r="CQ144" s="133">
        <v>1</v>
      </c>
      <c r="CR144" s="133">
        <v>2</v>
      </c>
      <c r="CS144" s="133">
        <v>1</v>
      </c>
      <c r="CT144" s="133">
        <v>0</v>
      </c>
      <c r="CU144" s="133">
        <v>2</v>
      </c>
      <c r="CV144" s="133">
        <v>1</v>
      </c>
      <c r="CW144" s="133">
        <v>1</v>
      </c>
      <c r="CX144" s="133">
        <v>0</v>
      </c>
      <c r="CY144" s="133">
        <v>0</v>
      </c>
      <c r="CZ144" s="133">
        <v>0</v>
      </c>
      <c r="DA144" s="133">
        <v>1</v>
      </c>
      <c r="DB144" s="133">
        <v>0</v>
      </c>
      <c r="DC144" s="133">
        <v>0</v>
      </c>
      <c r="DD144" s="133">
        <v>1</v>
      </c>
      <c r="DE144" s="133">
        <v>1</v>
      </c>
      <c r="DF144" s="133">
        <v>0</v>
      </c>
      <c r="DG144" s="133">
        <v>0</v>
      </c>
      <c r="DH144" s="133">
        <v>0</v>
      </c>
      <c r="DI144" s="133">
        <v>0</v>
      </c>
      <c r="DJ144" s="133">
        <v>0</v>
      </c>
      <c r="DK144" s="133">
        <v>0</v>
      </c>
      <c r="DL144" s="133">
        <v>0</v>
      </c>
      <c r="DM144" s="133">
        <v>0</v>
      </c>
      <c r="DN144" s="133">
        <v>0</v>
      </c>
      <c r="DO144" s="133">
        <v>0</v>
      </c>
      <c r="DP144" s="133">
        <v>0</v>
      </c>
      <c r="DQ144" s="133">
        <v>0</v>
      </c>
    </row>
    <row r="145" spans="1:121" x14ac:dyDescent="0.2">
      <c r="A145" s="133" t="s">
        <v>126</v>
      </c>
      <c r="B145" s="133"/>
      <c r="C145" s="133">
        <v>1</v>
      </c>
      <c r="D145" s="133">
        <v>0</v>
      </c>
      <c r="E145" s="133">
        <v>4</v>
      </c>
      <c r="F145" s="133">
        <v>0</v>
      </c>
      <c r="G145" s="133">
        <v>0</v>
      </c>
      <c r="H145" s="133">
        <v>0</v>
      </c>
      <c r="I145" s="133">
        <v>0</v>
      </c>
      <c r="J145" s="133">
        <v>0</v>
      </c>
      <c r="K145" s="133">
        <v>0</v>
      </c>
      <c r="L145" s="133">
        <v>0</v>
      </c>
      <c r="M145" s="133">
        <v>0</v>
      </c>
      <c r="N145" s="133">
        <v>0</v>
      </c>
      <c r="O145" s="133">
        <v>0</v>
      </c>
      <c r="P145" s="133">
        <v>0</v>
      </c>
      <c r="Q145" s="133">
        <v>0</v>
      </c>
      <c r="R145" s="133">
        <v>1</v>
      </c>
      <c r="S145" s="133">
        <v>2</v>
      </c>
      <c r="T145" s="133">
        <v>1</v>
      </c>
      <c r="U145" s="133">
        <v>0</v>
      </c>
      <c r="V145" s="133">
        <v>1</v>
      </c>
      <c r="W145" s="133">
        <v>0</v>
      </c>
      <c r="X145" s="133">
        <v>0</v>
      </c>
      <c r="Y145" s="133">
        <v>1</v>
      </c>
      <c r="Z145" s="133">
        <v>0</v>
      </c>
      <c r="AA145" s="133">
        <v>0</v>
      </c>
      <c r="AB145" s="133">
        <v>0</v>
      </c>
      <c r="AC145" s="133">
        <v>0</v>
      </c>
      <c r="AD145" s="133">
        <v>0</v>
      </c>
      <c r="AE145" s="133">
        <v>1</v>
      </c>
      <c r="AF145" s="133">
        <v>0</v>
      </c>
      <c r="AG145" s="133">
        <v>1</v>
      </c>
      <c r="AH145" s="133">
        <v>0</v>
      </c>
      <c r="AI145" s="133">
        <v>1</v>
      </c>
      <c r="AJ145" s="133">
        <v>0</v>
      </c>
      <c r="AK145" s="133">
        <v>0</v>
      </c>
      <c r="AL145" s="133">
        <v>0</v>
      </c>
      <c r="AM145" s="133">
        <v>0</v>
      </c>
      <c r="AN145" s="133">
        <v>1</v>
      </c>
      <c r="AO145" s="133">
        <v>0</v>
      </c>
      <c r="AP145" s="133">
        <v>0</v>
      </c>
      <c r="AQ145" s="133">
        <v>0</v>
      </c>
      <c r="AR145" s="133">
        <v>0</v>
      </c>
      <c r="AS145" s="133">
        <v>0</v>
      </c>
      <c r="AT145" s="133">
        <v>1</v>
      </c>
      <c r="AU145" s="133">
        <v>0</v>
      </c>
      <c r="AV145" s="133">
        <v>1</v>
      </c>
      <c r="AW145" s="133">
        <v>0</v>
      </c>
      <c r="AX145" s="133">
        <v>0</v>
      </c>
      <c r="AY145" s="133">
        <v>0</v>
      </c>
      <c r="AZ145" s="133">
        <v>0</v>
      </c>
      <c r="BA145" s="133">
        <v>0</v>
      </c>
      <c r="BB145" s="133">
        <v>0</v>
      </c>
      <c r="BC145" s="133">
        <v>1</v>
      </c>
      <c r="BD145" s="133">
        <v>0</v>
      </c>
      <c r="BE145" s="133">
        <v>0</v>
      </c>
      <c r="BF145" s="133">
        <v>0</v>
      </c>
      <c r="BG145" s="133">
        <v>0</v>
      </c>
      <c r="BH145" s="133">
        <v>1</v>
      </c>
      <c r="BI145" s="133">
        <v>0</v>
      </c>
      <c r="BJ145" s="133">
        <v>0</v>
      </c>
      <c r="BK145" s="133">
        <v>0</v>
      </c>
      <c r="BL145" s="133">
        <v>0</v>
      </c>
      <c r="BM145" s="133">
        <v>0</v>
      </c>
      <c r="BN145" s="133">
        <v>1</v>
      </c>
      <c r="BO145" s="133">
        <v>0</v>
      </c>
      <c r="BP145" s="133">
        <v>0</v>
      </c>
      <c r="BQ145" s="133">
        <v>0</v>
      </c>
      <c r="BR145" s="133">
        <v>0</v>
      </c>
      <c r="BS145" s="133">
        <v>0</v>
      </c>
      <c r="BT145" s="133">
        <v>0</v>
      </c>
      <c r="BU145" s="133">
        <v>0</v>
      </c>
      <c r="BV145" s="133">
        <v>0</v>
      </c>
      <c r="BW145" s="133">
        <v>0</v>
      </c>
      <c r="BX145" s="133">
        <v>0</v>
      </c>
      <c r="BY145" s="133">
        <v>0</v>
      </c>
      <c r="BZ145" s="133">
        <v>0</v>
      </c>
      <c r="CA145" s="133">
        <v>0</v>
      </c>
      <c r="CB145" s="133">
        <v>1</v>
      </c>
      <c r="CC145" s="133">
        <v>1</v>
      </c>
      <c r="CD145" s="133">
        <v>0</v>
      </c>
      <c r="CE145" s="133">
        <v>0</v>
      </c>
      <c r="CF145" s="133">
        <v>0</v>
      </c>
      <c r="CG145" s="133">
        <v>0</v>
      </c>
      <c r="CH145" s="133">
        <v>0</v>
      </c>
      <c r="CI145" s="133">
        <v>1</v>
      </c>
      <c r="CJ145" s="133">
        <v>0</v>
      </c>
      <c r="CK145" s="133">
        <v>1</v>
      </c>
      <c r="CL145" s="133">
        <v>0</v>
      </c>
      <c r="CM145" s="133">
        <v>0</v>
      </c>
      <c r="CN145" s="133">
        <v>0</v>
      </c>
      <c r="CO145" s="133">
        <v>0</v>
      </c>
      <c r="CP145" s="133">
        <v>0</v>
      </c>
      <c r="CQ145" s="133">
        <v>0</v>
      </c>
      <c r="CR145" s="133">
        <v>0</v>
      </c>
      <c r="CS145" s="133">
        <v>0</v>
      </c>
      <c r="CT145" s="133">
        <v>0</v>
      </c>
      <c r="CU145" s="133">
        <v>0</v>
      </c>
      <c r="CV145" s="133">
        <v>0</v>
      </c>
      <c r="CW145" s="133">
        <v>0</v>
      </c>
      <c r="CX145" s="133">
        <v>1</v>
      </c>
      <c r="CY145" s="133">
        <v>0</v>
      </c>
      <c r="CZ145" s="133">
        <v>0</v>
      </c>
      <c r="DA145" s="133">
        <v>0</v>
      </c>
      <c r="DB145" s="133">
        <v>0</v>
      </c>
      <c r="DC145" s="133">
        <v>0</v>
      </c>
      <c r="DD145" s="133">
        <v>0</v>
      </c>
      <c r="DE145" s="133">
        <v>0</v>
      </c>
      <c r="DF145" s="133">
        <v>1</v>
      </c>
      <c r="DG145" s="133">
        <v>0</v>
      </c>
      <c r="DH145" s="133">
        <v>0</v>
      </c>
      <c r="DI145" s="133">
        <v>0</v>
      </c>
      <c r="DJ145" s="133">
        <v>0</v>
      </c>
      <c r="DK145" s="133">
        <v>0</v>
      </c>
      <c r="DL145" s="133">
        <v>0</v>
      </c>
      <c r="DM145" s="133">
        <v>0</v>
      </c>
      <c r="DN145" s="133">
        <v>0</v>
      </c>
      <c r="DO145" s="133">
        <v>0</v>
      </c>
      <c r="DP145" s="133">
        <v>0</v>
      </c>
      <c r="DQ145" s="133">
        <v>0</v>
      </c>
    </row>
    <row r="146" spans="1:121" x14ac:dyDescent="0.2">
      <c r="A146" s="133" t="s">
        <v>127</v>
      </c>
      <c r="B146" s="133"/>
      <c r="C146" s="133">
        <v>1</v>
      </c>
      <c r="D146" s="133">
        <v>0</v>
      </c>
      <c r="E146" s="133">
        <v>2</v>
      </c>
      <c r="F146" s="133">
        <v>0</v>
      </c>
      <c r="G146" s="133">
        <v>2</v>
      </c>
      <c r="H146" s="133">
        <v>2</v>
      </c>
      <c r="I146" s="133">
        <v>0</v>
      </c>
      <c r="J146" s="133">
        <v>0</v>
      </c>
      <c r="K146" s="133">
        <v>1</v>
      </c>
      <c r="L146" s="133">
        <v>1</v>
      </c>
      <c r="M146" s="133">
        <v>1</v>
      </c>
      <c r="N146" s="133">
        <v>0</v>
      </c>
      <c r="O146" s="133">
        <v>1</v>
      </c>
      <c r="P146" s="133">
        <v>0</v>
      </c>
      <c r="Q146" s="133">
        <v>0</v>
      </c>
      <c r="R146" s="133">
        <v>0</v>
      </c>
      <c r="S146" s="133">
        <v>0</v>
      </c>
      <c r="T146" s="133">
        <v>0</v>
      </c>
      <c r="U146" s="133">
        <v>0</v>
      </c>
      <c r="V146" s="133">
        <v>1</v>
      </c>
      <c r="W146" s="133">
        <v>0</v>
      </c>
      <c r="X146" s="133">
        <v>1</v>
      </c>
      <c r="Y146" s="133">
        <v>1</v>
      </c>
      <c r="Z146" s="133">
        <v>0</v>
      </c>
      <c r="AA146" s="133">
        <v>2</v>
      </c>
      <c r="AB146" s="133">
        <v>0</v>
      </c>
      <c r="AC146" s="133">
        <v>1</v>
      </c>
      <c r="AD146" s="133">
        <v>2</v>
      </c>
      <c r="AE146" s="133">
        <v>2</v>
      </c>
      <c r="AF146" s="133">
        <v>3</v>
      </c>
      <c r="AG146" s="133">
        <v>0</v>
      </c>
      <c r="AH146" s="133">
        <v>2</v>
      </c>
      <c r="AI146" s="133">
        <v>0</v>
      </c>
      <c r="AJ146" s="133">
        <v>0</v>
      </c>
      <c r="AK146" s="133">
        <v>2</v>
      </c>
      <c r="AL146" s="133">
        <v>1</v>
      </c>
      <c r="AM146" s="133">
        <v>6</v>
      </c>
      <c r="AN146" s="133">
        <v>5</v>
      </c>
      <c r="AO146" s="133">
        <v>2</v>
      </c>
      <c r="AP146" s="133">
        <v>3</v>
      </c>
      <c r="AQ146" s="133">
        <v>2</v>
      </c>
      <c r="AR146" s="133">
        <v>0</v>
      </c>
      <c r="AS146" s="133">
        <v>0</v>
      </c>
      <c r="AT146" s="133">
        <v>0</v>
      </c>
      <c r="AU146" s="133">
        <v>2</v>
      </c>
      <c r="AV146" s="133">
        <v>1</v>
      </c>
      <c r="AW146" s="133">
        <v>1</v>
      </c>
      <c r="AX146" s="133">
        <v>7</v>
      </c>
      <c r="AY146" s="133">
        <v>6</v>
      </c>
      <c r="AZ146" s="133">
        <v>0</v>
      </c>
      <c r="BA146" s="133">
        <v>1</v>
      </c>
      <c r="BB146" s="133">
        <v>1</v>
      </c>
      <c r="BC146" s="133">
        <v>1</v>
      </c>
      <c r="BD146" s="133">
        <v>0</v>
      </c>
      <c r="BE146" s="133">
        <v>1</v>
      </c>
      <c r="BF146" s="133">
        <v>0</v>
      </c>
      <c r="BG146" s="133">
        <v>2</v>
      </c>
      <c r="BH146" s="133">
        <v>0</v>
      </c>
      <c r="BI146" s="133">
        <v>1</v>
      </c>
      <c r="BJ146" s="133">
        <v>0</v>
      </c>
      <c r="BK146" s="133">
        <v>2</v>
      </c>
      <c r="BL146" s="133">
        <v>4</v>
      </c>
      <c r="BM146" s="133">
        <v>2</v>
      </c>
      <c r="BN146" s="133">
        <v>3</v>
      </c>
      <c r="BO146" s="133">
        <v>2</v>
      </c>
      <c r="BP146" s="133">
        <v>2</v>
      </c>
      <c r="BQ146" s="133">
        <v>3</v>
      </c>
      <c r="BR146" s="133">
        <v>1</v>
      </c>
      <c r="BS146" s="133">
        <v>2</v>
      </c>
      <c r="BT146" s="133">
        <v>0</v>
      </c>
      <c r="BU146" s="133">
        <v>0</v>
      </c>
      <c r="BV146" s="133">
        <v>1</v>
      </c>
      <c r="BW146" s="133">
        <v>2</v>
      </c>
      <c r="BX146" s="133">
        <v>1</v>
      </c>
      <c r="BY146" s="133">
        <v>4</v>
      </c>
      <c r="BZ146" s="133">
        <v>1</v>
      </c>
      <c r="CA146" s="133">
        <v>3</v>
      </c>
      <c r="CB146" s="133">
        <v>2</v>
      </c>
      <c r="CC146" s="133">
        <v>0</v>
      </c>
      <c r="CD146" s="133">
        <v>0</v>
      </c>
      <c r="CE146" s="133">
        <v>0</v>
      </c>
      <c r="CF146" s="133">
        <v>0</v>
      </c>
      <c r="CG146" s="133">
        <v>2</v>
      </c>
      <c r="CH146" s="133">
        <v>2</v>
      </c>
      <c r="CI146" s="133">
        <v>1</v>
      </c>
      <c r="CJ146" s="133">
        <v>2</v>
      </c>
      <c r="CK146" s="133">
        <v>0</v>
      </c>
      <c r="CL146" s="133">
        <v>1</v>
      </c>
      <c r="CM146" s="133">
        <v>0</v>
      </c>
      <c r="CN146" s="133">
        <v>2</v>
      </c>
      <c r="CO146" s="133">
        <v>1</v>
      </c>
      <c r="CP146" s="133">
        <v>1</v>
      </c>
      <c r="CQ146" s="133">
        <v>0</v>
      </c>
      <c r="CR146" s="133">
        <v>1</v>
      </c>
      <c r="CS146" s="133">
        <v>1</v>
      </c>
      <c r="CT146" s="133">
        <v>0</v>
      </c>
      <c r="CU146" s="133">
        <v>1</v>
      </c>
      <c r="CV146" s="133">
        <v>3</v>
      </c>
      <c r="CW146" s="133">
        <v>0</v>
      </c>
      <c r="CX146" s="133">
        <v>2</v>
      </c>
      <c r="CY146" s="133">
        <v>1</v>
      </c>
      <c r="CZ146" s="133">
        <v>2</v>
      </c>
      <c r="DA146" s="133">
        <v>1</v>
      </c>
      <c r="DB146" s="133">
        <v>0</v>
      </c>
      <c r="DC146" s="133">
        <v>0</v>
      </c>
      <c r="DD146" s="133">
        <v>2</v>
      </c>
      <c r="DE146" s="133">
        <v>1</v>
      </c>
      <c r="DF146" s="133">
        <v>1</v>
      </c>
      <c r="DG146" s="133">
        <v>0</v>
      </c>
      <c r="DH146" s="133">
        <v>2</v>
      </c>
      <c r="DI146" s="133">
        <v>0</v>
      </c>
      <c r="DJ146" s="133">
        <v>0</v>
      </c>
      <c r="DK146" s="133">
        <v>0</v>
      </c>
      <c r="DL146" s="133">
        <v>0</v>
      </c>
      <c r="DM146" s="133">
        <v>0</v>
      </c>
      <c r="DN146" s="133">
        <v>0</v>
      </c>
      <c r="DO146" s="133">
        <v>0</v>
      </c>
      <c r="DP146" s="133">
        <v>0</v>
      </c>
      <c r="DQ146" s="133">
        <v>0</v>
      </c>
    </row>
    <row r="147" spans="1:121" x14ac:dyDescent="0.2">
      <c r="A147" s="133" t="s">
        <v>128</v>
      </c>
      <c r="B147" s="133"/>
      <c r="C147" s="133">
        <v>0</v>
      </c>
      <c r="D147" s="133">
        <v>0</v>
      </c>
      <c r="E147" s="133">
        <v>0</v>
      </c>
      <c r="F147" s="133">
        <v>0</v>
      </c>
      <c r="G147" s="133">
        <v>0</v>
      </c>
      <c r="H147" s="133">
        <v>0</v>
      </c>
      <c r="I147" s="133">
        <v>0</v>
      </c>
      <c r="J147" s="133">
        <v>0</v>
      </c>
      <c r="K147" s="133">
        <v>0</v>
      </c>
      <c r="L147" s="133">
        <v>0</v>
      </c>
      <c r="M147" s="133">
        <v>0</v>
      </c>
      <c r="N147" s="133">
        <v>0</v>
      </c>
      <c r="O147" s="133">
        <v>0</v>
      </c>
      <c r="P147" s="133">
        <v>0</v>
      </c>
      <c r="Q147" s="133">
        <v>0</v>
      </c>
      <c r="R147" s="133">
        <v>0</v>
      </c>
      <c r="S147" s="133">
        <v>0</v>
      </c>
      <c r="T147" s="133">
        <v>0</v>
      </c>
      <c r="U147" s="133">
        <v>0</v>
      </c>
      <c r="V147" s="133">
        <v>0</v>
      </c>
      <c r="W147" s="133">
        <v>0</v>
      </c>
      <c r="X147" s="133">
        <v>0</v>
      </c>
      <c r="Y147" s="133">
        <v>0</v>
      </c>
      <c r="Z147" s="133">
        <v>0</v>
      </c>
      <c r="AA147" s="133">
        <v>0</v>
      </c>
      <c r="AB147" s="133">
        <v>0</v>
      </c>
      <c r="AC147" s="133">
        <v>0</v>
      </c>
      <c r="AD147" s="133">
        <v>0</v>
      </c>
      <c r="AE147" s="133">
        <v>0</v>
      </c>
      <c r="AF147" s="133">
        <v>0</v>
      </c>
      <c r="AG147" s="133">
        <v>0</v>
      </c>
      <c r="AH147" s="133">
        <v>0</v>
      </c>
      <c r="AI147" s="133">
        <v>0</v>
      </c>
      <c r="AJ147" s="133">
        <v>0</v>
      </c>
      <c r="AK147" s="133">
        <v>0</v>
      </c>
      <c r="AL147" s="133">
        <v>0</v>
      </c>
      <c r="AM147" s="133">
        <v>0</v>
      </c>
      <c r="AN147" s="133">
        <v>0</v>
      </c>
      <c r="AO147" s="133">
        <v>0</v>
      </c>
      <c r="AP147" s="133">
        <v>0</v>
      </c>
      <c r="AQ147" s="133">
        <v>0</v>
      </c>
      <c r="AR147" s="133">
        <v>0</v>
      </c>
      <c r="AS147" s="133">
        <v>0</v>
      </c>
      <c r="AT147" s="133">
        <v>0</v>
      </c>
      <c r="AU147" s="133">
        <v>0</v>
      </c>
      <c r="AV147" s="133">
        <v>0</v>
      </c>
      <c r="AW147" s="133">
        <v>0</v>
      </c>
      <c r="AX147" s="133">
        <v>0</v>
      </c>
      <c r="AY147" s="133">
        <v>0</v>
      </c>
      <c r="AZ147" s="133">
        <v>2</v>
      </c>
      <c r="BA147" s="133">
        <v>0</v>
      </c>
      <c r="BB147" s="133">
        <v>0</v>
      </c>
      <c r="BC147" s="133">
        <v>0</v>
      </c>
      <c r="BD147" s="133">
        <v>0</v>
      </c>
      <c r="BE147" s="133">
        <v>0</v>
      </c>
      <c r="BF147" s="133">
        <v>0</v>
      </c>
      <c r="BG147" s="133">
        <v>0</v>
      </c>
      <c r="BH147" s="133">
        <v>0</v>
      </c>
      <c r="BI147" s="133">
        <v>0</v>
      </c>
      <c r="BJ147" s="133">
        <v>0</v>
      </c>
      <c r="BK147" s="133">
        <v>0</v>
      </c>
      <c r="BL147" s="133">
        <v>0</v>
      </c>
      <c r="BM147" s="133">
        <v>0</v>
      </c>
      <c r="BN147" s="133">
        <v>0</v>
      </c>
      <c r="BO147" s="133">
        <v>0</v>
      </c>
      <c r="BP147" s="133">
        <v>0</v>
      </c>
      <c r="BQ147" s="133">
        <v>0</v>
      </c>
      <c r="BR147" s="133">
        <v>0</v>
      </c>
      <c r="BS147" s="133">
        <v>0</v>
      </c>
      <c r="BT147" s="133">
        <v>0</v>
      </c>
      <c r="BU147" s="133">
        <v>0</v>
      </c>
      <c r="BV147" s="133">
        <v>0</v>
      </c>
      <c r="BW147" s="133">
        <v>0</v>
      </c>
      <c r="BX147" s="133">
        <v>0</v>
      </c>
      <c r="BY147" s="133">
        <v>0</v>
      </c>
      <c r="BZ147" s="133">
        <v>0</v>
      </c>
      <c r="CA147" s="133">
        <v>0</v>
      </c>
      <c r="CB147" s="133">
        <v>0</v>
      </c>
      <c r="CC147" s="133">
        <v>0</v>
      </c>
      <c r="CD147" s="133">
        <v>0</v>
      </c>
      <c r="CE147" s="133">
        <v>0</v>
      </c>
      <c r="CF147" s="133">
        <v>0</v>
      </c>
      <c r="CG147" s="133">
        <v>0</v>
      </c>
      <c r="CH147" s="133">
        <v>0</v>
      </c>
      <c r="CI147" s="133">
        <v>0</v>
      </c>
      <c r="CJ147" s="133">
        <v>0</v>
      </c>
      <c r="CK147" s="133">
        <v>0</v>
      </c>
      <c r="CL147" s="133">
        <v>0</v>
      </c>
      <c r="CM147" s="133">
        <v>0</v>
      </c>
      <c r="CN147" s="133">
        <v>0</v>
      </c>
      <c r="CO147" s="133">
        <v>0</v>
      </c>
      <c r="CP147" s="133">
        <v>0</v>
      </c>
      <c r="CQ147" s="133">
        <v>0</v>
      </c>
      <c r="CR147" s="133">
        <v>0</v>
      </c>
      <c r="CS147" s="133">
        <v>0</v>
      </c>
      <c r="CT147" s="133">
        <v>0</v>
      </c>
      <c r="CU147" s="133">
        <v>0</v>
      </c>
      <c r="CV147" s="133">
        <v>0</v>
      </c>
      <c r="CW147" s="133">
        <v>0</v>
      </c>
      <c r="CX147" s="133">
        <v>0</v>
      </c>
      <c r="CY147" s="133">
        <v>0</v>
      </c>
      <c r="CZ147" s="133">
        <v>0</v>
      </c>
      <c r="DA147" s="133">
        <v>0</v>
      </c>
      <c r="DB147" s="133">
        <v>0</v>
      </c>
      <c r="DC147" s="133">
        <v>0</v>
      </c>
      <c r="DD147" s="133">
        <v>0</v>
      </c>
      <c r="DE147" s="133">
        <v>0</v>
      </c>
      <c r="DF147" s="133">
        <v>0</v>
      </c>
      <c r="DG147" s="133">
        <v>0</v>
      </c>
      <c r="DH147" s="133">
        <v>0</v>
      </c>
      <c r="DI147" s="133">
        <v>0</v>
      </c>
      <c r="DJ147" s="133">
        <v>0</v>
      </c>
      <c r="DK147" s="133">
        <v>0</v>
      </c>
      <c r="DL147" s="133">
        <v>0</v>
      </c>
      <c r="DM147" s="133">
        <v>0</v>
      </c>
      <c r="DN147" s="133">
        <v>0</v>
      </c>
      <c r="DO147" s="133">
        <v>2</v>
      </c>
      <c r="DP147" s="133">
        <v>0</v>
      </c>
      <c r="DQ147" s="133">
        <v>0</v>
      </c>
    </row>
    <row r="148" spans="1:121" x14ac:dyDescent="0.2">
      <c r="A148" s="133" t="s">
        <v>130</v>
      </c>
      <c r="B148" s="133"/>
      <c r="C148" s="133">
        <v>0</v>
      </c>
      <c r="D148" s="133">
        <v>1</v>
      </c>
      <c r="E148" s="133">
        <v>0</v>
      </c>
      <c r="F148" s="133">
        <v>0</v>
      </c>
      <c r="G148" s="133">
        <v>0</v>
      </c>
      <c r="H148" s="133">
        <v>1</v>
      </c>
      <c r="I148" s="133">
        <v>0</v>
      </c>
      <c r="J148" s="133">
        <v>0</v>
      </c>
      <c r="K148" s="133">
        <v>1</v>
      </c>
      <c r="L148" s="133">
        <v>0</v>
      </c>
      <c r="M148" s="133">
        <v>1</v>
      </c>
      <c r="N148" s="133">
        <v>0</v>
      </c>
      <c r="O148" s="133">
        <v>0</v>
      </c>
      <c r="P148" s="133">
        <v>0</v>
      </c>
      <c r="Q148" s="133">
        <v>0</v>
      </c>
      <c r="R148" s="133">
        <v>0</v>
      </c>
      <c r="S148" s="133">
        <v>0</v>
      </c>
      <c r="T148" s="133">
        <v>0</v>
      </c>
      <c r="U148" s="133">
        <v>0</v>
      </c>
      <c r="V148" s="133">
        <v>0</v>
      </c>
      <c r="W148" s="133">
        <v>0</v>
      </c>
      <c r="X148" s="133">
        <v>0</v>
      </c>
      <c r="Y148" s="133">
        <v>0</v>
      </c>
      <c r="Z148" s="133">
        <v>0</v>
      </c>
      <c r="AA148" s="133">
        <v>0</v>
      </c>
      <c r="AB148" s="133">
        <v>0</v>
      </c>
      <c r="AC148" s="133">
        <v>0</v>
      </c>
      <c r="AD148" s="133">
        <v>0</v>
      </c>
      <c r="AE148" s="133">
        <v>0</v>
      </c>
      <c r="AF148" s="133">
        <v>0</v>
      </c>
      <c r="AG148" s="133">
        <v>0</v>
      </c>
      <c r="AH148" s="133">
        <v>0</v>
      </c>
      <c r="AI148" s="133">
        <v>0</v>
      </c>
      <c r="AJ148" s="133">
        <v>0</v>
      </c>
      <c r="AK148" s="133">
        <v>0</v>
      </c>
      <c r="AL148" s="133">
        <v>0</v>
      </c>
      <c r="AM148" s="133">
        <v>0</v>
      </c>
      <c r="AN148" s="133">
        <v>0</v>
      </c>
      <c r="AO148" s="133">
        <v>0</v>
      </c>
      <c r="AP148" s="133">
        <v>0</v>
      </c>
      <c r="AQ148" s="133">
        <v>0</v>
      </c>
      <c r="AR148" s="133">
        <v>0</v>
      </c>
      <c r="AS148" s="133">
        <v>0</v>
      </c>
      <c r="AT148" s="133">
        <v>0</v>
      </c>
      <c r="AU148" s="133">
        <v>0</v>
      </c>
      <c r="AV148" s="133">
        <v>0</v>
      </c>
      <c r="AW148" s="133">
        <v>0</v>
      </c>
      <c r="AX148" s="133">
        <v>0</v>
      </c>
      <c r="AY148" s="133">
        <v>0</v>
      </c>
      <c r="AZ148" s="133">
        <v>0</v>
      </c>
      <c r="BA148" s="133">
        <v>0</v>
      </c>
      <c r="BB148" s="133">
        <v>0</v>
      </c>
      <c r="BC148" s="133">
        <v>0</v>
      </c>
      <c r="BD148" s="133">
        <v>0</v>
      </c>
      <c r="BE148" s="133">
        <v>0</v>
      </c>
      <c r="BF148" s="133">
        <v>0</v>
      </c>
      <c r="BG148" s="133">
        <v>0</v>
      </c>
      <c r="BH148" s="133">
        <v>0</v>
      </c>
      <c r="BI148" s="133">
        <v>1</v>
      </c>
      <c r="BJ148" s="133">
        <v>0</v>
      </c>
      <c r="BK148" s="133">
        <v>0</v>
      </c>
      <c r="BL148" s="133">
        <v>0</v>
      </c>
      <c r="BM148" s="133">
        <v>0</v>
      </c>
      <c r="BN148" s="133">
        <v>0</v>
      </c>
      <c r="BO148" s="133">
        <v>0</v>
      </c>
      <c r="BP148" s="133">
        <v>0</v>
      </c>
      <c r="BQ148" s="133">
        <v>0</v>
      </c>
      <c r="BR148" s="133">
        <v>0</v>
      </c>
      <c r="BS148" s="133">
        <v>0</v>
      </c>
      <c r="BT148" s="133">
        <v>0</v>
      </c>
      <c r="BU148" s="133">
        <v>0</v>
      </c>
      <c r="BV148" s="133">
        <v>0</v>
      </c>
      <c r="BW148" s="133">
        <v>1</v>
      </c>
      <c r="BX148" s="133">
        <v>0</v>
      </c>
      <c r="BY148" s="133">
        <v>0</v>
      </c>
      <c r="BZ148" s="133">
        <v>0</v>
      </c>
      <c r="CA148" s="133">
        <v>0</v>
      </c>
      <c r="CB148" s="133">
        <v>0</v>
      </c>
      <c r="CC148" s="133">
        <v>0</v>
      </c>
      <c r="CD148" s="133">
        <v>0</v>
      </c>
      <c r="CE148" s="133">
        <v>0</v>
      </c>
      <c r="CF148" s="133">
        <v>0</v>
      </c>
      <c r="CG148" s="133">
        <v>0</v>
      </c>
      <c r="CH148" s="133">
        <v>0</v>
      </c>
      <c r="CI148" s="133">
        <v>0</v>
      </c>
      <c r="CJ148" s="133">
        <v>0</v>
      </c>
      <c r="CK148" s="133">
        <v>0</v>
      </c>
      <c r="CL148" s="133">
        <v>0</v>
      </c>
      <c r="CM148" s="133">
        <v>0</v>
      </c>
      <c r="CN148" s="133">
        <v>0</v>
      </c>
      <c r="CO148" s="133">
        <v>0</v>
      </c>
      <c r="CP148" s="133">
        <v>0</v>
      </c>
      <c r="CQ148" s="133">
        <v>0</v>
      </c>
      <c r="CR148" s="133">
        <v>0</v>
      </c>
      <c r="CS148" s="133">
        <v>0</v>
      </c>
      <c r="CT148" s="133">
        <v>0</v>
      </c>
      <c r="CU148" s="133">
        <v>0</v>
      </c>
      <c r="CV148" s="133">
        <v>0</v>
      </c>
      <c r="CW148" s="133">
        <v>0</v>
      </c>
      <c r="CX148" s="133">
        <v>0</v>
      </c>
      <c r="CY148" s="133">
        <v>0</v>
      </c>
      <c r="CZ148" s="133">
        <v>0</v>
      </c>
      <c r="DA148" s="133">
        <v>0</v>
      </c>
      <c r="DB148" s="133">
        <v>0</v>
      </c>
      <c r="DC148" s="133">
        <v>0</v>
      </c>
      <c r="DD148" s="133">
        <v>0</v>
      </c>
      <c r="DE148" s="133">
        <v>0</v>
      </c>
      <c r="DF148" s="133">
        <v>0</v>
      </c>
      <c r="DG148" s="133">
        <v>0</v>
      </c>
      <c r="DH148" s="133">
        <v>0</v>
      </c>
      <c r="DI148" s="133">
        <v>0</v>
      </c>
      <c r="DJ148" s="133">
        <v>1</v>
      </c>
      <c r="DK148" s="133">
        <v>1</v>
      </c>
      <c r="DL148" s="133">
        <v>0</v>
      </c>
      <c r="DM148" s="133">
        <v>0</v>
      </c>
      <c r="DN148" s="133">
        <v>0</v>
      </c>
      <c r="DO148" s="133">
        <v>0</v>
      </c>
      <c r="DP148" s="133">
        <v>0</v>
      </c>
      <c r="DQ148" s="133">
        <v>0</v>
      </c>
    </row>
    <row r="149" spans="1:121" x14ac:dyDescent="0.2">
      <c r="A149" s="133" t="s">
        <v>131</v>
      </c>
      <c r="B149" s="133"/>
      <c r="C149" s="133">
        <v>0</v>
      </c>
      <c r="D149" s="133">
        <v>0</v>
      </c>
      <c r="E149" s="133">
        <v>0</v>
      </c>
      <c r="F149" s="133">
        <v>0</v>
      </c>
      <c r="G149" s="133">
        <v>0</v>
      </c>
      <c r="H149" s="133">
        <v>0</v>
      </c>
      <c r="I149" s="133">
        <v>0</v>
      </c>
      <c r="J149" s="133">
        <v>0</v>
      </c>
      <c r="K149" s="133">
        <v>0</v>
      </c>
      <c r="L149" s="133">
        <v>0</v>
      </c>
      <c r="M149" s="133">
        <v>0</v>
      </c>
      <c r="N149" s="133">
        <v>0</v>
      </c>
      <c r="O149" s="133">
        <v>0</v>
      </c>
      <c r="P149" s="133">
        <v>0</v>
      </c>
      <c r="Q149" s="133">
        <v>0</v>
      </c>
      <c r="R149" s="133">
        <v>0</v>
      </c>
      <c r="S149" s="133">
        <v>0</v>
      </c>
      <c r="T149" s="133">
        <v>0</v>
      </c>
      <c r="U149" s="133">
        <v>0</v>
      </c>
      <c r="V149" s="133">
        <v>0</v>
      </c>
      <c r="W149" s="133">
        <v>0</v>
      </c>
      <c r="X149" s="133">
        <v>0</v>
      </c>
      <c r="Y149" s="133">
        <v>0</v>
      </c>
      <c r="Z149" s="133">
        <v>0</v>
      </c>
      <c r="AA149" s="133">
        <v>0</v>
      </c>
      <c r="AB149" s="133">
        <v>0</v>
      </c>
      <c r="AC149" s="133">
        <v>0</v>
      </c>
      <c r="AD149" s="133">
        <v>0</v>
      </c>
      <c r="AE149" s="133">
        <v>1</v>
      </c>
      <c r="AF149" s="133">
        <v>0</v>
      </c>
      <c r="AG149" s="133">
        <v>0</v>
      </c>
      <c r="AH149" s="133">
        <v>0</v>
      </c>
      <c r="AI149" s="133">
        <v>0</v>
      </c>
      <c r="AJ149" s="133">
        <v>0</v>
      </c>
      <c r="AK149" s="133">
        <v>0</v>
      </c>
      <c r="AL149" s="133">
        <v>0</v>
      </c>
      <c r="AM149" s="133">
        <v>0</v>
      </c>
      <c r="AN149" s="133">
        <v>0</v>
      </c>
      <c r="AO149" s="133">
        <v>0</v>
      </c>
      <c r="AP149" s="133">
        <v>0</v>
      </c>
      <c r="AQ149" s="133">
        <v>1</v>
      </c>
      <c r="AR149" s="133">
        <v>0</v>
      </c>
      <c r="AS149" s="133">
        <v>0</v>
      </c>
      <c r="AT149" s="133">
        <v>1</v>
      </c>
      <c r="AU149" s="133">
        <v>1</v>
      </c>
      <c r="AV149" s="133">
        <v>0</v>
      </c>
      <c r="AW149" s="133">
        <v>0</v>
      </c>
      <c r="AX149" s="133">
        <v>0</v>
      </c>
      <c r="AY149" s="133">
        <v>2</v>
      </c>
      <c r="AZ149" s="133">
        <v>0</v>
      </c>
      <c r="BA149" s="133">
        <v>1</v>
      </c>
      <c r="BB149" s="133">
        <v>0</v>
      </c>
      <c r="BC149" s="133">
        <v>0</v>
      </c>
      <c r="BD149" s="133">
        <v>0</v>
      </c>
      <c r="BE149" s="133">
        <v>0</v>
      </c>
      <c r="BF149" s="133">
        <v>0</v>
      </c>
      <c r="BG149" s="133">
        <v>0</v>
      </c>
      <c r="BH149" s="133">
        <v>0</v>
      </c>
      <c r="BI149" s="133">
        <v>0</v>
      </c>
      <c r="BJ149" s="133">
        <v>0</v>
      </c>
      <c r="BK149" s="133">
        <v>1</v>
      </c>
      <c r="BL149" s="133">
        <v>0</v>
      </c>
      <c r="BM149" s="133">
        <v>0</v>
      </c>
      <c r="BN149" s="133">
        <v>0</v>
      </c>
      <c r="BO149" s="133">
        <v>0</v>
      </c>
      <c r="BP149" s="133">
        <v>0</v>
      </c>
      <c r="BQ149" s="133">
        <v>0</v>
      </c>
      <c r="BR149" s="133">
        <v>0</v>
      </c>
      <c r="BS149" s="133">
        <v>1</v>
      </c>
      <c r="BT149" s="133">
        <v>0</v>
      </c>
      <c r="BU149" s="133">
        <v>0</v>
      </c>
      <c r="BV149" s="133">
        <v>0</v>
      </c>
      <c r="BW149" s="133">
        <v>0</v>
      </c>
      <c r="BX149" s="133">
        <v>0</v>
      </c>
      <c r="BY149" s="133">
        <v>0</v>
      </c>
      <c r="BZ149" s="133">
        <v>0</v>
      </c>
      <c r="CA149" s="133">
        <v>0</v>
      </c>
      <c r="CB149" s="133">
        <v>0</v>
      </c>
      <c r="CC149" s="133">
        <v>1</v>
      </c>
      <c r="CD149" s="133">
        <v>0</v>
      </c>
      <c r="CE149" s="133">
        <v>0</v>
      </c>
      <c r="CF149" s="133">
        <v>1</v>
      </c>
      <c r="CG149" s="133">
        <v>2</v>
      </c>
      <c r="CH149" s="133">
        <v>0</v>
      </c>
      <c r="CI149" s="133">
        <v>1</v>
      </c>
      <c r="CJ149" s="133">
        <v>0</v>
      </c>
      <c r="CK149" s="133">
        <v>0</v>
      </c>
      <c r="CL149" s="133">
        <v>1</v>
      </c>
      <c r="CM149" s="133">
        <v>0</v>
      </c>
      <c r="CN149" s="133">
        <v>0</v>
      </c>
      <c r="CO149" s="133">
        <v>0</v>
      </c>
      <c r="CP149" s="133">
        <v>0</v>
      </c>
      <c r="CQ149" s="133">
        <v>0</v>
      </c>
      <c r="CR149" s="133">
        <v>0</v>
      </c>
      <c r="CS149" s="133">
        <v>0</v>
      </c>
      <c r="CT149" s="133">
        <v>0</v>
      </c>
      <c r="CU149" s="133">
        <v>0</v>
      </c>
      <c r="CV149" s="133">
        <v>0</v>
      </c>
      <c r="CW149" s="133">
        <v>0</v>
      </c>
      <c r="CX149" s="133">
        <v>0</v>
      </c>
      <c r="CY149" s="133">
        <v>0</v>
      </c>
      <c r="CZ149" s="133">
        <v>0</v>
      </c>
      <c r="DA149" s="133">
        <v>0</v>
      </c>
      <c r="DB149" s="133">
        <v>0</v>
      </c>
      <c r="DC149" s="133">
        <v>0</v>
      </c>
      <c r="DD149" s="133">
        <v>1</v>
      </c>
      <c r="DE149" s="133">
        <v>0</v>
      </c>
      <c r="DF149" s="133">
        <v>0</v>
      </c>
      <c r="DG149" s="133">
        <v>0</v>
      </c>
      <c r="DH149" s="133">
        <v>0</v>
      </c>
      <c r="DI149" s="133">
        <v>0</v>
      </c>
      <c r="DJ149" s="133">
        <v>0</v>
      </c>
      <c r="DK149" s="133">
        <v>0</v>
      </c>
      <c r="DL149" s="133">
        <v>0</v>
      </c>
      <c r="DM149" s="133">
        <v>0</v>
      </c>
      <c r="DN149" s="133">
        <v>0</v>
      </c>
      <c r="DO149" s="133">
        <v>1</v>
      </c>
      <c r="DP149" s="133">
        <v>0</v>
      </c>
      <c r="DQ149" s="133">
        <v>0</v>
      </c>
    </row>
    <row r="150" spans="1:121" x14ac:dyDescent="0.2">
      <c r="A150" s="133" t="s">
        <v>19</v>
      </c>
      <c r="B150" s="133"/>
      <c r="C150" s="133">
        <v>0</v>
      </c>
      <c r="D150" s="133">
        <v>0</v>
      </c>
      <c r="E150" s="133">
        <v>0</v>
      </c>
      <c r="F150" s="133">
        <v>2</v>
      </c>
      <c r="G150" s="133">
        <v>0</v>
      </c>
      <c r="H150" s="133">
        <v>0</v>
      </c>
      <c r="I150" s="133">
        <v>1</v>
      </c>
      <c r="J150" s="133">
        <v>0</v>
      </c>
      <c r="K150" s="133">
        <v>0</v>
      </c>
      <c r="L150" s="133">
        <v>0</v>
      </c>
      <c r="M150" s="133">
        <v>0</v>
      </c>
      <c r="N150" s="133">
        <v>0</v>
      </c>
      <c r="O150" s="133">
        <v>0</v>
      </c>
      <c r="P150" s="133">
        <v>0</v>
      </c>
      <c r="Q150" s="133">
        <v>1</v>
      </c>
      <c r="R150" s="133">
        <v>2</v>
      </c>
      <c r="S150" s="133">
        <v>2</v>
      </c>
      <c r="T150" s="133">
        <v>0</v>
      </c>
      <c r="U150" s="133">
        <v>0</v>
      </c>
      <c r="V150" s="133">
        <v>0</v>
      </c>
      <c r="W150" s="133">
        <v>0</v>
      </c>
      <c r="X150" s="133">
        <v>0</v>
      </c>
      <c r="Y150" s="133">
        <v>0</v>
      </c>
      <c r="Z150" s="133">
        <v>0</v>
      </c>
      <c r="AA150" s="133">
        <v>0</v>
      </c>
      <c r="AB150" s="133">
        <v>0</v>
      </c>
      <c r="AC150" s="133">
        <v>0</v>
      </c>
      <c r="AD150" s="133">
        <v>0</v>
      </c>
      <c r="AE150" s="133">
        <v>0</v>
      </c>
      <c r="AF150" s="133">
        <v>0</v>
      </c>
      <c r="AG150" s="133">
        <v>0</v>
      </c>
      <c r="AH150" s="133">
        <v>0</v>
      </c>
      <c r="AI150" s="133">
        <v>0</v>
      </c>
      <c r="AJ150" s="133">
        <v>0</v>
      </c>
      <c r="AK150" s="133">
        <v>0</v>
      </c>
      <c r="AL150" s="133">
        <v>0</v>
      </c>
      <c r="AM150" s="133">
        <v>0</v>
      </c>
      <c r="AN150" s="133">
        <v>0</v>
      </c>
      <c r="AO150" s="133">
        <v>1</v>
      </c>
      <c r="AP150" s="133">
        <v>0</v>
      </c>
      <c r="AQ150" s="133">
        <v>0</v>
      </c>
      <c r="AR150" s="133">
        <v>0</v>
      </c>
      <c r="AS150" s="133">
        <v>0</v>
      </c>
      <c r="AT150" s="133">
        <v>0</v>
      </c>
      <c r="AU150" s="133">
        <v>1</v>
      </c>
      <c r="AV150" s="133">
        <v>0</v>
      </c>
      <c r="AW150" s="133">
        <v>0</v>
      </c>
      <c r="AX150" s="133">
        <v>1</v>
      </c>
      <c r="AY150" s="133">
        <v>0</v>
      </c>
      <c r="AZ150" s="133">
        <v>0</v>
      </c>
      <c r="BA150" s="133">
        <v>1</v>
      </c>
      <c r="BB150" s="133">
        <v>0</v>
      </c>
      <c r="BC150" s="133">
        <v>0</v>
      </c>
      <c r="BD150" s="133">
        <v>1</v>
      </c>
      <c r="BE150" s="133">
        <v>3</v>
      </c>
      <c r="BF150" s="133">
        <v>1</v>
      </c>
      <c r="BG150" s="133">
        <v>0</v>
      </c>
      <c r="BH150" s="133">
        <v>0</v>
      </c>
      <c r="BI150" s="133">
        <v>0</v>
      </c>
      <c r="BJ150" s="133">
        <v>1</v>
      </c>
      <c r="BK150" s="133">
        <v>1</v>
      </c>
      <c r="BL150" s="133">
        <v>1</v>
      </c>
      <c r="BM150" s="133">
        <v>1</v>
      </c>
      <c r="BN150" s="133">
        <v>1</v>
      </c>
      <c r="BO150" s="133">
        <v>1</v>
      </c>
      <c r="BP150" s="133">
        <v>1</v>
      </c>
      <c r="BQ150" s="133">
        <v>0</v>
      </c>
      <c r="BR150" s="133">
        <v>0</v>
      </c>
      <c r="BS150" s="133">
        <v>1</v>
      </c>
      <c r="BT150" s="133">
        <v>1</v>
      </c>
      <c r="BU150" s="133">
        <v>2</v>
      </c>
      <c r="BV150" s="133">
        <v>0</v>
      </c>
      <c r="BW150" s="133">
        <v>0</v>
      </c>
      <c r="BX150" s="133">
        <v>0</v>
      </c>
      <c r="BY150" s="133">
        <v>2</v>
      </c>
      <c r="BZ150" s="133">
        <v>2</v>
      </c>
      <c r="CA150" s="133">
        <v>0</v>
      </c>
      <c r="CB150" s="133">
        <v>0</v>
      </c>
      <c r="CC150" s="133">
        <v>0</v>
      </c>
      <c r="CD150" s="133">
        <v>0</v>
      </c>
      <c r="CE150" s="133">
        <v>0</v>
      </c>
      <c r="CF150" s="133">
        <v>1</v>
      </c>
      <c r="CG150" s="133">
        <v>0</v>
      </c>
      <c r="CH150" s="133">
        <v>1</v>
      </c>
      <c r="CI150" s="133">
        <v>1</v>
      </c>
      <c r="CJ150" s="133">
        <v>0</v>
      </c>
      <c r="CK150" s="133">
        <v>1</v>
      </c>
      <c r="CL150" s="133">
        <v>0</v>
      </c>
      <c r="CM150" s="133">
        <v>0</v>
      </c>
      <c r="CN150" s="133">
        <v>0</v>
      </c>
      <c r="CO150" s="133">
        <v>0</v>
      </c>
      <c r="CP150" s="133">
        <v>0</v>
      </c>
      <c r="CQ150" s="133">
        <v>2</v>
      </c>
      <c r="CR150" s="133">
        <v>0</v>
      </c>
      <c r="CS150" s="133">
        <v>1</v>
      </c>
      <c r="CT150" s="133">
        <v>0</v>
      </c>
      <c r="CU150" s="133">
        <v>0</v>
      </c>
      <c r="CV150" s="133">
        <v>1</v>
      </c>
      <c r="CW150" s="133">
        <v>1</v>
      </c>
      <c r="CX150" s="133">
        <v>1</v>
      </c>
      <c r="CY150" s="133">
        <v>0</v>
      </c>
      <c r="CZ150" s="133">
        <v>0</v>
      </c>
      <c r="DA150" s="133">
        <v>0</v>
      </c>
      <c r="DB150" s="133">
        <v>0</v>
      </c>
      <c r="DC150" s="133">
        <v>0</v>
      </c>
      <c r="DD150" s="133">
        <v>0</v>
      </c>
      <c r="DE150" s="133">
        <v>0</v>
      </c>
      <c r="DF150" s="133">
        <v>0</v>
      </c>
      <c r="DG150" s="133">
        <v>0</v>
      </c>
      <c r="DH150" s="133">
        <v>0</v>
      </c>
      <c r="DI150" s="133">
        <v>0</v>
      </c>
      <c r="DJ150" s="133">
        <v>0</v>
      </c>
      <c r="DK150" s="133">
        <v>0</v>
      </c>
      <c r="DL150" s="133">
        <v>0</v>
      </c>
      <c r="DM150" s="133">
        <v>0</v>
      </c>
      <c r="DN150" s="133">
        <v>0</v>
      </c>
      <c r="DO150" s="133">
        <v>0</v>
      </c>
      <c r="DP150" s="133">
        <v>0</v>
      </c>
      <c r="DQ150" s="133">
        <v>0</v>
      </c>
    </row>
    <row r="151" spans="1:121" x14ac:dyDescent="0.2">
      <c r="A151" s="133" t="s">
        <v>129</v>
      </c>
      <c r="B151" s="133"/>
      <c r="C151" s="133">
        <v>0</v>
      </c>
      <c r="D151" s="133">
        <v>0</v>
      </c>
      <c r="E151" s="133">
        <v>0</v>
      </c>
      <c r="F151" s="133">
        <v>0</v>
      </c>
      <c r="G151" s="133">
        <v>0</v>
      </c>
      <c r="H151" s="133">
        <v>0</v>
      </c>
      <c r="I151" s="133">
        <v>0</v>
      </c>
      <c r="J151" s="133">
        <v>0</v>
      </c>
      <c r="K151" s="133">
        <v>0</v>
      </c>
      <c r="L151" s="133">
        <v>0</v>
      </c>
      <c r="M151" s="133">
        <v>0</v>
      </c>
      <c r="N151" s="133">
        <v>0</v>
      </c>
      <c r="O151" s="133">
        <v>0</v>
      </c>
      <c r="P151" s="133">
        <v>0</v>
      </c>
      <c r="Q151" s="133">
        <v>0</v>
      </c>
      <c r="R151" s="133">
        <v>0</v>
      </c>
      <c r="S151" s="133">
        <v>0</v>
      </c>
      <c r="T151" s="133">
        <v>0</v>
      </c>
      <c r="U151" s="133">
        <v>0</v>
      </c>
      <c r="V151" s="133">
        <v>1</v>
      </c>
      <c r="W151" s="133">
        <v>0</v>
      </c>
      <c r="X151" s="133">
        <v>0</v>
      </c>
      <c r="Y151" s="133">
        <v>0</v>
      </c>
      <c r="Z151" s="133">
        <v>1</v>
      </c>
      <c r="AA151" s="133">
        <v>0</v>
      </c>
      <c r="AB151" s="133">
        <v>0</v>
      </c>
      <c r="AC151" s="133">
        <v>0</v>
      </c>
      <c r="AD151" s="133">
        <v>0</v>
      </c>
      <c r="AE151" s="133">
        <v>0</v>
      </c>
      <c r="AF151" s="133">
        <v>0</v>
      </c>
      <c r="AG151" s="133">
        <v>0</v>
      </c>
      <c r="AH151" s="133">
        <v>0</v>
      </c>
      <c r="AI151" s="133">
        <v>2</v>
      </c>
      <c r="AJ151" s="133">
        <v>1</v>
      </c>
      <c r="AK151" s="133">
        <v>0</v>
      </c>
      <c r="AL151" s="133">
        <v>1</v>
      </c>
      <c r="AM151" s="133">
        <v>0</v>
      </c>
      <c r="AN151" s="133">
        <v>0</v>
      </c>
      <c r="AO151" s="133">
        <v>0</v>
      </c>
      <c r="AP151" s="133">
        <v>0</v>
      </c>
      <c r="AQ151" s="133">
        <v>0</v>
      </c>
      <c r="AR151" s="133">
        <v>0</v>
      </c>
      <c r="AS151" s="133">
        <v>0</v>
      </c>
      <c r="AT151" s="133">
        <v>0</v>
      </c>
      <c r="AU151" s="133">
        <v>0</v>
      </c>
      <c r="AV151" s="133">
        <v>0</v>
      </c>
      <c r="AW151" s="133">
        <v>1</v>
      </c>
      <c r="AX151" s="133">
        <v>0</v>
      </c>
      <c r="AY151" s="133">
        <v>0</v>
      </c>
      <c r="AZ151" s="133">
        <v>0</v>
      </c>
      <c r="BA151" s="133">
        <v>0</v>
      </c>
      <c r="BB151" s="133">
        <v>0</v>
      </c>
      <c r="BC151" s="133">
        <v>0</v>
      </c>
      <c r="BD151" s="133">
        <v>0</v>
      </c>
      <c r="BE151" s="133">
        <v>0</v>
      </c>
      <c r="BF151" s="133">
        <v>0</v>
      </c>
      <c r="BG151" s="133">
        <v>0</v>
      </c>
      <c r="BH151" s="133">
        <v>0</v>
      </c>
      <c r="BI151" s="133">
        <v>0</v>
      </c>
      <c r="BJ151" s="133">
        <v>0</v>
      </c>
      <c r="BK151" s="133">
        <v>0</v>
      </c>
      <c r="BL151" s="133">
        <v>0</v>
      </c>
      <c r="BM151" s="133">
        <v>0</v>
      </c>
      <c r="BN151" s="133">
        <v>0</v>
      </c>
      <c r="BO151" s="133">
        <v>0</v>
      </c>
      <c r="BP151" s="133">
        <v>0</v>
      </c>
      <c r="BQ151" s="133">
        <v>0</v>
      </c>
      <c r="BR151" s="133">
        <v>0</v>
      </c>
      <c r="BS151" s="133">
        <v>0</v>
      </c>
      <c r="BT151" s="133">
        <v>0</v>
      </c>
      <c r="BU151" s="133">
        <v>0</v>
      </c>
      <c r="BV151" s="133">
        <v>0</v>
      </c>
      <c r="BW151" s="133">
        <v>0</v>
      </c>
      <c r="BX151" s="133">
        <v>0</v>
      </c>
      <c r="BY151" s="133">
        <v>0</v>
      </c>
      <c r="BZ151" s="133">
        <v>0</v>
      </c>
      <c r="CA151" s="133">
        <v>0</v>
      </c>
      <c r="CB151" s="133">
        <v>0</v>
      </c>
      <c r="CC151" s="133">
        <v>0</v>
      </c>
      <c r="CD151" s="133">
        <v>0</v>
      </c>
      <c r="CE151" s="133">
        <v>0</v>
      </c>
      <c r="CF151" s="133">
        <v>0</v>
      </c>
      <c r="CG151" s="133">
        <v>0</v>
      </c>
      <c r="CH151" s="133">
        <v>0</v>
      </c>
      <c r="CI151" s="133">
        <v>0</v>
      </c>
      <c r="CJ151" s="133">
        <v>0</v>
      </c>
      <c r="CK151" s="133">
        <v>0</v>
      </c>
      <c r="CL151" s="133">
        <v>0</v>
      </c>
      <c r="CM151" s="133">
        <v>0</v>
      </c>
      <c r="CN151" s="133">
        <v>0</v>
      </c>
      <c r="CO151" s="133">
        <v>0</v>
      </c>
      <c r="CP151" s="133">
        <v>0</v>
      </c>
      <c r="CQ151" s="133">
        <v>0</v>
      </c>
      <c r="CR151" s="133">
        <v>0</v>
      </c>
      <c r="CS151" s="133">
        <v>0</v>
      </c>
      <c r="CT151" s="133">
        <v>0</v>
      </c>
      <c r="CU151" s="133">
        <v>0</v>
      </c>
      <c r="CV151" s="133">
        <v>0</v>
      </c>
      <c r="CW151" s="133">
        <v>0</v>
      </c>
      <c r="CX151" s="133">
        <v>0</v>
      </c>
      <c r="CY151" s="133">
        <v>0</v>
      </c>
      <c r="CZ151" s="133">
        <v>0</v>
      </c>
      <c r="DA151" s="133">
        <v>0</v>
      </c>
      <c r="DB151" s="133">
        <v>0</v>
      </c>
      <c r="DC151" s="133">
        <v>0</v>
      </c>
      <c r="DD151" s="133">
        <v>0</v>
      </c>
      <c r="DE151" s="133">
        <v>1</v>
      </c>
      <c r="DF151" s="133">
        <v>0</v>
      </c>
      <c r="DG151" s="133">
        <v>0</v>
      </c>
      <c r="DH151" s="133">
        <v>0</v>
      </c>
      <c r="DI151" s="133">
        <v>0</v>
      </c>
      <c r="DJ151" s="133">
        <v>0</v>
      </c>
      <c r="DK151" s="133">
        <v>0</v>
      </c>
      <c r="DL151" s="133">
        <v>0</v>
      </c>
      <c r="DM151" s="133">
        <v>0</v>
      </c>
      <c r="DN151" s="133">
        <v>0</v>
      </c>
      <c r="DO151" s="133">
        <v>0</v>
      </c>
      <c r="DP151" s="133">
        <v>0</v>
      </c>
      <c r="DQ151" s="133">
        <v>0</v>
      </c>
    </row>
    <row r="152" spans="1:121" x14ac:dyDescent="0.2">
      <c r="A152" s="133" t="s">
        <v>122</v>
      </c>
      <c r="B152" s="133"/>
      <c r="C152" s="133">
        <v>1</v>
      </c>
      <c r="D152" s="133">
        <v>4</v>
      </c>
      <c r="E152" s="133">
        <v>4</v>
      </c>
      <c r="F152" s="133">
        <v>1</v>
      </c>
      <c r="G152" s="133">
        <v>1</v>
      </c>
      <c r="H152" s="133">
        <v>0</v>
      </c>
      <c r="I152" s="133">
        <v>4</v>
      </c>
      <c r="J152" s="133">
        <v>1</v>
      </c>
      <c r="K152" s="133">
        <v>0</v>
      </c>
      <c r="L152" s="133">
        <v>0</v>
      </c>
      <c r="M152" s="133">
        <v>0</v>
      </c>
      <c r="N152" s="133">
        <v>0</v>
      </c>
      <c r="O152" s="133">
        <v>2</v>
      </c>
      <c r="P152" s="133">
        <v>0</v>
      </c>
      <c r="Q152" s="133">
        <v>0</v>
      </c>
      <c r="R152" s="133">
        <v>0</v>
      </c>
      <c r="S152" s="133">
        <v>1</v>
      </c>
      <c r="T152" s="133">
        <v>0</v>
      </c>
      <c r="U152" s="133">
        <v>2</v>
      </c>
      <c r="V152" s="133">
        <v>2</v>
      </c>
      <c r="W152" s="133">
        <v>1</v>
      </c>
      <c r="X152" s="133">
        <v>3</v>
      </c>
      <c r="Y152" s="133">
        <v>1</v>
      </c>
      <c r="Z152" s="133">
        <v>1</v>
      </c>
      <c r="AA152" s="133">
        <v>3</v>
      </c>
      <c r="AB152" s="133">
        <v>3</v>
      </c>
      <c r="AC152" s="133">
        <v>0</v>
      </c>
      <c r="AD152" s="133">
        <v>4</v>
      </c>
      <c r="AE152" s="133">
        <v>2</v>
      </c>
      <c r="AF152" s="133">
        <v>0</v>
      </c>
      <c r="AG152" s="133">
        <v>0</v>
      </c>
      <c r="AH152" s="133">
        <v>0</v>
      </c>
      <c r="AI152" s="133">
        <v>0</v>
      </c>
      <c r="AJ152" s="133">
        <v>0</v>
      </c>
      <c r="AK152" s="133">
        <v>0</v>
      </c>
      <c r="AL152" s="133">
        <v>1</v>
      </c>
      <c r="AM152" s="133">
        <v>4</v>
      </c>
      <c r="AN152" s="133">
        <v>3</v>
      </c>
      <c r="AO152" s="133">
        <v>5</v>
      </c>
      <c r="AP152" s="133">
        <v>4</v>
      </c>
      <c r="AQ152" s="133">
        <v>1</v>
      </c>
      <c r="AR152" s="133">
        <v>0</v>
      </c>
      <c r="AS152" s="133">
        <v>2</v>
      </c>
      <c r="AT152" s="133">
        <v>3</v>
      </c>
      <c r="AU152" s="133">
        <v>2</v>
      </c>
      <c r="AV152" s="133">
        <v>2</v>
      </c>
      <c r="AW152" s="133">
        <v>0</v>
      </c>
      <c r="AX152" s="133">
        <v>6</v>
      </c>
      <c r="AY152" s="133">
        <v>6</v>
      </c>
      <c r="AZ152" s="133">
        <v>0</v>
      </c>
      <c r="BA152" s="133">
        <v>1</v>
      </c>
      <c r="BB152" s="133">
        <v>2</v>
      </c>
      <c r="BC152" s="133">
        <v>2</v>
      </c>
      <c r="BD152" s="133">
        <v>0</v>
      </c>
      <c r="BE152" s="133">
        <v>4</v>
      </c>
      <c r="BF152" s="133">
        <v>1</v>
      </c>
      <c r="BG152" s="133">
        <v>2</v>
      </c>
      <c r="BH152" s="133">
        <v>1</v>
      </c>
      <c r="BI152" s="133">
        <v>0</v>
      </c>
      <c r="BJ152" s="133">
        <v>2</v>
      </c>
      <c r="BK152" s="133">
        <v>4</v>
      </c>
      <c r="BL152" s="133">
        <v>3</v>
      </c>
      <c r="BM152" s="133">
        <v>4</v>
      </c>
      <c r="BN152" s="133">
        <v>1</v>
      </c>
      <c r="BO152" s="133">
        <v>2</v>
      </c>
      <c r="BP152" s="133">
        <v>3</v>
      </c>
      <c r="BQ152" s="133">
        <v>0</v>
      </c>
      <c r="BR152" s="133">
        <v>2</v>
      </c>
      <c r="BS152" s="133">
        <v>3</v>
      </c>
      <c r="BT152" s="133">
        <v>2</v>
      </c>
      <c r="BU152" s="133">
        <v>0</v>
      </c>
      <c r="BV152" s="133">
        <v>1</v>
      </c>
      <c r="BW152" s="133">
        <v>1</v>
      </c>
      <c r="BX152" s="133">
        <v>4</v>
      </c>
      <c r="BY152" s="133">
        <v>1</v>
      </c>
      <c r="BZ152" s="133">
        <v>5</v>
      </c>
      <c r="CA152" s="133">
        <v>3</v>
      </c>
      <c r="CB152" s="133">
        <v>0</v>
      </c>
      <c r="CC152" s="133">
        <v>0</v>
      </c>
      <c r="CD152" s="133">
        <v>1</v>
      </c>
      <c r="CE152" s="133">
        <v>0</v>
      </c>
      <c r="CF152" s="133">
        <v>0</v>
      </c>
      <c r="CG152" s="133">
        <v>1</v>
      </c>
      <c r="CH152" s="133">
        <v>2</v>
      </c>
      <c r="CI152" s="133">
        <v>1</v>
      </c>
      <c r="CJ152" s="133">
        <v>2</v>
      </c>
      <c r="CK152" s="133">
        <v>2</v>
      </c>
      <c r="CL152" s="133">
        <v>6</v>
      </c>
      <c r="CM152" s="133">
        <v>2</v>
      </c>
      <c r="CN152" s="133">
        <v>1</v>
      </c>
      <c r="CO152" s="133">
        <v>2</v>
      </c>
      <c r="CP152" s="133">
        <v>4</v>
      </c>
      <c r="CQ152" s="133">
        <v>3</v>
      </c>
      <c r="CR152" s="133">
        <v>0</v>
      </c>
      <c r="CS152" s="133">
        <v>3</v>
      </c>
      <c r="CT152" s="133">
        <v>0</v>
      </c>
      <c r="CU152" s="133">
        <v>3</v>
      </c>
      <c r="CV152" s="133">
        <v>2</v>
      </c>
      <c r="CW152" s="133">
        <v>1</v>
      </c>
      <c r="CX152" s="133">
        <v>1</v>
      </c>
      <c r="CY152" s="133">
        <v>3</v>
      </c>
      <c r="CZ152" s="133">
        <v>1</v>
      </c>
      <c r="DA152" s="133">
        <v>1</v>
      </c>
      <c r="DB152" s="133">
        <v>1</v>
      </c>
      <c r="DC152" s="133">
        <v>2</v>
      </c>
      <c r="DD152" s="133">
        <v>1</v>
      </c>
      <c r="DE152" s="133">
        <v>2</v>
      </c>
      <c r="DF152" s="133">
        <v>1</v>
      </c>
      <c r="DG152" s="133">
        <v>7</v>
      </c>
      <c r="DH152" s="133">
        <v>5</v>
      </c>
      <c r="DI152" s="133">
        <v>2</v>
      </c>
      <c r="DJ152" s="133">
        <v>1</v>
      </c>
      <c r="DK152" s="133">
        <v>2</v>
      </c>
      <c r="DL152" s="133">
        <v>2</v>
      </c>
      <c r="DM152" s="133">
        <v>3</v>
      </c>
      <c r="DN152" s="133">
        <v>4</v>
      </c>
      <c r="DO152" s="133">
        <v>5</v>
      </c>
      <c r="DP152" s="133">
        <v>2</v>
      </c>
      <c r="DQ152" s="133">
        <v>0</v>
      </c>
    </row>
    <row r="153" spans="1:121" x14ac:dyDescent="0.2">
      <c r="A153" s="133" t="s">
        <v>18</v>
      </c>
      <c r="B153" s="133"/>
      <c r="C153" s="133">
        <v>0</v>
      </c>
      <c r="D153" s="133">
        <v>0</v>
      </c>
      <c r="E153" s="133">
        <v>0</v>
      </c>
      <c r="F153" s="133">
        <v>0</v>
      </c>
      <c r="G153" s="133">
        <v>0</v>
      </c>
      <c r="H153" s="133">
        <v>1</v>
      </c>
      <c r="I153" s="133">
        <v>0</v>
      </c>
      <c r="J153" s="133">
        <v>0</v>
      </c>
      <c r="K153" s="133">
        <v>0</v>
      </c>
      <c r="L153" s="133">
        <v>1</v>
      </c>
      <c r="M153" s="133">
        <v>5</v>
      </c>
      <c r="N153" s="133">
        <v>3.5</v>
      </c>
      <c r="O153" s="133">
        <v>1</v>
      </c>
      <c r="P153" s="133">
        <v>0</v>
      </c>
      <c r="Q153" s="133">
        <v>2.5</v>
      </c>
      <c r="R153" s="133">
        <v>1</v>
      </c>
      <c r="S153" s="133">
        <v>1</v>
      </c>
      <c r="T153" s="133">
        <v>4</v>
      </c>
      <c r="U153" s="133">
        <v>0</v>
      </c>
      <c r="V153" s="133">
        <v>4</v>
      </c>
      <c r="W153" s="133">
        <v>7</v>
      </c>
      <c r="X153" s="133">
        <v>3</v>
      </c>
      <c r="Y153" s="133">
        <v>2</v>
      </c>
      <c r="Z153" s="133">
        <v>3</v>
      </c>
      <c r="AA153" s="133">
        <v>8</v>
      </c>
      <c r="AB153" s="133">
        <v>4</v>
      </c>
      <c r="AC153" s="133">
        <v>5</v>
      </c>
      <c r="AD153" s="133">
        <v>1</v>
      </c>
      <c r="AE153" s="133">
        <v>3</v>
      </c>
      <c r="AF153" s="133">
        <v>5</v>
      </c>
      <c r="AG153" s="133">
        <v>2</v>
      </c>
      <c r="AH153" s="133">
        <v>2</v>
      </c>
      <c r="AI153" s="133">
        <v>2</v>
      </c>
      <c r="AJ153" s="133">
        <v>0</v>
      </c>
      <c r="AK153" s="133">
        <v>2</v>
      </c>
      <c r="AL153" s="133">
        <v>0</v>
      </c>
      <c r="AM153" s="133">
        <v>2</v>
      </c>
      <c r="AN153" s="133">
        <v>0</v>
      </c>
      <c r="AO153" s="133">
        <v>2</v>
      </c>
      <c r="AP153" s="133">
        <v>3</v>
      </c>
      <c r="AQ153" s="133">
        <v>0</v>
      </c>
      <c r="AR153" s="133">
        <v>1</v>
      </c>
      <c r="AS153" s="133">
        <v>0</v>
      </c>
      <c r="AT153" s="133">
        <v>3</v>
      </c>
      <c r="AU153" s="133">
        <v>1</v>
      </c>
      <c r="AV153" s="133">
        <v>0</v>
      </c>
      <c r="AW153" s="133">
        <v>3</v>
      </c>
      <c r="AX153" s="133">
        <v>2</v>
      </c>
      <c r="AY153" s="133">
        <v>2</v>
      </c>
      <c r="AZ153" s="133">
        <v>6</v>
      </c>
      <c r="BA153" s="133">
        <v>2</v>
      </c>
      <c r="BB153" s="133">
        <v>3</v>
      </c>
      <c r="BC153" s="133">
        <v>3</v>
      </c>
      <c r="BD153" s="133">
        <v>1</v>
      </c>
      <c r="BE153" s="133">
        <v>2</v>
      </c>
      <c r="BF153" s="133">
        <v>1</v>
      </c>
      <c r="BG153" s="133">
        <v>2</v>
      </c>
      <c r="BH153" s="133">
        <v>2</v>
      </c>
      <c r="BI153" s="133">
        <v>0</v>
      </c>
      <c r="BJ153" s="133">
        <v>3</v>
      </c>
      <c r="BK153" s="133">
        <v>1</v>
      </c>
      <c r="BL153" s="133">
        <v>1</v>
      </c>
      <c r="BM153" s="133">
        <v>0</v>
      </c>
      <c r="BN153" s="133">
        <v>0</v>
      </c>
      <c r="BO153" s="133">
        <v>0</v>
      </c>
      <c r="BP153" s="133">
        <v>1</v>
      </c>
      <c r="BQ153" s="133">
        <v>2</v>
      </c>
      <c r="BR153" s="133">
        <v>2</v>
      </c>
      <c r="BS153" s="133">
        <v>0</v>
      </c>
      <c r="BT153" s="133">
        <v>1</v>
      </c>
      <c r="BU153" s="133">
        <v>0</v>
      </c>
      <c r="BV153" s="133">
        <v>1</v>
      </c>
      <c r="BW153" s="133">
        <v>0</v>
      </c>
      <c r="BX153" s="133">
        <v>1</v>
      </c>
      <c r="BY153" s="133">
        <v>0</v>
      </c>
      <c r="BZ153" s="133">
        <v>1</v>
      </c>
      <c r="CA153" s="133">
        <v>0</v>
      </c>
      <c r="CB153" s="133">
        <v>6</v>
      </c>
      <c r="CC153" s="133">
        <v>0</v>
      </c>
      <c r="CD153" s="133">
        <v>0</v>
      </c>
      <c r="CE153" s="133">
        <v>0</v>
      </c>
      <c r="CF153" s="133">
        <v>1</v>
      </c>
      <c r="CG153" s="133">
        <v>1</v>
      </c>
      <c r="CH153" s="133">
        <v>0</v>
      </c>
      <c r="CI153" s="133">
        <v>0</v>
      </c>
      <c r="CJ153" s="133">
        <v>1</v>
      </c>
      <c r="CK153" s="133">
        <v>0</v>
      </c>
      <c r="CL153" s="133">
        <v>0</v>
      </c>
      <c r="CM153" s="133">
        <v>0</v>
      </c>
      <c r="CN153" s="133">
        <v>2</v>
      </c>
      <c r="CO153" s="133">
        <v>0</v>
      </c>
      <c r="CP153" s="133">
        <v>0</v>
      </c>
      <c r="CQ153" s="133">
        <v>7</v>
      </c>
      <c r="CR153" s="133">
        <v>0</v>
      </c>
      <c r="CS153" s="133">
        <v>2</v>
      </c>
      <c r="CT153" s="133">
        <v>5</v>
      </c>
      <c r="CU153" s="133">
        <v>3</v>
      </c>
      <c r="CV153" s="133">
        <v>2</v>
      </c>
      <c r="CW153" s="133">
        <v>0</v>
      </c>
      <c r="CX153" s="133">
        <v>0</v>
      </c>
      <c r="CY153" s="133">
        <v>0</v>
      </c>
      <c r="CZ153" s="133">
        <v>0</v>
      </c>
      <c r="DA153" s="133">
        <v>1</v>
      </c>
      <c r="DB153" s="133">
        <v>1</v>
      </c>
      <c r="DC153" s="133">
        <v>0</v>
      </c>
      <c r="DD153" s="133">
        <v>0</v>
      </c>
      <c r="DE153" s="133">
        <v>3</v>
      </c>
      <c r="DF153" s="133">
        <v>0</v>
      </c>
      <c r="DG153" s="133">
        <v>2</v>
      </c>
      <c r="DH153" s="133">
        <v>0</v>
      </c>
      <c r="DI153" s="133">
        <v>0.5</v>
      </c>
      <c r="DJ153" s="133">
        <v>0</v>
      </c>
      <c r="DK153" s="133">
        <v>0</v>
      </c>
      <c r="DL153" s="133">
        <v>11.5</v>
      </c>
      <c r="DM153" s="133">
        <v>8.5</v>
      </c>
      <c r="DN153" s="133">
        <v>9.5</v>
      </c>
      <c r="DO153" s="133">
        <v>5</v>
      </c>
      <c r="DP153" s="133">
        <v>8.5</v>
      </c>
      <c r="DQ153" s="133">
        <v>6.5</v>
      </c>
    </row>
    <row r="154" spans="1:121" x14ac:dyDescent="0.2">
      <c r="A154" s="133" t="s">
        <v>418</v>
      </c>
      <c r="B154" s="133"/>
      <c r="C154" s="133">
        <v>9.5</v>
      </c>
      <c r="D154" s="133">
        <v>7</v>
      </c>
      <c r="E154" s="133">
        <v>18.5</v>
      </c>
      <c r="F154" s="133">
        <v>32</v>
      </c>
      <c r="G154" s="133">
        <v>11</v>
      </c>
      <c r="H154" s="133">
        <v>10</v>
      </c>
      <c r="I154" s="133">
        <v>18.5</v>
      </c>
      <c r="J154" s="133">
        <v>15</v>
      </c>
      <c r="K154" s="133">
        <v>13</v>
      </c>
      <c r="L154" s="133">
        <v>4</v>
      </c>
      <c r="M154" s="133">
        <v>11</v>
      </c>
      <c r="N154" s="133">
        <v>14</v>
      </c>
      <c r="O154" s="133">
        <v>10</v>
      </c>
      <c r="P154" s="133">
        <v>14</v>
      </c>
      <c r="Q154" s="133">
        <v>24</v>
      </c>
      <c r="R154" s="133">
        <v>17.5</v>
      </c>
      <c r="S154" s="133">
        <v>17</v>
      </c>
      <c r="T154" s="133">
        <v>68</v>
      </c>
      <c r="U154" s="133">
        <v>25.5</v>
      </c>
      <c r="V154" s="133">
        <v>39</v>
      </c>
      <c r="W154" s="133">
        <v>40</v>
      </c>
      <c r="X154" s="133">
        <v>61</v>
      </c>
      <c r="Y154" s="133">
        <v>55</v>
      </c>
      <c r="Z154" s="133">
        <v>69</v>
      </c>
      <c r="AA154" s="133">
        <v>47</v>
      </c>
      <c r="AB154" s="133">
        <v>49</v>
      </c>
      <c r="AC154" s="133">
        <v>67</v>
      </c>
      <c r="AD154" s="133">
        <v>65</v>
      </c>
      <c r="AE154" s="133">
        <v>59</v>
      </c>
      <c r="AF154" s="133">
        <v>72</v>
      </c>
      <c r="AG154" s="133">
        <v>68</v>
      </c>
      <c r="AH154" s="133">
        <v>105</v>
      </c>
      <c r="AI154" s="133">
        <v>73</v>
      </c>
      <c r="AJ154" s="133">
        <v>50</v>
      </c>
      <c r="AK154" s="133">
        <v>109</v>
      </c>
      <c r="AL154" s="133">
        <v>65</v>
      </c>
      <c r="AM154" s="133">
        <v>3</v>
      </c>
      <c r="AN154" s="133">
        <v>5</v>
      </c>
      <c r="AO154" s="133">
        <v>11</v>
      </c>
      <c r="AP154" s="133">
        <v>11</v>
      </c>
      <c r="AQ154" s="133">
        <v>6</v>
      </c>
      <c r="AR154" s="133">
        <v>103</v>
      </c>
      <c r="AS154" s="133">
        <v>7</v>
      </c>
      <c r="AT154" s="133">
        <v>13</v>
      </c>
      <c r="AU154" s="133">
        <v>4</v>
      </c>
      <c r="AV154" s="133">
        <v>6</v>
      </c>
      <c r="AW154" s="133">
        <v>59</v>
      </c>
      <c r="AX154" s="133">
        <v>9</v>
      </c>
      <c r="AY154" s="133">
        <v>9</v>
      </c>
      <c r="AZ154" s="133">
        <v>59</v>
      </c>
      <c r="BA154" s="133">
        <v>1</v>
      </c>
      <c r="BB154" s="133">
        <v>13</v>
      </c>
      <c r="BC154" s="133">
        <v>13</v>
      </c>
      <c r="BD154" s="133">
        <v>8</v>
      </c>
      <c r="BE154" s="133">
        <v>4</v>
      </c>
      <c r="BF154" s="133">
        <v>5</v>
      </c>
      <c r="BG154" s="133">
        <v>2</v>
      </c>
      <c r="BH154" s="133">
        <v>12</v>
      </c>
      <c r="BI154" s="133">
        <v>21</v>
      </c>
      <c r="BJ154" s="133">
        <v>4</v>
      </c>
      <c r="BK154" s="133">
        <v>2</v>
      </c>
      <c r="BL154" s="133">
        <v>3</v>
      </c>
      <c r="BM154" s="133">
        <v>4</v>
      </c>
      <c r="BN154" s="133">
        <v>1</v>
      </c>
      <c r="BO154" s="133">
        <v>4</v>
      </c>
      <c r="BP154" s="133">
        <v>4</v>
      </c>
      <c r="BQ154" s="133">
        <v>2</v>
      </c>
      <c r="BR154" s="133">
        <v>5</v>
      </c>
      <c r="BS154" s="133">
        <v>2</v>
      </c>
      <c r="BT154" s="133">
        <v>10</v>
      </c>
      <c r="BU154" s="133">
        <v>3</v>
      </c>
      <c r="BV154" s="133">
        <v>24</v>
      </c>
      <c r="BW154" s="133">
        <v>5</v>
      </c>
      <c r="BX154" s="133">
        <v>1</v>
      </c>
      <c r="BY154" s="133">
        <v>2</v>
      </c>
      <c r="BZ154" s="133">
        <v>5</v>
      </c>
      <c r="CA154" s="133">
        <v>1</v>
      </c>
      <c r="CB154" s="133">
        <v>82</v>
      </c>
      <c r="CC154" s="133">
        <v>14</v>
      </c>
      <c r="CD154" s="133">
        <v>7</v>
      </c>
      <c r="CE154" s="133">
        <v>6</v>
      </c>
      <c r="CF154" s="133">
        <v>5</v>
      </c>
      <c r="CG154" s="133">
        <v>5</v>
      </c>
      <c r="CH154" s="133">
        <v>11</v>
      </c>
      <c r="CI154" s="133">
        <v>9</v>
      </c>
      <c r="CJ154" s="133">
        <v>1</v>
      </c>
      <c r="CK154" s="133">
        <v>27</v>
      </c>
      <c r="CL154" s="133">
        <v>3</v>
      </c>
      <c r="CM154" s="133">
        <v>8</v>
      </c>
      <c r="CN154" s="133">
        <v>7</v>
      </c>
      <c r="CO154" s="133">
        <v>8</v>
      </c>
      <c r="CP154" s="133">
        <v>3</v>
      </c>
      <c r="CQ154" s="133">
        <v>2</v>
      </c>
      <c r="CR154" s="133">
        <v>17</v>
      </c>
      <c r="CS154" s="133">
        <v>10</v>
      </c>
      <c r="CT154" s="133">
        <v>62</v>
      </c>
      <c r="CU154" s="133">
        <v>11</v>
      </c>
      <c r="CV154" s="133">
        <v>7</v>
      </c>
      <c r="CW154" s="133">
        <v>7</v>
      </c>
      <c r="CX154" s="133">
        <v>2</v>
      </c>
      <c r="CY154" s="133">
        <v>11</v>
      </c>
      <c r="CZ154" s="133">
        <v>14</v>
      </c>
      <c r="DA154" s="133">
        <v>13</v>
      </c>
      <c r="DB154" s="133">
        <v>7</v>
      </c>
      <c r="DC154" s="133">
        <v>33.5</v>
      </c>
      <c r="DD154" s="133">
        <v>9</v>
      </c>
      <c r="DE154" s="133">
        <v>73</v>
      </c>
      <c r="DF154" s="133">
        <v>44</v>
      </c>
      <c r="DG154" s="133">
        <v>69</v>
      </c>
      <c r="DH154" s="133">
        <v>20</v>
      </c>
      <c r="DI154" s="133">
        <v>16.5</v>
      </c>
      <c r="DJ154" s="133">
        <v>11</v>
      </c>
      <c r="DK154" s="133">
        <v>3</v>
      </c>
      <c r="DL154" s="133">
        <v>33.5</v>
      </c>
      <c r="DM154" s="133">
        <v>31</v>
      </c>
      <c r="DN154" s="133">
        <v>13</v>
      </c>
      <c r="DO154" s="133">
        <v>31</v>
      </c>
      <c r="DP154" s="133">
        <v>16</v>
      </c>
      <c r="DQ154" s="133">
        <v>14</v>
      </c>
    </row>
    <row r="155" spans="1:121" x14ac:dyDescent="0.2">
      <c r="A155" s="133" t="s">
        <v>417</v>
      </c>
      <c r="B155" s="133"/>
      <c r="C155" s="133">
        <v>3</v>
      </c>
      <c r="D155" s="133">
        <v>1</v>
      </c>
      <c r="E155" s="133">
        <v>2</v>
      </c>
      <c r="F155" s="133">
        <v>24</v>
      </c>
      <c r="G155" s="133">
        <v>2</v>
      </c>
      <c r="H155" s="133">
        <v>1</v>
      </c>
      <c r="I155" s="133">
        <v>3</v>
      </c>
      <c r="J155" s="133">
        <v>2</v>
      </c>
      <c r="K155" s="133">
        <v>4</v>
      </c>
      <c r="L155" s="133">
        <v>1</v>
      </c>
      <c r="M155" s="133">
        <v>2</v>
      </c>
      <c r="N155" s="133">
        <v>1</v>
      </c>
      <c r="O155" s="133">
        <v>4</v>
      </c>
      <c r="P155" s="133">
        <v>4</v>
      </c>
      <c r="Q155" s="133">
        <v>2</v>
      </c>
      <c r="R155" s="133">
        <v>0</v>
      </c>
      <c r="S155" s="133">
        <v>2</v>
      </c>
      <c r="T155" s="133">
        <v>3</v>
      </c>
      <c r="U155" s="133">
        <v>0</v>
      </c>
      <c r="V155" s="133">
        <v>5</v>
      </c>
      <c r="W155" s="133">
        <v>1</v>
      </c>
      <c r="X155" s="133">
        <v>3</v>
      </c>
      <c r="Y155" s="133">
        <v>3</v>
      </c>
      <c r="Z155" s="133">
        <v>7</v>
      </c>
      <c r="AA155" s="133">
        <v>4</v>
      </c>
      <c r="AB155" s="133">
        <v>4</v>
      </c>
      <c r="AC155" s="133">
        <v>4</v>
      </c>
      <c r="AD155" s="133">
        <v>2</v>
      </c>
      <c r="AE155" s="133">
        <v>2</v>
      </c>
      <c r="AF155" s="133">
        <v>5</v>
      </c>
      <c r="AG155" s="133">
        <v>4</v>
      </c>
      <c r="AH155" s="133">
        <v>0</v>
      </c>
      <c r="AI155" s="133">
        <v>6</v>
      </c>
      <c r="AJ155" s="133">
        <v>12</v>
      </c>
      <c r="AK155" s="133">
        <v>5</v>
      </c>
      <c r="AL155" s="133">
        <v>6</v>
      </c>
      <c r="AM155" s="133">
        <v>37</v>
      </c>
      <c r="AN155" s="133">
        <v>35</v>
      </c>
      <c r="AO155" s="133">
        <v>29</v>
      </c>
      <c r="AP155" s="133">
        <v>33</v>
      </c>
      <c r="AQ155" s="133">
        <v>42</v>
      </c>
      <c r="AR155" s="133">
        <v>9</v>
      </c>
      <c r="AS155" s="133">
        <v>28</v>
      </c>
      <c r="AT155" s="133">
        <v>32</v>
      </c>
      <c r="AU155" s="133">
        <v>34</v>
      </c>
      <c r="AV155" s="133">
        <v>36</v>
      </c>
      <c r="AW155" s="133">
        <v>3</v>
      </c>
      <c r="AX155" s="133">
        <v>64</v>
      </c>
      <c r="AY155" s="133">
        <v>54</v>
      </c>
      <c r="AZ155" s="133">
        <v>9</v>
      </c>
      <c r="BA155" s="133">
        <v>40</v>
      </c>
      <c r="BB155" s="133">
        <v>36</v>
      </c>
      <c r="BC155" s="133">
        <v>37</v>
      </c>
      <c r="BD155" s="133">
        <v>39</v>
      </c>
      <c r="BE155" s="133">
        <v>40</v>
      </c>
      <c r="BF155" s="133">
        <v>38</v>
      </c>
      <c r="BG155" s="133">
        <v>26</v>
      </c>
      <c r="BH155" s="133">
        <v>37</v>
      </c>
      <c r="BI155" s="133">
        <v>7</v>
      </c>
      <c r="BJ155" s="133">
        <v>31</v>
      </c>
      <c r="BK155" s="133">
        <v>17</v>
      </c>
      <c r="BL155" s="133">
        <v>17</v>
      </c>
      <c r="BM155" s="133">
        <v>27</v>
      </c>
      <c r="BN155" s="133">
        <v>36</v>
      </c>
      <c r="BO155" s="133">
        <v>24</v>
      </c>
      <c r="BP155" s="133">
        <v>38</v>
      </c>
      <c r="BQ155" s="133">
        <v>20</v>
      </c>
      <c r="BR155" s="133">
        <v>29</v>
      </c>
      <c r="BS155" s="133">
        <v>26</v>
      </c>
      <c r="BT155" s="133">
        <v>38</v>
      </c>
      <c r="BU155" s="133">
        <v>26</v>
      </c>
      <c r="BV155" s="133">
        <v>5</v>
      </c>
      <c r="BW155" s="133">
        <v>36</v>
      </c>
      <c r="BX155" s="133">
        <v>21</v>
      </c>
      <c r="BY155" s="133">
        <v>35</v>
      </c>
      <c r="BZ155" s="133">
        <v>28</v>
      </c>
      <c r="CA155" s="133">
        <v>32</v>
      </c>
      <c r="CB155" s="133">
        <v>3</v>
      </c>
      <c r="CC155" s="133">
        <v>43</v>
      </c>
      <c r="CD155" s="133">
        <v>22</v>
      </c>
      <c r="CE155" s="133">
        <v>31</v>
      </c>
      <c r="CF155" s="133">
        <v>29</v>
      </c>
      <c r="CG155" s="133">
        <v>26</v>
      </c>
      <c r="CH155" s="133">
        <v>36</v>
      </c>
      <c r="CI155" s="133">
        <v>41</v>
      </c>
      <c r="CJ155" s="133">
        <v>11</v>
      </c>
      <c r="CK155" s="133">
        <v>2</v>
      </c>
      <c r="CL155" s="133">
        <v>23</v>
      </c>
      <c r="CM155" s="133">
        <v>20</v>
      </c>
      <c r="CN155" s="133">
        <v>33</v>
      </c>
      <c r="CO155" s="133">
        <v>33</v>
      </c>
      <c r="CP155" s="133">
        <v>19</v>
      </c>
      <c r="CQ155" s="133">
        <v>22</v>
      </c>
      <c r="CR155" s="133">
        <v>34</v>
      </c>
      <c r="CS155" s="133">
        <v>23</v>
      </c>
      <c r="CT155" s="133">
        <v>7</v>
      </c>
      <c r="CU155" s="133">
        <v>33</v>
      </c>
      <c r="CV155" s="133">
        <v>55</v>
      </c>
      <c r="CW155" s="133">
        <v>32</v>
      </c>
      <c r="CX155" s="133">
        <v>38</v>
      </c>
      <c r="CY155" s="133">
        <v>49</v>
      </c>
      <c r="CZ155" s="133">
        <v>38</v>
      </c>
      <c r="DA155" s="133">
        <v>32</v>
      </c>
      <c r="DB155" s="133">
        <v>23</v>
      </c>
      <c r="DC155" s="133">
        <v>5</v>
      </c>
      <c r="DD155" s="133">
        <v>52</v>
      </c>
      <c r="DE155" s="133">
        <v>7</v>
      </c>
      <c r="DF155" s="133">
        <v>6</v>
      </c>
      <c r="DG155" s="133">
        <v>4</v>
      </c>
      <c r="DH155" s="133">
        <v>5</v>
      </c>
      <c r="DI155" s="133">
        <v>5</v>
      </c>
      <c r="DJ155" s="133">
        <v>7</v>
      </c>
      <c r="DK155" s="133">
        <v>1</v>
      </c>
      <c r="DL155" s="133">
        <v>8</v>
      </c>
      <c r="DM155" s="133">
        <v>18.5</v>
      </c>
      <c r="DN155" s="133">
        <v>15</v>
      </c>
      <c r="DO155" s="133">
        <v>11</v>
      </c>
      <c r="DP155" s="133">
        <v>17</v>
      </c>
      <c r="DQ155" s="133">
        <v>34</v>
      </c>
    </row>
    <row r="156" spans="1:121" x14ac:dyDescent="0.2">
      <c r="A156" s="133" t="s">
        <v>135</v>
      </c>
      <c r="B156" s="133"/>
      <c r="C156" s="133">
        <v>61.5</v>
      </c>
      <c r="D156" s="133">
        <v>40.5</v>
      </c>
      <c r="E156" s="133">
        <v>54</v>
      </c>
      <c r="F156" s="133">
        <v>35</v>
      </c>
      <c r="G156" s="133">
        <v>76</v>
      </c>
      <c r="H156" s="133">
        <v>49.5</v>
      </c>
      <c r="I156" s="133">
        <v>55</v>
      </c>
      <c r="J156" s="133">
        <v>59</v>
      </c>
      <c r="K156" s="133">
        <v>47.5</v>
      </c>
      <c r="L156" s="133">
        <v>58</v>
      </c>
      <c r="M156" s="133">
        <v>57</v>
      </c>
      <c r="N156" s="133">
        <v>52</v>
      </c>
      <c r="O156" s="133">
        <v>43</v>
      </c>
      <c r="P156" s="133">
        <v>50.5</v>
      </c>
      <c r="Q156" s="133">
        <v>56.5</v>
      </c>
      <c r="R156" s="133">
        <v>62.5</v>
      </c>
      <c r="S156" s="133">
        <v>67</v>
      </c>
      <c r="T156" s="133">
        <v>66</v>
      </c>
      <c r="U156" s="133">
        <v>58.5</v>
      </c>
      <c r="V156" s="133">
        <v>90</v>
      </c>
      <c r="W156" s="133">
        <v>75</v>
      </c>
      <c r="X156" s="133">
        <v>91</v>
      </c>
      <c r="Y156" s="133">
        <v>59</v>
      </c>
      <c r="Z156" s="133">
        <v>117</v>
      </c>
      <c r="AA156" s="133">
        <v>80</v>
      </c>
      <c r="AB156" s="133">
        <v>104</v>
      </c>
      <c r="AC156" s="133">
        <v>99</v>
      </c>
      <c r="AD156" s="133">
        <v>107</v>
      </c>
      <c r="AE156" s="133">
        <v>111</v>
      </c>
      <c r="AF156" s="133">
        <v>101</v>
      </c>
      <c r="AG156" s="133">
        <v>97</v>
      </c>
      <c r="AH156" s="133">
        <v>76</v>
      </c>
      <c r="AI156" s="133">
        <v>76</v>
      </c>
      <c r="AJ156" s="133">
        <v>77</v>
      </c>
      <c r="AK156" s="133">
        <v>73</v>
      </c>
      <c r="AL156" s="133">
        <v>106</v>
      </c>
      <c r="AM156" s="133">
        <v>148.5</v>
      </c>
      <c r="AN156" s="133">
        <v>151</v>
      </c>
      <c r="AO156" s="133">
        <v>136</v>
      </c>
      <c r="AP156" s="133">
        <v>135</v>
      </c>
      <c r="AQ156" s="133">
        <v>141.5</v>
      </c>
      <c r="AR156" s="133">
        <v>77</v>
      </c>
      <c r="AS156" s="133">
        <v>115.5</v>
      </c>
      <c r="AT156" s="133">
        <v>123</v>
      </c>
      <c r="AU156" s="133">
        <v>109</v>
      </c>
      <c r="AV156" s="133">
        <v>107.5</v>
      </c>
      <c r="AW156" s="133">
        <v>86</v>
      </c>
      <c r="AX156" s="133">
        <v>241.5</v>
      </c>
      <c r="AY156" s="133">
        <v>300.5</v>
      </c>
      <c r="AZ156" s="133">
        <v>100</v>
      </c>
      <c r="BA156" s="133">
        <v>140.5</v>
      </c>
      <c r="BB156" s="133">
        <v>109</v>
      </c>
      <c r="BC156" s="133">
        <v>111.5</v>
      </c>
      <c r="BD156" s="133">
        <v>102</v>
      </c>
      <c r="BE156" s="133">
        <v>141</v>
      </c>
      <c r="BF156" s="133">
        <v>130.5</v>
      </c>
      <c r="BG156" s="133">
        <v>112</v>
      </c>
      <c r="BH156" s="133">
        <v>101</v>
      </c>
      <c r="BI156" s="133">
        <v>89</v>
      </c>
      <c r="BJ156" s="133">
        <v>95.5</v>
      </c>
      <c r="BK156" s="133">
        <v>121.5</v>
      </c>
      <c r="BL156" s="133">
        <v>124</v>
      </c>
      <c r="BM156" s="133">
        <v>116.5</v>
      </c>
      <c r="BN156" s="133">
        <v>121</v>
      </c>
      <c r="BO156" s="133">
        <v>96.5</v>
      </c>
      <c r="BP156" s="133">
        <v>92</v>
      </c>
      <c r="BQ156" s="133">
        <v>105</v>
      </c>
      <c r="BR156" s="133">
        <v>148.5</v>
      </c>
      <c r="BS156" s="133">
        <v>134</v>
      </c>
      <c r="BT156" s="133">
        <v>120.5</v>
      </c>
      <c r="BU156" s="133">
        <v>147</v>
      </c>
      <c r="BV156" s="133">
        <v>108</v>
      </c>
      <c r="BW156" s="133">
        <v>101</v>
      </c>
      <c r="BX156" s="133">
        <v>140</v>
      </c>
      <c r="BY156" s="133">
        <v>184.5</v>
      </c>
      <c r="BZ156" s="133">
        <v>130</v>
      </c>
      <c r="CA156" s="133">
        <v>150</v>
      </c>
      <c r="CB156" s="133">
        <v>86</v>
      </c>
      <c r="CC156" s="133">
        <v>131.5</v>
      </c>
      <c r="CD156" s="133">
        <v>164</v>
      </c>
      <c r="CE156" s="133">
        <v>157</v>
      </c>
      <c r="CF156" s="133">
        <v>186.5</v>
      </c>
      <c r="CG156" s="133">
        <v>169.5</v>
      </c>
      <c r="CH156" s="133">
        <v>142.5</v>
      </c>
      <c r="CI156" s="133">
        <v>209</v>
      </c>
      <c r="CJ156" s="133">
        <v>188.5</v>
      </c>
      <c r="CK156" s="133">
        <v>131</v>
      </c>
      <c r="CL156" s="133">
        <v>186</v>
      </c>
      <c r="CM156" s="133">
        <v>212</v>
      </c>
      <c r="CN156" s="133">
        <v>182</v>
      </c>
      <c r="CO156" s="133">
        <v>187</v>
      </c>
      <c r="CP156" s="133">
        <v>216.5</v>
      </c>
      <c r="CQ156" s="133">
        <v>170</v>
      </c>
      <c r="CR156" s="133">
        <v>146</v>
      </c>
      <c r="CS156" s="133">
        <v>207.5</v>
      </c>
      <c r="CT156" s="133">
        <v>177</v>
      </c>
      <c r="CU156" s="133">
        <v>156</v>
      </c>
      <c r="CV156" s="133">
        <v>166.5</v>
      </c>
      <c r="CW156" s="133">
        <v>215.5</v>
      </c>
      <c r="CX156" s="133">
        <v>211.5</v>
      </c>
      <c r="CY156" s="133">
        <v>157.5</v>
      </c>
      <c r="CZ156" s="133">
        <v>217</v>
      </c>
      <c r="DA156" s="133">
        <v>185</v>
      </c>
      <c r="DB156" s="133">
        <v>216.5</v>
      </c>
      <c r="DC156" s="133">
        <v>172</v>
      </c>
      <c r="DD156" s="133">
        <v>179.5</v>
      </c>
      <c r="DE156" s="133">
        <v>143</v>
      </c>
      <c r="DF156" s="133">
        <v>153.5</v>
      </c>
      <c r="DG156" s="133">
        <v>126</v>
      </c>
      <c r="DH156" s="133">
        <v>149</v>
      </c>
      <c r="DI156" s="133">
        <v>176</v>
      </c>
      <c r="DJ156" s="133">
        <v>158.5</v>
      </c>
      <c r="DK156" s="133">
        <v>114</v>
      </c>
      <c r="DL156" s="133">
        <v>189</v>
      </c>
      <c r="DM156" s="133">
        <v>154</v>
      </c>
      <c r="DN156" s="133">
        <v>145.5</v>
      </c>
      <c r="DO156" s="133">
        <v>175.5</v>
      </c>
      <c r="DP156" s="133">
        <v>143</v>
      </c>
      <c r="DQ156" s="133">
        <v>120</v>
      </c>
    </row>
    <row r="157" spans="1:121" x14ac:dyDescent="0.2">
      <c r="A157" s="133" t="s">
        <v>14</v>
      </c>
      <c r="B157" s="133"/>
      <c r="C157" s="133">
        <v>0</v>
      </c>
      <c r="D157" s="133">
        <v>0</v>
      </c>
      <c r="E157" s="133">
        <v>0</v>
      </c>
      <c r="F157" s="133">
        <v>0</v>
      </c>
      <c r="G157" s="133">
        <v>1</v>
      </c>
      <c r="H157" s="133">
        <v>0</v>
      </c>
      <c r="I157" s="133">
        <v>0</v>
      </c>
      <c r="J157" s="133">
        <v>0</v>
      </c>
      <c r="K157" s="133">
        <v>0</v>
      </c>
      <c r="L157" s="133">
        <v>0</v>
      </c>
      <c r="M157" s="133">
        <v>0</v>
      </c>
      <c r="N157" s="133">
        <v>0</v>
      </c>
      <c r="O157" s="133">
        <v>0</v>
      </c>
      <c r="P157" s="133">
        <v>0</v>
      </c>
      <c r="Q157" s="133">
        <v>0</v>
      </c>
      <c r="R157" s="133">
        <v>0</v>
      </c>
      <c r="S157" s="133">
        <v>0</v>
      </c>
      <c r="T157" s="133">
        <v>0</v>
      </c>
      <c r="U157" s="133">
        <v>0</v>
      </c>
      <c r="V157" s="133">
        <v>0</v>
      </c>
      <c r="W157" s="133">
        <v>0</v>
      </c>
      <c r="X157" s="133">
        <v>0</v>
      </c>
      <c r="Y157" s="133">
        <v>0</v>
      </c>
      <c r="Z157" s="133">
        <v>0</v>
      </c>
      <c r="AA157" s="133">
        <v>0</v>
      </c>
      <c r="AB157" s="133">
        <v>0</v>
      </c>
      <c r="AC157" s="133">
        <v>0</v>
      </c>
      <c r="AD157" s="133">
        <v>0</v>
      </c>
      <c r="AE157" s="133">
        <v>0</v>
      </c>
      <c r="AF157" s="133">
        <v>0</v>
      </c>
      <c r="AG157" s="133">
        <v>0</v>
      </c>
      <c r="AH157" s="133">
        <v>0</v>
      </c>
      <c r="AI157" s="133">
        <v>0</v>
      </c>
      <c r="AJ157" s="133">
        <v>0</v>
      </c>
      <c r="AK157" s="133">
        <v>0</v>
      </c>
      <c r="AL157" s="133">
        <v>0</v>
      </c>
      <c r="AM157" s="133">
        <v>0</v>
      </c>
      <c r="AN157" s="133">
        <v>0</v>
      </c>
      <c r="AO157" s="133">
        <v>0</v>
      </c>
      <c r="AP157" s="133">
        <v>0</v>
      </c>
      <c r="AQ157" s="133">
        <v>0</v>
      </c>
      <c r="AR157" s="133">
        <v>0</v>
      </c>
      <c r="AS157" s="133">
        <v>0</v>
      </c>
      <c r="AT157" s="133">
        <v>0</v>
      </c>
      <c r="AU157" s="133">
        <v>0</v>
      </c>
      <c r="AV157" s="133">
        <v>0</v>
      </c>
      <c r="AW157" s="133">
        <v>0</v>
      </c>
      <c r="AX157" s="133">
        <v>0</v>
      </c>
      <c r="AY157" s="133">
        <v>0</v>
      </c>
      <c r="AZ157" s="133">
        <v>0</v>
      </c>
      <c r="BA157" s="133">
        <v>0</v>
      </c>
      <c r="BB157" s="133">
        <v>0</v>
      </c>
      <c r="BC157" s="133">
        <v>0</v>
      </c>
      <c r="BD157" s="133">
        <v>0</v>
      </c>
      <c r="BE157" s="133">
        <v>0</v>
      </c>
      <c r="BF157" s="133">
        <v>0</v>
      </c>
      <c r="BG157" s="133">
        <v>0</v>
      </c>
      <c r="BH157" s="133">
        <v>0</v>
      </c>
      <c r="BI157" s="133">
        <v>0</v>
      </c>
      <c r="BJ157" s="133">
        <v>0</v>
      </c>
      <c r="BK157" s="133">
        <v>0</v>
      </c>
      <c r="BL157" s="133">
        <v>0</v>
      </c>
      <c r="BM157" s="133">
        <v>0</v>
      </c>
      <c r="BN157" s="133">
        <v>0</v>
      </c>
      <c r="BO157" s="133">
        <v>0</v>
      </c>
      <c r="BP157" s="133">
        <v>1</v>
      </c>
      <c r="BQ157" s="133">
        <v>0</v>
      </c>
      <c r="BR157" s="133">
        <v>0</v>
      </c>
      <c r="BS157" s="133">
        <v>0</v>
      </c>
      <c r="BT157" s="133">
        <v>0</v>
      </c>
      <c r="BU157" s="133">
        <v>0</v>
      </c>
      <c r="BV157" s="133">
        <v>0</v>
      </c>
      <c r="BW157" s="133">
        <v>0</v>
      </c>
      <c r="BX157" s="133">
        <v>0</v>
      </c>
      <c r="BY157" s="133">
        <v>1</v>
      </c>
      <c r="BZ157" s="133">
        <v>0</v>
      </c>
      <c r="CA157" s="133">
        <v>0</v>
      </c>
      <c r="CB157" s="133">
        <v>0</v>
      </c>
      <c r="CC157" s="133">
        <v>0</v>
      </c>
      <c r="CD157" s="133">
        <v>0</v>
      </c>
      <c r="CE157" s="133">
        <v>0</v>
      </c>
      <c r="CF157" s="133">
        <v>0</v>
      </c>
      <c r="CG157" s="133">
        <v>0</v>
      </c>
      <c r="CH157" s="133">
        <v>0</v>
      </c>
      <c r="CI157" s="133">
        <v>0</v>
      </c>
      <c r="CJ157" s="133">
        <v>0</v>
      </c>
      <c r="CK157" s="133">
        <v>0</v>
      </c>
      <c r="CL157" s="133">
        <v>0</v>
      </c>
      <c r="CM157" s="133">
        <v>0</v>
      </c>
      <c r="CN157" s="133">
        <v>0</v>
      </c>
      <c r="CO157" s="133">
        <v>0</v>
      </c>
      <c r="CP157" s="133">
        <v>0</v>
      </c>
      <c r="CQ157" s="133">
        <v>0</v>
      </c>
      <c r="CR157" s="133">
        <v>0</v>
      </c>
      <c r="CS157" s="133">
        <v>0</v>
      </c>
      <c r="CT157" s="133">
        <v>0</v>
      </c>
      <c r="CU157" s="133">
        <v>0</v>
      </c>
      <c r="CV157" s="133">
        <v>0</v>
      </c>
      <c r="CW157" s="133">
        <v>0</v>
      </c>
      <c r="CX157" s="133">
        <v>0</v>
      </c>
      <c r="CY157" s="133">
        <v>0</v>
      </c>
      <c r="CZ157" s="133">
        <v>0</v>
      </c>
      <c r="DA157" s="133">
        <v>0</v>
      </c>
      <c r="DB157" s="133">
        <v>0</v>
      </c>
      <c r="DC157" s="133">
        <v>0</v>
      </c>
      <c r="DD157" s="133">
        <v>0</v>
      </c>
      <c r="DE157" s="133">
        <v>0</v>
      </c>
      <c r="DF157" s="133">
        <v>0</v>
      </c>
      <c r="DG157" s="133">
        <v>0</v>
      </c>
      <c r="DH157" s="133">
        <v>0</v>
      </c>
      <c r="DI157" s="133">
        <v>0</v>
      </c>
      <c r="DJ157" s="133">
        <v>0</v>
      </c>
      <c r="DK157" s="133">
        <v>0</v>
      </c>
      <c r="DL157" s="133">
        <v>0</v>
      </c>
      <c r="DM157" s="133">
        <v>0</v>
      </c>
      <c r="DN157" s="133">
        <v>0</v>
      </c>
      <c r="DO157" s="133">
        <v>0</v>
      </c>
      <c r="DP157" s="133">
        <v>0</v>
      </c>
      <c r="DQ157" s="133">
        <v>0</v>
      </c>
    </row>
    <row r="158" spans="1:121" x14ac:dyDescent="0.2">
      <c r="A158" s="133" t="s">
        <v>13</v>
      </c>
      <c r="B158" s="133"/>
      <c r="C158" s="133">
        <v>11</v>
      </c>
      <c r="D158" s="133">
        <v>11</v>
      </c>
      <c r="E158" s="133">
        <v>6</v>
      </c>
      <c r="F158" s="133">
        <v>4</v>
      </c>
      <c r="G158" s="133">
        <v>17</v>
      </c>
      <c r="H158" s="133">
        <v>5</v>
      </c>
      <c r="I158" s="133">
        <v>20</v>
      </c>
      <c r="J158" s="133">
        <v>12</v>
      </c>
      <c r="K158" s="133">
        <v>9</v>
      </c>
      <c r="L158" s="133">
        <v>15</v>
      </c>
      <c r="M158" s="133">
        <v>13</v>
      </c>
      <c r="N158" s="133">
        <v>6</v>
      </c>
      <c r="O158" s="133">
        <v>10</v>
      </c>
      <c r="P158" s="133">
        <v>8</v>
      </c>
      <c r="Q158" s="133">
        <v>10</v>
      </c>
      <c r="R158" s="133">
        <v>10</v>
      </c>
      <c r="S158" s="133">
        <v>15</v>
      </c>
      <c r="T158" s="133">
        <v>10</v>
      </c>
      <c r="U158" s="133">
        <v>9</v>
      </c>
      <c r="V158" s="133">
        <v>6</v>
      </c>
      <c r="W158" s="133">
        <v>10</v>
      </c>
      <c r="X158" s="133">
        <v>10</v>
      </c>
      <c r="Y158" s="133">
        <v>12</v>
      </c>
      <c r="Z158" s="133">
        <v>10</v>
      </c>
      <c r="AA158" s="133">
        <v>13</v>
      </c>
      <c r="AB158" s="133">
        <v>14</v>
      </c>
      <c r="AC158" s="133">
        <v>12</v>
      </c>
      <c r="AD158" s="133">
        <v>12</v>
      </c>
      <c r="AE158" s="133">
        <v>17</v>
      </c>
      <c r="AF158" s="133">
        <v>18</v>
      </c>
      <c r="AG158" s="133">
        <v>31</v>
      </c>
      <c r="AH158" s="133">
        <v>23</v>
      </c>
      <c r="AI158" s="133">
        <v>24</v>
      </c>
      <c r="AJ158" s="133">
        <v>25</v>
      </c>
      <c r="AK158" s="133">
        <v>19</v>
      </c>
      <c r="AL158" s="133">
        <v>17</v>
      </c>
      <c r="AM158" s="133">
        <v>25</v>
      </c>
      <c r="AN158" s="133">
        <v>28</v>
      </c>
      <c r="AO158" s="133">
        <v>29</v>
      </c>
      <c r="AP158" s="133">
        <v>30</v>
      </c>
      <c r="AQ158" s="133">
        <v>47</v>
      </c>
      <c r="AR158" s="133">
        <v>37</v>
      </c>
      <c r="AS158" s="133">
        <v>45</v>
      </c>
      <c r="AT158" s="133">
        <v>46</v>
      </c>
      <c r="AU158" s="133">
        <v>56</v>
      </c>
      <c r="AV158" s="133">
        <v>42</v>
      </c>
      <c r="AW158" s="133">
        <v>13</v>
      </c>
      <c r="AX158" s="133">
        <v>95</v>
      </c>
      <c r="AY158" s="133">
        <v>100</v>
      </c>
      <c r="AZ158" s="133">
        <v>20</v>
      </c>
      <c r="BA158" s="133">
        <v>29</v>
      </c>
      <c r="BB158" s="133">
        <v>38</v>
      </c>
      <c r="BC158" s="133">
        <v>28</v>
      </c>
      <c r="BD158" s="133">
        <v>32</v>
      </c>
      <c r="BE158" s="133">
        <v>24</v>
      </c>
      <c r="BF158" s="133">
        <v>18</v>
      </c>
      <c r="BG158" s="133">
        <v>25</v>
      </c>
      <c r="BH158" s="133">
        <v>28</v>
      </c>
      <c r="BI158" s="133">
        <v>29</v>
      </c>
      <c r="BJ158" s="133">
        <v>25</v>
      </c>
      <c r="BK158" s="133">
        <v>37</v>
      </c>
      <c r="BL158" s="133">
        <v>29</v>
      </c>
      <c r="BM158" s="133">
        <v>38</v>
      </c>
      <c r="BN158" s="133">
        <v>30</v>
      </c>
      <c r="BO158" s="133">
        <v>29</v>
      </c>
      <c r="BP158" s="133">
        <v>34</v>
      </c>
      <c r="BQ158" s="133">
        <v>29</v>
      </c>
      <c r="BR158" s="133">
        <v>35</v>
      </c>
      <c r="BS158" s="133">
        <v>24</v>
      </c>
      <c r="BT158" s="133">
        <v>40</v>
      </c>
      <c r="BU158" s="133">
        <v>44</v>
      </c>
      <c r="BV158" s="133">
        <v>19</v>
      </c>
      <c r="BW158" s="133">
        <v>20</v>
      </c>
      <c r="BX158" s="133">
        <v>38</v>
      </c>
      <c r="BY158" s="133">
        <v>27</v>
      </c>
      <c r="BZ158" s="133">
        <v>29</v>
      </c>
      <c r="CA158" s="133">
        <v>22</v>
      </c>
      <c r="CB158" s="133">
        <v>9</v>
      </c>
      <c r="CC158" s="133">
        <v>23</v>
      </c>
      <c r="CD158" s="133">
        <v>22</v>
      </c>
      <c r="CE158" s="133">
        <v>24</v>
      </c>
      <c r="CF158" s="133">
        <v>17</v>
      </c>
      <c r="CG158" s="133">
        <v>18</v>
      </c>
      <c r="CH158" s="133">
        <v>15</v>
      </c>
      <c r="CI158" s="133">
        <v>22</v>
      </c>
      <c r="CJ158" s="133">
        <v>26</v>
      </c>
      <c r="CK158" s="133">
        <v>24</v>
      </c>
      <c r="CL158" s="133">
        <v>16</v>
      </c>
      <c r="CM158" s="133">
        <v>19</v>
      </c>
      <c r="CN158" s="133">
        <v>23</v>
      </c>
      <c r="CO158" s="133">
        <v>15</v>
      </c>
      <c r="CP158" s="133">
        <v>29</v>
      </c>
      <c r="CQ158" s="133">
        <v>23</v>
      </c>
      <c r="CR158" s="133">
        <v>22</v>
      </c>
      <c r="CS158" s="133">
        <v>38</v>
      </c>
      <c r="CT158" s="133">
        <v>18</v>
      </c>
      <c r="CU158" s="133">
        <v>32</v>
      </c>
      <c r="CV158" s="133">
        <v>18</v>
      </c>
      <c r="CW158" s="133">
        <v>31</v>
      </c>
      <c r="CX158" s="133">
        <v>19</v>
      </c>
      <c r="CY158" s="133">
        <v>21</v>
      </c>
      <c r="CZ158" s="133">
        <v>27</v>
      </c>
      <c r="DA158" s="133">
        <v>27</v>
      </c>
      <c r="DB158" s="133">
        <v>16</v>
      </c>
      <c r="DC158" s="133">
        <v>17</v>
      </c>
      <c r="DD158" s="133">
        <v>22</v>
      </c>
      <c r="DE158" s="133">
        <v>13</v>
      </c>
      <c r="DF158" s="133">
        <v>20</v>
      </c>
      <c r="DG158" s="133">
        <v>18</v>
      </c>
      <c r="DH158" s="133">
        <v>31</v>
      </c>
      <c r="DI158" s="133">
        <v>13</v>
      </c>
      <c r="DJ158" s="133">
        <v>5</v>
      </c>
      <c r="DK158" s="133">
        <v>16</v>
      </c>
      <c r="DL158" s="133">
        <v>10</v>
      </c>
      <c r="DM158" s="133">
        <v>12</v>
      </c>
      <c r="DN158" s="133">
        <v>6</v>
      </c>
      <c r="DO158" s="133">
        <v>16</v>
      </c>
      <c r="DP158" s="133">
        <v>19</v>
      </c>
      <c r="DQ158" s="133">
        <v>19</v>
      </c>
    </row>
    <row r="159" spans="1:121" x14ac:dyDescent="0.2">
      <c r="A159" s="133" t="s">
        <v>121</v>
      </c>
      <c r="B159" s="133"/>
      <c r="C159" s="133">
        <v>0</v>
      </c>
      <c r="D159" s="133">
        <v>0</v>
      </c>
      <c r="E159" s="133">
        <v>0</v>
      </c>
      <c r="F159" s="133">
        <v>0</v>
      </c>
      <c r="G159" s="133">
        <v>0</v>
      </c>
      <c r="H159" s="133">
        <v>0</v>
      </c>
      <c r="I159" s="133">
        <v>0</v>
      </c>
      <c r="J159" s="133">
        <v>0</v>
      </c>
      <c r="K159" s="133">
        <v>0</v>
      </c>
      <c r="L159" s="133">
        <v>0</v>
      </c>
      <c r="M159" s="133">
        <v>0</v>
      </c>
      <c r="N159" s="133">
        <v>1</v>
      </c>
      <c r="O159" s="133">
        <v>0</v>
      </c>
      <c r="P159" s="133">
        <v>0</v>
      </c>
      <c r="Q159" s="133">
        <v>0</v>
      </c>
      <c r="R159" s="133">
        <v>1</v>
      </c>
      <c r="S159" s="133">
        <v>0</v>
      </c>
      <c r="T159" s="133">
        <v>0</v>
      </c>
      <c r="U159" s="133">
        <v>0</v>
      </c>
      <c r="V159" s="133">
        <v>0</v>
      </c>
      <c r="W159" s="133">
        <v>0</v>
      </c>
      <c r="X159" s="133">
        <v>1</v>
      </c>
      <c r="Y159" s="133">
        <v>0</v>
      </c>
      <c r="Z159" s="133">
        <v>0</v>
      </c>
      <c r="AA159" s="133">
        <v>1</v>
      </c>
      <c r="AB159" s="133">
        <v>0</v>
      </c>
      <c r="AC159" s="133">
        <v>0</v>
      </c>
      <c r="AD159" s="133">
        <v>0</v>
      </c>
      <c r="AE159" s="133">
        <v>0</v>
      </c>
      <c r="AF159" s="133">
        <v>0</v>
      </c>
      <c r="AG159" s="133">
        <v>0</v>
      </c>
      <c r="AH159" s="133">
        <v>0</v>
      </c>
      <c r="AI159" s="133">
        <v>0</v>
      </c>
      <c r="AJ159" s="133">
        <v>0</v>
      </c>
      <c r="AK159" s="133">
        <v>0</v>
      </c>
      <c r="AL159" s="133">
        <v>0</v>
      </c>
      <c r="AM159" s="133">
        <v>0</v>
      </c>
      <c r="AN159" s="133">
        <v>0</v>
      </c>
      <c r="AO159" s="133">
        <v>0</v>
      </c>
      <c r="AP159" s="133">
        <v>1</v>
      </c>
      <c r="AQ159" s="133">
        <v>0</v>
      </c>
      <c r="AR159" s="133">
        <v>0</v>
      </c>
      <c r="AS159" s="133">
        <v>1</v>
      </c>
      <c r="AT159" s="133">
        <v>0</v>
      </c>
      <c r="AU159" s="133">
        <v>1</v>
      </c>
      <c r="AV159" s="133">
        <v>0</v>
      </c>
      <c r="AW159" s="133">
        <v>0</v>
      </c>
      <c r="AX159" s="133">
        <v>0</v>
      </c>
      <c r="AY159" s="133">
        <v>1</v>
      </c>
      <c r="AZ159" s="133">
        <v>0</v>
      </c>
      <c r="BA159" s="133">
        <v>2</v>
      </c>
      <c r="BB159" s="133">
        <v>0</v>
      </c>
      <c r="BC159" s="133">
        <v>0</v>
      </c>
      <c r="BD159" s="133">
        <v>0</v>
      </c>
      <c r="BE159" s="133">
        <v>1</v>
      </c>
      <c r="BF159" s="133">
        <v>0</v>
      </c>
      <c r="BG159" s="133">
        <v>0</v>
      </c>
      <c r="BH159" s="133">
        <v>0</v>
      </c>
      <c r="BI159" s="133">
        <v>0</v>
      </c>
      <c r="BJ159" s="133">
        <v>0</v>
      </c>
      <c r="BK159" s="133">
        <v>0</v>
      </c>
      <c r="BL159" s="133">
        <v>1</v>
      </c>
      <c r="BM159" s="133">
        <v>0</v>
      </c>
      <c r="BN159" s="133">
        <v>1</v>
      </c>
      <c r="BO159" s="133">
        <v>0</v>
      </c>
      <c r="BP159" s="133">
        <v>0</v>
      </c>
      <c r="BQ159" s="133">
        <v>0</v>
      </c>
      <c r="BR159" s="133">
        <v>0</v>
      </c>
      <c r="BS159" s="133">
        <v>0</v>
      </c>
      <c r="BT159" s="133">
        <v>0</v>
      </c>
      <c r="BU159" s="133">
        <v>0</v>
      </c>
      <c r="BV159" s="133">
        <v>0</v>
      </c>
      <c r="BW159" s="133">
        <v>0</v>
      </c>
      <c r="BX159" s="133">
        <v>1</v>
      </c>
      <c r="BY159" s="133">
        <v>0</v>
      </c>
      <c r="BZ159" s="133">
        <v>0</v>
      </c>
      <c r="CA159" s="133">
        <v>0</v>
      </c>
      <c r="CB159" s="133">
        <v>0</v>
      </c>
      <c r="CC159" s="133">
        <v>0</v>
      </c>
      <c r="CD159" s="133">
        <v>2</v>
      </c>
      <c r="CE159" s="133">
        <v>0</v>
      </c>
      <c r="CF159" s="133">
        <v>0</v>
      </c>
      <c r="CG159" s="133">
        <v>0</v>
      </c>
      <c r="CH159" s="133">
        <v>0</v>
      </c>
      <c r="CI159" s="133">
        <v>0</v>
      </c>
      <c r="CJ159" s="133">
        <v>0</v>
      </c>
      <c r="CK159" s="133">
        <v>0</v>
      </c>
      <c r="CL159" s="133">
        <v>1</v>
      </c>
      <c r="CM159" s="133">
        <v>0</v>
      </c>
      <c r="CN159" s="133">
        <v>0</v>
      </c>
      <c r="CO159" s="133">
        <v>0</v>
      </c>
      <c r="CP159" s="133">
        <v>0</v>
      </c>
      <c r="CQ159" s="133">
        <v>0</v>
      </c>
      <c r="CR159" s="133">
        <v>1</v>
      </c>
      <c r="CS159" s="133">
        <v>0</v>
      </c>
      <c r="CT159" s="133">
        <v>0</v>
      </c>
      <c r="CU159" s="133">
        <v>0</v>
      </c>
      <c r="CV159" s="133">
        <v>0</v>
      </c>
      <c r="CW159" s="133">
        <v>0</v>
      </c>
      <c r="CX159" s="133">
        <v>0</v>
      </c>
      <c r="CY159" s="133">
        <v>0</v>
      </c>
      <c r="CZ159" s="133">
        <v>0</v>
      </c>
      <c r="DA159" s="133">
        <v>0</v>
      </c>
      <c r="DB159" s="133">
        <v>0</v>
      </c>
      <c r="DC159" s="133">
        <v>0</v>
      </c>
      <c r="DD159" s="133">
        <v>0</v>
      </c>
      <c r="DE159" s="133">
        <v>0</v>
      </c>
      <c r="DF159" s="133">
        <v>0</v>
      </c>
      <c r="DG159" s="133">
        <v>0</v>
      </c>
      <c r="DH159" s="133">
        <v>0</v>
      </c>
      <c r="DI159" s="133">
        <v>0</v>
      </c>
      <c r="DJ159" s="133">
        <v>0</v>
      </c>
      <c r="DK159" s="133">
        <v>1</v>
      </c>
      <c r="DL159" s="133">
        <v>0</v>
      </c>
      <c r="DM159" s="133">
        <v>0</v>
      </c>
      <c r="DN159" s="133">
        <v>0</v>
      </c>
      <c r="DO159" s="133">
        <v>0</v>
      </c>
      <c r="DP159" s="133">
        <v>0</v>
      </c>
      <c r="DQ159" s="133">
        <v>0</v>
      </c>
    </row>
    <row r="160" spans="1:121" x14ac:dyDescent="0.2">
      <c r="A160" s="133" t="s">
        <v>120</v>
      </c>
      <c r="B160" s="133"/>
      <c r="C160" s="133">
        <v>29</v>
      </c>
      <c r="D160" s="133">
        <v>21</v>
      </c>
      <c r="E160" s="133">
        <v>27</v>
      </c>
      <c r="F160" s="133">
        <v>21</v>
      </c>
      <c r="G160" s="133">
        <v>21</v>
      </c>
      <c r="H160" s="133">
        <v>42</v>
      </c>
      <c r="I160" s="133">
        <v>33</v>
      </c>
      <c r="J160" s="133">
        <v>19</v>
      </c>
      <c r="K160" s="133">
        <v>39</v>
      </c>
      <c r="L160" s="133">
        <v>32</v>
      </c>
      <c r="M160" s="133">
        <v>53</v>
      </c>
      <c r="N160" s="133">
        <v>38</v>
      </c>
      <c r="O160" s="133">
        <v>33</v>
      </c>
      <c r="P160" s="133">
        <v>46</v>
      </c>
      <c r="Q160" s="133">
        <v>32</v>
      </c>
      <c r="R160" s="133">
        <v>21</v>
      </c>
      <c r="S160" s="133">
        <v>31</v>
      </c>
      <c r="T160" s="133">
        <v>31</v>
      </c>
      <c r="U160" s="133">
        <v>24</v>
      </c>
      <c r="V160" s="133">
        <v>32</v>
      </c>
      <c r="W160" s="133">
        <v>35</v>
      </c>
      <c r="X160" s="133">
        <v>29</v>
      </c>
      <c r="Y160" s="133">
        <v>18</v>
      </c>
      <c r="Z160" s="133">
        <v>13</v>
      </c>
      <c r="AA160" s="133">
        <v>8</v>
      </c>
      <c r="AB160" s="133">
        <v>6</v>
      </c>
      <c r="AC160" s="133">
        <v>6</v>
      </c>
      <c r="AD160" s="133">
        <v>7</v>
      </c>
      <c r="AE160" s="133">
        <v>15</v>
      </c>
      <c r="AF160" s="133">
        <v>1</v>
      </c>
      <c r="AG160" s="133">
        <v>8</v>
      </c>
      <c r="AH160" s="133">
        <v>2</v>
      </c>
      <c r="AI160" s="133">
        <v>4</v>
      </c>
      <c r="AJ160" s="133">
        <v>2</v>
      </c>
      <c r="AK160" s="133">
        <v>13</v>
      </c>
      <c r="AL160" s="133">
        <v>9</v>
      </c>
      <c r="AM160" s="133">
        <v>13</v>
      </c>
      <c r="AN160" s="133">
        <v>8</v>
      </c>
      <c r="AO160" s="133">
        <v>9</v>
      </c>
      <c r="AP160" s="133">
        <v>7</v>
      </c>
      <c r="AQ160" s="133">
        <v>8</v>
      </c>
      <c r="AR160" s="133">
        <v>7</v>
      </c>
      <c r="AS160" s="133">
        <v>5</v>
      </c>
      <c r="AT160" s="133">
        <v>19</v>
      </c>
      <c r="AU160" s="133">
        <v>9</v>
      </c>
      <c r="AV160" s="133">
        <v>13</v>
      </c>
      <c r="AW160" s="133">
        <v>12</v>
      </c>
      <c r="AX160" s="133">
        <v>26</v>
      </c>
      <c r="AY160" s="133">
        <v>19</v>
      </c>
      <c r="AZ160" s="133">
        <v>8</v>
      </c>
      <c r="BA160" s="133">
        <v>15</v>
      </c>
      <c r="BB160" s="133">
        <v>14</v>
      </c>
      <c r="BC160" s="133">
        <v>24</v>
      </c>
      <c r="BD160" s="133">
        <v>53</v>
      </c>
      <c r="BE160" s="133">
        <v>58</v>
      </c>
      <c r="BF160" s="133">
        <v>64</v>
      </c>
      <c r="BG160" s="133">
        <v>49</v>
      </c>
      <c r="BH160" s="133">
        <v>76</v>
      </c>
      <c r="BI160" s="133">
        <v>47</v>
      </c>
      <c r="BJ160" s="133">
        <v>59</v>
      </c>
      <c r="BK160" s="133">
        <v>59</v>
      </c>
      <c r="BL160" s="133">
        <v>56</v>
      </c>
      <c r="BM160" s="133">
        <v>53</v>
      </c>
      <c r="BN160" s="133">
        <v>75</v>
      </c>
      <c r="BO160" s="133">
        <v>77</v>
      </c>
      <c r="BP160" s="133">
        <v>58</v>
      </c>
      <c r="BQ160" s="133">
        <v>70</v>
      </c>
      <c r="BR160" s="133">
        <v>48</v>
      </c>
      <c r="BS160" s="133">
        <v>53</v>
      </c>
      <c r="BT160" s="133">
        <v>51</v>
      </c>
      <c r="BU160" s="133">
        <v>63</v>
      </c>
      <c r="BV160" s="133">
        <v>49</v>
      </c>
      <c r="BW160" s="133">
        <v>56</v>
      </c>
      <c r="BX160" s="133">
        <v>47</v>
      </c>
      <c r="BY160" s="133">
        <v>31</v>
      </c>
      <c r="BZ160" s="133">
        <v>34</v>
      </c>
      <c r="CA160" s="133">
        <v>35</v>
      </c>
      <c r="CB160" s="133">
        <v>53</v>
      </c>
      <c r="CC160" s="133">
        <v>60</v>
      </c>
      <c r="CD160" s="133">
        <v>72</v>
      </c>
      <c r="CE160" s="133">
        <v>85</v>
      </c>
      <c r="CF160" s="133">
        <v>92</v>
      </c>
      <c r="CG160" s="133">
        <v>66</v>
      </c>
      <c r="CH160" s="133">
        <v>80</v>
      </c>
      <c r="CI160" s="133">
        <v>58</v>
      </c>
      <c r="CJ160" s="133">
        <v>41</v>
      </c>
      <c r="CK160" s="133">
        <v>47</v>
      </c>
      <c r="CL160" s="133">
        <v>50</v>
      </c>
      <c r="CM160" s="133">
        <v>62</v>
      </c>
      <c r="CN160" s="133">
        <v>49</v>
      </c>
      <c r="CO160" s="133">
        <v>44</v>
      </c>
      <c r="CP160" s="133">
        <v>29</v>
      </c>
      <c r="CQ160" s="133">
        <v>32</v>
      </c>
      <c r="CR160" s="133">
        <v>38</v>
      </c>
      <c r="CS160" s="133">
        <v>31</v>
      </c>
      <c r="CT160" s="133">
        <v>29</v>
      </c>
      <c r="CU160" s="133">
        <v>31</v>
      </c>
      <c r="CV160" s="133">
        <v>16</v>
      </c>
      <c r="CW160" s="133">
        <v>14</v>
      </c>
      <c r="CX160" s="133">
        <v>11</v>
      </c>
      <c r="CY160" s="133">
        <v>15</v>
      </c>
      <c r="CZ160" s="133">
        <v>15</v>
      </c>
      <c r="DA160" s="133">
        <v>8</v>
      </c>
      <c r="DB160" s="133">
        <v>8</v>
      </c>
      <c r="DC160" s="133">
        <v>2</v>
      </c>
      <c r="DD160" s="133">
        <v>7</v>
      </c>
      <c r="DE160" s="133">
        <v>4</v>
      </c>
      <c r="DF160" s="133">
        <v>1</v>
      </c>
      <c r="DG160" s="133">
        <v>0</v>
      </c>
      <c r="DH160" s="133">
        <v>0</v>
      </c>
      <c r="DI160" s="133">
        <v>0</v>
      </c>
      <c r="DJ160" s="133">
        <v>1</v>
      </c>
      <c r="DK160" s="133">
        <v>0</v>
      </c>
      <c r="DL160" s="133">
        <v>2</v>
      </c>
      <c r="DM160" s="133">
        <v>0</v>
      </c>
      <c r="DN160" s="133">
        <v>0</v>
      </c>
      <c r="DO160" s="133">
        <v>0</v>
      </c>
      <c r="DP160" s="133">
        <v>1</v>
      </c>
      <c r="DQ160" s="133">
        <v>0</v>
      </c>
    </row>
    <row r="161" spans="1:121" x14ac:dyDescent="0.2">
      <c r="A161" s="133" t="s">
        <v>133</v>
      </c>
      <c r="B161" s="133"/>
      <c r="C161" s="133">
        <v>2</v>
      </c>
      <c r="D161" s="133">
        <v>4</v>
      </c>
      <c r="E161" s="133">
        <v>3</v>
      </c>
      <c r="F161" s="133">
        <v>3</v>
      </c>
      <c r="G161" s="133">
        <v>1</v>
      </c>
      <c r="H161" s="133">
        <v>1</v>
      </c>
      <c r="I161" s="133">
        <v>2</v>
      </c>
      <c r="J161" s="133">
        <v>3</v>
      </c>
      <c r="K161" s="133">
        <v>3</v>
      </c>
      <c r="L161" s="133">
        <v>3</v>
      </c>
      <c r="M161" s="133">
        <v>6</v>
      </c>
      <c r="N161" s="133">
        <v>5</v>
      </c>
      <c r="O161" s="133">
        <v>5</v>
      </c>
      <c r="P161" s="133">
        <v>0</v>
      </c>
      <c r="Q161" s="133">
        <v>3</v>
      </c>
      <c r="R161" s="133">
        <v>1</v>
      </c>
      <c r="S161" s="133">
        <v>2</v>
      </c>
      <c r="T161" s="133">
        <v>2</v>
      </c>
      <c r="U161" s="133">
        <v>3</v>
      </c>
      <c r="V161" s="133">
        <v>2</v>
      </c>
      <c r="W161" s="133">
        <v>3</v>
      </c>
      <c r="X161" s="133">
        <v>5</v>
      </c>
      <c r="Y161" s="133">
        <v>3</v>
      </c>
      <c r="Z161" s="133">
        <v>0</v>
      </c>
      <c r="AA161" s="133">
        <v>2</v>
      </c>
      <c r="AB161" s="133">
        <v>2</v>
      </c>
      <c r="AC161" s="133">
        <v>3</v>
      </c>
      <c r="AD161" s="133">
        <v>1</v>
      </c>
      <c r="AE161" s="133">
        <v>5</v>
      </c>
      <c r="AF161" s="133">
        <v>4</v>
      </c>
      <c r="AG161" s="133">
        <v>1</v>
      </c>
      <c r="AH161" s="133">
        <v>1</v>
      </c>
      <c r="AI161" s="133">
        <v>0</v>
      </c>
      <c r="AJ161" s="133">
        <v>2</v>
      </c>
      <c r="AK161" s="133">
        <v>5</v>
      </c>
      <c r="AL161" s="133">
        <v>0</v>
      </c>
      <c r="AM161" s="133">
        <v>2</v>
      </c>
      <c r="AN161" s="133">
        <v>6</v>
      </c>
      <c r="AO161" s="133">
        <v>4</v>
      </c>
      <c r="AP161" s="133">
        <v>2</v>
      </c>
      <c r="AQ161" s="133">
        <v>4</v>
      </c>
      <c r="AR161" s="133">
        <v>4</v>
      </c>
      <c r="AS161" s="133">
        <v>2</v>
      </c>
      <c r="AT161" s="133">
        <v>3</v>
      </c>
      <c r="AU161" s="133">
        <v>9</v>
      </c>
      <c r="AV161" s="133">
        <v>4</v>
      </c>
      <c r="AW161" s="133">
        <v>6</v>
      </c>
      <c r="AX161" s="133">
        <v>7</v>
      </c>
      <c r="AY161" s="133">
        <v>6</v>
      </c>
      <c r="AZ161" s="133">
        <v>1</v>
      </c>
      <c r="BA161" s="133">
        <v>2</v>
      </c>
      <c r="BB161" s="133">
        <v>4</v>
      </c>
      <c r="BC161" s="133">
        <v>8</v>
      </c>
      <c r="BD161" s="133">
        <v>1</v>
      </c>
      <c r="BE161" s="133">
        <v>3</v>
      </c>
      <c r="BF161" s="133">
        <v>1</v>
      </c>
      <c r="BG161" s="133">
        <v>2</v>
      </c>
      <c r="BH161" s="133">
        <v>2</v>
      </c>
      <c r="BI161" s="133">
        <v>3</v>
      </c>
      <c r="BJ161" s="133">
        <v>0</v>
      </c>
      <c r="BK161" s="133">
        <v>2</v>
      </c>
      <c r="BL161" s="133">
        <v>4</v>
      </c>
      <c r="BM161" s="133">
        <v>4</v>
      </c>
      <c r="BN161" s="133">
        <v>5</v>
      </c>
      <c r="BO161" s="133">
        <v>4</v>
      </c>
      <c r="BP161" s="133">
        <v>2</v>
      </c>
      <c r="BQ161" s="133">
        <v>8</v>
      </c>
      <c r="BR161" s="133">
        <v>4</v>
      </c>
      <c r="BS161" s="133">
        <v>5</v>
      </c>
      <c r="BT161" s="133">
        <v>5</v>
      </c>
      <c r="BU161" s="133">
        <v>3</v>
      </c>
      <c r="BV161" s="133">
        <v>2</v>
      </c>
      <c r="BW161" s="133">
        <v>6</v>
      </c>
      <c r="BX161" s="133">
        <v>5</v>
      </c>
      <c r="BY161" s="133">
        <v>3</v>
      </c>
      <c r="BZ161" s="133">
        <v>0</v>
      </c>
      <c r="CA161" s="133">
        <v>4</v>
      </c>
      <c r="CB161" s="133">
        <v>1</v>
      </c>
      <c r="CC161" s="133">
        <v>3</v>
      </c>
      <c r="CD161" s="133">
        <v>4</v>
      </c>
      <c r="CE161" s="133">
        <v>4</v>
      </c>
      <c r="CF161" s="133">
        <v>2</v>
      </c>
      <c r="CG161" s="133">
        <v>1</v>
      </c>
      <c r="CH161" s="133">
        <v>3</v>
      </c>
      <c r="CI161" s="133">
        <v>5</v>
      </c>
      <c r="CJ161" s="133">
        <v>3</v>
      </c>
      <c r="CK161" s="133">
        <v>0</v>
      </c>
      <c r="CL161" s="133">
        <v>4</v>
      </c>
      <c r="CM161" s="133">
        <v>3</v>
      </c>
      <c r="CN161" s="133">
        <v>2</v>
      </c>
      <c r="CO161" s="133">
        <v>3</v>
      </c>
      <c r="CP161" s="133">
        <v>3</v>
      </c>
      <c r="CQ161" s="133">
        <v>0</v>
      </c>
      <c r="CR161" s="133">
        <v>4</v>
      </c>
      <c r="CS161" s="133">
        <v>6</v>
      </c>
      <c r="CT161" s="133">
        <v>1</v>
      </c>
      <c r="CU161" s="133">
        <v>6</v>
      </c>
      <c r="CV161" s="133">
        <v>0</v>
      </c>
      <c r="CW161" s="133">
        <v>2</v>
      </c>
      <c r="CX161" s="133">
        <v>1</v>
      </c>
      <c r="CY161" s="133">
        <v>3</v>
      </c>
      <c r="CZ161" s="133">
        <v>2</v>
      </c>
      <c r="DA161" s="133">
        <v>6</v>
      </c>
      <c r="DB161" s="133">
        <v>1</v>
      </c>
      <c r="DC161" s="133">
        <v>0</v>
      </c>
      <c r="DD161" s="133">
        <v>0</v>
      </c>
      <c r="DE161" s="133">
        <v>4</v>
      </c>
      <c r="DF161" s="133">
        <v>3</v>
      </c>
      <c r="DG161" s="133">
        <v>0</v>
      </c>
      <c r="DH161" s="133">
        <v>1</v>
      </c>
      <c r="DI161" s="133">
        <v>2</v>
      </c>
      <c r="DJ161" s="133">
        <v>1</v>
      </c>
      <c r="DK161" s="133">
        <v>1</v>
      </c>
      <c r="DL161" s="133">
        <v>1</v>
      </c>
      <c r="DM161" s="133">
        <v>2</v>
      </c>
      <c r="DN161" s="133">
        <v>14</v>
      </c>
      <c r="DO161" s="133">
        <v>1</v>
      </c>
      <c r="DP161" s="133">
        <v>3</v>
      </c>
      <c r="DQ161" s="133">
        <v>1</v>
      </c>
    </row>
    <row r="162" spans="1:121" x14ac:dyDescent="0.2">
      <c r="A162" s="133" t="s">
        <v>148</v>
      </c>
      <c r="B162" s="133"/>
      <c r="C162" s="133">
        <v>7</v>
      </c>
      <c r="D162" s="133">
        <v>18</v>
      </c>
      <c r="E162" s="133">
        <v>5</v>
      </c>
      <c r="F162" s="133">
        <v>3</v>
      </c>
      <c r="G162" s="133">
        <v>2</v>
      </c>
      <c r="H162" s="133">
        <v>0</v>
      </c>
      <c r="I162" s="133">
        <v>3</v>
      </c>
      <c r="J162" s="133">
        <v>0</v>
      </c>
      <c r="K162" s="133">
        <v>0</v>
      </c>
      <c r="L162" s="133">
        <v>0</v>
      </c>
      <c r="M162" s="133">
        <v>0</v>
      </c>
      <c r="N162" s="133">
        <v>0</v>
      </c>
      <c r="O162" s="133">
        <v>0</v>
      </c>
      <c r="P162" s="133">
        <v>0</v>
      </c>
      <c r="Q162" s="133">
        <v>0</v>
      </c>
      <c r="R162" s="133">
        <v>0</v>
      </c>
      <c r="S162" s="133">
        <v>0</v>
      </c>
      <c r="T162" s="133">
        <v>2</v>
      </c>
      <c r="U162" s="133">
        <v>0</v>
      </c>
      <c r="V162" s="133">
        <v>3</v>
      </c>
      <c r="W162" s="133">
        <v>3</v>
      </c>
      <c r="X162" s="133">
        <v>2</v>
      </c>
      <c r="Y162" s="133">
        <v>3</v>
      </c>
      <c r="Z162" s="133">
        <v>0</v>
      </c>
      <c r="AA162" s="133">
        <v>1</v>
      </c>
      <c r="AB162" s="133">
        <v>1</v>
      </c>
      <c r="AC162" s="133">
        <v>1</v>
      </c>
      <c r="AD162" s="133">
        <v>1</v>
      </c>
      <c r="AE162" s="133">
        <v>0</v>
      </c>
      <c r="AF162" s="133">
        <v>6</v>
      </c>
      <c r="AG162" s="133">
        <v>0</v>
      </c>
      <c r="AH162" s="133">
        <v>2</v>
      </c>
      <c r="AI162" s="133">
        <v>0</v>
      </c>
      <c r="AJ162" s="133">
        <v>0</v>
      </c>
      <c r="AK162" s="133">
        <v>2</v>
      </c>
      <c r="AL162" s="133">
        <v>1</v>
      </c>
      <c r="AM162" s="133">
        <v>4</v>
      </c>
      <c r="AN162" s="133">
        <v>3</v>
      </c>
      <c r="AO162" s="133">
        <v>2</v>
      </c>
      <c r="AP162" s="133">
        <v>1</v>
      </c>
      <c r="AQ162" s="133">
        <v>4</v>
      </c>
      <c r="AR162" s="133">
        <v>1</v>
      </c>
      <c r="AS162" s="133">
        <v>2</v>
      </c>
      <c r="AT162" s="133">
        <v>1</v>
      </c>
      <c r="AU162" s="133">
        <v>0</v>
      </c>
      <c r="AV162" s="133">
        <v>4</v>
      </c>
      <c r="AW162" s="133">
        <v>1</v>
      </c>
      <c r="AX162" s="133">
        <v>4</v>
      </c>
      <c r="AY162" s="133">
        <v>5</v>
      </c>
      <c r="AZ162" s="133">
        <v>5</v>
      </c>
      <c r="BA162" s="133">
        <v>2</v>
      </c>
      <c r="BB162" s="133">
        <v>2</v>
      </c>
      <c r="BC162" s="133">
        <v>1</v>
      </c>
      <c r="BD162" s="133">
        <v>1</v>
      </c>
      <c r="BE162" s="133">
        <v>2</v>
      </c>
      <c r="BF162" s="133">
        <v>1</v>
      </c>
      <c r="BG162" s="133">
        <v>1</v>
      </c>
      <c r="BH162" s="133">
        <v>0</v>
      </c>
      <c r="BI162" s="133">
        <v>0</v>
      </c>
      <c r="BJ162" s="133">
        <v>1</v>
      </c>
      <c r="BK162" s="133">
        <v>0</v>
      </c>
      <c r="BL162" s="133">
        <v>2</v>
      </c>
      <c r="BM162" s="133">
        <v>2</v>
      </c>
      <c r="BN162" s="133">
        <v>2</v>
      </c>
      <c r="BO162" s="133">
        <v>1</v>
      </c>
      <c r="BP162" s="133">
        <v>2</v>
      </c>
      <c r="BQ162" s="133">
        <v>4</v>
      </c>
      <c r="BR162" s="133">
        <v>2</v>
      </c>
      <c r="BS162" s="133">
        <v>2</v>
      </c>
      <c r="BT162" s="133">
        <v>2</v>
      </c>
      <c r="BU162" s="133">
        <v>3</v>
      </c>
      <c r="BV162" s="133">
        <v>0</v>
      </c>
      <c r="BW162" s="133">
        <v>3</v>
      </c>
      <c r="BX162" s="133">
        <v>4</v>
      </c>
      <c r="BY162" s="133">
        <v>1</v>
      </c>
      <c r="BZ162" s="133">
        <v>0</v>
      </c>
      <c r="CA162" s="133">
        <v>4</v>
      </c>
      <c r="CB162" s="133">
        <v>3</v>
      </c>
      <c r="CC162" s="133">
        <v>3</v>
      </c>
      <c r="CD162" s="133">
        <v>3</v>
      </c>
      <c r="CE162" s="133">
        <v>3</v>
      </c>
      <c r="CF162" s="133">
        <v>3</v>
      </c>
      <c r="CG162" s="133">
        <v>6</v>
      </c>
      <c r="CH162" s="133">
        <v>3</v>
      </c>
      <c r="CI162" s="133">
        <v>1</v>
      </c>
      <c r="CJ162" s="133">
        <v>5</v>
      </c>
      <c r="CK162" s="133">
        <v>0</v>
      </c>
      <c r="CL162" s="133">
        <v>2</v>
      </c>
      <c r="CM162" s="133">
        <v>2</v>
      </c>
      <c r="CN162" s="133">
        <v>2</v>
      </c>
      <c r="CO162" s="133">
        <v>5</v>
      </c>
      <c r="CP162" s="133">
        <v>4</v>
      </c>
      <c r="CQ162" s="133">
        <v>6</v>
      </c>
      <c r="CR162" s="133">
        <v>4</v>
      </c>
      <c r="CS162" s="133">
        <v>2</v>
      </c>
      <c r="CT162" s="133">
        <v>4</v>
      </c>
      <c r="CU162" s="133">
        <v>2</v>
      </c>
      <c r="CV162" s="133">
        <v>4</v>
      </c>
      <c r="CW162" s="133">
        <v>5</v>
      </c>
      <c r="CX162" s="133">
        <v>1</v>
      </c>
      <c r="CY162" s="133">
        <v>2</v>
      </c>
      <c r="CZ162" s="133">
        <v>1</v>
      </c>
      <c r="DA162" s="133">
        <v>1</v>
      </c>
      <c r="DB162" s="133">
        <v>0</v>
      </c>
      <c r="DC162" s="133">
        <v>0</v>
      </c>
      <c r="DD162" s="133">
        <v>4</v>
      </c>
      <c r="DE162" s="133">
        <v>3</v>
      </c>
      <c r="DF162" s="133">
        <v>0</v>
      </c>
      <c r="DG162" s="133">
        <v>3</v>
      </c>
      <c r="DH162" s="133">
        <v>0</v>
      </c>
      <c r="DI162" s="133">
        <v>1</v>
      </c>
      <c r="DJ162" s="133">
        <v>0</v>
      </c>
      <c r="DK162" s="133">
        <v>1</v>
      </c>
      <c r="DL162" s="133">
        <v>2</v>
      </c>
      <c r="DM162" s="133">
        <v>5</v>
      </c>
      <c r="DN162" s="133">
        <v>4</v>
      </c>
      <c r="DO162" s="133">
        <v>10</v>
      </c>
      <c r="DP162" s="133">
        <v>7</v>
      </c>
      <c r="DQ162" s="133">
        <v>7</v>
      </c>
    </row>
    <row r="163" spans="1:121" x14ac:dyDescent="0.2">
      <c r="A163" s="133" t="s">
        <v>137</v>
      </c>
      <c r="B163" s="133"/>
      <c r="C163" s="133">
        <v>2</v>
      </c>
      <c r="D163" s="133">
        <v>2</v>
      </c>
      <c r="E163" s="133">
        <v>1</v>
      </c>
      <c r="F163" s="133">
        <v>0</v>
      </c>
      <c r="G163" s="133">
        <v>3</v>
      </c>
      <c r="H163" s="133">
        <v>1</v>
      </c>
      <c r="I163" s="133">
        <v>1</v>
      </c>
      <c r="J163" s="133">
        <v>4</v>
      </c>
      <c r="K163" s="133">
        <v>3</v>
      </c>
      <c r="L163" s="133">
        <v>0</v>
      </c>
      <c r="M163" s="133">
        <v>2</v>
      </c>
      <c r="N163" s="133">
        <v>1</v>
      </c>
      <c r="O163" s="133">
        <v>3</v>
      </c>
      <c r="P163" s="133">
        <v>3</v>
      </c>
      <c r="Q163" s="133">
        <v>0</v>
      </c>
      <c r="R163" s="133">
        <v>0</v>
      </c>
      <c r="S163" s="133">
        <v>2</v>
      </c>
      <c r="T163" s="133">
        <v>3</v>
      </c>
      <c r="U163" s="133">
        <v>2</v>
      </c>
      <c r="V163" s="133">
        <v>3</v>
      </c>
      <c r="W163" s="133">
        <v>0</v>
      </c>
      <c r="X163" s="133">
        <v>4</v>
      </c>
      <c r="Y163" s="133">
        <v>2</v>
      </c>
      <c r="Z163" s="133">
        <v>3</v>
      </c>
      <c r="AA163" s="133">
        <v>2</v>
      </c>
      <c r="AB163" s="133">
        <v>2</v>
      </c>
      <c r="AC163" s="133">
        <v>1</v>
      </c>
      <c r="AD163" s="133">
        <v>1</v>
      </c>
      <c r="AE163" s="133">
        <v>4</v>
      </c>
      <c r="AF163" s="133">
        <v>1</v>
      </c>
      <c r="AG163" s="133">
        <v>0</v>
      </c>
      <c r="AH163" s="133">
        <v>4</v>
      </c>
      <c r="AI163" s="133">
        <v>4</v>
      </c>
      <c r="AJ163" s="133">
        <v>0</v>
      </c>
      <c r="AK163" s="133">
        <v>0</v>
      </c>
      <c r="AL163" s="133">
        <v>2</v>
      </c>
      <c r="AM163" s="133">
        <v>5</v>
      </c>
      <c r="AN163" s="133">
        <v>2</v>
      </c>
      <c r="AO163" s="133">
        <v>4</v>
      </c>
      <c r="AP163" s="133">
        <v>2</v>
      </c>
      <c r="AQ163" s="133">
        <v>5</v>
      </c>
      <c r="AR163" s="133">
        <v>1</v>
      </c>
      <c r="AS163" s="133">
        <v>2</v>
      </c>
      <c r="AT163" s="133">
        <v>2</v>
      </c>
      <c r="AU163" s="133">
        <v>5</v>
      </c>
      <c r="AV163" s="133">
        <v>7</v>
      </c>
      <c r="AW163" s="133">
        <v>0</v>
      </c>
      <c r="AX163" s="133">
        <v>14</v>
      </c>
      <c r="AY163" s="133">
        <v>9</v>
      </c>
      <c r="AZ163" s="133">
        <v>2</v>
      </c>
      <c r="BA163" s="133">
        <v>6</v>
      </c>
      <c r="BB163" s="133">
        <v>7</v>
      </c>
      <c r="BC163" s="133">
        <v>7</v>
      </c>
      <c r="BD163" s="133">
        <v>4</v>
      </c>
      <c r="BE163" s="133">
        <v>3</v>
      </c>
      <c r="BF163" s="133">
        <v>4</v>
      </c>
      <c r="BG163" s="133">
        <v>6</v>
      </c>
      <c r="BH163" s="133">
        <v>4</v>
      </c>
      <c r="BI163" s="133">
        <v>1</v>
      </c>
      <c r="BJ163" s="133">
        <v>6</v>
      </c>
      <c r="BK163" s="133">
        <v>2</v>
      </c>
      <c r="BL163" s="133">
        <v>3</v>
      </c>
      <c r="BM163" s="133">
        <v>2</v>
      </c>
      <c r="BN163" s="133">
        <v>4</v>
      </c>
      <c r="BO163" s="133">
        <v>6</v>
      </c>
      <c r="BP163" s="133">
        <v>0</v>
      </c>
      <c r="BQ163" s="133">
        <v>2</v>
      </c>
      <c r="BR163" s="133">
        <v>1</v>
      </c>
      <c r="BS163" s="133">
        <v>6</v>
      </c>
      <c r="BT163" s="133">
        <v>4</v>
      </c>
      <c r="BU163" s="133">
        <v>3</v>
      </c>
      <c r="BV163" s="133">
        <v>1</v>
      </c>
      <c r="BW163" s="133">
        <v>5</v>
      </c>
      <c r="BX163" s="133">
        <v>3</v>
      </c>
      <c r="BY163" s="133">
        <v>5</v>
      </c>
      <c r="BZ163" s="133">
        <v>3</v>
      </c>
      <c r="CA163" s="133">
        <v>4</v>
      </c>
      <c r="CB163" s="133">
        <v>2</v>
      </c>
      <c r="CC163" s="133">
        <v>2</v>
      </c>
      <c r="CD163" s="133">
        <v>3</v>
      </c>
      <c r="CE163" s="133">
        <v>6</v>
      </c>
      <c r="CF163" s="133">
        <v>7</v>
      </c>
      <c r="CG163" s="133">
        <v>5</v>
      </c>
      <c r="CH163" s="133">
        <v>6</v>
      </c>
      <c r="CI163" s="133">
        <v>2</v>
      </c>
      <c r="CJ163" s="133">
        <v>4</v>
      </c>
      <c r="CK163" s="133">
        <v>1</v>
      </c>
      <c r="CL163" s="133">
        <v>2</v>
      </c>
      <c r="CM163" s="133">
        <v>2</v>
      </c>
      <c r="CN163" s="133">
        <v>2</v>
      </c>
      <c r="CO163" s="133">
        <v>1</v>
      </c>
      <c r="CP163" s="133">
        <v>1</v>
      </c>
      <c r="CQ163" s="133">
        <v>1</v>
      </c>
      <c r="CR163" s="133">
        <v>2</v>
      </c>
      <c r="CS163" s="133">
        <v>0</v>
      </c>
      <c r="CT163" s="133">
        <v>1</v>
      </c>
      <c r="CU163" s="133">
        <v>2</v>
      </c>
      <c r="CV163" s="133">
        <v>3</v>
      </c>
      <c r="CW163" s="133">
        <v>4</v>
      </c>
      <c r="CX163" s="133">
        <v>2</v>
      </c>
      <c r="CY163" s="133">
        <v>2</v>
      </c>
      <c r="CZ163" s="133">
        <v>0</v>
      </c>
      <c r="DA163" s="133">
        <v>1</v>
      </c>
      <c r="DB163" s="133">
        <v>1</v>
      </c>
      <c r="DC163" s="133">
        <v>1</v>
      </c>
      <c r="DD163" s="133">
        <v>2</v>
      </c>
      <c r="DE163" s="133">
        <v>2</v>
      </c>
      <c r="DF163" s="133">
        <v>2</v>
      </c>
      <c r="DG163" s="133">
        <v>1</v>
      </c>
      <c r="DH163" s="133">
        <v>2</v>
      </c>
      <c r="DI163" s="133">
        <v>3</v>
      </c>
      <c r="DJ163" s="133">
        <v>1</v>
      </c>
      <c r="DK163" s="133">
        <v>0</v>
      </c>
      <c r="DL163" s="133">
        <v>0</v>
      </c>
      <c r="DM163" s="133">
        <v>0</v>
      </c>
      <c r="DN163" s="133">
        <v>0</v>
      </c>
      <c r="DO163" s="133">
        <v>0</v>
      </c>
      <c r="DP163" s="133">
        <v>0</v>
      </c>
      <c r="DQ163" s="133">
        <v>0</v>
      </c>
    </row>
    <row r="164" spans="1:121" x14ac:dyDescent="0.2">
      <c r="A164" s="133" t="s">
        <v>139</v>
      </c>
      <c r="B164" s="133"/>
      <c r="C164" s="133">
        <v>0</v>
      </c>
      <c r="D164" s="133">
        <v>1</v>
      </c>
      <c r="E164" s="133">
        <v>0</v>
      </c>
      <c r="F164" s="133">
        <v>0</v>
      </c>
      <c r="G164" s="133">
        <v>0</v>
      </c>
      <c r="H164" s="133">
        <v>0</v>
      </c>
      <c r="I164" s="133">
        <v>0</v>
      </c>
      <c r="J164" s="133">
        <v>0</v>
      </c>
      <c r="K164" s="133">
        <v>0</v>
      </c>
      <c r="L164" s="133">
        <v>0</v>
      </c>
      <c r="M164" s="133">
        <v>0</v>
      </c>
      <c r="N164" s="133">
        <v>0</v>
      </c>
      <c r="O164" s="133">
        <v>0</v>
      </c>
      <c r="P164" s="133">
        <v>0</v>
      </c>
      <c r="Q164" s="133">
        <v>0</v>
      </c>
      <c r="R164" s="133">
        <v>0</v>
      </c>
      <c r="S164" s="133">
        <v>0</v>
      </c>
      <c r="T164" s="133">
        <v>0</v>
      </c>
      <c r="U164" s="133">
        <v>0</v>
      </c>
      <c r="V164" s="133">
        <v>0</v>
      </c>
      <c r="W164" s="133">
        <v>0</v>
      </c>
      <c r="X164" s="133">
        <v>0</v>
      </c>
      <c r="Y164" s="133">
        <v>0</v>
      </c>
      <c r="Z164" s="133">
        <v>0</v>
      </c>
      <c r="AA164" s="133">
        <v>0</v>
      </c>
      <c r="AB164" s="133">
        <v>0</v>
      </c>
      <c r="AC164" s="133">
        <v>0</v>
      </c>
      <c r="AD164" s="133">
        <v>0</v>
      </c>
      <c r="AE164" s="133">
        <v>0</v>
      </c>
      <c r="AF164" s="133">
        <v>0</v>
      </c>
      <c r="AG164" s="133">
        <v>0</v>
      </c>
      <c r="AH164" s="133">
        <v>0</v>
      </c>
      <c r="AI164" s="133">
        <v>0</v>
      </c>
      <c r="AJ164" s="133">
        <v>0</v>
      </c>
      <c r="AK164" s="133">
        <v>0</v>
      </c>
      <c r="AL164" s="133">
        <v>0</v>
      </c>
      <c r="AM164" s="133">
        <v>0</v>
      </c>
      <c r="AN164" s="133">
        <v>0</v>
      </c>
      <c r="AO164" s="133">
        <v>0</v>
      </c>
      <c r="AP164" s="133">
        <v>0</v>
      </c>
      <c r="AQ164" s="133">
        <v>0</v>
      </c>
      <c r="AR164" s="133">
        <v>0</v>
      </c>
      <c r="AS164" s="133">
        <v>0</v>
      </c>
      <c r="AT164" s="133">
        <v>0</v>
      </c>
      <c r="AU164" s="133">
        <v>0</v>
      </c>
      <c r="AV164" s="133">
        <v>0</v>
      </c>
      <c r="AW164" s="133">
        <v>0</v>
      </c>
      <c r="AX164" s="133">
        <v>0</v>
      </c>
      <c r="AY164" s="133">
        <v>0</v>
      </c>
      <c r="AZ164" s="133">
        <v>0</v>
      </c>
      <c r="BA164" s="133">
        <v>0</v>
      </c>
      <c r="BB164" s="133">
        <v>0</v>
      </c>
      <c r="BC164" s="133">
        <v>0</v>
      </c>
      <c r="BD164" s="133">
        <v>0</v>
      </c>
      <c r="BE164" s="133">
        <v>0</v>
      </c>
      <c r="BF164" s="133">
        <v>0</v>
      </c>
      <c r="BG164" s="133">
        <v>0</v>
      </c>
      <c r="BH164" s="133">
        <v>0</v>
      </c>
      <c r="BI164" s="133">
        <v>0</v>
      </c>
      <c r="BJ164" s="133">
        <v>0</v>
      </c>
      <c r="BK164" s="133">
        <v>0</v>
      </c>
      <c r="BL164" s="133">
        <v>0</v>
      </c>
      <c r="BM164" s="133">
        <v>0</v>
      </c>
      <c r="BN164" s="133">
        <v>0</v>
      </c>
      <c r="BO164" s="133">
        <v>0</v>
      </c>
      <c r="BP164" s="133">
        <v>0</v>
      </c>
      <c r="BQ164" s="133">
        <v>0</v>
      </c>
      <c r="BR164" s="133">
        <v>0</v>
      </c>
      <c r="BS164" s="133">
        <v>0</v>
      </c>
      <c r="BT164" s="133">
        <v>0</v>
      </c>
      <c r="BU164" s="133">
        <v>0</v>
      </c>
      <c r="BV164" s="133">
        <v>0</v>
      </c>
      <c r="BW164" s="133">
        <v>0</v>
      </c>
      <c r="BX164" s="133">
        <v>0</v>
      </c>
      <c r="BY164" s="133">
        <v>1</v>
      </c>
      <c r="BZ164" s="133">
        <v>1</v>
      </c>
      <c r="CA164" s="133">
        <v>0</v>
      </c>
      <c r="CB164" s="133">
        <v>0</v>
      </c>
      <c r="CC164" s="133">
        <v>0</v>
      </c>
      <c r="CD164" s="133">
        <v>1</v>
      </c>
      <c r="CE164" s="133">
        <v>0</v>
      </c>
      <c r="CF164" s="133">
        <v>0</v>
      </c>
      <c r="CG164" s="133">
        <v>0</v>
      </c>
      <c r="CH164" s="133">
        <v>0</v>
      </c>
      <c r="CI164" s="133">
        <v>0</v>
      </c>
      <c r="CJ164" s="133">
        <v>0</v>
      </c>
      <c r="CK164" s="133">
        <v>0</v>
      </c>
      <c r="CL164" s="133">
        <v>0</v>
      </c>
      <c r="CM164" s="133">
        <v>0</v>
      </c>
      <c r="CN164" s="133">
        <v>0</v>
      </c>
      <c r="CO164" s="133">
        <v>0</v>
      </c>
      <c r="CP164" s="133">
        <v>0</v>
      </c>
      <c r="CQ164" s="133">
        <v>0</v>
      </c>
      <c r="CR164" s="133">
        <v>0</v>
      </c>
      <c r="CS164" s="133">
        <v>0</v>
      </c>
      <c r="CT164" s="133">
        <v>0</v>
      </c>
      <c r="CU164" s="133">
        <v>0</v>
      </c>
      <c r="CV164" s="133">
        <v>0</v>
      </c>
      <c r="CW164" s="133">
        <v>0</v>
      </c>
      <c r="CX164" s="133">
        <v>0</v>
      </c>
      <c r="CY164" s="133">
        <v>0</v>
      </c>
      <c r="CZ164" s="133">
        <v>0</v>
      </c>
      <c r="DA164" s="133">
        <v>0</v>
      </c>
      <c r="DB164" s="133">
        <v>0</v>
      </c>
      <c r="DC164" s="133">
        <v>0</v>
      </c>
      <c r="DD164" s="133">
        <v>0</v>
      </c>
      <c r="DE164" s="133">
        <v>0</v>
      </c>
      <c r="DF164" s="133">
        <v>0</v>
      </c>
      <c r="DG164" s="133">
        <v>0</v>
      </c>
      <c r="DH164" s="133">
        <v>0</v>
      </c>
      <c r="DI164" s="133">
        <v>0</v>
      </c>
      <c r="DJ164" s="133">
        <v>0</v>
      </c>
      <c r="DK164" s="133">
        <v>0</v>
      </c>
      <c r="DL164" s="133">
        <v>0</v>
      </c>
      <c r="DM164" s="133">
        <v>0</v>
      </c>
      <c r="DN164" s="133">
        <v>0</v>
      </c>
      <c r="DO164" s="133">
        <v>0</v>
      </c>
      <c r="DP164" s="133">
        <v>0</v>
      </c>
      <c r="DQ164" s="133">
        <v>0</v>
      </c>
    </row>
    <row r="165" spans="1:121" x14ac:dyDescent="0.2">
      <c r="A165" s="133" t="s">
        <v>140</v>
      </c>
      <c r="B165" s="133"/>
      <c r="C165" s="133">
        <v>0</v>
      </c>
      <c r="D165" s="133">
        <v>0</v>
      </c>
      <c r="E165" s="133">
        <v>0</v>
      </c>
      <c r="F165" s="133">
        <v>0</v>
      </c>
      <c r="G165" s="133">
        <v>0</v>
      </c>
      <c r="H165" s="133">
        <v>0</v>
      </c>
      <c r="I165" s="133">
        <v>0</v>
      </c>
      <c r="J165" s="133">
        <v>0</v>
      </c>
      <c r="K165" s="133">
        <v>0</v>
      </c>
      <c r="L165" s="133">
        <v>0</v>
      </c>
      <c r="M165" s="133">
        <v>0</v>
      </c>
      <c r="N165" s="133">
        <v>0</v>
      </c>
      <c r="O165" s="133">
        <v>0</v>
      </c>
      <c r="P165" s="133">
        <v>0</v>
      </c>
      <c r="Q165" s="133">
        <v>0</v>
      </c>
      <c r="R165" s="133">
        <v>0</v>
      </c>
      <c r="S165" s="133">
        <v>0</v>
      </c>
      <c r="T165" s="133">
        <v>0</v>
      </c>
      <c r="U165" s="133">
        <v>0</v>
      </c>
      <c r="V165" s="133">
        <v>0</v>
      </c>
      <c r="W165" s="133">
        <v>0</v>
      </c>
      <c r="X165" s="133">
        <v>0</v>
      </c>
      <c r="Y165" s="133">
        <v>0</v>
      </c>
      <c r="Z165" s="133">
        <v>1</v>
      </c>
      <c r="AA165" s="133">
        <v>0</v>
      </c>
      <c r="AB165" s="133">
        <v>0</v>
      </c>
      <c r="AC165" s="133">
        <v>0</v>
      </c>
      <c r="AD165" s="133">
        <v>0</v>
      </c>
      <c r="AE165" s="133">
        <v>0</v>
      </c>
      <c r="AF165" s="133">
        <v>0</v>
      </c>
      <c r="AG165" s="133">
        <v>0</v>
      </c>
      <c r="AH165" s="133">
        <v>0</v>
      </c>
      <c r="AI165" s="133">
        <v>0</v>
      </c>
      <c r="AJ165" s="133">
        <v>0</v>
      </c>
      <c r="AK165" s="133">
        <v>0</v>
      </c>
      <c r="AL165" s="133">
        <v>0</v>
      </c>
      <c r="AM165" s="133">
        <v>0</v>
      </c>
      <c r="AN165" s="133">
        <v>0</v>
      </c>
      <c r="AO165" s="133">
        <v>0</v>
      </c>
      <c r="AP165" s="133">
        <v>0</v>
      </c>
      <c r="AQ165" s="133">
        <v>0</v>
      </c>
      <c r="AR165" s="133">
        <v>0</v>
      </c>
      <c r="AS165" s="133">
        <v>0</v>
      </c>
      <c r="AT165" s="133">
        <v>0</v>
      </c>
      <c r="AU165" s="133">
        <v>0</v>
      </c>
      <c r="AV165" s="133">
        <v>0</v>
      </c>
      <c r="AW165" s="133">
        <v>0</v>
      </c>
      <c r="AX165" s="133">
        <v>0</v>
      </c>
      <c r="AY165" s="133">
        <v>0</v>
      </c>
      <c r="AZ165" s="133">
        <v>0</v>
      </c>
      <c r="BA165" s="133">
        <v>0</v>
      </c>
      <c r="BB165" s="133">
        <v>0</v>
      </c>
      <c r="BC165" s="133">
        <v>0</v>
      </c>
      <c r="BD165" s="133">
        <v>0</v>
      </c>
      <c r="BE165" s="133">
        <v>0</v>
      </c>
      <c r="BF165" s="133">
        <v>0</v>
      </c>
      <c r="BG165" s="133">
        <v>0</v>
      </c>
      <c r="BH165" s="133">
        <v>0</v>
      </c>
      <c r="BI165" s="133">
        <v>0</v>
      </c>
      <c r="BJ165" s="133">
        <v>0</v>
      </c>
      <c r="BK165" s="133">
        <v>0</v>
      </c>
      <c r="BL165" s="133">
        <v>0</v>
      </c>
      <c r="BM165" s="133">
        <v>0</v>
      </c>
      <c r="BN165" s="133">
        <v>0</v>
      </c>
      <c r="BO165" s="133">
        <v>0</v>
      </c>
      <c r="BP165" s="133">
        <v>0</v>
      </c>
      <c r="BQ165" s="133">
        <v>0</v>
      </c>
      <c r="BR165" s="133">
        <v>0</v>
      </c>
      <c r="BS165" s="133">
        <v>0</v>
      </c>
      <c r="BT165" s="133">
        <v>0</v>
      </c>
      <c r="BU165" s="133">
        <v>0</v>
      </c>
      <c r="BV165" s="133">
        <v>0</v>
      </c>
      <c r="BW165" s="133">
        <v>0</v>
      </c>
      <c r="BX165" s="133">
        <v>0</v>
      </c>
      <c r="BY165" s="133">
        <v>0</v>
      </c>
      <c r="BZ165" s="133">
        <v>0</v>
      </c>
      <c r="CA165" s="133">
        <v>0</v>
      </c>
      <c r="CB165" s="133">
        <v>0</v>
      </c>
      <c r="CC165" s="133">
        <v>0</v>
      </c>
      <c r="CD165" s="133">
        <v>0</v>
      </c>
      <c r="CE165" s="133">
        <v>0</v>
      </c>
      <c r="CF165" s="133">
        <v>0</v>
      </c>
      <c r="CG165" s="133">
        <v>0</v>
      </c>
      <c r="CH165" s="133">
        <v>0</v>
      </c>
      <c r="CI165" s="133">
        <v>0</v>
      </c>
      <c r="CJ165" s="133">
        <v>0</v>
      </c>
      <c r="CK165" s="133">
        <v>0</v>
      </c>
      <c r="CL165" s="133">
        <v>0</v>
      </c>
      <c r="CM165" s="133">
        <v>0</v>
      </c>
      <c r="CN165" s="133">
        <v>0</v>
      </c>
      <c r="CO165" s="133">
        <v>0</v>
      </c>
      <c r="CP165" s="133">
        <v>0</v>
      </c>
      <c r="CQ165" s="133">
        <v>0</v>
      </c>
      <c r="CR165" s="133">
        <v>0</v>
      </c>
      <c r="CS165" s="133">
        <v>0</v>
      </c>
      <c r="CT165" s="133">
        <v>0</v>
      </c>
      <c r="CU165" s="133">
        <v>0</v>
      </c>
      <c r="CV165" s="133">
        <v>0</v>
      </c>
      <c r="CW165" s="133">
        <v>0</v>
      </c>
      <c r="CX165" s="133">
        <v>0</v>
      </c>
      <c r="CY165" s="133">
        <v>0</v>
      </c>
      <c r="CZ165" s="133">
        <v>0</v>
      </c>
      <c r="DA165" s="133">
        <v>0</v>
      </c>
      <c r="DB165" s="133">
        <v>0</v>
      </c>
      <c r="DC165" s="133">
        <v>0</v>
      </c>
      <c r="DD165" s="133">
        <v>0</v>
      </c>
      <c r="DE165" s="133">
        <v>0</v>
      </c>
      <c r="DF165" s="133">
        <v>0</v>
      </c>
      <c r="DG165" s="133">
        <v>0</v>
      </c>
      <c r="DH165" s="133">
        <v>0</v>
      </c>
      <c r="DI165" s="133">
        <v>0</v>
      </c>
      <c r="DJ165" s="133">
        <v>0</v>
      </c>
      <c r="DK165" s="133">
        <v>0</v>
      </c>
      <c r="DL165" s="133">
        <v>0</v>
      </c>
      <c r="DM165" s="133">
        <v>0</v>
      </c>
      <c r="DN165" s="133">
        <v>0</v>
      </c>
      <c r="DO165" s="133">
        <v>0</v>
      </c>
      <c r="DP165" s="133">
        <v>0</v>
      </c>
      <c r="DQ165" s="133">
        <v>0</v>
      </c>
    </row>
    <row r="166" spans="1:121" x14ac:dyDescent="0.2">
      <c r="A166" s="133" t="s">
        <v>141</v>
      </c>
      <c r="B166" s="133"/>
      <c r="C166" s="133">
        <v>0</v>
      </c>
      <c r="D166" s="133">
        <v>0</v>
      </c>
      <c r="E166" s="133">
        <v>1</v>
      </c>
      <c r="F166" s="133">
        <v>0</v>
      </c>
      <c r="G166" s="133">
        <v>0</v>
      </c>
      <c r="H166" s="133">
        <v>0</v>
      </c>
      <c r="I166" s="133">
        <v>0</v>
      </c>
      <c r="J166" s="133">
        <v>0</v>
      </c>
      <c r="K166" s="133">
        <v>0</v>
      </c>
      <c r="L166" s="133">
        <v>0</v>
      </c>
      <c r="M166" s="133">
        <v>0</v>
      </c>
      <c r="N166" s="133">
        <v>0</v>
      </c>
      <c r="O166" s="133">
        <v>0</v>
      </c>
      <c r="P166" s="133">
        <v>0</v>
      </c>
      <c r="Q166" s="133">
        <v>0</v>
      </c>
      <c r="R166" s="133">
        <v>0</v>
      </c>
      <c r="S166" s="133">
        <v>0</v>
      </c>
      <c r="T166" s="133">
        <v>0</v>
      </c>
      <c r="U166" s="133">
        <v>0</v>
      </c>
      <c r="V166" s="133">
        <v>0</v>
      </c>
      <c r="W166" s="133">
        <v>0</v>
      </c>
      <c r="X166" s="133">
        <v>0</v>
      </c>
      <c r="Y166" s="133">
        <v>0</v>
      </c>
      <c r="Z166" s="133">
        <v>0</v>
      </c>
      <c r="AA166" s="133">
        <v>0</v>
      </c>
      <c r="AB166" s="133">
        <v>0</v>
      </c>
      <c r="AC166" s="133">
        <v>0</v>
      </c>
      <c r="AD166" s="133">
        <v>0</v>
      </c>
      <c r="AE166" s="133">
        <v>0</v>
      </c>
      <c r="AF166" s="133">
        <v>0</v>
      </c>
      <c r="AG166" s="133">
        <v>0</v>
      </c>
      <c r="AH166" s="133">
        <v>0</v>
      </c>
      <c r="AI166" s="133">
        <v>0</v>
      </c>
      <c r="AJ166" s="133">
        <v>0</v>
      </c>
      <c r="AK166" s="133">
        <v>0</v>
      </c>
      <c r="AL166" s="133">
        <v>0</v>
      </c>
      <c r="AM166" s="133">
        <v>0</v>
      </c>
      <c r="AN166" s="133">
        <v>1</v>
      </c>
      <c r="AO166" s="133">
        <v>2</v>
      </c>
      <c r="AP166" s="133">
        <v>0</v>
      </c>
      <c r="AQ166" s="133">
        <v>0</v>
      </c>
      <c r="AR166" s="133">
        <v>0</v>
      </c>
      <c r="AS166" s="133">
        <v>2</v>
      </c>
      <c r="AT166" s="133">
        <v>0</v>
      </c>
      <c r="AU166" s="133">
        <v>0</v>
      </c>
      <c r="AV166" s="133">
        <v>0</v>
      </c>
      <c r="AW166" s="133">
        <v>0</v>
      </c>
      <c r="AX166" s="133">
        <v>1</v>
      </c>
      <c r="AY166" s="133">
        <v>1</v>
      </c>
      <c r="AZ166" s="133">
        <v>0</v>
      </c>
      <c r="BA166" s="133">
        <v>0</v>
      </c>
      <c r="BB166" s="133">
        <v>0</v>
      </c>
      <c r="BC166" s="133">
        <v>2</v>
      </c>
      <c r="BD166" s="133">
        <v>1</v>
      </c>
      <c r="BE166" s="133">
        <v>1</v>
      </c>
      <c r="BF166" s="133">
        <v>0</v>
      </c>
      <c r="BG166" s="133">
        <v>0</v>
      </c>
      <c r="BH166" s="133">
        <v>1</v>
      </c>
      <c r="BI166" s="133">
        <v>0</v>
      </c>
      <c r="BJ166" s="133">
        <v>0</v>
      </c>
      <c r="BK166" s="133">
        <v>0</v>
      </c>
      <c r="BL166" s="133">
        <v>1</v>
      </c>
      <c r="BM166" s="133">
        <v>0</v>
      </c>
      <c r="BN166" s="133">
        <v>0</v>
      </c>
      <c r="BO166" s="133">
        <v>2</v>
      </c>
      <c r="BP166" s="133">
        <v>1</v>
      </c>
      <c r="BQ166" s="133">
        <v>0</v>
      </c>
      <c r="BR166" s="133">
        <v>0</v>
      </c>
      <c r="BS166" s="133">
        <v>0</v>
      </c>
      <c r="BT166" s="133">
        <v>0</v>
      </c>
      <c r="BU166" s="133">
        <v>1</v>
      </c>
      <c r="BV166" s="133">
        <v>0</v>
      </c>
      <c r="BW166" s="133">
        <v>0</v>
      </c>
      <c r="BX166" s="133">
        <v>0</v>
      </c>
      <c r="BY166" s="133">
        <v>0</v>
      </c>
      <c r="BZ166" s="133">
        <v>1</v>
      </c>
      <c r="CA166" s="133">
        <v>1</v>
      </c>
      <c r="CB166" s="133">
        <v>0</v>
      </c>
      <c r="CC166" s="133">
        <v>1</v>
      </c>
      <c r="CD166" s="133">
        <v>0</v>
      </c>
      <c r="CE166" s="133">
        <v>0</v>
      </c>
      <c r="CF166" s="133">
        <v>0</v>
      </c>
      <c r="CG166" s="133">
        <v>0</v>
      </c>
      <c r="CH166" s="133">
        <v>0</v>
      </c>
      <c r="CI166" s="133">
        <v>0</v>
      </c>
      <c r="CJ166" s="133">
        <v>1</v>
      </c>
      <c r="CK166" s="133">
        <v>0</v>
      </c>
      <c r="CL166" s="133">
        <v>0</v>
      </c>
      <c r="CM166" s="133">
        <v>0</v>
      </c>
      <c r="CN166" s="133">
        <v>1</v>
      </c>
      <c r="CO166" s="133">
        <v>0</v>
      </c>
      <c r="CP166" s="133">
        <v>1</v>
      </c>
      <c r="CQ166" s="133">
        <v>0</v>
      </c>
      <c r="CR166" s="133">
        <v>0</v>
      </c>
      <c r="CS166" s="133">
        <v>0</v>
      </c>
      <c r="CT166" s="133">
        <v>0</v>
      </c>
      <c r="CU166" s="133">
        <v>0</v>
      </c>
      <c r="CV166" s="133">
        <v>4</v>
      </c>
      <c r="CW166" s="133">
        <v>0</v>
      </c>
      <c r="CX166" s="133">
        <v>0</v>
      </c>
      <c r="CY166" s="133">
        <v>0</v>
      </c>
      <c r="CZ166" s="133">
        <v>0</v>
      </c>
      <c r="DA166" s="133">
        <v>0</v>
      </c>
      <c r="DB166" s="133">
        <v>0</v>
      </c>
      <c r="DC166" s="133">
        <v>0</v>
      </c>
      <c r="DD166" s="133">
        <v>0</v>
      </c>
      <c r="DE166" s="133">
        <v>0</v>
      </c>
      <c r="DF166" s="133">
        <v>0</v>
      </c>
      <c r="DG166" s="133">
        <v>0</v>
      </c>
      <c r="DH166" s="133">
        <v>0</v>
      </c>
      <c r="DI166" s="133">
        <v>0</v>
      </c>
      <c r="DJ166" s="133">
        <v>0</v>
      </c>
      <c r="DK166" s="133">
        <v>0</v>
      </c>
      <c r="DL166" s="133">
        <v>0</v>
      </c>
      <c r="DM166" s="133">
        <v>0</v>
      </c>
      <c r="DN166" s="133">
        <v>0</v>
      </c>
      <c r="DO166" s="133">
        <v>0</v>
      </c>
      <c r="DP166" s="133">
        <v>0</v>
      </c>
      <c r="DQ166" s="133">
        <v>0</v>
      </c>
    </row>
    <row r="167" spans="1:121" x14ac:dyDescent="0.2">
      <c r="A167" s="133" t="s">
        <v>142</v>
      </c>
      <c r="B167" s="133"/>
      <c r="C167" s="133">
        <v>0</v>
      </c>
      <c r="D167" s="133">
        <v>0</v>
      </c>
      <c r="E167" s="133">
        <v>0</v>
      </c>
      <c r="F167" s="133">
        <v>0</v>
      </c>
      <c r="G167" s="133">
        <v>0</v>
      </c>
      <c r="H167" s="133">
        <v>0</v>
      </c>
      <c r="I167" s="133">
        <v>1</v>
      </c>
      <c r="J167" s="133">
        <v>0</v>
      </c>
      <c r="K167" s="133">
        <v>0</v>
      </c>
      <c r="L167" s="133">
        <v>1</v>
      </c>
      <c r="M167" s="133">
        <v>0</v>
      </c>
      <c r="N167" s="133">
        <v>0</v>
      </c>
      <c r="O167" s="133">
        <v>2</v>
      </c>
      <c r="P167" s="133">
        <v>0</v>
      </c>
      <c r="Q167" s="133">
        <v>0</v>
      </c>
      <c r="R167" s="133">
        <v>0</v>
      </c>
      <c r="S167" s="133">
        <v>0</v>
      </c>
      <c r="T167" s="133">
        <v>0</v>
      </c>
      <c r="U167" s="133">
        <v>0</v>
      </c>
      <c r="V167" s="133">
        <v>0</v>
      </c>
      <c r="W167" s="133">
        <v>0</v>
      </c>
      <c r="X167" s="133">
        <v>0</v>
      </c>
      <c r="Y167" s="133">
        <v>0</v>
      </c>
      <c r="Z167" s="133">
        <v>0</v>
      </c>
      <c r="AA167" s="133">
        <v>1</v>
      </c>
      <c r="AB167" s="133">
        <v>0</v>
      </c>
      <c r="AC167" s="133">
        <v>1</v>
      </c>
      <c r="AD167" s="133">
        <v>2</v>
      </c>
      <c r="AE167" s="133">
        <v>0</v>
      </c>
      <c r="AF167" s="133">
        <v>1</v>
      </c>
      <c r="AG167" s="133">
        <v>0</v>
      </c>
      <c r="AH167" s="133">
        <v>0</v>
      </c>
      <c r="AI167" s="133">
        <v>0</v>
      </c>
      <c r="AJ167" s="133">
        <v>2</v>
      </c>
      <c r="AK167" s="133">
        <v>0</v>
      </c>
      <c r="AL167" s="133">
        <v>2</v>
      </c>
      <c r="AM167" s="133">
        <v>0</v>
      </c>
      <c r="AN167" s="133">
        <v>1</v>
      </c>
      <c r="AO167" s="133">
        <v>0</v>
      </c>
      <c r="AP167" s="133">
        <v>0</v>
      </c>
      <c r="AQ167" s="133">
        <v>0</v>
      </c>
      <c r="AR167" s="133">
        <v>0</v>
      </c>
      <c r="AS167" s="133">
        <v>0</v>
      </c>
      <c r="AT167" s="133">
        <v>0</v>
      </c>
      <c r="AU167" s="133">
        <v>0</v>
      </c>
      <c r="AV167" s="133">
        <v>0</v>
      </c>
      <c r="AW167" s="133">
        <v>2</v>
      </c>
      <c r="AX167" s="133">
        <v>1</v>
      </c>
      <c r="AY167" s="133">
        <v>0</v>
      </c>
      <c r="AZ167" s="133">
        <v>0</v>
      </c>
      <c r="BA167" s="133">
        <v>0</v>
      </c>
      <c r="BB167" s="133">
        <v>1</v>
      </c>
      <c r="BC167" s="133">
        <v>1</v>
      </c>
      <c r="BD167" s="133">
        <v>2</v>
      </c>
      <c r="BE167" s="133">
        <v>0</v>
      </c>
      <c r="BF167" s="133">
        <v>0</v>
      </c>
      <c r="BG167" s="133">
        <v>1</v>
      </c>
      <c r="BH167" s="133">
        <v>0</v>
      </c>
      <c r="BI167" s="133">
        <v>1</v>
      </c>
      <c r="BJ167" s="133">
        <v>0</v>
      </c>
      <c r="BK167" s="133">
        <v>0</v>
      </c>
      <c r="BL167" s="133">
        <v>0</v>
      </c>
      <c r="BM167" s="133">
        <v>1</v>
      </c>
      <c r="BN167" s="133">
        <v>0</v>
      </c>
      <c r="BO167" s="133">
        <v>0</v>
      </c>
      <c r="BP167" s="133">
        <v>0</v>
      </c>
      <c r="BQ167" s="133">
        <v>0</v>
      </c>
      <c r="BR167" s="133">
        <v>0</v>
      </c>
      <c r="BS167" s="133">
        <v>0</v>
      </c>
      <c r="BT167" s="133">
        <v>1</v>
      </c>
      <c r="BU167" s="133">
        <v>0</v>
      </c>
      <c r="BV167" s="133">
        <v>0</v>
      </c>
      <c r="BW167" s="133">
        <v>0</v>
      </c>
      <c r="BX167" s="133">
        <v>1</v>
      </c>
      <c r="BY167" s="133">
        <v>3</v>
      </c>
      <c r="BZ167" s="133">
        <v>0</v>
      </c>
      <c r="CA167" s="133">
        <v>0</v>
      </c>
      <c r="CB167" s="133">
        <v>1</v>
      </c>
      <c r="CC167" s="133">
        <v>0</v>
      </c>
      <c r="CD167" s="133">
        <v>0</v>
      </c>
      <c r="CE167" s="133">
        <v>0</v>
      </c>
      <c r="CF167" s="133">
        <v>0</v>
      </c>
      <c r="CG167" s="133">
        <v>0</v>
      </c>
      <c r="CH167" s="133">
        <v>1</v>
      </c>
      <c r="CI167" s="133">
        <v>0</v>
      </c>
      <c r="CJ167" s="133">
        <v>0</v>
      </c>
      <c r="CK167" s="133">
        <v>0</v>
      </c>
      <c r="CL167" s="133">
        <v>0</v>
      </c>
      <c r="CM167" s="133">
        <v>0</v>
      </c>
      <c r="CN167" s="133">
        <v>0</v>
      </c>
      <c r="CO167" s="133">
        <v>0</v>
      </c>
      <c r="CP167" s="133">
        <v>0</v>
      </c>
      <c r="CQ167" s="133">
        <v>0</v>
      </c>
      <c r="CR167" s="133">
        <v>0</v>
      </c>
      <c r="CS167" s="133">
        <v>0</v>
      </c>
      <c r="CT167" s="133">
        <v>0</v>
      </c>
      <c r="CU167" s="133">
        <v>0</v>
      </c>
      <c r="CV167" s="133">
        <v>2</v>
      </c>
      <c r="CW167" s="133">
        <v>1</v>
      </c>
      <c r="CX167" s="133">
        <v>0</v>
      </c>
      <c r="CY167" s="133">
        <v>0</v>
      </c>
      <c r="CZ167" s="133">
        <v>0</v>
      </c>
      <c r="DA167" s="133">
        <v>0</v>
      </c>
      <c r="DB167" s="133">
        <v>0</v>
      </c>
      <c r="DC167" s="133">
        <v>0</v>
      </c>
      <c r="DD167" s="133">
        <v>0</v>
      </c>
      <c r="DE167" s="133">
        <v>5</v>
      </c>
      <c r="DF167" s="133">
        <v>0</v>
      </c>
      <c r="DG167" s="133">
        <v>0</v>
      </c>
      <c r="DH167" s="133">
        <v>2</v>
      </c>
      <c r="DI167" s="133">
        <v>0</v>
      </c>
      <c r="DJ167" s="133">
        <v>0</v>
      </c>
      <c r="DK167" s="133">
        <v>1</v>
      </c>
      <c r="DL167" s="133">
        <v>0</v>
      </c>
      <c r="DM167" s="133">
        <v>0</v>
      </c>
      <c r="DN167" s="133">
        <v>1</v>
      </c>
      <c r="DO167" s="133">
        <v>0</v>
      </c>
      <c r="DP167" s="133">
        <v>1</v>
      </c>
      <c r="DQ167" s="133">
        <v>0</v>
      </c>
    </row>
    <row r="168" spans="1:121" x14ac:dyDescent="0.2">
      <c r="A168" s="133" t="s">
        <v>143</v>
      </c>
      <c r="B168" s="133"/>
      <c r="C168" s="133">
        <v>0</v>
      </c>
      <c r="D168" s="133">
        <v>0</v>
      </c>
      <c r="E168" s="133">
        <v>0</v>
      </c>
      <c r="F168" s="133">
        <v>0</v>
      </c>
      <c r="G168" s="133">
        <v>0</v>
      </c>
      <c r="H168" s="133">
        <v>0</v>
      </c>
      <c r="I168" s="133">
        <v>0</v>
      </c>
      <c r="J168" s="133">
        <v>0</v>
      </c>
      <c r="K168" s="133">
        <v>0</v>
      </c>
      <c r="L168" s="133">
        <v>0</v>
      </c>
      <c r="M168" s="133">
        <v>0</v>
      </c>
      <c r="N168" s="133">
        <v>0</v>
      </c>
      <c r="O168" s="133">
        <v>0</v>
      </c>
      <c r="P168" s="133">
        <v>0</v>
      </c>
      <c r="Q168" s="133">
        <v>0</v>
      </c>
      <c r="R168" s="133">
        <v>0</v>
      </c>
      <c r="S168" s="133">
        <v>0</v>
      </c>
      <c r="T168" s="133">
        <v>0</v>
      </c>
      <c r="U168" s="133">
        <v>0</v>
      </c>
      <c r="V168" s="133">
        <v>0</v>
      </c>
      <c r="W168" s="133">
        <v>0</v>
      </c>
      <c r="X168" s="133">
        <v>0</v>
      </c>
      <c r="Y168" s="133">
        <v>0</v>
      </c>
      <c r="Z168" s="133">
        <v>0</v>
      </c>
      <c r="AA168" s="133">
        <v>1</v>
      </c>
      <c r="AB168" s="133">
        <v>0</v>
      </c>
      <c r="AC168" s="133">
        <v>0</v>
      </c>
      <c r="AD168" s="133">
        <v>0</v>
      </c>
      <c r="AE168" s="133">
        <v>0</v>
      </c>
      <c r="AF168" s="133">
        <v>0</v>
      </c>
      <c r="AG168" s="133">
        <v>0</v>
      </c>
      <c r="AH168" s="133">
        <v>0</v>
      </c>
      <c r="AI168" s="133">
        <v>1</v>
      </c>
      <c r="AJ168" s="133">
        <v>0</v>
      </c>
      <c r="AK168" s="133">
        <v>0</v>
      </c>
      <c r="AL168" s="133">
        <v>0</v>
      </c>
      <c r="AM168" s="133">
        <v>0</v>
      </c>
      <c r="AN168" s="133">
        <v>0</v>
      </c>
      <c r="AO168" s="133">
        <v>0</v>
      </c>
      <c r="AP168" s="133">
        <v>0</v>
      </c>
      <c r="AQ168" s="133">
        <v>0</v>
      </c>
      <c r="AR168" s="133">
        <v>1</v>
      </c>
      <c r="AS168" s="133">
        <v>0</v>
      </c>
      <c r="AT168" s="133">
        <v>0</v>
      </c>
      <c r="AU168" s="133">
        <v>0</v>
      </c>
      <c r="AV168" s="133">
        <v>0</v>
      </c>
      <c r="AW168" s="133">
        <v>0</v>
      </c>
      <c r="AX168" s="133">
        <v>0</v>
      </c>
      <c r="AY168" s="133">
        <v>0</v>
      </c>
      <c r="AZ168" s="133">
        <v>1</v>
      </c>
      <c r="BA168" s="133">
        <v>0</v>
      </c>
      <c r="BB168" s="133">
        <v>0</v>
      </c>
      <c r="BC168" s="133">
        <v>0</v>
      </c>
      <c r="BD168" s="133">
        <v>0</v>
      </c>
      <c r="BE168" s="133">
        <v>0</v>
      </c>
      <c r="BF168" s="133">
        <v>0</v>
      </c>
      <c r="BG168" s="133">
        <v>0</v>
      </c>
      <c r="BH168" s="133">
        <v>0</v>
      </c>
      <c r="BI168" s="133">
        <v>0</v>
      </c>
      <c r="BJ168" s="133">
        <v>0</v>
      </c>
      <c r="BK168" s="133">
        <v>0</v>
      </c>
      <c r="BL168" s="133">
        <v>0</v>
      </c>
      <c r="BM168" s="133">
        <v>0</v>
      </c>
      <c r="BN168" s="133">
        <v>0</v>
      </c>
      <c r="BO168" s="133">
        <v>0</v>
      </c>
      <c r="BP168" s="133">
        <v>0</v>
      </c>
      <c r="BQ168" s="133">
        <v>0</v>
      </c>
      <c r="BR168" s="133">
        <v>0</v>
      </c>
      <c r="BS168" s="133">
        <v>0</v>
      </c>
      <c r="BT168" s="133">
        <v>0</v>
      </c>
      <c r="BU168" s="133">
        <v>0</v>
      </c>
      <c r="BV168" s="133">
        <v>0</v>
      </c>
      <c r="BW168" s="133">
        <v>0</v>
      </c>
      <c r="BX168" s="133">
        <v>0</v>
      </c>
      <c r="BY168" s="133">
        <v>0</v>
      </c>
      <c r="BZ168" s="133">
        <v>0</v>
      </c>
      <c r="CA168" s="133">
        <v>0</v>
      </c>
      <c r="CB168" s="133">
        <v>0</v>
      </c>
      <c r="CC168" s="133">
        <v>0</v>
      </c>
      <c r="CD168" s="133">
        <v>0</v>
      </c>
      <c r="CE168" s="133">
        <v>0</v>
      </c>
      <c r="CF168" s="133">
        <v>0</v>
      </c>
      <c r="CG168" s="133">
        <v>0</v>
      </c>
      <c r="CH168" s="133">
        <v>0</v>
      </c>
      <c r="CI168" s="133">
        <v>0</v>
      </c>
      <c r="CJ168" s="133">
        <v>0</v>
      </c>
      <c r="CK168" s="133">
        <v>0</v>
      </c>
      <c r="CL168" s="133">
        <v>0</v>
      </c>
      <c r="CM168" s="133">
        <v>0</v>
      </c>
      <c r="CN168" s="133">
        <v>0</v>
      </c>
      <c r="CO168" s="133">
        <v>0</v>
      </c>
      <c r="CP168" s="133">
        <v>0</v>
      </c>
      <c r="CQ168" s="133">
        <v>0</v>
      </c>
      <c r="CR168" s="133">
        <v>0</v>
      </c>
      <c r="CS168" s="133">
        <v>0</v>
      </c>
      <c r="CT168" s="133">
        <v>0</v>
      </c>
      <c r="CU168" s="133">
        <v>0</v>
      </c>
      <c r="CV168" s="133">
        <v>0</v>
      </c>
      <c r="CW168" s="133">
        <v>0</v>
      </c>
      <c r="CX168" s="133">
        <v>0</v>
      </c>
      <c r="CY168" s="133">
        <v>0</v>
      </c>
      <c r="CZ168" s="133">
        <v>0</v>
      </c>
      <c r="DA168" s="133">
        <v>0</v>
      </c>
      <c r="DB168" s="133">
        <v>0</v>
      </c>
      <c r="DC168" s="133">
        <v>0</v>
      </c>
      <c r="DD168" s="133">
        <v>0</v>
      </c>
      <c r="DE168" s="133">
        <v>0</v>
      </c>
      <c r="DF168" s="133">
        <v>0</v>
      </c>
      <c r="DG168" s="133">
        <v>1</v>
      </c>
      <c r="DH168" s="133">
        <v>0</v>
      </c>
      <c r="DI168" s="133">
        <v>0</v>
      </c>
      <c r="DJ168" s="133">
        <v>0</v>
      </c>
      <c r="DK168" s="133">
        <v>0</v>
      </c>
      <c r="DL168" s="133">
        <v>0</v>
      </c>
      <c r="DM168" s="133">
        <v>0</v>
      </c>
      <c r="DN168" s="133">
        <v>0</v>
      </c>
      <c r="DO168" s="133">
        <v>0</v>
      </c>
      <c r="DP168" s="133">
        <v>0</v>
      </c>
      <c r="DQ168" s="133">
        <v>0</v>
      </c>
    </row>
    <row r="169" spans="1:121" x14ac:dyDescent="0.2">
      <c r="A169" s="133" t="s">
        <v>147</v>
      </c>
      <c r="B169" s="133"/>
      <c r="C169" s="133">
        <v>0</v>
      </c>
      <c r="D169" s="133">
        <v>0</v>
      </c>
      <c r="E169" s="133">
        <v>0</v>
      </c>
      <c r="F169" s="133">
        <v>0</v>
      </c>
      <c r="G169" s="133">
        <v>1</v>
      </c>
      <c r="H169" s="133">
        <v>0</v>
      </c>
      <c r="I169" s="133">
        <v>0</v>
      </c>
      <c r="J169" s="133">
        <v>0</v>
      </c>
      <c r="K169" s="133">
        <v>0</v>
      </c>
      <c r="L169" s="133">
        <v>0</v>
      </c>
      <c r="M169" s="133">
        <v>0</v>
      </c>
      <c r="N169" s="133">
        <v>0</v>
      </c>
      <c r="O169" s="133">
        <v>0</v>
      </c>
      <c r="P169" s="133">
        <v>0</v>
      </c>
      <c r="Q169" s="133">
        <v>0</v>
      </c>
      <c r="R169" s="133">
        <v>0</v>
      </c>
      <c r="S169" s="133">
        <v>0</v>
      </c>
      <c r="T169" s="133">
        <v>0</v>
      </c>
      <c r="U169" s="133">
        <v>0</v>
      </c>
      <c r="V169" s="133">
        <v>0</v>
      </c>
      <c r="W169" s="133">
        <v>0</v>
      </c>
      <c r="X169" s="133">
        <v>0</v>
      </c>
      <c r="Y169" s="133">
        <v>0</v>
      </c>
      <c r="Z169" s="133">
        <v>0</v>
      </c>
      <c r="AA169" s="133">
        <v>0</v>
      </c>
      <c r="AB169" s="133">
        <v>0</v>
      </c>
      <c r="AC169" s="133">
        <v>0</v>
      </c>
      <c r="AD169" s="133">
        <v>0</v>
      </c>
      <c r="AE169" s="133">
        <v>0</v>
      </c>
      <c r="AF169" s="133">
        <v>0</v>
      </c>
      <c r="AG169" s="133">
        <v>0</v>
      </c>
      <c r="AH169" s="133">
        <v>0</v>
      </c>
      <c r="AI169" s="133">
        <v>0</v>
      </c>
      <c r="AJ169" s="133">
        <v>0</v>
      </c>
      <c r="AK169" s="133">
        <v>0</v>
      </c>
      <c r="AL169" s="133">
        <v>0</v>
      </c>
      <c r="AM169" s="133">
        <v>1</v>
      </c>
      <c r="AN169" s="133">
        <v>0</v>
      </c>
      <c r="AO169" s="133">
        <v>0</v>
      </c>
      <c r="AP169" s="133">
        <v>0</v>
      </c>
      <c r="AQ169" s="133">
        <v>0</v>
      </c>
      <c r="AR169" s="133">
        <v>0</v>
      </c>
      <c r="AS169" s="133">
        <v>0</v>
      </c>
      <c r="AT169" s="133">
        <v>0</v>
      </c>
      <c r="AU169" s="133">
        <v>0</v>
      </c>
      <c r="AV169" s="133">
        <v>0</v>
      </c>
      <c r="AW169" s="133">
        <v>0</v>
      </c>
      <c r="AX169" s="133">
        <v>0</v>
      </c>
      <c r="AY169" s="133">
        <v>0</v>
      </c>
      <c r="AZ169" s="133">
        <v>0</v>
      </c>
      <c r="BA169" s="133">
        <v>0</v>
      </c>
      <c r="BB169" s="133">
        <v>0</v>
      </c>
      <c r="BC169" s="133">
        <v>0</v>
      </c>
      <c r="BD169" s="133">
        <v>0</v>
      </c>
      <c r="BE169" s="133">
        <v>0</v>
      </c>
      <c r="BF169" s="133">
        <v>1</v>
      </c>
      <c r="BG169" s="133">
        <v>0</v>
      </c>
      <c r="BH169" s="133">
        <v>0</v>
      </c>
      <c r="BI169" s="133">
        <v>0</v>
      </c>
      <c r="BJ169" s="133">
        <v>0</v>
      </c>
      <c r="BK169" s="133">
        <v>0</v>
      </c>
      <c r="BL169" s="133">
        <v>0</v>
      </c>
      <c r="BM169" s="133">
        <v>0</v>
      </c>
      <c r="BN169" s="133">
        <v>0</v>
      </c>
      <c r="BO169" s="133">
        <v>0</v>
      </c>
      <c r="BP169" s="133">
        <v>0</v>
      </c>
      <c r="BQ169" s="133">
        <v>0</v>
      </c>
      <c r="BR169" s="133">
        <v>0</v>
      </c>
      <c r="BS169" s="133">
        <v>0</v>
      </c>
      <c r="BT169" s="133">
        <v>0</v>
      </c>
      <c r="BU169" s="133">
        <v>0</v>
      </c>
      <c r="BV169" s="133">
        <v>0</v>
      </c>
      <c r="BW169" s="133">
        <v>0</v>
      </c>
      <c r="BX169" s="133">
        <v>0</v>
      </c>
      <c r="BY169" s="133">
        <v>0</v>
      </c>
      <c r="BZ169" s="133">
        <v>0</v>
      </c>
      <c r="CA169" s="133">
        <v>0</v>
      </c>
      <c r="CB169" s="133">
        <v>0</v>
      </c>
      <c r="CC169" s="133">
        <v>0</v>
      </c>
      <c r="CD169" s="133">
        <v>0</v>
      </c>
      <c r="CE169" s="133">
        <v>0</v>
      </c>
      <c r="CF169" s="133">
        <v>0</v>
      </c>
      <c r="CG169" s="133">
        <v>0</v>
      </c>
      <c r="CH169" s="133">
        <v>0</v>
      </c>
      <c r="CI169" s="133">
        <v>0</v>
      </c>
      <c r="CJ169" s="133">
        <v>0</v>
      </c>
      <c r="CK169" s="133">
        <v>0</v>
      </c>
      <c r="CL169" s="133">
        <v>0</v>
      </c>
      <c r="CM169" s="133">
        <v>0</v>
      </c>
      <c r="CN169" s="133">
        <v>0</v>
      </c>
      <c r="CO169" s="133">
        <v>1</v>
      </c>
      <c r="CP169" s="133">
        <v>0</v>
      </c>
      <c r="CQ169" s="133">
        <v>0</v>
      </c>
      <c r="CR169" s="133">
        <v>1</v>
      </c>
      <c r="CS169" s="133">
        <v>0</v>
      </c>
      <c r="CT169" s="133">
        <v>0</v>
      </c>
      <c r="CU169" s="133">
        <v>0</v>
      </c>
      <c r="CV169" s="133">
        <v>0</v>
      </c>
      <c r="CW169" s="133">
        <v>0</v>
      </c>
      <c r="CX169" s="133">
        <v>0</v>
      </c>
      <c r="CY169" s="133">
        <v>0</v>
      </c>
      <c r="CZ169" s="133">
        <v>0</v>
      </c>
      <c r="DA169" s="133">
        <v>0</v>
      </c>
      <c r="DB169" s="133">
        <v>0</v>
      </c>
      <c r="DC169" s="133">
        <v>0</v>
      </c>
      <c r="DD169" s="133">
        <v>0</v>
      </c>
      <c r="DE169" s="133">
        <v>0</v>
      </c>
      <c r="DF169" s="133">
        <v>0</v>
      </c>
      <c r="DG169" s="133">
        <v>0</v>
      </c>
      <c r="DH169" s="133">
        <v>0</v>
      </c>
      <c r="DI169" s="133">
        <v>0</v>
      </c>
      <c r="DJ169" s="133">
        <v>0</v>
      </c>
      <c r="DK169" s="133">
        <v>0</v>
      </c>
      <c r="DL169" s="133">
        <v>0</v>
      </c>
      <c r="DM169" s="133">
        <v>0</v>
      </c>
      <c r="DN169" s="133">
        <v>0</v>
      </c>
      <c r="DO169" s="133">
        <v>0</v>
      </c>
      <c r="DP169" s="133">
        <v>0</v>
      </c>
      <c r="DQ169" s="133">
        <v>0</v>
      </c>
    </row>
    <row r="170" spans="1:121" x14ac:dyDescent="0.2">
      <c r="A170" s="133" t="s">
        <v>41</v>
      </c>
      <c r="B170" s="133"/>
      <c r="C170" s="133">
        <v>4</v>
      </c>
      <c r="D170" s="133">
        <v>3</v>
      </c>
      <c r="E170" s="133">
        <v>1</v>
      </c>
      <c r="F170" s="133">
        <v>0</v>
      </c>
      <c r="G170" s="133">
        <v>1</v>
      </c>
      <c r="H170" s="133">
        <v>1</v>
      </c>
      <c r="I170" s="133">
        <v>0</v>
      </c>
      <c r="J170" s="133">
        <v>4</v>
      </c>
      <c r="K170" s="133">
        <v>1</v>
      </c>
      <c r="L170" s="133">
        <v>0</v>
      </c>
      <c r="M170" s="133">
        <v>1</v>
      </c>
      <c r="N170" s="133">
        <v>1</v>
      </c>
      <c r="O170" s="133">
        <v>0</v>
      </c>
      <c r="P170" s="133">
        <v>2</v>
      </c>
      <c r="Q170" s="133">
        <v>0</v>
      </c>
      <c r="R170" s="133">
        <v>1</v>
      </c>
      <c r="S170" s="133">
        <v>1</v>
      </c>
      <c r="T170" s="133">
        <v>0</v>
      </c>
      <c r="U170" s="133">
        <v>4</v>
      </c>
      <c r="V170" s="133">
        <v>0</v>
      </c>
      <c r="W170" s="133">
        <v>0</v>
      </c>
      <c r="X170" s="133">
        <v>0</v>
      </c>
      <c r="Y170" s="133">
        <v>0</v>
      </c>
      <c r="Z170" s="133">
        <v>0</v>
      </c>
      <c r="AA170" s="133">
        <v>0</v>
      </c>
      <c r="AB170" s="133">
        <v>0</v>
      </c>
      <c r="AC170" s="133">
        <v>0</v>
      </c>
      <c r="AD170" s="133">
        <v>0</v>
      </c>
      <c r="AE170" s="133">
        <v>0</v>
      </c>
      <c r="AF170" s="133">
        <v>0</v>
      </c>
      <c r="AG170" s="133">
        <v>0</v>
      </c>
      <c r="AH170" s="133">
        <v>0</v>
      </c>
      <c r="AI170" s="133">
        <v>0</v>
      </c>
      <c r="AJ170" s="133">
        <v>0</v>
      </c>
      <c r="AK170" s="133">
        <v>0</v>
      </c>
      <c r="AL170" s="133">
        <v>0</v>
      </c>
      <c r="AM170" s="133">
        <v>2</v>
      </c>
      <c r="AN170" s="133">
        <v>3</v>
      </c>
      <c r="AO170" s="133">
        <v>2</v>
      </c>
      <c r="AP170" s="133">
        <v>2</v>
      </c>
      <c r="AQ170" s="133">
        <v>3</v>
      </c>
      <c r="AR170" s="133">
        <v>0</v>
      </c>
      <c r="AS170" s="133">
        <v>3</v>
      </c>
      <c r="AT170" s="133">
        <v>2</v>
      </c>
      <c r="AU170" s="133">
        <v>1</v>
      </c>
      <c r="AV170" s="133">
        <v>2</v>
      </c>
      <c r="AW170" s="133">
        <v>0</v>
      </c>
      <c r="AX170" s="133">
        <v>1</v>
      </c>
      <c r="AY170" s="133">
        <v>4</v>
      </c>
      <c r="AZ170" s="133">
        <v>0</v>
      </c>
      <c r="BA170" s="133">
        <v>1</v>
      </c>
      <c r="BB170" s="133">
        <v>8</v>
      </c>
      <c r="BC170" s="133">
        <v>3</v>
      </c>
      <c r="BD170" s="133">
        <v>3</v>
      </c>
      <c r="BE170" s="133">
        <v>4</v>
      </c>
      <c r="BF170" s="133">
        <v>3</v>
      </c>
      <c r="BG170" s="133">
        <v>2</v>
      </c>
      <c r="BH170" s="133">
        <v>1</v>
      </c>
      <c r="BI170" s="133">
        <v>2</v>
      </c>
      <c r="BJ170" s="133">
        <v>6</v>
      </c>
      <c r="BK170" s="133">
        <v>1</v>
      </c>
      <c r="BL170" s="133">
        <v>3</v>
      </c>
      <c r="BM170" s="133">
        <v>0</v>
      </c>
      <c r="BN170" s="133">
        <v>1</v>
      </c>
      <c r="BO170" s="133">
        <v>3</v>
      </c>
      <c r="BP170" s="133">
        <v>1</v>
      </c>
      <c r="BQ170" s="133">
        <v>2</v>
      </c>
      <c r="BR170" s="133">
        <v>0</v>
      </c>
      <c r="BS170" s="133">
        <v>4</v>
      </c>
      <c r="BT170" s="133">
        <v>2</v>
      </c>
      <c r="BU170" s="133">
        <v>0</v>
      </c>
      <c r="BV170" s="133">
        <v>2</v>
      </c>
      <c r="BW170" s="133">
        <v>1</v>
      </c>
      <c r="BX170" s="133">
        <v>2</v>
      </c>
      <c r="BY170" s="133">
        <v>4</v>
      </c>
      <c r="BZ170" s="133">
        <v>6</v>
      </c>
      <c r="CA170" s="133">
        <v>4</v>
      </c>
      <c r="CB170" s="133">
        <v>0</v>
      </c>
      <c r="CC170" s="133">
        <v>1</v>
      </c>
      <c r="CD170" s="133">
        <v>2</v>
      </c>
      <c r="CE170" s="133">
        <v>2</v>
      </c>
      <c r="CF170" s="133">
        <v>3</v>
      </c>
      <c r="CG170" s="133">
        <v>1</v>
      </c>
      <c r="CH170" s="133">
        <v>3</v>
      </c>
      <c r="CI170" s="133">
        <v>2</v>
      </c>
      <c r="CJ170" s="133">
        <v>1</v>
      </c>
      <c r="CK170" s="133">
        <v>2</v>
      </c>
      <c r="CL170" s="133">
        <v>1</v>
      </c>
      <c r="CM170" s="133">
        <v>1</v>
      </c>
      <c r="CN170" s="133">
        <v>0</v>
      </c>
      <c r="CO170" s="133">
        <v>2</v>
      </c>
      <c r="CP170" s="133">
        <v>0</v>
      </c>
      <c r="CQ170" s="133">
        <v>0</v>
      </c>
      <c r="CR170" s="133">
        <v>2</v>
      </c>
      <c r="CS170" s="133">
        <v>2</v>
      </c>
      <c r="CT170" s="133">
        <v>0</v>
      </c>
      <c r="CU170" s="133">
        <v>1</v>
      </c>
      <c r="CV170" s="133">
        <v>4</v>
      </c>
      <c r="CW170" s="133">
        <v>1</v>
      </c>
      <c r="CX170" s="133">
        <v>1</v>
      </c>
      <c r="CY170" s="133">
        <v>2</v>
      </c>
      <c r="CZ170" s="133">
        <v>4</v>
      </c>
      <c r="DA170" s="133">
        <v>0</v>
      </c>
      <c r="DB170" s="133">
        <v>1</v>
      </c>
      <c r="DC170" s="133">
        <v>4</v>
      </c>
      <c r="DD170" s="133">
        <v>1</v>
      </c>
      <c r="DE170" s="133">
        <v>0</v>
      </c>
      <c r="DF170" s="133">
        <v>2</v>
      </c>
      <c r="DG170" s="133">
        <v>0</v>
      </c>
      <c r="DH170" s="133">
        <v>4</v>
      </c>
      <c r="DI170" s="133">
        <v>3</v>
      </c>
      <c r="DJ170" s="133">
        <v>5</v>
      </c>
      <c r="DK170" s="133">
        <v>6</v>
      </c>
      <c r="DL170" s="133">
        <v>1</v>
      </c>
      <c r="DM170" s="133">
        <v>0</v>
      </c>
      <c r="DN170" s="133">
        <v>0</v>
      </c>
      <c r="DO170" s="133">
        <v>0</v>
      </c>
      <c r="DP170" s="133">
        <v>0</v>
      </c>
      <c r="DQ170" s="133">
        <v>0</v>
      </c>
    </row>
    <row r="171" spans="1:121" x14ac:dyDescent="0.2">
      <c r="A171" s="133" t="s">
        <v>149</v>
      </c>
      <c r="B171" s="133"/>
      <c r="C171" s="133">
        <v>0</v>
      </c>
      <c r="D171" s="133">
        <v>0</v>
      </c>
      <c r="E171" s="133">
        <v>0</v>
      </c>
      <c r="F171" s="133">
        <v>1</v>
      </c>
      <c r="G171" s="133">
        <v>0</v>
      </c>
      <c r="H171" s="133">
        <v>0</v>
      </c>
      <c r="I171" s="133">
        <v>0</v>
      </c>
      <c r="J171" s="133">
        <v>0</v>
      </c>
      <c r="K171" s="133">
        <v>0</v>
      </c>
      <c r="L171" s="133">
        <v>0</v>
      </c>
      <c r="M171" s="133">
        <v>0</v>
      </c>
      <c r="N171" s="133">
        <v>0</v>
      </c>
      <c r="O171" s="133">
        <v>1</v>
      </c>
      <c r="P171" s="133">
        <v>0</v>
      </c>
      <c r="Q171" s="133">
        <v>0</v>
      </c>
      <c r="R171" s="133">
        <v>0</v>
      </c>
      <c r="S171" s="133">
        <v>0</v>
      </c>
      <c r="T171" s="133">
        <v>0</v>
      </c>
      <c r="U171" s="133">
        <v>0</v>
      </c>
      <c r="V171" s="133">
        <v>0</v>
      </c>
      <c r="W171" s="133">
        <v>0</v>
      </c>
      <c r="X171" s="133">
        <v>0</v>
      </c>
      <c r="Y171" s="133">
        <v>0</v>
      </c>
      <c r="Z171" s="133">
        <v>0</v>
      </c>
      <c r="AA171" s="133">
        <v>0</v>
      </c>
      <c r="AB171" s="133">
        <v>0</v>
      </c>
      <c r="AC171" s="133">
        <v>0</v>
      </c>
      <c r="AD171" s="133">
        <v>0</v>
      </c>
      <c r="AE171" s="133">
        <v>0</v>
      </c>
      <c r="AF171" s="133">
        <v>0</v>
      </c>
      <c r="AG171" s="133">
        <v>0</v>
      </c>
      <c r="AH171" s="133">
        <v>0</v>
      </c>
      <c r="AI171" s="133">
        <v>0</v>
      </c>
      <c r="AJ171" s="133">
        <v>0</v>
      </c>
      <c r="AK171" s="133">
        <v>0</v>
      </c>
      <c r="AL171" s="133">
        <v>0</v>
      </c>
      <c r="AM171" s="133">
        <v>0</v>
      </c>
      <c r="AN171" s="133">
        <v>0</v>
      </c>
      <c r="AO171" s="133">
        <v>0</v>
      </c>
      <c r="AP171" s="133">
        <v>0</v>
      </c>
      <c r="AQ171" s="133">
        <v>0</v>
      </c>
      <c r="AR171" s="133">
        <v>0</v>
      </c>
      <c r="AS171" s="133">
        <v>0</v>
      </c>
      <c r="AT171" s="133">
        <v>0</v>
      </c>
      <c r="AU171" s="133">
        <v>0</v>
      </c>
      <c r="AV171" s="133">
        <v>0</v>
      </c>
      <c r="AW171" s="133">
        <v>0</v>
      </c>
      <c r="AX171" s="133">
        <v>0</v>
      </c>
      <c r="AY171" s="133">
        <v>0</v>
      </c>
      <c r="AZ171" s="133">
        <v>0</v>
      </c>
      <c r="BA171" s="133">
        <v>0</v>
      </c>
      <c r="BB171" s="133">
        <v>0</v>
      </c>
      <c r="BC171" s="133">
        <v>0</v>
      </c>
      <c r="BD171" s="133">
        <v>0</v>
      </c>
      <c r="BE171" s="133">
        <v>0</v>
      </c>
      <c r="BF171" s="133">
        <v>0</v>
      </c>
      <c r="BG171" s="133">
        <v>0</v>
      </c>
      <c r="BH171" s="133">
        <v>0</v>
      </c>
      <c r="BI171" s="133">
        <v>0</v>
      </c>
      <c r="BJ171" s="133">
        <v>0</v>
      </c>
      <c r="BK171" s="133">
        <v>0</v>
      </c>
      <c r="BL171" s="133">
        <v>0</v>
      </c>
      <c r="BM171" s="133">
        <v>0</v>
      </c>
      <c r="BN171" s="133">
        <v>0</v>
      </c>
      <c r="BO171" s="133">
        <v>0</v>
      </c>
      <c r="BP171" s="133">
        <v>0</v>
      </c>
      <c r="BQ171" s="133">
        <v>0</v>
      </c>
      <c r="BR171" s="133">
        <v>0</v>
      </c>
      <c r="BS171" s="133">
        <v>0</v>
      </c>
      <c r="BT171" s="133">
        <v>0</v>
      </c>
      <c r="BU171" s="133">
        <v>0</v>
      </c>
      <c r="BV171" s="133">
        <v>0</v>
      </c>
      <c r="BW171" s="133">
        <v>0</v>
      </c>
      <c r="BX171" s="133">
        <v>0</v>
      </c>
      <c r="BY171" s="133">
        <v>0</v>
      </c>
      <c r="BZ171" s="133">
        <v>0</v>
      </c>
      <c r="CA171" s="133">
        <v>0</v>
      </c>
      <c r="CB171" s="133">
        <v>0</v>
      </c>
      <c r="CC171" s="133">
        <v>0</v>
      </c>
      <c r="CD171" s="133">
        <v>0</v>
      </c>
      <c r="CE171" s="133">
        <v>0</v>
      </c>
      <c r="CF171" s="133">
        <v>0</v>
      </c>
      <c r="CG171" s="133">
        <v>0</v>
      </c>
      <c r="CH171" s="133">
        <v>0</v>
      </c>
      <c r="CI171" s="133">
        <v>0</v>
      </c>
      <c r="CJ171" s="133">
        <v>0</v>
      </c>
      <c r="CK171" s="133">
        <v>0</v>
      </c>
      <c r="CL171" s="133">
        <v>0</v>
      </c>
      <c r="CM171" s="133">
        <v>0</v>
      </c>
      <c r="CN171" s="133">
        <v>0</v>
      </c>
      <c r="CO171" s="133">
        <v>0</v>
      </c>
      <c r="CP171" s="133">
        <v>0</v>
      </c>
      <c r="CQ171" s="133">
        <v>0</v>
      </c>
      <c r="CR171" s="133">
        <v>0</v>
      </c>
      <c r="CS171" s="133">
        <v>0</v>
      </c>
      <c r="CT171" s="133">
        <v>0</v>
      </c>
      <c r="CU171" s="133">
        <v>0</v>
      </c>
      <c r="CV171" s="133">
        <v>0</v>
      </c>
      <c r="CW171" s="133">
        <v>0</v>
      </c>
      <c r="CX171" s="133">
        <v>0</v>
      </c>
      <c r="CY171" s="133">
        <v>0</v>
      </c>
      <c r="CZ171" s="133">
        <v>0</v>
      </c>
      <c r="DA171" s="133">
        <v>0</v>
      </c>
      <c r="DB171" s="133">
        <v>0</v>
      </c>
      <c r="DC171" s="133">
        <v>0</v>
      </c>
      <c r="DD171" s="133">
        <v>0</v>
      </c>
      <c r="DE171" s="133">
        <v>0</v>
      </c>
      <c r="DF171" s="133">
        <v>0</v>
      </c>
      <c r="DG171" s="133">
        <v>0</v>
      </c>
      <c r="DH171" s="133">
        <v>0</v>
      </c>
      <c r="DI171" s="133">
        <v>1</v>
      </c>
      <c r="DJ171" s="133">
        <v>0</v>
      </c>
      <c r="DK171" s="133">
        <v>0</v>
      </c>
      <c r="DL171" s="133">
        <v>0</v>
      </c>
      <c r="DM171" s="133">
        <v>0</v>
      </c>
      <c r="DN171" s="133">
        <v>0</v>
      </c>
      <c r="DO171" s="133">
        <v>0</v>
      </c>
      <c r="DP171" s="133">
        <v>0</v>
      </c>
      <c r="DQ171" s="133">
        <v>0</v>
      </c>
    </row>
    <row r="172" spans="1:121" x14ac:dyDescent="0.2">
      <c r="A172" s="133" t="s">
        <v>150</v>
      </c>
      <c r="B172" s="133"/>
      <c r="C172" s="133">
        <v>0</v>
      </c>
      <c r="D172" s="133">
        <v>0</v>
      </c>
      <c r="E172" s="133">
        <v>0</v>
      </c>
      <c r="F172" s="133">
        <v>0</v>
      </c>
      <c r="G172" s="133">
        <v>0</v>
      </c>
      <c r="H172" s="133">
        <v>0</v>
      </c>
      <c r="I172" s="133">
        <v>0</v>
      </c>
      <c r="J172" s="133">
        <v>0</v>
      </c>
      <c r="K172" s="133">
        <v>0</v>
      </c>
      <c r="L172" s="133">
        <v>0</v>
      </c>
      <c r="M172" s="133">
        <v>1</v>
      </c>
      <c r="N172" s="133">
        <v>0</v>
      </c>
      <c r="O172" s="133">
        <v>0</v>
      </c>
      <c r="P172" s="133">
        <v>0</v>
      </c>
      <c r="Q172" s="133">
        <v>0</v>
      </c>
      <c r="R172" s="133">
        <v>0</v>
      </c>
      <c r="S172" s="133">
        <v>0</v>
      </c>
      <c r="T172" s="133">
        <v>0</v>
      </c>
      <c r="U172" s="133">
        <v>0</v>
      </c>
      <c r="V172" s="133">
        <v>0</v>
      </c>
      <c r="W172" s="133">
        <v>0</v>
      </c>
      <c r="X172" s="133">
        <v>0</v>
      </c>
      <c r="Y172" s="133">
        <v>0</v>
      </c>
      <c r="Z172" s="133">
        <v>0</v>
      </c>
      <c r="AA172" s="133">
        <v>0</v>
      </c>
      <c r="AB172" s="133">
        <v>0</v>
      </c>
      <c r="AC172" s="133">
        <v>0</v>
      </c>
      <c r="AD172" s="133">
        <v>0</v>
      </c>
      <c r="AE172" s="133">
        <v>0</v>
      </c>
      <c r="AF172" s="133">
        <v>0</v>
      </c>
      <c r="AG172" s="133">
        <v>0</v>
      </c>
      <c r="AH172" s="133">
        <v>0</v>
      </c>
      <c r="AI172" s="133">
        <v>0</v>
      </c>
      <c r="AJ172" s="133">
        <v>0</v>
      </c>
      <c r="AK172" s="133">
        <v>0</v>
      </c>
      <c r="AL172" s="133">
        <v>0</v>
      </c>
      <c r="AM172" s="133">
        <v>0</v>
      </c>
      <c r="AN172" s="133">
        <v>0</v>
      </c>
      <c r="AO172" s="133">
        <v>1</v>
      </c>
      <c r="AP172" s="133">
        <v>0</v>
      </c>
      <c r="AQ172" s="133">
        <v>0</v>
      </c>
      <c r="AR172" s="133">
        <v>0</v>
      </c>
      <c r="AS172" s="133">
        <v>0</v>
      </c>
      <c r="AT172" s="133">
        <v>0</v>
      </c>
      <c r="AU172" s="133">
        <v>0</v>
      </c>
      <c r="AV172" s="133">
        <v>0</v>
      </c>
      <c r="AW172" s="133">
        <v>0</v>
      </c>
      <c r="AX172" s="133">
        <v>0</v>
      </c>
      <c r="AY172" s="133">
        <v>1</v>
      </c>
      <c r="AZ172" s="133">
        <v>0</v>
      </c>
      <c r="BA172" s="133">
        <v>1</v>
      </c>
      <c r="BB172" s="133">
        <v>0</v>
      </c>
      <c r="BC172" s="133">
        <v>0</v>
      </c>
      <c r="BD172" s="133">
        <v>0</v>
      </c>
      <c r="BE172" s="133">
        <v>0</v>
      </c>
      <c r="BF172" s="133">
        <v>0</v>
      </c>
      <c r="BG172" s="133">
        <v>0</v>
      </c>
      <c r="BH172" s="133">
        <v>0</v>
      </c>
      <c r="BI172" s="133">
        <v>0</v>
      </c>
      <c r="BJ172" s="133">
        <v>0</v>
      </c>
      <c r="BK172" s="133">
        <v>0</v>
      </c>
      <c r="BL172" s="133">
        <v>1</v>
      </c>
      <c r="BM172" s="133">
        <v>0</v>
      </c>
      <c r="BN172" s="133">
        <v>0</v>
      </c>
      <c r="BO172" s="133">
        <v>0</v>
      </c>
      <c r="BP172" s="133">
        <v>0</v>
      </c>
      <c r="BQ172" s="133">
        <v>0</v>
      </c>
      <c r="BR172" s="133">
        <v>0</v>
      </c>
      <c r="BS172" s="133">
        <v>0</v>
      </c>
      <c r="BT172" s="133">
        <v>0</v>
      </c>
      <c r="BU172" s="133">
        <v>0</v>
      </c>
      <c r="BV172" s="133">
        <v>0</v>
      </c>
      <c r="BW172" s="133">
        <v>0</v>
      </c>
      <c r="BX172" s="133">
        <v>0</v>
      </c>
      <c r="BY172" s="133">
        <v>0</v>
      </c>
      <c r="BZ172" s="133">
        <v>0</v>
      </c>
      <c r="CA172" s="133">
        <v>0</v>
      </c>
      <c r="CB172" s="133">
        <v>0</v>
      </c>
      <c r="CC172" s="133">
        <v>0</v>
      </c>
      <c r="CD172" s="133">
        <v>0</v>
      </c>
      <c r="CE172" s="133">
        <v>0</v>
      </c>
      <c r="CF172" s="133">
        <v>0</v>
      </c>
      <c r="CG172" s="133">
        <v>0</v>
      </c>
      <c r="CH172" s="133">
        <v>0</v>
      </c>
      <c r="CI172" s="133">
        <v>0</v>
      </c>
      <c r="CJ172" s="133">
        <v>0</v>
      </c>
      <c r="CK172" s="133">
        <v>0</v>
      </c>
      <c r="CL172" s="133">
        <v>0</v>
      </c>
      <c r="CM172" s="133">
        <v>0</v>
      </c>
      <c r="CN172" s="133">
        <v>0</v>
      </c>
      <c r="CO172" s="133">
        <v>0</v>
      </c>
      <c r="CP172" s="133">
        <v>0</v>
      </c>
      <c r="CQ172" s="133">
        <v>0</v>
      </c>
      <c r="CR172" s="133">
        <v>0</v>
      </c>
      <c r="CS172" s="133">
        <v>0</v>
      </c>
      <c r="CT172" s="133">
        <v>0</v>
      </c>
      <c r="CU172" s="133">
        <v>0</v>
      </c>
      <c r="CV172" s="133">
        <v>0</v>
      </c>
      <c r="CW172" s="133">
        <v>0</v>
      </c>
      <c r="CX172" s="133">
        <v>0</v>
      </c>
      <c r="CY172" s="133">
        <v>0</v>
      </c>
      <c r="CZ172" s="133">
        <v>0</v>
      </c>
      <c r="DA172" s="133">
        <v>0</v>
      </c>
      <c r="DB172" s="133">
        <v>0</v>
      </c>
      <c r="DC172" s="133">
        <v>0</v>
      </c>
      <c r="DD172" s="133">
        <v>1</v>
      </c>
      <c r="DE172" s="133">
        <v>0</v>
      </c>
      <c r="DF172" s="133">
        <v>0</v>
      </c>
      <c r="DG172" s="133">
        <v>0</v>
      </c>
      <c r="DH172" s="133">
        <v>0</v>
      </c>
      <c r="DI172" s="133">
        <v>0</v>
      </c>
      <c r="DJ172" s="133">
        <v>0</v>
      </c>
      <c r="DK172" s="133">
        <v>0</v>
      </c>
      <c r="DL172" s="133">
        <v>0</v>
      </c>
      <c r="DM172" s="133">
        <v>0</v>
      </c>
      <c r="DN172" s="133">
        <v>0</v>
      </c>
      <c r="DO172" s="133">
        <v>0</v>
      </c>
      <c r="DP172" s="133">
        <v>0</v>
      </c>
      <c r="DQ172" s="133">
        <v>0</v>
      </c>
    </row>
    <row r="173" spans="1:121" x14ac:dyDescent="0.2">
      <c r="A173" s="133" t="s">
        <v>385</v>
      </c>
      <c r="B173" s="133"/>
      <c r="C173" s="133">
        <v>7</v>
      </c>
      <c r="D173" s="133">
        <v>0</v>
      </c>
      <c r="E173" s="133">
        <v>3</v>
      </c>
      <c r="F173" s="133">
        <v>0</v>
      </c>
      <c r="G173" s="133">
        <v>1</v>
      </c>
      <c r="H173" s="133">
        <v>0</v>
      </c>
      <c r="I173" s="133">
        <v>0</v>
      </c>
      <c r="J173" s="133">
        <v>1</v>
      </c>
      <c r="K173" s="133">
        <v>0</v>
      </c>
      <c r="L173" s="133">
        <v>1</v>
      </c>
      <c r="M173" s="133">
        <v>0</v>
      </c>
      <c r="N173" s="133">
        <v>0</v>
      </c>
      <c r="O173" s="133">
        <v>0</v>
      </c>
      <c r="P173" s="133">
        <v>0</v>
      </c>
      <c r="Q173" s="133">
        <v>1</v>
      </c>
      <c r="R173" s="133">
        <v>0</v>
      </c>
      <c r="S173" s="133">
        <v>0</v>
      </c>
      <c r="T173" s="133">
        <v>0</v>
      </c>
      <c r="U173" s="133">
        <v>1</v>
      </c>
      <c r="V173" s="133">
        <v>0</v>
      </c>
      <c r="W173" s="133">
        <v>0</v>
      </c>
      <c r="X173" s="133">
        <v>1</v>
      </c>
      <c r="Y173" s="133">
        <v>0</v>
      </c>
      <c r="Z173" s="133">
        <v>2</v>
      </c>
      <c r="AA173" s="133">
        <v>0</v>
      </c>
      <c r="AB173" s="133">
        <v>1</v>
      </c>
      <c r="AC173" s="133">
        <v>0</v>
      </c>
      <c r="AD173" s="133">
        <v>0</v>
      </c>
      <c r="AE173" s="133">
        <v>2</v>
      </c>
      <c r="AF173" s="133">
        <v>0</v>
      </c>
      <c r="AG173" s="133">
        <v>1</v>
      </c>
      <c r="AH173" s="133">
        <v>0</v>
      </c>
      <c r="AI173" s="133">
        <v>2</v>
      </c>
      <c r="AJ173" s="133">
        <v>0</v>
      </c>
      <c r="AK173" s="133">
        <v>0</v>
      </c>
      <c r="AL173" s="133">
        <v>0</v>
      </c>
      <c r="AM173" s="133">
        <v>0</v>
      </c>
      <c r="AN173" s="133">
        <v>1</v>
      </c>
      <c r="AO173" s="133">
        <v>2</v>
      </c>
      <c r="AP173" s="133">
        <v>0</v>
      </c>
      <c r="AQ173" s="133">
        <v>0</v>
      </c>
      <c r="AR173" s="133">
        <v>0</v>
      </c>
      <c r="AS173" s="133">
        <v>0</v>
      </c>
      <c r="AT173" s="133">
        <v>1</v>
      </c>
      <c r="AU173" s="133">
        <v>0</v>
      </c>
      <c r="AV173" s="133">
        <v>3</v>
      </c>
      <c r="AW173" s="133">
        <v>0</v>
      </c>
      <c r="AX173" s="133">
        <v>3</v>
      </c>
      <c r="AY173" s="133">
        <v>2</v>
      </c>
      <c r="AZ173" s="133">
        <v>0</v>
      </c>
      <c r="BA173" s="133">
        <v>3</v>
      </c>
      <c r="BB173" s="133">
        <v>3</v>
      </c>
      <c r="BC173" s="133">
        <v>0</v>
      </c>
      <c r="BD173" s="133">
        <v>1</v>
      </c>
      <c r="BE173" s="133">
        <v>0</v>
      </c>
      <c r="BF173" s="133">
        <v>1</v>
      </c>
      <c r="BG173" s="133">
        <v>1</v>
      </c>
      <c r="BH173" s="133">
        <v>2</v>
      </c>
      <c r="BI173" s="133">
        <v>2</v>
      </c>
      <c r="BJ173" s="133">
        <v>2</v>
      </c>
      <c r="BK173" s="133">
        <v>0</v>
      </c>
      <c r="BL173" s="133">
        <v>1</v>
      </c>
      <c r="BM173" s="133">
        <v>0</v>
      </c>
      <c r="BN173" s="133">
        <v>4</v>
      </c>
      <c r="BO173" s="133">
        <v>1</v>
      </c>
      <c r="BP173" s="133">
        <v>1</v>
      </c>
      <c r="BQ173" s="133">
        <v>0</v>
      </c>
      <c r="BR173" s="133">
        <v>3</v>
      </c>
      <c r="BS173" s="133">
        <v>1</v>
      </c>
      <c r="BT173" s="133">
        <v>0</v>
      </c>
      <c r="BU173" s="133">
        <v>1</v>
      </c>
      <c r="BV173" s="133">
        <v>1</v>
      </c>
      <c r="BW173" s="133">
        <v>1</v>
      </c>
      <c r="BX173" s="133">
        <v>0</v>
      </c>
      <c r="BY173" s="133">
        <v>1</v>
      </c>
      <c r="BZ173" s="133">
        <v>1</v>
      </c>
      <c r="CA173" s="133">
        <v>1</v>
      </c>
      <c r="CB173" s="133">
        <v>2</v>
      </c>
      <c r="CC173" s="133">
        <v>2</v>
      </c>
      <c r="CD173" s="133">
        <v>3</v>
      </c>
      <c r="CE173" s="133">
        <v>0</v>
      </c>
      <c r="CF173" s="133">
        <v>2</v>
      </c>
      <c r="CG173" s="133">
        <v>1</v>
      </c>
      <c r="CH173" s="133">
        <v>1</v>
      </c>
      <c r="CI173" s="133">
        <v>1</v>
      </c>
      <c r="CJ173" s="133">
        <v>1</v>
      </c>
      <c r="CK173" s="133">
        <v>0</v>
      </c>
      <c r="CL173" s="133">
        <v>2</v>
      </c>
      <c r="CM173" s="133">
        <v>1</v>
      </c>
      <c r="CN173" s="133">
        <v>2</v>
      </c>
      <c r="CO173" s="133">
        <v>2</v>
      </c>
      <c r="CP173" s="133">
        <v>0</v>
      </c>
      <c r="CQ173" s="133">
        <v>2</v>
      </c>
      <c r="CR173" s="133">
        <v>1</v>
      </c>
      <c r="CS173" s="133">
        <v>2</v>
      </c>
      <c r="CT173" s="133">
        <v>0</v>
      </c>
      <c r="CU173" s="133">
        <v>1</v>
      </c>
      <c r="CV173" s="133">
        <v>2</v>
      </c>
      <c r="CW173" s="133">
        <v>1</v>
      </c>
      <c r="CX173" s="133">
        <v>0</v>
      </c>
      <c r="CY173" s="133">
        <v>1</v>
      </c>
      <c r="CZ173" s="133">
        <v>0</v>
      </c>
      <c r="DA173" s="133">
        <v>1</v>
      </c>
      <c r="DB173" s="133">
        <v>1</v>
      </c>
      <c r="DC173" s="133">
        <v>0</v>
      </c>
      <c r="DD173" s="133">
        <v>0</v>
      </c>
      <c r="DE173" s="133">
        <v>0</v>
      </c>
      <c r="DF173" s="133">
        <v>1</v>
      </c>
      <c r="DG173" s="133">
        <v>1</v>
      </c>
      <c r="DH173" s="133">
        <v>0</v>
      </c>
      <c r="DI173" s="133">
        <v>0</v>
      </c>
      <c r="DJ173" s="133">
        <v>1</v>
      </c>
      <c r="DK173" s="133">
        <v>2</v>
      </c>
      <c r="DL173" s="133">
        <v>1</v>
      </c>
      <c r="DM173" s="133">
        <v>1</v>
      </c>
      <c r="DN173" s="133">
        <v>4</v>
      </c>
      <c r="DO173" s="133">
        <v>1</v>
      </c>
      <c r="DP173" s="133">
        <v>0</v>
      </c>
      <c r="DQ173" s="133">
        <v>1</v>
      </c>
    </row>
    <row r="174" spans="1:121" x14ac:dyDescent="0.2">
      <c r="A174" s="133" t="s">
        <v>152</v>
      </c>
      <c r="B174" s="133"/>
      <c r="C174" s="133">
        <v>0</v>
      </c>
      <c r="D174" s="133">
        <v>0</v>
      </c>
      <c r="E174" s="133">
        <v>0</v>
      </c>
      <c r="F174" s="133">
        <v>0</v>
      </c>
      <c r="G174" s="133">
        <v>0</v>
      </c>
      <c r="H174" s="133">
        <v>0</v>
      </c>
      <c r="I174" s="133">
        <v>0</v>
      </c>
      <c r="J174" s="133">
        <v>0</v>
      </c>
      <c r="K174" s="133">
        <v>0</v>
      </c>
      <c r="L174" s="133">
        <v>0</v>
      </c>
      <c r="M174" s="133">
        <v>0</v>
      </c>
      <c r="N174" s="133">
        <v>0</v>
      </c>
      <c r="O174" s="133">
        <v>0</v>
      </c>
      <c r="P174" s="133">
        <v>0</v>
      </c>
      <c r="Q174" s="133">
        <v>0</v>
      </c>
      <c r="R174" s="133">
        <v>0</v>
      </c>
      <c r="S174" s="133">
        <v>0</v>
      </c>
      <c r="T174" s="133">
        <v>0</v>
      </c>
      <c r="U174" s="133">
        <v>0</v>
      </c>
      <c r="V174" s="133">
        <v>0</v>
      </c>
      <c r="W174" s="133">
        <v>0</v>
      </c>
      <c r="X174" s="133">
        <v>0</v>
      </c>
      <c r="Y174" s="133">
        <v>0</v>
      </c>
      <c r="Z174" s="133">
        <v>0</v>
      </c>
      <c r="AA174" s="133">
        <v>0</v>
      </c>
      <c r="AB174" s="133">
        <v>0</v>
      </c>
      <c r="AC174" s="133">
        <v>0</v>
      </c>
      <c r="AD174" s="133">
        <v>0</v>
      </c>
      <c r="AE174" s="133">
        <v>0</v>
      </c>
      <c r="AF174" s="133">
        <v>1</v>
      </c>
      <c r="AG174" s="133">
        <v>0</v>
      </c>
      <c r="AH174" s="133">
        <v>0</v>
      </c>
      <c r="AI174" s="133">
        <v>0</v>
      </c>
      <c r="AJ174" s="133">
        <v>0</v>
      </c>
      <c r="AK174" s="133">
        <v>0</v>
      </c>
      <c r="AL174" s="133">
        <v>0</v>
      </c>
      <c r="AM174" s="133">
        <v>0</v>
      </c>
      <c r="AN174" s="133">
        <v>0</v>
      </c>
      <c r="AO174" s="133">
        <v>0</v>
      </c>
      <c r="AP174" s="133">
        <v>0</v>
      </c>
      <c r="AQ174" s="133">
        <v>0</v>
      </c>
      <c r="AR174" s="133">
        <v>0</v>
      </c>
      <c r="AS174" s="133">
        <v>0</v>
      </c>
      <c r="AT174" s="133">
        <v>0</v>
      </c>
      <c r="AU174" s="133">
        <v>0</v>
      </c>
      <c r="AV174" s="133">
        <v>0</v>
      </c>
      <c r="AW174" s="133">
        <v>0</v>
      </c>
      <c r="AX174" s="133">
        <v>1</v>
      </c>
      <c r="AY174" s="133">
        <v>0</v>
      </c>
      <c r="AZ174" s="133">
        <v>0</v>
      </c>
      <c r="BA174" s="133">
        <v>0</v>
      </c>
      <c r="BB174" s="133">
        <v>0</v>
      </c>
      <c r="BC174" s="133">
        <v>0</v>
      </c>
      <c r="BD174" s="133">
        <v>0</v>
      </c>
      <c r="BE174" s="133">
        <v>0</v>
      </c>
      <c r="BF174" s="133">
        <v>1</v>
      </c>
      <c r="BG174" s="133">
        <v>0</v>
      </c>
      <c r="BH174" s="133">
        <v>0</v>
      </c>
      <c r="BI174" s="133">
        <v>0</v>
      </c>
      <c r="BJ174" s="133">
        <v>0</v>
      </c>
      <c r="BK174" s="133">
        <v>0</v>
      </c>
      <c r="BL174" s="133">
        <v>0</v>
      </c>
      <c r="BM174" s="133">
        <v>0</v>
      </c>
      <c r="BN174" s="133">
        <v>0</v>
      </c>
      <c r="BO174" s="133">
        <v>0</v>
      </c>
      <c r="BP174" s="133">
        <v>0</v>
      </c>
      <c r="BQ174" s="133">
        <v>1</v>
      </c>
      <c r="BR174" s="133">
        <v>0</v>
      </c>
      <c r="BS174" s="133">
        <v>0</v>
      </c>
      <c r="BT174" s="133">
        <v>0</v>
      </c>
      <c r="BU174" s="133">
        <v>0</v>
      </c>
      <c r="BV174" s="133">
        <v>0</v>
      </c>
      <c r="BW174" s="133">
        <v>0</v>
      </c>
      <c r="BX174" s="133">
        <v>0</v>
      </c>
      <c r="BY174" s="133">
        <v>0</v>
      </c>
      <c r="BZ174" s="133">
        <v>1</v>
      </c>
      <c r="CA174" s="133">
        <v>1</v>
      </c>
      <c r="CB174" s="133">
        <v>0</v>
      </c>
      <c r="CC174" s="133">
        <v>0</v>
      </c>
      <c r="CD174" s="133">
        <v>0</v>
      </c>
      <c r="CE174" s="133">
        <v>0</v>
      </c>
      <c r="CF174" s="133">
        <v>0</v>
      </c>
      <c r="CG174" s="133">
        <v>0</v>
      </c>
      <c r="CH174" s="133">
        <v>0</v>
      </c>
      <c r="CI174" s="133">
        <v>0</v>
      </c>
      <c r="CJ174" s="133">
        <v>0</v>
      </c>
      <c r="CK174" s="133">
        <v>0</v>
      </c>
      <c r="CL174" s="133">
        <v>0</v>
      </c>
      <c r="CM174" s="133">
        <v>0</v>
      </c>
      <c r="CN174" s="133">
        <v>0</v>
      </c>
      <c r="CO174" s="133">
        <v>0</v>
      </c>
      <c r="CP174" s="133">
        <v>0</v>
      </c>
      <c r="CQ174" s="133">
        <v>0</v>
      </c>
      <c r="CR174" s="133">
        <v>0</v>
      </c>
      <c r="CS174" s="133">
        <v>0</v>
      </c>
      <c r="CT174" s="133">
        <v>0</v>
      </c>
      <c r="CU174" s="133">
        <v>0</v>
      </c>
      <c r="CV174" s="133">
        <v>0</v>
      </c>
      <c r="CW174" s="133">
        <v>0</v>
      </c>
      <c r="CX174" s="133">
        <v>0</v>
      </c>
      <c r="CY174" s="133">
        <v>0</v>
      </c>
      <c r="CZ174" s="133">
        <v>0</v>
      </c>
      <c r="DA174" s="133">
        <v>0</v>
      </c>
      <c r="DB174" s="133">
        <v>0</v>
      </c>
      <c r="DC174" s="133">
        <v>0</v>
      </c>
      <c r="DD174" s="133">
        <v>0</v>
      </c>
      <c r="DE174" s="133">
        <v>0</v>
      </c>
      <c r="DF174" s="133">
        <v>0</v>
      </c>
      <c r="DG174" s="133">
        <v>0</v>
      </c>
      <c r="DH174" s="133">
        <v>0</v>
      </c>
      <c r="DI174" s="133">
        <v>0</v>
      </c>
      <c r="DJ174" s="133">
        <v>0</v>
      </c>
      <c r="DK174" s="133">
        <v>0</v>
      </c>
      <c r="DL174" s="133">
        <v>0</v>
      </c>
      <c r="DM174" s="133">
        <v>0</v>
      </c>
      <c r="DN174" s="133">
        <v>0</v>
      </c>
      <c r="DO174" s="133">
        <v>0</v>
      </c>
      <c r="DP174" s="133">
        <v>0</v>
      </c>
      <c r="DQ174" s="133">
        <v>0</v>
      </c>
    </row>
    <row r="175" spans="1:121" x14ac:dyDescent="0.2">
      <c r="A175" s="133" t="s">
        <v>151</v>
      </c>
      <c r="B175" s="133"/>
      <c r="C175" s="133">
        <v>0</v>
      </c>
      <c r="D175" s="133">
        <v>1</v>
      </c>
      <c r="E175" s="133">
        <v>0</v>
      </c>
      <c r="F175" s="133">
        <v>2</v>
      </c>
      <c r="G175" s="133">
        <v>0</v>
      </c>
      <c r="H175" s="133">
        <v>0</v>
      </c>
      <c r="I175" s="133">
        <v>0</v>
      </c>
      <c r="J175" s="133">
        <v>0</v>
      </c>
      <c r="K175" s="133">
        <v>0</v>
      </c>
      <c r="L175" s="133">
        <v>0</v>
      </c>
      <c r="M175" s="133">
        <v>1</v>
      </c>
      <c r="N175" s="133">
        <v>0</v>
      </c>
      <c r="O175" s="133">
        <v>1</v>
      </c>
      <c r="P175" s="133">
        <v>0</v>
      </c>
      <c r="Q175" s="133">
        <v>0</v>
      </c>
      <c r="R175" s="133">
        <v>0</v>
      </c>
      <c r="S175" s="133">
        <v>0</v>
      </c>
      <c r="T175" s="133">
        <v>0</v>
      </c>
      <c r="U175" s="133">
        <v>2</v>
      </c>
      <c r="V175" s="133">
        <v>0</v>
      </c>
      <c r="W175" s="133">
        <v>2</v>
      </c>
      <c r="X175" s="133">
        <v>1</v>
      </c>
      <c r="Y175" s="133">
        <v>0</v>
      </c>
      <c r="Z175" s="133">
        <v>0</v>
      </c>
      <c r="AA175" s="133">
        <v>1</v>
      </c>
      <c r="AB175" s="133">
        <v>0</v>
      </c>
      <c r="AC175" s="133">
        <v>0</v>
      </c>
      <c r="AD175" s="133">
        <v>0</v>
      </c>
      <c r="AE175" s="133">
        <v>0</v>
      </c>
      <c r="AF175" s="133">
        <v>1</v>
      </c>
      <c r="AG175" s="133">
        <v>0</v>
      </c>
      <c r="AH175" s="133">
        <v>0</v>
      </c>
      <c r="AI175" s="133">
        <v>0</v>
      </c>
      <c r="AJ175" s="133">
        <v>0</v>
      </c>
      <c r="AK175" s="133">
        <v>1</v>
      </c>
      <c r="AL175" s="133">
        <v>1</v>
      </c>
      <c r="AM175" s="133">
        <v>2</v>
      </c>
      <c r="AN175" s="133">
        <v>1</v>
      </c>
      <c r="AO175" s="133">
        <v>3</v>
      </c>
      <c r="AP175" s="133">
        <v>3</v>
      </c>
      <c r="AQ175" s="133">
        <v>4</v>
      </c>
      <c r="AR175" s="133">
        <v>0</v>
      </c>
      <c r="AS175" s="133">
        <v>0</v>
      </c>
      <c r="AT175" s="133">
        <v>2</v>
      </c>
      <c r="AU175" s="133">
        <v>1</v>
      </c>
      <c r="AV175" s="133">
        <v>5</v>
      </c>
      <c r="AW175" s="133">
        <v>1</v>
      </c>
      <c r="AX175" s="133">
        <v>5</v>
      </c>
      <c r="AY175" s="133">
        <v>8</v>
      </c>
      <c r="AZ175" s="133">
        <v>1</v>
      </c>
      <c r="BA175" s="133">
        <v>3</v>
      </c>
      <c r="BB175" s="133">
        <v>4</v>
      </c>
      <c r="BC175" s="133">
        <v>1</v>
      </c>
      <c r="BD175" s="133">
        <v>0</v>
      </c>
      <c r="BE175" s="133">
        <v>1</v>
      </c>
      <c r="BF175" s="133">
        <v>3</v>
      </c>
      <c r="BG175" s="133">
        <v>3</v>
      </c>
      <c r="BH175" s="133">
        <v>0</v>
      </c>
      <c r="BI175" s="133">
        <v>0</v>
      </c>
      <c r="BJ175" s="133">
        <v>1</v>
      </c>
      <c r="BK175" s="133">
        <v>1</v>
      </c>
      <c r="BL175" s="133">
        <v>3</v>
      </c>
      <c r="BM175" s="133">
        <v>2</v>
      </c>
      <c r="BN175" s="133">
        <v>4</v>
      </c>
      <c r="BO175" s="133">
        <v>0</v>
      </c>
      <c r="BP175" s="133">
        <v>2</v>
      </c>
      <c r="BQ175" s="133">
        <v>4</v>
      </c>
      <c r="BR175" s="133">
        <v>0</v>
      </c>
      <c r="BS175" s="133">
        <v>0</v>
      </c>
      <c r="BT175" s="133">
        <v>1</v>
      </c>
      <c r="BU175" s="133">
        <v>1</v>
      </c>
      <c r="BV175" s="133">
        <v>0</v>
      </c>
      <c r="BW175" s="133">
        <v>4</v>
      </c>
      <c r="BX175" s="133">
        <v>2</v>
      </c>
      <c r="BY175" s="133">
        <v>0</v>
      </c>
      <c r="BZ175" s="133">
        <v>4</v>
      </c>
      <c r="CA175" s="133">
        <v>4</v>
      </c>
      <c r="CB175" s="133">
        <v>1</v>
      </c>
      <c r="CC175" s="133">
        <v>3</v>
      </c>
      <c r="CD175" s="133">
        <v>0</v>
      </c>
      <c r="CE175" s="133">
        <v>1</v>
      </c>
      <c r="CF175" s="133">
        <v>1</v>
      </c>
      <c r="CG175" s="133">
        <v>3</v>
      </c>
      <c r="CH175" s="133">
        <v>0</v>
      </c>
      <c r="CI175" s="133">
        <v>2</v>
      </c>
      <c r="CJ175" s="133">
        <v>1</v>
      </c>
      <c r="CK175" s="133">
        <v>0</v>
      </c>
      <c r="CL175" s="133">
        <v>0</v>
      </c>
      <c r="CM175" s="133">
        <v>0</v>
      </c>
      <c r="CN175" s="133">
        <v>0</v>
      </c>
      <c r="CO175" s="133">
        <v>0</v>
      </c>
      <c r="CP175" s="133">
        <v>1</v>
      </c>
      <c r="CQ175" s="133">
        <v>3</v>
      </c>
      <c r="CR175" s="133">
        <v>2</v>
      </c>
      <c r="CS175" s="133">
        <v>1</v>
      </c>
      <c r="CT175" s="133">
        <v>0</v>
      </c>
      <c r="CU175" s="133">
        <v>2</v>
      </c>
      <c r="CV175" s="133">
        <v>4</v>
      </c>
      <c r="CW175" s="133">
        <v>1</v>
      </c>
      <c r="CX175" s="133">
        <v>2</v>
      </c>
      <c r="CY175" s="133">
        <v>3</v>
      </c>
      <c r="CZ175" s="133">
        <v>0</v>
      </c>
      <c r="DA175" s="133">
        <v>0</v>
      </c>
      <c r="DB175" s="133">
        <v>1</v>
      </c>
      <c r="DC175" s="133">
        <v>0</v>
      </c>
      <c r="DD175" s="133">
        <v>1</v>
      </c>
      <c r="DE175" s="133">
        <v>0</v>
      </c>
      <c r="DF175" s="133">
        <v>1</v>
      </c>
      <c r="DG175" s="133">
        <v>0</v>
      </c>
      <c r="DH175" s="133">
        <v>1</v>
      </c>
      <c r="DI175" s="133">
        <v>1</v>
      </c>
      <c r="DJ175" s="133">
        <v>0</v>
      </c>
      <c r="DK175" s="133">
        <v>0</v>
      </c>
      <c r="DL175" s="133">
        <v>2</v>
      </c>
      <c r="DM175" s="133">
        <v>1</v>
      </c>
      <c r="DN175" s="133">
        <v>1</v>
      </c>
      <c r="DO175" s="133">
        <v>3</v>
      </c>
      <c r="DP175" s="133">
        <v>2</v>
      </c>
      <c r="DQ175" s="133">
        <v>2</v>
      </c>
    </row>
    <row r="176" spans="1:121" x14ac:dyDescent="0.2">
      <c r="A176" s="133" t="s">
        <v>146</v>
      </c>
      <c r="B176" s="133"/>
      <c r="C176" s="133">
        <v>0</v>
      </c>
      <c r="D176" s="133">
        <v>0</v>
      </c>
      <c r="E176" s="133">
        <v>0</v>
      </c>
      <c r="F176" s="133">
        <v>0</v>
      </c>
      <c r="G176" s="133">
        <v>0</v>
      </c>
      <c r="H176" s="133">
        <v>0</v>
      </c>
      <c r="I176" s="133">
        <v>0</v>
      </c>
      <c r="J176" s="133">
        <v>0</v>
      </c>
      <c r="K176" s="133">
        <v>0</v>
      </c>
      <c r="L176" s="133">
        <v>0</v>
      </c>
      <c r="M176" s="133">
        <v>0</v>
      </c>
      <c r="N176" s="133">
        <v>0</v>
      </c>
      <c r="O176" s="133">
        <v>0</v>
      </c>
      <c r="P176" s="133">
        <v>0</v>
      </c>
      <c r="Q176" s="133">
        <v>0</v>
      </c>
      <c r="R176" s="133">
        <v>0</v>
      </c>
      <c r="S176" s="133">
        <v>0</v>
      </c>
      <c r="T176" s="133">
        <v>0</v>
      </c>
      <c r="U176" s="133">
        <v>0</v>
      </c>
      <c r="V176" s="133">
        <v>0</v>
      </c>
      <c r="W176" s="133">
        <v>0</v>
      </c>
      <c r="X176" s="133">
        <v>0</v>
      </c>
      <c r="Y176" s="133">
        <v>0</v>
      </c>
      <c r="Z176" s="133">
        <v>0</v>
      </c>
      <c r="AA176" s="133">
        <v>0</v>
      </c>
      <c r="AB176" s="133">
        <v>0</v>
      </c>
      <c r="AC176" s="133">
        <v>0</v>
      </c>
      <c r="AD176" s="133">
        <v>0</v>
      </c>
      <c r="AE176" s="133">
        <v>0</v>
      </c>
      <c r="AF176" s="133">
        <v>0</v>
      </c>
      <c r="AG176" s="133">
        <v>0</v>
      </c>
      <c r="AH176" s="133">
        <v>0</v>
      </c>
      <c r="AI176" s="133">
        <v>0</v>
      </c>
      <c r="AJ176" s="133">
        <v>0</v>
      </c>
      <c r="AK176" s="133">
        <v>0</v>
      </c>
      <c r="AL176" s="133">
        <v>0</v>
      </c>
      <c r="AM176" s="133">
        <v>0</v>
      </c>
      <c r="AN176" s="133">
        <v>0</v>
      </c>
      <c r="AO176" s="133">
        <v>0</v>
      </c>
      <c r="AP176" s="133">
        <v>0</v>
      </c>
      <c r="AQ176" s="133">
        <v>0</v>
      </c>
      <c r="AR176" s="133">
        <v>0</v>
      </c>
      <c r="AS176" s="133">
        <v>0</v>
      </c>
      <c r="AT176" s="133">
        <v>0</v>
      </c>
      <c r="AU176" s="133">
        <v>0</v>
      </c>
      <c r="AV176" s="133">
        <v>0</v>
      </c>
      <c r="AW176" s="133">
        <v>0</v>
      </c>
      <c r="AX176" s="133">
        <v>0</v>
      </c>
      <c r="AY176" s="133">
        <v>0</v>
      </c>
      <c r="AZ176" s="133">
        <v>0</v>
      </c>
      <c r="BA176" s="133">
        <v>0</v>
      </c>
      <c r="BB176" s="133">
        <v>0</v>
      </c>
      <c r="BC176" s="133">
        <v>0</v>
      </c>
      <c r="BD176" s="133">
        <v>0</v>
      </c>
      <c r="BE176" s="133">
        <v>0</v>
      </c>
      <c r="BF176" s="133">
        <v>0</v>
      </c>
      <c r="BG176" s="133">
        <v>0</v>
      </c>
      <c r="BH176" s="133">
        <v>0</v>
      </c>
      <c r="BI176" s="133">
        <v>0</v>
      </c>
      <c r="BJ176" s="133">
        <v>0</v>
      </c>
      <c r="BK176" s="133">
        <v>0</v>
      </c>
      <c r="BL176" s="133">
        <v>0</v>
      </c>
      <c r="BM176" s="133">
        <v>0</v>
      </c>
      <c r="BN176" s="133">
        <v>0</v>
      </c>
      <c r="BO176" s="133">
        <v>0</v>
      </c>
      <c r="BP176" s="133">
        <v>0</v>
      </c>
      <c r="BQ176" s="133">
        <v>0</v>
      </c>
      <c r="BR176" s="133">
        <v>0</v>
      </c>
      <c r="BS176" s="133">
        <v>0</v>
      </c>
      <c r="BT176" s="133">
        <v>0</v>
      </c>
      <c r="BU176" s="133">
        <v>0</v>
      </c>
      <c r="BV176" s="133">
        <v>0</v>
      </c>
      <c r="BW176" s="133">
        <v>0</v>
      </c>
      <c r="BX176" s="133">
        <v>0</v>
      </c>
      <c r="BY176" s="133">
        <v>0</v>
      </c>
      <c r="BZ176" s="133">
        <v>0</v>
      </c>
      <c r="CA176" s="133">
        <v>0</v>
      </c>
      <c r="CB176" s="133">
        <v>0</v>
      </c>
      <c r="CC176" s="133">
        <v>0</v>
      </c>
      <c r="CD176" s="133">
        <v>0</v>
      </c>
      <c r="CE176" s="133">
        <v>0</v>
      </c>
      <c r="CF176" s="133">
        <v>0</v>
      </c>
      <c r="CG176" s="133">
        <v>0</v>
      </c>
      <c r="CH176" s="133">
        <v>0</v>
      </c>
      <c r="CI176" s="133">
        <v>0</v>
      </c>
      <c r="CJ176" s="133">
        <v>0</v>
      </c>
      <c r="CK176" s="133">
        <v>0</v>
      </c>
      <c r="CL176" s="133">
        <v>0</v>
      </c>
      <c r="CM176" s="133">
        <v>0</v>
      </c>
      <c r="CN176" s="133">
        <v>0</v>
      </c>
      <c r="CO176" s="133">
        <v>0</v>
      </c>
      <c r="CP176" s="133">
        <v>0</v>
      </c>
      <c r="CQ176" s="133">
        <v>0</v>
      </c>
      <c r="CR176" s="133">
        <v>0</v>
      </c>
      <c r="CS176" s="133">
        <v>0</v>
      </c>
      <c r="CT176" s="133">
        <v>0</v>
      </c>
      <c r="CU176" s="133">
        <v>0</v>
      </c>
      <c r="CV176" s="133">
        <v>0</v>
      </c>
      <c r="CW176" s="133">
        <v>0</v>
      </c>
      <c r="CX176" s="133">
        <v>0</v>
      </c>
      <c r="CY176" s="133">
        <v>0</v>
      </c>
      <c r="CZ176" s="133">
        <v>0</v>
      </c>
      <c r="DA176" s="133">
        <v>0</v>
      </c>
      <c r="DB176" s="133">
        <v>0</v>
      </c>
      <c r="DC176" s="133">
        <v>0</v>
      </c>
      <c r="DD176" s="133">
        <v>0</v>
      </c>
      <c r="DE176" s="133">
        <v>0</v>
      </c>
      <c r="DF176" s="133">
        <v>0</v>
      </c>
      <c r="DG176" s="133">
        <v>17</v>
      </c>
      <c r="DH176" s="133">
        <v>0</v>
      </c>
      <c r="DI176" s="133">
        <v>0</v>
      </c>
      <c r="DJ176" s="133">
        <v>0</v>
      </c>
      <c r="DK176" s="133">
        <v>0</v>
      </c>
      <c r="DL176" s="133">
        <v>0</v>
      </c>
      <c r="DM176" s="133">
        <v>0</v>
      </c>
      <c r="DN176" s="133">
        <v>0</v>
      </c>
      <c r="DO176" s="133">
        <v>0</v>
      </c>
      <c r="DP176" s="133">
        <v>0</v>
      </c>
      <c r="DQ176" s="133">
        <v>0</v>
      </c>
    </row>
    <row r="177" spans="1:121" x14ac:dyDescent="0.2">
      <c r="A177" s="133" t="s">
        <v>144</v>
      </c>
      <c r="B177" s="133"/>
      <c r="C177" s="133">
        <v>0</v>
      </c>
      <c r="D177" s="133">
        <v>0</v>
      </c>
      <c r="E177" s="133">
        <v>1</v>
      </c>
      <c r="F177" s="133">
        <v>0</v>
      </c>
      <c r="G177" s="133">
        <v>0</v>
      </c>
      <c r="H177" s="133">
        <v>0</v>
      </c>
      <c r="I177" s="133">
        <v>0</v>
      </c>
      <c r="J177" s="133">
        <v>0</v>
      </c>
      <c r="K177" s="133">
        <v>1</v>
      </c>
      <c r="L177" s="133">
        <v>0</v>
      </c>
      <c r="M177" s="133">
        <v>0</v>
      </c>
      <c r="N177" s="133">
        <v>0</v>
      </c>
      <c r="O177" s="133">
        <v>0</v>
      </c>
      <c r="P177" s="133">
        <v>0</v>
      </c>
      <c r="Q177" s="133">
        <v>0</v>
      </c>
      <c r="R177" s="133">
        <v>0</v>
      </c>
      <c r="S177" s="133">
        <v>0</v>
      </c>
      <c r="T177" s="133">
        <v>0</v>
      </c>
      <c r="U177" s="133">
        <v>0</v>
      </c>
      <c r="V177" s="133">
        <v>0</v>
      </c>
      <c r="W177" s="133">
        <v>0</v>
      </c>
      <c r="X177" s="133">
        <v>0</v>
      </c>
      <c r="Y177" s="133">
        <v>0</v>
      </c>
      <c r="Z177" s="133">
        <v>0</v>
      </c>
      <c r="AA177" s="133">
        <v>0</v>
      </c>
      <c r="AB177" s="133">
        <v>0</v>
      </c>
      <c r="AC177" s="133">
        <v>0</v>
      </c>
      <c r="AD177" s="133">
        <v>0</v>
      </c>
      <c r="AE177" s="133">
        <v>0</v>
      </c>
      <c r="AF177" s="133">
        <v>0</v>
      </c>
      <c r="AG177" s="133">
        <v>0</v>
      </c>
      <c r="AH177" s="133">
        <v>0</v>
      </c>
      <c r="AI177" s="133">
        <v>0</v>
      </c>
      <c r="AJ177" s="133">
        <v>0</v>
      </c>
      <c r="AK177" s="133">
        <v>0</v>
      </c>
      <c r="AL177" s="133">
        <v>0</v>
      </c>
      <c r="AM177" s="133">
        <v>0</v>
      </c>
      <c r="AN177" s="133">
        <v>0</v>
      </c>
      <c r="AO177" s="133">
        <v>0</v>
      </c>
      <c r="AP177" s="133">
        <v>0</v>
      </c>
      <c r="AQ177" s="133">
        <v>0</v>
      </c>
      <c r="AR177" s="133">
        <v>0</v>
      </c>
      <c r="AS177" s="133">
        <v>0</v>
      </c>
      <c r="AT177" s="133">
        <v>0</v>
      </c>
      <c r="AU177" s="133">
        <v>0</v>
      </c>
      <c r="AV177" s="133">
        <v>0</v>
      </c>
      <c r="AW177" s="133">
        <v>0</v>
      </c>
      <c r="AX177" s="133">
        <v>0</v>
      </c>
      <c r="AY177" s="133">
        <v>0</v>
      </c>
      <c r="AZ177" s="133">
        <v>0</v>
      </c>
      <c r="BA177" s="133">
        <v>0</v>
      </c>
      <c r="BB177" s="133">
        <v>0</v>
      </c>
      <c r="BC177" s="133">
        <v>0</v>
      </c>
      <c r="BD177" s="133">
        <v>0</v>
      </c>
      <c r="BE177" s="133">
        <v>0</v>
      </c>
      <c r="BF177" s="133">
        <v>0</v>
      </c>
      <c r="BG177" s="133">
        <v>0</v>
      </c>
      <c r="BH177" s="133">
        <v>0</v>
      </c>
      <c r="BI177" s="133">
        <v>0</v>
      </c>
      <c r="BJ177" s="133">
        <v>0</v>
      </c>
      <c r="BK177" s="133">
        <v>0</v>
      </c>
      <c r="BL177" s="133">
        <v>0</v>
      </c>
      <c r="BM177" s="133">
        <v>0</v>
      </c>
      <c r="BN177" s="133">
        <v>0</v>
      </c>
      <c r="BO177" s="133">
        <v>0</v>
      </c>
      <c r="BP177" s="133">
        <v>0</v>
      </c>
      <c r="BQ177" s="133">
        <v>0</v>
      </c>
      <c r="BR177" s="133">
        <v>0</v>
      </c>
      <c r="BS177" s="133">
        <v>0</v>
      </c>
      <c r="BT177" s="133">
        <v>0</v>
      </c>
      <c r="BU177" s="133">
        <v>0</v>
      </c>
      <c r="BV177" s="133">
        <v>0</v>
      </c>
      <c r="BW177" s="133">
        <v>0</v>
      </c>
      <c r="BX177" s="133">
        <v>0</v>
      </c>
      <c r="BY177" s="133">
        <v>0</v>
      </c>
      <c r="BZ177" s="133">
        <v>0</v>
      </c>
      <c r="CA177" s="133">
        <v>0</v>
      </c>
      <c r="CB177" s="133">
        <v>0</v>
      </c>
      <c r="CC177" s="133">
        <v>0</v>
      </c>
      <c r="CD177" s="133">
        <v>0</v>
      </c>
      <c r="CE177" s="133">
        <v>0</v>
      </c>
      <c r="CF177" s="133">
        <v>0</v>
      </c>
      <c r="CG177" s="133">
        <v>0</v>
      </c>
      <c r="CH177" s="133">
        <v>0</v>
      </c>
      <c r="CI177" s="133">
        <v>0</v>
      </c>
      <c r="CJ177" s="133">
        <v>0</v>
      </c>
      <c r="CK177" s="133">
        <v>0</v>
      </c>
      <c r="CL177" s="133">
        <v>0</v>
      </c>
      <c r="CM177" s="133">
        <v>0</v>
      </c>
      <c r="CN177" s="133">
        <v>0</v>
      </c>
      <c r="CO177" s="133">
        <v>0</v>
      </c>
      <c r="CP177" s="133">
        <v>0</v>
      </c>
      <c r="CQ177" s="133">
        <v>0</v>
      </c>
      <c r="CR177" s="133">
        <v>0</v>
      </c>
      <c r="CS177" s="133">
        <v>0</v>
      </c>
      <c r="CT177" s="133">
        <v>0</v>
      </c>
      <c r="CU177" s="133">
        <v>0</v>
      </c>
      <c r="CV177" s="133">
        <v>0</v>
      </c>
      <c r="CW177" s="133">
        <v>0</v>
      </c>
      <c r="CX177" s="133">
        <v>0</v>
      </c>
      <c r="CY177" s="133">
        <v>0</v>
      </c>
      <c r="CZ177" s="133">
        <v>0</v>
      </c>
      <c r="DA177" s="133">
        <v>0</v>
      </c>
      <c r="DB177" s="133">
        <v>0</v>
      </c>
      <c r="DC177" s="133">
        <v>0</v>
      </c>
      <c r="DD177" s="133">
        <v>0</v>
      </c>
      <c r="DE177" s="133">
        <v>0</v>
      </c>
      <c r="DF177" s="133">
        <v>0</v>
      </c>
      <c r="DG177" s="133">
        <v>0</v>
      </c>
      <c r="DH177" s="133">
        <v>0</v>
      </c>
      <c r="DI177" s="133">
        <v>0</v>
      </c>
      <c r="DJ177" s="133">
        <v>0</v>
      </c>
      <c r="DK177" s="133">
        <v>0</v>
      </c>
      <c r="DL177" s="133">
        <v>0</v>
      </c>
      <c r="DM177" s="133">
        <v>0</v>
      </c>
      <c r="DN177" s="133">
        <v>0</v>
      </c>
      <c r="DO177" s="133">
        <v>0</v>
      </c>
      <c r="DP177" s="133">
        <v>0</v>
      </c>
      <c r="DQ177" s="133">
        <v>0</v>
      </c>
    </row>
    <row r="178" spans="1:121" x14ac:dyDescent="0.2">
      <c r="A178" s="133" t="s">
        <v>145</v>
      </c>
      <c r="B178" s="133"/>
      <c r="C178" s="133">
        <v>0</v>
      </c>
      <c r="D178" s="133">
        <v>0</v>
      </c>
      <c r="E178" s="133">
        <v>0</v>
      </c>
      <c r="F178" s="133">
        <v>0</v>
      </c>
      <c r="G178" s="133">
        <v>0</v>
      </c>
      <c r="H178" s="133">
        <v>0</v>
      </c>
      <c r="I178" s="133">
        <v>0</v>
      </c>
      <c r="J178" s="133">
        <v>0</v>
      </c>
      <c r="K178" s="133">
        <v>0</v>
      </c>
      <c r="L178" s="133">
        <v>0</v>
      </c>
      <c r="M178" s="133">
        <v>0</v>
      </c>
      <c r="N178" s="133">
        <v>0</v>
      </c>
      <c r="O178" s="133">
        <v>0</v>
      </c>
      <c r="P178" s="133">
        <v>0</v>
      </c>
      <c r="Q178" s="133">
        <v>0</v>
      </c>
      <c r="R178" s="133">
        <v>0</v>
      </c>
      <c r="S178" s="133">
        <v>0</v>
      </c>
      <c r="T178" s="133">
        <v>0</v>
      </c>
      <c r="U178" s="133">
        <v>0</v>
      </c>
      <c r="V178" s="133">
        <v>0</v>
      </c>
      <c r="W178" s="133">
        <v>0</v>
      </c>
      <c r="X178" s="133">
        <v>0</v>
      </c>
      <c r="Y178" s="133">
        <v>0</v>
      </c>
      <c r="Z178" s="133">
        <v>0</v>
      </c>
      <c r="AA178" s="133">
        <v>0</v>
      </c>
      <c r="AB178" s="133">
        <v>0</v>
      </c>
      <c r="AC178" s="133">
        <v>0</v>
      </c>
      <c r="AD178" s="133">
        <v>0</v>
      </c>
      <c r="AE178" s="133">
        <v>0</v>
      </c>
      <c r="AF178" s="133">
        <v>0</v>
      </c>
      <c r="AG178" s="133">
        <v>0</v>
      </c>
      <c r="AH178" s="133">
        <v>0</v>
      </c>
      <c r="AI178" s="133">
        <v>0</v>
      </c>
      <c r="AJ178" s="133">
        <v>0</v>
      </c>
      <c r="AK178" s="133">
        <v>0</v>
      </c>
      <c r="AL178" s="133">
        <v>0</v>
      </c>
      <c r="AM178" s="133">
        <v>0</v>
      </c>
      <c r="AN178" s="133">
        <v>0</v>
      </c>
      <c r="AO178" s="133">
        <v>0</v>
      </c>
      <c r="AP178" s="133">
        <v>0</v>
      </c>
      <c r="AQ178" s="133">
        <v>0</v>
      </c>
      <c r="AR178" s="133">
        <v>0</v>
      </c>
      <c r="AS178" s="133">
        <v>0</v>
      </c>
      <c r="AT178" s="133">
        <v>0</v>
      </c>
      <c r="AU178" s="133">
        <v>0</v>
      </c>
      <c r="AV178" s="133">
        <v>0</v>
      </c>
      <c r="AW178" s="133">
        <v>0</v>
      </c>
      <c r="AX178" s="133">
        <v>0</v>
      </c>
      <c r="AY178" s="133">
        <v>0</v>
      </c>
      <c r="AZ178" s="133">
        <v>0</v>
      </c>
      <c r="BA178" s="133">
        <v>0</v>
      </c>
      <c r="BB178" s="133">
        <v>0</v>
      </c>
      <c r="BC178" s="133">
        <v>0</v>
      </c>
      <c r="BD178" s="133">
        <v>0</v>
      </c>
      <c r="BE178" s="133">
        <v>0</v>
      </c>
      <c r="BF178" s="133">
        <v>0</v>
      </c>
      <c r="BG178" s="133">
        <v>0</v>
      </c>
      <c r="BH178" s="133">
        <v>0</v>
      </c>
      <c r="BI178" s="133">
        <v>0</v>
      </c>
      <c r="BJ178" s="133">
        <v>0</v>
      </c>
      <c r="BK178" s="133">
        <v>0</v>
      </c>
      <c r="BL178" s="133">
        <v>0</v>
      </c>
      <c r="BM178" s="133">
        <v>0</v>
      </c>
      <c r="BN178" s="133">
        <v>0</v>
      </c>
      <c r="BO178" s="133">
        <v>0</v>
      </c>
      <c r="BP178" s="133">
        <v>0</v>
      </c>
      <c r="BQ178" s="133">
        <v>0</v>
      </c>
      <c r="BR178" s="133">
        <v>0</v>
      </c>
      <c r="BS178" s="133">
        <v>0</v>
      </c>
      <c r="BT178" s="133">
        <v>0</v>
      </c>
      <c r="BU178" s="133">
        <v>0</v>
      </c>
      <c r="BV178" s="133">
        <v>0</v>
      </c>
      <c r="BW178" s="133">
        <v>0</v>
      </c>
      <c r="BX178" s="133">
        <v>0</v>
      </c>
      <c r="BY178" s="133">
        <v>0</v>
      </c>
      <c r="BZ178" s="133">
        <v>0</v>
      </c>
      <c r="CA178" s="133">
        <v>0</v>
      </c>
      <c r="CB178" s="133">
        <v>0</v>
      </c>
      <c r="CC178" s="133">
        <v>0</v>
      </c>
      <c r="CD178" s="133">
        <v>0</v>
      </c>
      <c r="CE178" s="133">
        <v>0</v>
      </c>
      <c r="CF178" s="133">
        <v>0</v>
      </c>
      <c r="CG178" s="133">
        <v>0</v>
      </c>
      <c r="CH178" s="133">
        <v>0</v>
      </c>
      <c r="CI178" s="133">
        <v>0</v>
      </c>
      <c r="CJ178" s="133">
        <v>0</v>
      </c>
      <c r="CK178" s="133">
        <v>0</v>
      </c>
      <c r="CL178" s="133">
        <v>0</v>
      </c>
      <c r="CM178" s="133">
        <v>0</v>
      </c>
      <c r="CN178" s="133">
        <v>0</v>
      </c>
      <c r="CO178" s="133">
        <v>0</v>
      </c>
      <c r="CP178" s="133">
        <v>0</v>
      </c>
      <c r="CQ178" s="133">
        <v>0</v>
      </c>
      <c r="CR178" s="133">
        <v>0</v>
      </c>
      <c r="CS178" s="133">
        <v>0</v>
      </c>
      <c r="CT178" s="133">
        <v>0</v>
      </c>
      <c r="CU178" s="133">
        <v>0</v>
      </c>
      <c r="CV178" s="133">
        <v>0</v>
      </c>
      <c r="CW178" s="133">
        <v>0</v>
      </c>
      <c r="CX178" s="133">
        <v>0</v>
      </c>
      <c r="CY178" s="133">
        <v>0</v>
      </c>
      <c r="CZ178" s="133">
        <v>0</v>
      </c>
      <c r="DA178" s="133">
        <v>0</v>
      </c>
      <c r="DB178" s="133">
        <v>0</v>
      </c>
      <c r="DC178" s="133">
        <v>0</v>
      </c>
      <c r="DD178" s="133">
        <v>0</v>
      </c>
      <c r="DE178" s="133">
        <v>0</v>
      </c>
      <c r="DF178" s="133">
        <v>0</v>
      </c>
      <c r="DG178" s="133">
        <v>4</v>
      </c>
      <c r="DH178" s="133">
        <v>0</v>
      </c>
      <c r="DI178" s="133">
        <v>0</v>
      </c>
      <c r="DJ178" s="133">
        <v>0</v>
      </c>
      <c r="DK178" s="133">
        <v>0</v>
      </c>
      <c r="DL178" s="133">
        <v>0</v>
      </c>
      <c r="DM178" s="133">
        <v>0</v>
      </c>
      <c r="DN178" s="133">
        <v>0</v>
      </c>
      <c r="DO178" s="133">
        <v>0</v>
      </c>
      <c r="DP178" s="133">
        <v>0</v>
      </c>
      <c r="DQ178" s="133">
        <v>0</v>
      </c>
    </row>
    <row r="179" spans="1:121" x14ac:dyDescent="0.2">
      <c r="A179" s="133" t="s">
        <v>167</v>
      </c>
      <c r="B179" s="133"/>
      <c r="C179" s="133">
        <v>4</v>
      </c>
      <c r="D179" s="133">
        <v>9</v>
      </c>
      <c r="E179" s="133">
        <v>9</v>
      </c>
      <c r="F179" s="133">
        <v>4</v>
      </c>
      <c r="G179" s="133">
        <v>11</v>
      </c>
      <c r="H179" s="133">
        <v>0</v>
      </c>
      <c r="I179" s="133">
        <v>2</v>
      </c>
      <c r="J179" s="133">
        <v>0</v>
      </c>
      <c r="K179" s="133">
        <v>0</v>
      </c>
      <c r="L179" s="133">
        <v>0</v>
      </c>
      <c r="M179" s="133">
        <v>5</v>
      </c>
      <c r="N179" s="133">
        <v>0</v>
      </c>
      <c r="O179" s="133">
        <v>3</v>
      </c>
      <c r="P179" s="133">
        <v>1</v>
      </c>
      <c r="Q179" s="133">
        <v>0</v>
      </c>
      <c r="R179" s="133">
        <v>1</v>
      </c>
      <c r="S179" s="133">
        <v>0</v>
      </c>
      <c r="T179" s="133">
        <v>1</v>
      </c>
      <c r="U179" s="133">
        <v>1</v>
      </c>
      <c r="V179" s="133">
        <v>1</v>
      </c>
      <c r="W179" s="133">
        <v>4</v>
      </c>
      <c r="X179" s="133">
        <v>6</v>
      </c>
      <c r="Y179" s="133">
        <v>1</v>
      </c>
      <c r="Z179" s="133">
        <v>4</v>
      </c>
      <c r="AA179" s="133">
        <v>2</v>
      </c>
      <c r="AB179" s="133">
        <v>6</v>
      </c>
      <c r="AC179" s="133">
        <v>4</v>
      </c>
      <c r="AD179" s="133">
        <v>9</v>
      </c>
      <c r="AE179" s="133">
        <v>3</v>
      </c>
      <c r="AF179" s="133">
        <v>10</v>
      </c>
      <c r="AG179" s="133">
        <v>3</v>
      </c>
      <c r="AH179" s="133">
        <v>5</v>
      </c>
      <c r="AI179" s="133">
        <v>3</v>
      </c>
      <c r="AJ179" s="133">
        <v>5</v>
      </c>
      <c r="AK179" s="133">
        <v>2</v>
      </c>
      <c r="AL179" s="133">
        <v>4</v>
      </c>
      <c r="AM179" s="133">
        <v>0</v>
      </c>
      <c r="AN179" s="133">
        <v>0</v>
      </c>
      <c r="AO179" s="133">
        <v>0</v>
      </c>
      <c r="AP179" s="133">
        <v>0</v>
      </c>
      <c r="AQ179" s="133">
        <v>0</v>
      </c>
      <c r="AR179" s="133">
        <v>5</v>
      </c>
      <c r="AS179" s="133">
        <v>0</v>
      </c>
      <c r="AT179" s="133">
        <v>0</v>
      </c>
      <c r="AU179" s="133">
        <v>0</v>
      </c>
      <c r="AV179" s="133">
        <v>0</v>
      </c>
      <c r="AW179" s="133">
        <v>7</v>
      </c>
      <c r="AX179" s="133">
        <v>0</v>
      </c>
      <c r="AY179" s="133">
        <v>0</v>
      </c>
      <c r="AZ179" s="133">
        <v>3</v>
      </c>
      <c r="BA179" s="133">
        <v>0</v>
      </c>
      <c r="BB179" s="133">
        <v>0</v>
      </c>
      <c r="BC179" s="133">
        <v>0</v>
      </c>
      <c r="BD179" s="133">
        <v>0</v>
      </c>
      <c r="BE179" s="133">
        <v>0</v>
      </c>
      <c r="BF179" s="133">
        <v>0</v>
      </c>
      <c r="BG179" s="133">
        <v>0</v>
      </c>
      <c r="BH179" s="133">
        <v>0</v>
      </c>
      <c r="BI179" s="133">
        <v>0</v>
      </c>
      <c r="BJ179" s="133">
        <v>0</v>
      </c>
      <c r="BK179" s="133">
        <v>0</v>
      </c>
      <c r="BL179" s="133">
        <v>0</v>
      </c>
      <c r="BM179" s="133">
        <v>0</v>
      </c>
      <c r="BN179" s="133">
        <v>0</v>
      </c>
      <c r="BO179" s="133">
        <v>0</v>
      </c>
      <c r="BP179" s="133">
        <v>0</v>
      </c>
      <c r="BQ179" s="133">
        <v>0</v>
      </c>
      <c r="BR179" s="133">
        <v>0</v>
      </c>
      <c r="BS179" s="133">
        <v>0</v>
      </c>
      <c r="BT179" s="133">
        <v>0</v>
      </c>
      <c r="BU179" s="133">
        <v>0</v>
      </c>
      <c r="BV179" s="133">
        <v>2</v>
      </c>
      <c r="BW179" s="133">
        <v>0</v>
      </c>
      <c r="BX179" s="133">
        <v>0</v>
      </c>
      <c r="BY179" s="133">
        <v>0</v>
      </c>
      <c r="BZ179" s="133">
        <v>0</v>
      </c>
      <c r="CA179" s="133">
        <v>0</v>
      </c>
      <c r="CB179" s="133">
        <v>7</v>
      </c>
      <c r="CC179" s="133">
        <v>0</v>
      </c>
      <c r="CD179" s="133">
        <v>0</v>
      </c>
      <c r="CE179" s="133">
        <v>0</v>
      </c>
      <c r="CF179" s="133">
        <v>0</v>
      </c>
      <c r="CG179" s="133">
        <v>0</v>
      </c>
      <c r="CH179" s="133">
        <v>0</v>
      </c>
      <c r="CI179" s="133">
        <v>0</v>
      </c>
      <c r="CJ179" s="133">
        <v>0</v>
      </c>
      <c r="CK179" s="133">
        <v>0</v>
      </c>
      <c r="CL179" s="133">
        <v>0</v>
      </c>
      <c r="CM179" s="133">
        <v>0</v>
      </c>
      <c r="CN179" s="133">
        <v>0</v>
      </c>
      <c r="CO179" s="133">
        <v>0</v>
      </c>
      <c r="CP179" s="133">
        <v>0</v>
      </c>
      <c r="CQ179" s="133">
        <v>0</v>
      </c>
      <c r="CR179" s="133">
        <v>0</v>
      </c>
      <c r="CS179" s="133">
        <v>0</v>
      </c>
      <c r="CT179" s="133">
        <v>2</v>
      </c>
      <c r="CU179" s="133">
        <v>0</v>
      </c>
      <c r="CV179" s="133">
        <v>0</v>
      </c>
      <c r="CW179" s="133">
        <v>0</v>
      </c>
      <c r="CX179" s="133">
        <v>0</v>
      </c>
      <c r="CY179" s="133">
        <v>0</v>
      </c>
      <c r="CZ179" s="133">
        <v>0</v>
      </c>
      <c r="DA179" s="133">
        <v>0</v>
      </c>
      <c r="DB179" s="133">
        <v>0</v>
      </c>
      <c r="DC179" s="133">
        <v>0</v>
      </c>
      <c r="DD179" s="133">
        <v>0</v>
      </c>
      <c r="DE179" s="133">
        <v>3</v>
      </c>
      <c r="DF179" s="133">
        <v>0</v>
      </c>
      <c r="DG179" s="133">
        <v>0</v>
      </c>
      <c r="DH179" s="133">
        <v>0</v>
      </c>
      <c r="DI179" s="133">
        <v>1</v>
      </c>
      <c r="DJ179" s="133">
        <v>2</v>
      </c>
      <c r="DK179" s="133">
        <v>2</v>
      </c>
      <c r="DL179" s="133">
        <v>0</v>
      </c>
      <c r="DM179" s="133">
        <v>0</v>
      </c>
      <c r="DN179" s="133">
        <v>0</v>
      </c>
      <c r="DO179" s="133">
        <v>0</v>
      </c>
      <c r="DP179" s="133">
        <v>0</v>
      </c>
      <c r="DQ179" s="133">
        <v>0</v>
      </c>
    </row>
    <row r="180" spans="1:121" x14ac:dyDescent="0.2">
      <c r="A180" s="133" t="s">
        <v>159</v>
      </c>
      <c r="B180" s="133"/>
      <c r="C180" s="133">
        <v>0</v>
      </c>
      <c r="D180" s="133">
        <v>0</v>
      </c>
      <c r="E180" s="133">
        <v>0</v>
      </c>
      <c r="F180" s="133">
        <v>0</v>
      </c>
      <c r="G180" s="133">
        <v>0</v>
      </c>
      <c r="H180" s="133">
        <v>0</v>
      </c>
      <c r="I180" s="133">
        <v>0</v>
      </c>
      <c r="J180" s="133">
        <v>0</v>
      </c>
      <c r="K180" s="133">
        <v>0</v>
      </c>
      <c r="L180" s="133">
        <v>1</v>
      </c>
      <c r="M180" s="133">
        <v>1</v>
      </c>
      <c r="N180" s="133">
        <v>0</v>
      </c>
      <c r="O180" s="133">
        <v>0</v>
      </c>
      <c r="P180" s="133">
        <v>0</v>
      </c>
      <c r="Q180" s="133">
        <v>0</v>
      </c>
      <c r="R180" s="133">
        <v>0</v>
      </c>
      <c r="S180" s="133">
        <v>0</v>
      </c>
      <c r="T180" s="133">
        <v>0</v>
      </c>
      <c r="U180" s="133">
        <v>0</v>
      </c>
      <c r="V180" s="133">
        <v>0</v>
      </c>
      <c r="W180" s="133">
        <v>0</v>
      </c>
      <c r="X180" s="133">
        <v>0</v>
      </c>
      <c r="Y180" s="133">
        <v>0</v>
      </c>
      <c r="Z180" s="133">
        <v>0</v>
      </c>
      <c r="AA180" s="133">
        <v>0</v>
      </c>
      <c r="AB180" s="133">
        <v>0</v>
      </c>
      <c r="AC180" s="133">
        <v>0</v>
      </c>
      <c r="AD180" s="133">
        <v>0</v>
      </c>
      <c r="AE180" s="133">
        <v>0</v>
      </c>
      <c r="AF180" s="133">
        <v>0</v>
      </c>
      <c r="AG180" s="133">
        <v>0</v>
      </c>
      <c r="AH180" s="133">
        <v>0</v>
      </c>
      <c r="AI180" s="133">
        <v>0</v>
      </c>
      <c r="AJ180" s="133">
        <v>0</v>
      </c>
      <c r="AK180" s="133">
        <v>0</v>
      </c>
      <c r="AL180" s="133">
        <v>0</v>
      </c>
      <c r="AM180" s="133">
        <v>0</v>
      </c>
      <c r="AN180" s="133">
        <v>0</v>
      </c>
      <c r="AO180" s="133">
        <v>0</v>
      </c>
      <c r="AP180" s="133">
        <v>0</v>
      </c>
      <c r="AQ180" s="133">
        <v>0</v>
      </c>
      <c r="AR180" s="133">
        <v>0</v>
      </c>
      <c r="AS180" s="133">
        <v>0</v>
      </c>
      <c r="AT180" s="133">
        <v>0</v>
      </c>
      <c r="AU180" s="133">
        <v>0</v>
      </c>
      <c r="AV180" s="133">
        <v>0</v>
      </c>
      <c r="AW180" s="133">
        <v>0</v>
      </c>
      <c r="AX180" s="133">
        <v>0</v>
      </c>
      <c r="AY180" s="133">
        <v>0</v>
      </c>
      <c r="AZ180" s="133">
        <v>0</v>
      </c>
      <c r="BA180" s="133">
        <v>0</v>
      </c>
      <c r="BB180" s="133">
        <v>0</v>
      </c>
      <c r="BC180" s="133">
        <v>0</v>
      </c>
      <c r="BD180" s="133">
        <v>0</v>
      </c>
      <c r="BE180" s="133">
        <v>0</v>
      </c>
      <c r="BF180" s="133">
        <v>0</v>
      </c>
      <c r="BG180" s="133">
        <v>0</v>
      </c>
      <c r="BH180" s="133">
        <v>0</v>
      </c>
      <c r="BI180" s="133">
        <v>0</v>
      </c>
      <c r="BJ180" s="133">
        <v>0</v>
      </c>
      <c r="BK180" s="133">
        <v>0</v>
      </c>
      <c r="BL180" s="133">
        <v>0</v>
      </c>
      <c r="BM180" s="133">
        <v>0</v>
      </c>
      <c r="BN180" s="133">
        <v>0</v>
      </c>
      <c r="BO180" s="133">
        <v>0</v>
      </c>
      <c r="BP180" s="133">
        <v>0</v>
      </c>
      <c r="BQ180" s="133">
        <v>0</v>
      </c>
      <c r="BR180" s="133">
        <v>0</v>
      </c>
      <c r="BS180" s="133">
        <v>0</v>
      </c>
      <c r="BT180" s="133">
        <v>0</v>
      </c>
      <c r="BU180" s="133">
        <v>0</v>
      </c>
      <c r="BV180" s="133">
        <v>1</v>
      </c>
      <c r="BW180" s="133">
        <v>0</v>
      </c>
      <c r="BX180" s="133">
        <v>0</v>
      </c>
      <c r="BY180" s="133">
        <v>0</v>
      </c>
      <c r="BZ180" s="133">
        <v>0</v>
      </c>
      <c r="CA180" s="133">
        <v>0</v>
      </c>
      <c r="CB180" s="133">
        <v>0</v>
      </c>
      <c r="CC180" s="133">
        <v>0</v>
      </c>
      <c r="CD180" s="133">
        <v>0</v>
      </c>
      <c r="CE180" s="133">
        <v>0</v>
      </c>
      <c r="CF180" s="133">
        <v>0</v>
      </c>
      <c r="CG180" s="133">
        <v>0</v>
      </c>
      <c r="CH180" s="133">
        <v>0</v>
      </c>
      <c r="CI180" s="133">
        <v>0</v>
      </c>
      <c r="CJ180" s="133">
        <v>0</v>
      </c>
      <c r="CK180" s="133">
        <v>0</v>
      </c>
      <c r="CL180" s="133">
        <v>0</v>
      </c>
      <c r="CM180" s="133">
        <v>0</v>
      </c>
      <c r="CN180" s="133">
        <v>0</v>
      </c>
      <c r="CO180" s="133">
        <v>0</v>
      </c>
      <c r="CP180" s="133">
        <v>0</v>
      </c>
      <c r="CQ180" s="133">
        <v>0</v>
      </c>
      <c r="CR180" s="133">
        <v>0</v>
      </c>
      <c r="CS180" s="133">
        <v>0</v>
      </c>
      <c r="CT180" s="133">
        <v>0</v>
      </c>
      <c r="CU180" s="133">
        <v>0</v>
      </c>
      <c r="CV180" s="133">
        <v>0</v>
      </c>
      <c r="CW180" s="133">
        <v>0</v>
      </c>
      <c r="CX180" s="133">
        <v>0</v>
      </c>
      <c r="CY180" s="133">
        <v>0</v>
      </c>
      <c r="CZ180" s="133">
        <v>0</v>
      </c>
      <c r="DA180" s="133">
        <v>0</v>
      </c>
      <c r="DB180" s="133">
        <v>0</v>
      </c>
      <c r="DC180" s="133">
        <v>0</v>
      </c>
      <c r="DD180" s="133">
        <v>0</v>
      </c>
      <c r="DE180" s="133">
        <v>0</v>
      </c>
      <c r="DF180" s="133">
        <v>0</v>
      </c>
      <c r="DG180" s="133">
        <v>0</v>
      </c>
      <c r="DH180" s="133">
        <v>0</v>
      </c>
      <c r="DI180" s="133">
        <v>0</v>
      </c>
      <c r="DJ180" s="133">
        <v>0</v>
      </c>
      <c r="DK180" s="133">
        <v>0</v>
      </c>
      <c r="DL180" s="133">
        <v>0</v>
      </c>
      <c r="DM180" s="133">
        <v>0</v>
      </c>
      <c r="DN180" s="133">
        <v>0</v>
      </c>
      <c r="DO180" s="133">
        <v>0</v>
      </c>
      <c r="DP180" s="133">
        <v>0</v>
      </c>
      <c r="DQ180" s="133">
        <v>0</v>
      </c>
    </row>
    <row r="181" spans="1:121" x14ac:dyDescent="0.2">
      <c r="A181" s="133" t="s">
        <v>153</v>
      </c>
      <c r="B181" s="133"/>
      <c r="C181" s="133">
        <v>0</v>
      </c>
      <c r="D181" s="133">
        <v>0</v>
      </c>
      <c r="E181" s="133">
        <v>0</v>
      </c>
      <c r="F181" s="133">
        <v>0</v>
      </c>
      <c r="G181" s="133">
        <v>0</v>
      </c>
      <c r="H181" s="133">
        <v>0</v>
      </c>
      <c r="I181" s="133">
        <v>0</v>
      </c>
      <c r="J181" s="133">
        <v>0</v>
      </c>
      <c r="K181" s="133">
        <v>1</v>
      </c>
      <c r="L181" s="133">
        <v>0</v>
      </c>
      <c r="M181" s="133">
        <v>0</v>
      </c>
      <c r="N181" s="133">
        <v>0</v>
      </c>
      <c r="O181" s="133">
        <v>0</v>
      </c>
      <c r="P181" s="133">
        <v>0</v>
      </c>
      <c r="Q181" s="133">
        <v>0</v>
      </c>
      <c r="R181" s="133">
        <v>0</v>
      </c>
      <c r="S181" s="133">
        <v>0</v>
      </c>
      <c r="T181" s="133">
        <v>0</v>
      </c>
      <c r="U181" s="133">
        <v>1</v>
      </c>
      <c r="V181" s="133">
        <v>0</v>
      </c>
      <c r="W181" s="133">
        <v>0</v>
      </c>
      <c r="X181" s="133">
        <v>0</v>
      </c>
      <c r="Y181" s="133">
        <v>0</v>
      </c>
      <c r="Z181" s="133">
        <v>0</v>
      </c>
      <c r="AA181" s="133">
        <v>0</v>
      </c>
      <c r="AB181" s="133">
        <v>0</v>
      </c>
      <c r="AC181" s="133">
        <v>0</v>
      </c>
      <c r="AD181" s="133">
        <v>1</v>
      </c>
      <c r="AE181" s="133">
        <v>0</v>
      </c>
      <c r="AF181" s="133">
        <v>3</v>
      </c>
      <c r="AG181" s="133">
        <v>0</v>
      </c>
      <c r="AH181" s="133">
        <v>0</v>
      </c>
      <c r="AI181" s="133">
        <v>0</v>
      </c>
      <c r="AJ181" s="133">
        <v>0</v>
      </c>
      <c r="AK181" s="133">
        <v>0</v>
      </c>
      <c r="AL181" s="133">
        <v>0</v>
      </c>
      <c r="AM181" s="133">
        <v>1</v>
      </c>
      <c r="AN181" s="133">
        <v>2</v>
      </c>
      <c r="AO181" s="133">
        <v>1</v>
      </c>
      <c r="AP181" s="133">
        <v>1</v>
      </c>
      <c r="AQ181" s="133">
        <v>0</v>
      </c>
      <c r="AR181" s="133">
        <v>0</v>
      </c>
      <c r="AS181" s="133">
        <v>4</v>
      </c>
      <c r="AT181" s="133">
        <v>1</v>
      </c>
      <c r="AU181" s="133">
        <v>2</v>
      </c>
      <c r="AV181" s="133">
        <v>3</v>
      </c>
      <c r="AW181" s="133">
        <v>0</v>
      </c>
      <c r="AX181" s="133">
        <v>6</v>
      </c>
      <c r="AY181" s="133">
        <v>11</v>
      </c>
      <c r="AZ181" s="133">
        <v>0</v>
      </c>
      <c r="BA181" s="133">
        <v>2</v>
      </c>
      <c r="BB181" s="133">
        <v>3</v>
      </c>
      <c r="BC181" s="133">
        <v>4</v>
      </c>
      <c r="BD181" s="133">
        <v>4</v>
      </c>
      <c r="BE181" s="133">
        <v>0</v>
      </c>
      <c r="BF181" s="133">
        <v>3</v>
      </c>
      <c r="BG181" s="133">
        <v>4</v>
      </c>
      <c r="BH181" s="133">
        <v>1</v>
      </c>
      <c r="BI181" s="133">
        <v>0</v>
      </c>
      <c r="BJ181" s="133">
        <v>1</v>
      </c>
      <c r="BK181" s="133">
        <v>2</v>
      </c>
      <c r="BL181" s="133">
        <v>1</v>
      </c>
      <c r="BM181" s="133">
        <v>0</v>
      </c>
      <c r="BN181" s="133">
        <v>1</v>
      </c>
      <c r="BO181" s="133">
        <v>1</v>
      </c>
      <c r="BP181" s="133">
        <v>0</v>
      </c>
      <c r="BQ181" s="133">
        <v>0</v>
      </c>
      <c r="BR181" s="133">
        <v>2</v>
      </c>
      <c r="BS181" s="133">
        <v>0</v>
      </c>
      <c r="BT181" s="133">
        <v>1</v>
      </c>
      <c r="BU181" s="133">
        <v>3</v>
      </c>
      <c r="BV181" s="133">
        <v>0</v>
      </c>
      <c r="BW181" s="133">
        <v>2</v>
      </c>
      <c r="BX181" s="133">
        <v>3</v>
      </c>
      <c r="BY181" s="133">
        <v>1</v>
      </c>
      <c r="BZ181" s="133">
        <v>0</v>
      </c>
      <c r="CA181" s="133">
        <v>3</v>
      </c>
      <c r="CB181" s="133">
        <v>0</v>
      </c>
      <c r="CC181" s="133">
        <v>1</v>
      </c>
      <c r="CD181" s="133">
        <v>1</v>
      </c>
      <c r="CE181" s="133">
        <v>0</v>
      </c>
      <c r="CF181" s="133">
        <v>1</v>
      </c>
      <c r="CG181" s="133">
        <v>1</v>
      </c>
      <c r="CH181" s="133">
        <v>1</v>
      </c>
      <c r="CI181" s="133">
        <v>1</v>
      </c>
      <c r="CJ181" s="133">
        <v>1</v>
      </c>
      <c r="CK181" s="133">
        <v>0</v>
      </c>
      <c r="CL181" s="133">
        <v>1</v>
      </c>
      <c r="CM181" s="133">
        <v>2</v>
      </c>
      <c r="CN181" s="133">
        <v>1</v>
      </c>
      <c r="CO181" s="133">
        <v>2</v>
      </c>
      <c r="CP181" s="133">
        <v>1</v>
      </c>
      <c r="CQ181" s="133">
        <v>1</v>
      </c>
      <c r="CR181" s="133">
        <v>3</v>
      </c>
      <c r="CS181" s="133">
        <v>2</v>
      </c>
      <c r="CT181" s="133">
        <v>0</v>
      </c>
      <c r="CU181" s="133">
        <v>0</v>
      </c>
      <c r="CV181" s="133">
        <v>1</v>
      </c>
      <c r="CW181" s="133">
        <v>0</v>
      </c>
      <c r="CX181" s="133">
        <v>0</v>
      </c>
      <c r="CY181" s="133">
        <v>2</v>
      </c>
      <c r="CZ181" s="133">
        <v>0</v>
      </c>
      <c r="DA181" s="133">
        <v>3</v>
      </c>
      <c r="DB181" s="133">
        <v>1</v>
      </c>
      <c r="DC181" s="133">
        <v>0</v>
      </c>
      <c r="DD181" s="133">
        <v>0</v>
      </c>
      <c r="DE181" s="133">
        <v>0</v>
      </c>
      <c r="DF181" s="133">
        <v>0</v>
      </c>
      <c r="DG181" s="133">
        <v>0</v>
      </c>
      <c r="DH181" s="133">
        <v>0</v>
      </c>
      <c r="DI181" s="133">
        <v>0</v>
      </c>
      <c r="DJ181" s="133">
        <v>0</v>
      </c>
      <c r="DK181" s="133">
        <v>0</v>
      </c>
      <c r="DL181" s="133">
        <v>0</v>
      </c>
      <c r="DM181" s="133">
        <v>0</v>
      </c>
      <c r="DN181" s="133">
        <v>0</v>
      </c>
      <c r="DO181" s="133">
        <v>0</v>
      </c>
      <c r="DP181" s="133">
        <v>0</v>
      </c>
      <c r="DQ181" s="133">
        <v>0</v>
      </c>
    </row>
    <row r="182" spans="1:121" x14ac:dyDescent="0.2">
      <c r="A182" s="133" t="s">
        <v>154</v>
      </c>
      <c r="B182" s="133"/>
      <c r="C182" s="133">
        <v>0</v>
      </c>
      <c r="D182" s="133">
        <v>1</v>
      </c>
      <c r="E182" s="133">
        <v>0</v>
      </c>
      <c r="F182" s="133">
        <v>7</v>
      </c>
      <c r="G182" s="133">
        <v>0</v>
      </c>
      <c r="H182" s="133">
        <v>0</v>
      </c>
      <c r="I182" s="133">
        <v>1</v>
      </c>
      <c r="J182" s="133">
        <v>0</v>
      </c>
      <c r="K182" s="133">
        <v>0</v>
      </c>
      <c r="L182" s="133">
        <v>0</v>
      </c>
      <c r="M182" s="133">
        <v>0</v>
      </c>
      <c r="N182" s="133">
        <v>0</v>
      </c>
      <c r="O182" s="133">
        <v>0</v>
      </c>
      <c r="P182" s="133">
        <v>0</v>
      </c>
      <c r="Q182" s="133">
        <v>0</v>
      </c>
      <c r="R182" s="133">
        <v>0</v>
      </c>
      <c r="S182" s="133">
        <v>0</v>
      </c>
      <c r="T182" s="133">
        <v>0</v>
      </c>
      <c r="U182" s="133">
        <v>0</v>
      </c>
      <c r="V182" s="133">
        <v>0</v>
      </c>
      <c r="W182" s="133">
        <v>0</v>
      </c>
      <c r="X182" s="133">
        <v>0</v>
      </c>
      <c r="Y182" s="133">
        <v>0</v>
      </c>
      <c r="Z182" s="133">
        <v>0</v>
      </c>
      <c r="AA182" s="133">
        <v>0</v>
      </c>
      <c r="AB182" s="133">
        <v>0</v>
      </c>
      <c r="AC182" s="133">
        <v>0</v>
      </c>
      <c r="AD182" s="133">
        <v>0</v>
      </c>
      <c r="AE182" s="133">
        <v>0</v>
      </c>
      <c r="AF182" s="133">
        <v>0</v>
      </c>
      <c r="AG182" s="133">
        <v>0</v>
      </c>
      <c r="AH182" s="133">
        <v>0</v>
      </c>
      <c r="AI182" s="133">
        <v>0</v>
      </c>
      <c r="AJ182" s="133">
        <v>0</v>
      </c>
      <c r="AK182" s="133">
        <v>0</v>
      </c>
      <c r="AL182" s="133">
        <v>0</v>
      </c>
      <c r="AM182" s="133">
        <v>1</v>
      </c>
      <c r="AN182" s="133">
        <v>0</v>
      </c>
      <c r="AO182" s="133">
        <v>2</v>
      </c>
      <c r="AP182" s="133">
        <v>0</v>
      </c>
      <c r="AQ182" s="133">
        <v>0</v>
      </c>
      <c r="AR182" s="133">
        <v>0</v>
      </c>
      <c r="AS182" s="133">
        <v>0</v>
      </c>
      <c r="AT182" s="133">
        <v>0</v>
      </c>
      <c r="AU182" s="133">
        <v>1</v>
      </c>
      <c r="AV182" s="133">
        <v>0</v>
      </c>
      <c r="AW182" s="133">
        <v>0</v>
      </c>
      <c r="AX182" s="133">
        <v>0</v>
      </c>
      <c r="AY182" s="133">
        <v>1</v>
      </c>
      <c r="AZ182" s="133">
        <v>1</v>
      </c>
      <c r="BA182" s="133">
        <v>1</v>
      </c>
      <c r="BB182" s="133">
        <v>0</v>
      </c>
      <c r="BC182" s="133">
        <v>0</v>
      </c>
      <c r="BD182" s="133">
        <v>0</v>
      </c>
      <c r="BE182" s="133">
        <v>0</v>
      </c>
      <c r="BF182" s="133">
        <v>0</v>
      </c>
      <c r="BG182" s="133">
        <v>0</v>
      </c>
      <c r="BH182" s="133">
        <v>0</v>
      </c>
      <c r="BI182" s="133">
        <v>0</v>
      </c>
      <c r="BJ182" s="133">
        <v>0</v>
      </c>
      <c r="BK182" s="133">
        <v>0</v>
      </c>
      <c r="BL182" s="133">
        <v>0</v>
      </c>
      <c r="BM182" s="133">
        <v>0</v>
      </c>
      <c r="BN182" s="133">
        <v>0</v>
      </c>
      <c r="BO182" s="133">
        <v>0</v>
      </c>
      <c r="BP182" s="133">
        <v>1</v>
      </c>
      <c r="BQ182" s="133">
        <v>0</v>
      </c>
      <c r="BR182" s="133">
        <v>0</v>
      </c>
      <c r="BS182" s="133">
        <v>0</v>
      </c>
      <c r="BT182" s="133">
        <v>0</v>
      </c>
      <c r="BU182" s="133">
        <v>0</v>
      </c>
      <c r="BV182" s="133">
        <v>0</v>
      </c>
      <c r="BW182" s="133">
        <v>0</v>
      </c>
      <c r="BX182" s="133">
        <v>0</v>
      </c>
      <c r="BY182" s="133">
        <v>0</v>
      </c>
      <c r="BZ182" s="133">
        <v>0</v>
      </c>
      <c r="CA182" s="133">
        <v>1</v>
      </c>
      <c r="CB182" s="133">
        <v>0</v>
      </c>
      <c r="CC182" s="133">
        <v>0</v>
      </c>
      <c r="CD182" s="133">
        <v>0</v>
      </c>
      <c r="CE182" s="133">
        <v>0</v>
      </c>
      <c r="CF182" s="133">
        <v>0</v>
      </c>
      <c r="CG182" s="133">
        <v>0</v>
      </c>
      <c r="CH182" s="133">
        <v>0</v>
      </c>
      <c r="CI182" s="133">
        <v>0</v>
      </c>
      <c r="CJ182" s="133">
        <v>0</v>
      </c>
      <c r="CK182" s="133">
        <v>0</v>
      </c>
      <c r="CL182" s="133">
        <v>0</v>
      </c>
      <c r="CM182" s="133">
        <v>0</v>
      </c>
      <c r="CN182" s="133">
        <v>0</v>
      </c>
      <c r="CO182" s="133">
        <v>0</v>
      </c>
      <c r="CP182" s="133">
        <v>0</v>
      </c>
      <c r="CQ182" s="133">
        <v>0</v>
      </c>
      <c r="CR182" s="133">
        <v>0</v>
      </c>
      <c r="CS182" s="133">
        <v>0</v>
      </c>
      <c r="CT182" s="133">
        <v>0</v>
      </c>
      <c r="CU182" s="133">
        <v>0</v>
      </c>
      <c r="CV182" s="133">
        <v>0</v>
      </c>
      <c r="CW182" s="133">
        <v>0</v>
      </c>
      <c r="CX182" s="133">
        <v>0</v>
      </c>
      <c r="CY182" s="133">
        <v>0</v>
      </c>
      <c r="CZ182" s="133">
        <v>0</v>
      </c>
      <c r="DA182" s="133">
        <v>0</v>
      </c>
      <c r="DB182" s="133">
        <v>0</v>
      </c>
      <c r="DC182" s="133">
        <v>0</v>
      </c>
      <c r="DD182" s="133">
        <v>1</v>
      </c>
      <c r="DE182" s="133">
        <v>0</v>
      </c>
      <c r="DF182" s="133">
        <v>0</v>
      </c>
      <c r="DG182" s="133">
        <v>0</v>
      </c>
      <c r="DH182" s="133">
        <v>0</v>
      </c>
      <c r="DI182" s="133">
        <v>0</v>
      </c>
      <c r="DJ182" s="133">
        <v>0</v>
      </c>
      <c r="DK182" s="133">
        <v>0</v>
      </c>
      <c r="DL182" s="133">
        <v>0</v>
      </c>
      <c r="DM182" s="133">
        <v>0</v>
      </c>
      <c r="DN182" s="133">
        <v>0</v>
      </c>
      <c r="DO182" s="133">
        <v>0</v>
      </c>
      <c r="DP182" s="133">
        <v>0</v>
      </c>
      <c r="DQ182" s="133">
        <v>0</v>
      </c>
    </row>
    <row r="183" spans="1:121" x14ac:dyDescent="0.2">
      <c r="A183" s="133" t="s">
        <v>61</v>
      </c>
      <c r="B183" s="133"/>
      <c r="C183" s="133">
        <v>0</v>
      </c>
      <c r="D183" s="133">
        <v>0</v>
      </c>
      <c r="E183" s="133">
        <v>0</v>
      </c>
      <c r="F183" s="133">
        <v>0</v>
      </c>
      <c r="G183" s="133">
        <v>0</v>
      </c>
      <c r="H183" s="133">
        <v>0</v>
      </c>
      <c r="I183" s="133">
        <v>1</v>
      </c>
      <c r="J183" s="133">
        <v>0</v>
      </c>
      <c r="K183" s="133">
        <v>0</v>
      </c>
      <c r="L183" s="133">
        <v>0</v>
      </c>
      <c r="M183" s="133">
        <v>0</v>
      </c>
      <c r="N183" s="133">
        <v>0</v>
      </c>
      <c r="O183" s="133">
        <v>0</v>
      </c>
      <c r="P183" s="133">
        <v>0</v>
      </c>
      <c r="Q183" s="133">
        <v>0</v>
      </c>
      <c r="R183" s="133">
        <v>0</v>
      </c>
      <c r="S183" s="133">
        <v>0</v>
      </c>
      <c r="T183" s="133">
        <v>0</v>
      </c>
      <c r="U183" s="133">
        <v>0</v>
      </c>
      <c r="V183" s="133">
        <v>0</v>
      </c>
      <c r="W183" s="133">
        <v>0</v>
      </c>
      <c r="X183" s="133">
        <v>0</v>
      </c>
      <c r="Y183" s="133">
        <v>0</v>
      </c>
      <c r="Z183" s="133">
        <v>0</v>
      </c>
      <c r="AA183" s="133">
        <v>0</v>
      </c>
      <c r="AB183" s="133">
        <v>0</v>
      </c>
      <c r="AC183" s="133">
        <v>0</v>
      </c>
      <c r="AD183" s="133">
        <v>0</v>
      </c>
      <c r="AE183" s="133">
        <v>0</v>
      </c>
      <c r="AF183" s="133">
        <v>0</v>
      </c>
      <c r="AG183" s="133">
        <v>0</v>
      </c>
      <c r="AH183" s="133">
        <v>0</v>
      </c>
      <c r="AI183" s="133">
        <v>0</v>
      </c>
      <c r="AJ183" s="133">
        <v>0</v>
      </c>
      <c r="AK183" s="133">
        <v>0</v>
      </c>
      <c r="AL183" s="133">
        <v>0</v>
      </c>
      <c r="AM183" s="133">
        <v>1</v>
      </c>
      <c r="AN183" s="133">
        <v>4</v>
      </c>
      <c r="AO183" s="133">
        <v>0</v>
      </c>
      <c r="AP183" s="133">
        <v>0</v>
      </c>
      <c r="AQ183" s="133">
        <v>1</v>
      </c>
      <c r="AR183" s="133">
        <v>0</v>
      </c>
      <c r="AS183" s="133">
        <v>0</v>
      </c>
      <c r="AT183" s="133">
        <v>0</v>
      </c>
      <c r="AU183" s="133">
        <v>2</v>
      </c>
      <c r="AV183" s="133">
        <v>1</v>
      </c>
      <c r="AW183" s="133">
        <v>0</v>
      </c>
      <c r="AX183" s="133">
        <v>0</v>
      </c>
      <c r="AY183" s="133">
        <v>1</v>
      </c>
      <c r="AZ183" s="133">
        <v>0</v>
      </c>
      <c r="BA183" s="133">
        <v>0</v>
      </c>
      <c r="BB183" s="133">
        <v>0</v>
      </c>
      <c r="BC183" s="133">
        <v>1</v>
      </c>
      <c r="BD183" s="133">
        <v>1</v>
      </c>
      <c r="BE183" s="133">
        <v>1</v>
      </c>
      <c r="BF183" s="133">
        <v>0</v>
      </c>
      <c r="BG183" s="133">
        <v>2</v>
      </c>
      <c r="BH183" s="133">
        <v>0</v>
      </c>
      <c r="BI183" s="133">
        <v>0</v>
      </c>
      <c r="BJ183" s="133">
        <v>0</v>
      </c>
      <c r="BK183" s="133">
        <v>1</v>
      </c>
      <c r="BL183" s="133">
        <v>1</v>
      </c>
      <c r="BM183" s="133">
        <v>0</v>
      </c>
      <c r="BN183" s="133">
        <v>0</v>
      </c>
      <c r="BO183" s="133">
        <v>0</v>
      </c>
      <c r="BP183" s="133">
        <v>0</v>
      </c>
      <c r="BQ183" s="133">
        <v>1</v>
      </c>
      <c r="BR183" s="133">
        <v>0</v>
      </c>
      <c r="BS183" s="133">
        <v>0</v>
      </c>
      <c r="BT183" s="133">
        <v>0</v>
      </c>
      <c r="BU183" s="133">
        <v>0</v>
      </c>
      <c r="BV183" s="133">
        <v>0</v>
      </c>
      <c r="BW183" s="133">
        <v>0</v>
      </c>
      <c r="BX183" s="133">
        <v>0</v>
      </c>
      <c r="BY183" s="133">
        <v>0</v>
      </c>
      <c r="BZ183" s="133">
        <v>0</v>
      </c>
      <c r="CA183" s="133">
        <v>0</v>
      </c>
      <c r="CB183" s="133">
        <v>0</v>
      </c>
      <c r="CC183" s="133">
        <v>0</v>
      </c>
      <c r="CD183" s="133">
        <v>2</v>
      </c>
      <c r="CE183" s="133">
        <v>0</v>
      </c>
      <c r="CF183" s="133">
        <v>1</v>
      </c>
      <c r="CG183" s="133">
        <v>0</v>
      </c>
      <c r="CH183" s="133">
        <v>1</v>
      </c>
      <c r="CI183" s="133">
        <v>1</v>
      </c>
      <c r="CJ183" s="133">
        <v>1</v>
      </c>
      <c r="CK183" s="133">
        <v>0</v>
      </c>
      <c r="CL183" s="133">
        <v>2</v>
      </c>
      <c r="CM183" s="133">
        <v>5</v>
      </c>
      <c r="CN183" s="133">
        <v>2</v>
      </c>
      <c r="CO183" s="133">
        <v>1</v>
      </c>
      <c r="CP183" s="133">
        <v>0</v>
      </c>
      <c r="CQ183" s="133">
        <v>0</v>
      </c>
      <c r="CR183" s="133">
        <v>2</v>
      </c>
      <c r="CS183" s="133">
        <v>0</v>
      </c>
      <c r="CT183" s="133">
        <v>0</v>
      </c>
      <c r="CU183" s="133">
        <v>0</v>
      </c>
      <c r="CV183" s="133">
        <v>0</v>
      </c>
      <c r="CW183" s="133">
        <v>0</v>
      </c>
      <c r="CX183" s="133">
        <v>0</v>
      </c>
      <c r="CY183" s="133">
        <v>0</v>
      </c>
      <c r="CZ183" s="133">
        <v>0</v>
      </c>
      <c r="DA183" s="133">
        <v>0</v>
      </c>
      <c r="DB183" s="133">
        <v>0</v>
      </c>
      <c r="DC183" s="133">
        <v>0</v>
      </c>
      <c r="DD183" s="133">
        <v>0</v>
      </c>
      <c r="DE183" s="133">
        <v>0</v>
      </c>
      <c r="DF183" s="133">
        <v>0</v>
      </c>
      <c r="DG183" s="133">
        <v>0</v>
      </c>
      <c r="DH183" s="133">
        <v>0</v>
      </c>
      <c r="DI183" s="133">
        <v>2</v>
      </c>
      <c r="DJ183" s="133">
        <v>0</v>
      </c>
      <c r="DK183" s="133">
        <v>1</v>
      </c>
      <c r="DL183" s="133">
        <v>0</v>
      </c>
      <c r="DM183" s="133">
        <v>0</v>
      </c>
      <c r="DN183" s="133">
        <v>0</v>
      </c>
      <c r="DO183" s="133">
        <v>0</v>
      </c>
      <c r="DP183" s="133">
        <v>1</v>
      </c>
      <c r="DQ183" s="133">
        <v>1</v>
      </c>
    </row>
    <row r="184" spans="1:121" x14ac:dyDescent="0.2">
      <c r="A184" s="133" t="s">
        <v>156</v>
      </c>
      <c r="B184" s="133"/>
      <c r="C184" s="133">
        <v>0</v>
      </c>
      <c r="D184" s="133">
        <v>0</v>
      </c>
      <c r="E184" s="133">
        <v>0</v>
      </c>
      <c r="F184" s="133">
        <v>0</v>
      </c>
      <c r="G184" s="133">
        <v>0</v>
      </c>
      <c r="H184" s="133">
        <v>0</v>
      </c>
      <c r="I184" s="133">
        <v>0</v>
      </c>
      <c r="J184" s="133">
        <v>0</v>
      </c>
      <c r="K184" s="133">
        <v>0</v>
      </c>
      <c r="L184" s="133">
        <v>0</v>
      </c>
      <c r="M184" s="133">
        <v>0</v>
      </c>
      <c r="N184" s="133">
        <v>0</v>
      </c>
      <c r="O184" s="133">
        <v>0</v>
      </c>
      <c r="P184" s="133">
        <v>0</v>
      </c>
      <c r="Q184" s="133">
        <v>0</v>
      </c>
      <c r="R184" s="133">
        <v>0</v>
      </c>
      <c r="S184" s="133">
        <v>0</v>
      </c>
      <c r="T184" s="133">
        <v>1</v>
      </c>
      <c r="U184" s="133">
        <v>0</v>
      </c>
      <c r="V184" s="133">
        <v>0</v>
      </c>
      <c r="W184" s="133">
        <v>0</v>
      </c>
      <c r="X184" s="133">
        <v>0</v>
      </c>
      <c r="Y184" s="133">
        <v>0</v>
      </c>
      <c r="Z184" s="133">
        <v>0</v>
      </c>
      <c r="AA184" s="133">
        <v>0</v>
      </c>
      <c r="AB184" s="133">
        <v>0</v>
      </c>
      <c r="AC184" s="133">
        <v>0</v>
      </c>
      <c r="AD184" s="133">
        <v>0</v>
      </c>
      <c r="AE184" s="133">
        <v>1</v>
      </c>
      <c r="AF184" s="133">
        <v>0</v>
      </c>
      <c r="AG184" s="133">
        <v>0</v>
      </c>
      <c r="AH184" s="133">
        <v>0</v>
      </c>
      <c r="AI184" s="133">
        <v>0</v>
      </c>
      <c r="AJ184" s="133">
        <v>0</v>
      </c>
      <c r="AK184" s="133">
        <v>0</v>
      </c>
      <c r="AL184" s="133">
        <v>0</v>
      </c>
      <c r="AM184" s="133">
        <v>0</v>
      </c>
      <c r="AN184" s="133">
        <v>0</v>
      </c>
      <c r="AO184" s="133">
        <v>0</v>
      </c>
      <c r="AP184" s="133">
        <v>0</v>
      </c>
      <c r="AQ184" s="133">
        <v>0</v>
      </c>
      <c r="AR184" s="133">
        <v>0</v>
      </c>
      <c r="AS184" s="133">
        <v>0</v>
      </c>
      <c r="AT184" s="133">
        <v>0</v>
      </c>
      <c r="AU184" s="133">
        <v>0</v>
      </c>
      <c r="AV184" s="133">
        <v>0</v>
      </c>
      <c r="AW184" s="133">
        <v>0</v>
      </c>
      <c r="AX184" s="133">
        <v>0</v>
      </c>
      <c r="AY184" s="133">
        <v>0</v>
      </c>
      <c r="AZ184" s="133">
        <v>0</v>
      </c>
      <c r="BA184" s="133">
        <v>0</v>
      </c>
      <c r="BB184" s="133">
        <v>0</v>
      </c>
      <c r="BC184" s="133">
        <v>0</v>
      </c>
      <c r="BD184" s="133">
        <v>0</v>
      </c>
      <c r="BE184" s="133">
        <v>0</v>
      </c>
      <c r="BF184" s="133">
        <v>0</v>
      </c>
      <c r="BG184" s="133">
        <v>0</v>
      </c>
      <c r="BH184" s="133">
        <v>0</v>
      </c>
      <c r="BI184" s="133">
        <v>0</v>
      </c>
      <c r="BJ184" s="133">
        <v>0</v>
      </c>
      <c r="BK184" s="133">
        <v>0</v>
      </c>
      <c r="BL184" s="133">
        <v>0</v>
      </c>
      <c r="BM184" s="133">
        <v>0</v>
      </c>
      <c r="BN184" s="133">
        <v>0</v>
      </c>
      <c r="BO184" s="133">
        <v>0</v>
      </c>
      <c r="BP184" s="133">
        <v>0</v>
      </c>
      <c r="BQ184" s="133">
        <v>0</v>
      </c>
      <c r="BR184" s="133">
        <v>0</v>
      </c>
      <c r="BS184" s="133">
        <v>0</v>
      </c>
      <c r="BT184" s="133">
        <v>0</v>
      </c>
      <c r="BU184" s="133">
        <v>0</v>
      </c>
      <c r="BV184" s="133">
        <v>0</v>
      </c>
      <c r="BW184" s="133">
        <v>0</v>
      </c>
      <c r="BX184" s="133">
        <v>0</v>
      </c>
      <c r="BY184" s="133">
        <v>0</v>
      </c>
      <c r="BZ184" s="133">
        <v>0</v>
      </c>
      <c r="CA184" s="133">
        <v>0</v>
      </c>
      <c r="CB184" s="133">
        <v>0</v>
      </c>
      <c r="CC184" s="133">
        <v>0</v>
      </c>
      <c r="CD184" s="133">
        <v>0</v>
      </c>
      <c r="CE184" s="133">
        <v>0</v>
      </c>
      <c r="CF184" s="133">
        <v>0</v>
      </c>
      <c r="CG184" s="133">
        <v>0</v>
      </c>
      <c r="CH184" s="133">
        <v>0</v>
      </c>
      <c r="CI184" s="133">
        <v>0</v>
      </c>
      <c r="CJ184" s="133">
        <v>0</v>
      </c>
      <c r="CK184" s="133">
        <v>0</v>
      </c>
      <c r="CL184" s="133">
        <v>0</v>
      </c>
      <c r="CM184" s="133">
        <v>0</v>
      </c>
      <c r="CN184" s="133">
        <v>0</v>
      </c>
      <c r="CO184" s="133">
        <v>0</v>
      </c>
      <c r="CP184" s="133">
        <v>0</v>
      </c>
      <c r="CQ184" s="133">
        <v>0</v>
      </c>
      <c r="CR184" s="133">
        <v>0</v>
      </c>
      <c r="CS184" s="133">
        <v>0</v>
      </c>
      <c r="CT184" s="133">
        <v>0</v>
      </c>
      <c r="CU184" s="133">
        <v>0</v>
      </c>
      <c r="CV184" s="133">
        <v>0</v>
      </c>
      <c r="CW184" s="133">
        <v>0</v>
      </c>
      <c r="CX184" s="133">
        <v>0</v>
      </c>
      <c r="CY184" s="133">
        <v>0</v>
      </c>
      <c r="CZ184" s="133">
        <v>0</v>
      </c>
      <c r="DA184" s="133">
        <v>0</v>
      </c>
      <c r="DB184" s="133">
        <v>0</v>
      </c>
      <c r="DC184" s="133">
        <v>0</v>
      </c>
      <c r="DD184" s="133">
        <v>0</v>
      </c>
      <c r="DE184" s="133">
        <v>0</v>
      </c>
      <c r="DF184" s="133">
        <v>0</v>
      </c>
      <c r="DG184" s="133">
        <v>0</v>
      </c>
      <c r="DH184" s="133">
        <v>0</v>
      </c>
      <c r="DI184" s="133">
        <v>0</v>
      </c>
      <c r="DJ184" s="133">
        <v>0</v>
      </c>
      <c r="DK184" s="133">
        <v>0</v>
      </c>
      <c r="DL184" s="133">
        <v>0</v>
      </c>
      <c r="DM184" s="133">
        <v>0</v>
      </c>
      <c r="DN184" s="133">
        <v>0</v>
      </c>
      <c r="DO184" s="133">
        <v>0</v>
      </c>
      <c r="DP184" s="133">
        <v>0</v>
      </c>
      <c r="DQ184" s="133">
        <v>0</v>
      </c>
    </row>
    <row r="185" spans="1:121" x14ac:dyDescent="0.2">
      <c r="A185" s="133" t="s">
        <v>390</v>
      </c>
      <c r="B185" s="133"/>
      <c r="C185" s="133">
        <v>0</v>
      </c>
      <c r="D185" s="133">
        <v>0</v>
      </c>
      <c r="E185" s="133">
        <v>0</v>
      </c>
      <c r="F185" s="133">
        <v>0</v>
      </c>
      <c r="G185" s="133">
        <v>0</v>
      </c>
      <c r="H185" s="133">
        <v>0</v>
      </c>
      <c r="I185" s="133">
        <v>0</v>
      </c>
      <c r="J185" s="133">
        <v>0</v>
      </c>
      <c r="K185" s="133">
        <v>0</v>
      </c>
      <c r="L185" s="133">
        <v>0</v>
      </c>
      <c r="M185" s="133">
        <v>0</v>
      </c>
      <c r="N185" s="133">
        <v>0</v>
      </c>
      <c r="O185" s="133">
        <v>0</v>
      </c>
      <c r="P185" s="133">
        <v>0</v>
      </c>
      <c r="Q185" s="133">
        <v>0</v>
      </c>
      <c r="R185" s="133">
        <v>0</v>
      </c>
      <c r="S185" s="133">
        <v>0</v>
      </c>
      <c r="T185" s="133">
        <v>0</v>
      </c>
      <c r="U185" s="133">
        <v>0</v>
      </c>
      <c r="V185" s="133">
        <v>0</v>
      </c>
      <c r="W185" s="133">
        <v>0</v>
      </c>
      <c r="X185" s="133">
        <v>0</v>
      </c>
      <c r="Y185" s="133">
        <v>0</v>
      </c>
      <c r="Z185" s="133">
        <v>0</v>
      </c>
      <c r="AA185" s="133">
        <v>0</v>
      </c>
      <c r="AB185" s="133">
        <v>0</v>
      </c>
      <c r="AC185" s="133">
        <v>0</v>
      </c>
      <c r="AD185" s="133">
        <v>0</v>
      </c>
      <c r="AE185" s="133">
        <v>0</v>
      </c>
      <c r="AF185" s="133">
        <v>0</v>
      </c>
      <c r="AG185" s="133">
        <v>0</v>
      </c>
      <c r="AH185" s="133">
        <v>0</v>
      </c>
      <c r="AI185" s="133">
        <v>0</v>
      </c>
      <c r="AJ185" s="133">
        <v>0</v>
      </c>
      <c r="AK185" s="133">
        <v>0</v>
      </c>
      <c r="AL185" s="133">
        <v>0</v>
      </c>
      <c r="AM185" s="133">
        <v>2</v>
      </c>
      <c r="AN185" s="133">
        <v>0</v>
      </c>
      <c r="AO185" s="133">
        <v>0</v>
      </c>
      <c r="AP185" s="133">
        <v>0</v>
      </c>
      <c r="AQ185" s="133">
        <v>0</v>
      </c>
      <c r="AR185" s="133">
        <v>0</v>
      </c>
      <c r="AS185" s="133">
        <v>0</v>
      </c>
      <c r="AT185" s="133">
        <v>0</v>
      </c>
      <c r="AU185" s="133">
        <v>0</v>
      </c>
      <c r="AV185" s="133">
        <v>0</v>
      </c>
      <c r="AW185" s="133">
        <v>0</v>
      </c>
      <c r="AX185" s="133">
        <v>1</v>
      </c>
      <c r="AY185" s="133">
        <v>0</v>
      </c>
      <c r="AZ185" s="133">
        <v>0</v>
      </c>
      <c r="BA185" s="133">
        <v>0</v>
      </c>
      <c r="BB185" s="133">
        <v>0</v>
      </c>
      <c r="BC185" s="133">
        <v>0</v>
      </c>
      <c r="BD185" s="133">
        <v>0</v>
      </c>
      <c r="BE185" s="133">
        <v>0</v>
      </c>
      <c r="BF185" s="133">
        <v>0</v>
      </c>
      <c r="BG185" s="133">
        <v>1</v>
      </c>
      <c r="BH185" s="133">
        <v>0</v>
      </c>
      <c r="BI185" s="133">
        <v>0</v>
      </c>
      <c r="BJ185" s="133">
        <v>0</v>
      </c>
      <c r="BK185" s="133">
        <v>1</v>
      </c>
      <c r="BL185" s="133">
        <v>0</v>
      </c>
      <c r="BM185" s="133">
        <v>0</v>
      </c>
      <c r="BN185" s="133">
        <v>0</v>
      </c>
      <c r="BO185" s="133">
        <v>0</v>
      </c>
      <c r="BP185" s="133">
        <v>0</v>
      </c>
      <c r="BQ185" s="133">
        <v>0</v>
      </c>
      <c r="BR185" s="133">
        <v>1</v>
      </c>
      <c r="BS185" s="133">
        <v>0</v>
      </c>
      <c r="BT185" s="133">
        <v>0</v>
      </c>
      <c r="BU185" s="133">
        <v>0</v>
      </c>
      <c r="BV185" s="133">
        <v>0</v>
      </c>
      <c r="BW185" s="133">
        <v>0</v>
      </c>
      <c r="BX185" s="133">
        <v>0</v>
      </c>
      <c r="BY185" s="133">
        <v>0</v>
      </c>
      <c r="BZ185" s="133">
        <v>0</v>
      </c>
      <c r="CA185" s="133">
        <v>0</v>
      </c>
      <c r="CB185" s="133">
        <v>0</v>
      </c>
      <c r="CC185" s="133">
        <v>0</v>
      </c>
      <c r="CD185" s="133">
        <v>0</v>
      </c>
      <c r="CE185" s="133">
        <v>0</v>
      </c>
      <c r="CF185" s="133">
        <v>0</v>
      </c>
      <c r="CG185" s="133">
        <v>0</v>
      </c>
      <c r="CH185" s="133">
        <v>0</v>
      </c>
      <c r="CI185" s="133">
        <v>0</v>
      </c>
      <c r="CJ185" s="133">
        <v>0</v>
      </c>
      <c r="CK185" s="133">
        <v>0</v>
      </c>
      <c r="CL185" s="133">
        <v>0</v>
      </c>
      <c r="CM185" s="133">
        <v>0</v>
      </c>
      <c r="CN185" s="133">
        <v>0</v>
      </c>
      <c r="CO185" s="133">
        <v>0</v>
      </c>
      <c r="CP185" s="133">
        <v>0</v>
      </c>
      <c r="CQ185" s="133">
        <v>0</v>
      </c>
      <c r="CR185" s="133">
        <v>0</v>
      </c>
      <c r="CS185" s="133">
        <v>0</v>
      </c>
      <c r="CT185" s="133">
        <v>0</v>
      </c>
      <c r="CU185" s="133">
        <v>0</v>
      </c>
      <c r="CV185" s="133">
        <v>1</v>
      </c>
      <c r="CW185" s="133">
        <v>0</v>
      </c>
      <c r="CX185" s="133">
        <v>0</v>
      </c>
      <c r="CY185" s="133">
        <v>0</v>
      </c>
      <c r="CZ185" s="133">
        <v>0</v>
      </c>
      <c r="DA185" s="133">
        <v>0</v>
      </c>
      <c r="DB185" s="133">
        <v>0</v>
      </c>
      <c r="DC185" s="133">
        <v>0</v>
      </c>
      <c r="DD185" s="133">
        <v>0</v>
      </c>
      <c r="DE185" s="133">
        <v>0</v>
      </c>
      <c r="DF185" s="133">
        <v>0</v>
      </c>
      <c r="DG185" s="133">
        <v>0</v>
      </c>
      <c r="DH185" s="133">
        <v>0</v>
      </c>
      <c r="DI185" s="133">
        <v>0</v>
      </c>
      <c r="DJ185" s="133">
        <v>0</v>
      </c>
      <c r="DK185" s="133">
        <v>0</v>
      </c>
      <c r="DL185" s="133">
        <v>0</v>
      </c>
      <c r="DM185" s="133">
        <v>0</v>
      </c>
      <c r="DN185" s="133">
        <v>0</v>
      </c>
      <c r="DO185" s="133">
        <v>0</v>
      </c>
      <c r="DP185" s="133">
        <v>0</v>
      </c>
      <c r="DQ185" s="133">
        <v>0</v>
      </c>
    </row>
    <row r="186" spans="1:121" x14ac:dyDescent="0.2">
      <c r="A186" s="133" t="s">
        <v>157</v>
      </c>
      <c r="B186" s="133"/>
      <c r="C186" s="133">
        <v>1</v>
      </c>
      <c r="D186" s="133">
        <v>0</v>
      </c>
      <c r="E186" s="133">
        <v>0</v>
      </c>
      <c r="F186" s="133">
        <v>0</v>
      </c>
      <c r="G186" s="133">
        <v>0</v>
      </c>
      <c r="H186" s="133">
        <v>1</v>
      </c>
      <c r="I186" s="133">
        <v>1</v>
      </c>
      <c r="J186" s="133">
        <v>0</v>
      </c>
      <c r="K186" s="133">
        <v>0</v>
      </c>
      <c r="L186" s="133">
        <v>0</v>
      </c>
      <c r="M186" s="133">
        <v>0</v>
      </c>
      <c r="N186" s="133">
        <v>0</v>
      </c>
      <c r="O186" s="133">
        <v>0</v>
      </c>
      <c r="P186" s="133">
        <v>0</v>
      </c>
      <c r="Q186" s="133">
        <v>0</v>
      </c>
      <c r="R186" s="133">
        <v>0</v>
      </c>
      <c r="S186" s="133">
        <v>0</v>
      </c>
      <c r="T186" s="133">
        <v>0</v>
      </c>
      <c r="U186" s="133">
        <v>0</v>
      </c>
      <c r="V186" s="133">
        <v>0</v>
      </c>
      <c r="W186" s="133">
        <v>0</v>
      </c>
      <c r="X186" s="133">
        <v>0</v>
      </c>
      <c r="Y186" s="133">
        <v>0</v>
      </c>
      <c r="Z186" s="133">
        <v>0</v>
      </c>
      <c r="AA186" s="133">
        <v>0</v>
      </c>
      <c r="AB186" s="133">
        <v>0</v>
      </c>
      <c r="AC186" s="133">
        <v>0</v>
      </c>
      <c r="AD186" s="133">
        <v>0</v>
      </c>
      <c r="AE186" s="133">
        <v>0</v>
      </c>
      <c r="AF186" s="133">
        <v>0</v>
      </c>
      <c r="AG186" s="133">
        <v>0</v>
      </c>
      <c r="AH186" s="133">
        <v>0</v>
      </c>
      <c r="AI186" s="133">
        <v>0</v>
      </c>
      <c r="AJ186" s="133">
        <v>0</v>
      </c>
      <c r="AK186" s="133">
        <v>0</v>
      </c>
      <c r="AL186" s="133">
        <v>0</v>
      </c>
      <c r="AM186" s="133">
        <v>0</v>
      </c>
      <c r="AN186" s="133">
        <v>0</v>
      </c>
      <c r="AO186" s="133">
        <v>0</v>
      </c>
      <c r="AP186" s="133">
        <v>0</v>
      </c>
      <c r="AQ186" s="133">
        <v>0</v>
      </c>
      <c r="AR186" s="133">
        <v>0</v>
      </c>
      <c r="AS186" s="133">
        <v>0</v>
      </c>
      <c r="AT186" s="133">
        <v>0</v>
      </c>
      <c r="AU186" s="133">
        <v>0</v>
      </c>
      <c r="AV186" s="133">
        <v>0</v>
      </c>
      <c r="AW186" s="133">
        <v>0</v>
      </c>
      <c r="AX186" s="133">
        <v>0</v>
      </c>
      <c r="AY186" s="133">
        <v>0</v>
      </c>
      <c r="AZ186" s="133">
        <v>0</v>
      </c>
      <c r="BA186" s="133">
        <v>0</v>
      </c>
      <c r="BB186" s="133">
        <v>0</v>
      </c>
      <c r="BC186" s="133">
        <v>0</v>
      </c>
      <c r="BD186" s="133">
        <v>0</v>
      </c>
      <c r="BE186" s="133">
        <v>0</v>
      </c>
      <c r="BF186" s="133">
        <v>0</v>
      </c>
      <c r="BG186" s="133">
        <v>0</v>
      </c>
      <c r="BH186" s="133">
        <v>0</v>
      </c>
      <c r="BI186" s="133">
        <v>0</v>
      </c>
      <c r="BJ186" s="133">
        <v>0</v>
      </c>
      <c r="BK186" s="133">
        <v>0</v>
      </c>
      <c r="BL186" s="133">
        <v>0</v>
      </c>
      <c r="BM186" s="133">
        <v>0</v>
      </c>
      <c r="BN186" s="133">
        <v>0</v>
      </c>
      <c r="BO186" s="133">
        <v>0</v>
      </c>
      <c r="BP186" s="133">
        <v>0</v>
      </c>
      <c r="BQ186" s="133">
        <v>0</v>
      </c>
      <c r="BR186" s="133">
        <v>0</v>
      </c>
      <c r="BS186" s="133">
        <v>0</v>
      </c>
      <c r="BT186" s="133">
        <v>0</v>
      </c>
      <c r="BU186" s="133">
        <v>0</v>
      </c>
      <c r="BV186" s="133">
        <v>0</v>
      </c>
      <c r="BW186" s="133">
        <v>0</v>
      </c>
      <c r="BX186" s="133">
        <v>0</v>
      </c>
      <c r="BY186" s="133">
        <v>0</v>
      </c>
      <c r="BZ186" s="133">
        <v>0</v>
      </c>
      <c r="CA186" s="133">
        <v>0</v>
      </c>
      <c r="CB186" s="133">
        <v>0</v>
      </c>
      <c r="CC186" s="133">
        <v>0</v>
      </c>
      <c r="CD186" s="133">
        <v>0</v>
      </c>
      <c r="CE186" s="133">
        <v>0</v>
      </c>
      <c r="CF186" s="133">
        <v>0</v>
      </c>
      <c r="CG186" s="133">
        <v>0</v>
      </c>
      <c r="CH186" s="133">
        <v>0</v>
      </c>
      <c r="CI186" s="133">
        <v>0</v>
      </c>
      <c r="CJ186" s="133">
        <v>0</v>
      </c>
      <c r="CK186" s="133">
        <v>0</v>
      </c>
      <c r="CL186" s="133">
        <v>0</v>
      </c>
      <c r="CM186" s="133">
        <v>0</v>
      </c>
      <c r="CN186" s="133">
        <v>0</v>
      </c>
      <c r="CO186" s="133">
        <v>0</v>
      </c>
      <c r="CP186" s="133">
        <v>0</v>
      </c>
      <c r="CQ186" s="133">
        <v>0</v>
      </c>
      <c r="CR186" s="133">
        <v>0</v>
      </c>
      <c r="CS186" s="133">
        <v>0</v>
      </c>
      <c r="CT186" s="133">
        <v>0</v>
      </c>
      <c r="CU186" s="133">
        <v>0</v>
      </c>
      <c r="CV186" s="133">
        <v>0</v>
      </c>
      <c r="CW186" s="133">
        <v>0</v>
      </c>
      <c r="CX186" s="133">
        <v>0</v>
      </c>
      <c r="CY186" s="133">
        <v>0</v>
      </c>
      <c r="CZ186" s="133">
        <v>0</v>
      </c>
      <c r="DA186" s="133">
        <v>0</v>
      </c>
      <c r="DB186" s="133">
        <v>0</v>
      </c>
      <c r="DC186" s="133">
        <v>0</v>
      </c>
      <c r="DD186" s="133">
        <v>0</v>
      </c>
      <c r="DE186" s="133">
        <v>0</v>
      </c>
      <c r="DF186" s="133">
        <v>0</v>
      </c>
      <c r="DG186" s="133">
        <v>0</v>
      </c>
      <c r="DH186" s="133">
        <v>0</v>
      </c>
      <c r="DI186" s="133">
        <v>0</v>
      </c>
      <c r="DJ186" s="133">
        <v>0</v>
      </c>
      <c r="DK186" s="133">
        <v>0</v>
      </c>
      <c r="DL186" s="133">
        <v>0</v>
      </c>
      <c r="DM186" s="133">
        <v>0</v>
      </c>
      <c r="DN186" s="133">
        <v>0</v>
      </c>
      <c r="DO186" s="133">
        <v>0</v>
      </c>
      <c r="DP186" s="133">
        <v>0</v>
      </c>
      <c r="DQ186" s="133">
        <v>0</v>
      </c>
    </row>
    <row r="187" spans="1:121" x14ac:dyDescent="0.2">
      <c r="A187" s="133" t="s">
        <v>158</v>
      </c>
      <c r="B187" s="133"/>
      <c r="C187" s="133">
        <v>1</v>
      </c>
      <c r="D187" s="133">
        <v>2</v>
      </c>
      <c r="E187" s="133">
        <v>0</v>
      </c>
      <c r="F187" s="133">
        <v>1</v>
      </c>
      <c r="G187" s="133">
        <v>0</v>
      </c>
      <c r="H187" s="133">
        <v>0</v>
      </c>
      <c r="I187" s="133">
        <v>1</v>
      </c>
      <c r="J187" s="133">
        <v>1</v>
      </c>
      <c r="K187" s="133">
        <v>0</v>
      </c>
      <c r="L187" s="133">
        <v>0</v>
      </c>
      <c r="M187" s="133">
        <v>0</v>
      </c>
      <c r="N187" s="133">
        <v>0</v>
      </c>
      <c r="O187" s="133">
        <v>0</v>
      </c>
      <c r="P187" s="133">
        <v>0</v>
      </c>
      <c r="Q187" s="133">
        <v>0</v>
      </c>
      <c r="R187" s="133">
        <v>0</v>
      </c>
      <c r="S187" s="133">
        <v>1</v>
      </c>
      <c r="T187" s="133">
        <v>0</v>
      </c>
      <c r="U187" s="133">
        <v>0</v>
      </c>
      <c r="V187" s="133">
        <v>0</v>
      </c>
      <c r="W187" s="133">
        <v>0</v>
      </c>
      <c r="X187" s="133">
        <v>0</v>
      </c>
      <c r="Y187" s="133">
        <v>0</v>
      </c>
      <c r="Z187" s="133">
        <v>0</v>
      </c>
      <c r="AA187" s="133">
        <v>0</v>
      </c>
      <c r="AB187" s="133">
        <v>0</v>
      </c>
      <c r="AC187" s="133">
        <v>0</v>
      </c>
      <c r="AD187" s="133">
        <v>0</v>
      </c>
      <c r="AE187" s="133">
        <v>0</v>
      </c>
      <c r="AF187" s="133">
        <v>0</v>
      </c>
      <c r="AG187" s="133">
        <v>0</v>
      </c>
      <c r="AH187" s="133">
        <v>0</v>
      </c>
      <c r="AI187" s="133">
        <v>0</v>
      </c>
      <c r="AJ187" s="133">
        <v>0</v>
      </c>
      <c r="AK187" s="133">
        <v>0</v>
      </c>
      <c r="AL187" s="133">
        <v>0</v>
      </c>
      <c r="AM187" s="133">
        <v>1</v>
      </c>
      <c r="AN187" s="133">
        <v>0</v>
      </c>
      <c r="AO187" s="133">
        <v>1</v>
      </c>
      <c r="AP187" s="133">
        <v>0</v>
      </c>
      <c r="AQ187" s="133">
        <v>0</v>
      </c>
      <c r="AR187" s="133">
        <v>0</v>
      </c>
      <c r="AS187" s="133">
        <v>0</v>
      </c>
      <c r="AT187" s="133">
        <v>0</v>
      </c>
      <c r="AU187" s="133">
        <v>1</v>
      </c>
      <c r="AV187" s="133">
        <v>0</v>
      </c>
      <c r="AW187" s="133">
        <v>0</v>
      </c>
      <c r="AX187" s="133">
        <v>1</v>
      </c>
      <c r="AY187" s="133">
        <v>2</v>
      </c>
      <c r="AZ187" s="133">
        <v>0</v>
      </c>
      <c r="BA187" s="133">
        <v>0</v>
      </c>
      <c r="BB187" s="133">
        <v>0</v>
      </c>
      <c r="BC187" s="133">
        <v>2</v>
      </c>
      <c r="BD187" s="133">
        <v>0</v>
      </c>
      <c r="BE187" s="133">
        <v>0</v>
      </c>
      <c r="BF187" s="133">
        <v>0</v>
      </c>
      <c r="BG187" s="133">
        <v>0</v>
      </c>
      <c r="BH187" s="133">
        <v>0</v>
      </c>
      <c r="BI187" s="133">
        <v>0</v>
      </c>
      <c r="BJ187" s="133">
        <v>0</v>
      </c>
      <c r="BK187" s="133">
        <v>0</v>
      </c>
      <c r="BL187" s="133">
        <v>0</v>
      </c>
      <c r="BM187" s="133">
        <v>1</v>
      </c>
      <c r="BN187" s="133">
        <v>0</v>
      </c>
      <c r="BO187" s="133">
        <v>0</v>
      </c>
      <c r="BP187" s="133">
        <v>0</v>
      </c>
      <c r="BQ187" s="133">
        <v>0</v>
      </c>
      <c r="BR187" s="133">
        <v>0</v>
      </c>
      <c r="BS187" s="133">
        <v>0</v>
      </c>
      <c r="BT187" s="133">
        <v>0</v>
      </c>
      <c r="BU187" s="133">
        <v>0</v>
      </c>
      <c r="BV187" s="133">
        <v>0</v>
      </c>
      <c r="BW187" s="133">
        <v>0</v>
      </c>
      <c r="BX187" s="133">
        <v>0</v>
      </c>
      <c r="BY187" s="133">
        <v>0</v>
      </c>
      <c r="BZ187" s="133">
        <v>0</v>
      </c>
      <c r="CA187" s="133">
        <v>0</v>
      </c>
      <c r="CB187" s="133">
        <v>0</v>
      </c>
      <c r="CC187" s="133">
        <v>0</v>
      </c>
      <c r="CD187" s="133">
        <v>1</v>
      </c>
      <c r="CE187" s="133">
        <v>0</v>
      </c>
      <c r="CF187" s="133">
        <v>0</v>
      </c>
      <c r="CG187" s="133">
        <v>1</v>
      </c>
      <c r="CH187" s="133">
        <v>0</v>
      </c>
      <c r="CI187" s="133">
        <v>0</v>
      </c>
      <c r="CJ187" s="133">
        <v>0</v>
      </c>
      <c r="CK187" s="133">
        <v>0</v>
      </c>
      <c r="CL187" s="133">
        <v>0</v>
      </c>
      <c r="CM187" s="133">
        <v>0</v>
      </c>
      <c r="CN187" s="133">
        <v>0</v>
      </c>
      <c r="CO187" s="133">
        <v>0</v>
      </c>
      <c r="CP187" s="133">
        <v>0</v>
      </c>
      <c r="CQ187" s="133">
        <v>0</v>
      </c>
      <c r="CR187" s="133">
        <v>0</v>
      </c>
      <c r="CS187" s="133">
        <v>0</v>
      </c>
      <c r="CT187" s="133">
        <v>0</v>
      </c>
      <c r="CU187" s="133">
        <v>0</v>
      </c>
      <c r="CV187" s="133">
        <v>0</v>
      </c>
      <c r="CW187" s="133">
        <v>0</v>
      </c>
      <c r="CX187" s="133">
        <v>0</v>
      </c>
      <c r="CY187" s="133">
        <v>0</v>
      </c>
      <c r="CZ187" s="133">
        <v>1</v>
      </c>
      <c r="DA187" s="133">
        <v>0</v>
      </c>
      <c r="DB187" s="133">
        <v>0</v>
      </c>
      <c r="DC187" s="133">
        <v>0</v>
      </c>
      <c r="DD187" s="133">
        <v>0</v>
      </c>
      <c r="DE187" s="133">
        <v>0</v>
      </c>
      <c r="DF187" s="133">
        <v>0</v>
      </c>
      <c r="DG187" s="133">
        <v>1</v>
      </c>
      <c r="DH187" s="133">
        <v>0</v>
      </c>
      <c r="DI187" s="133">
        <v>1</v>
      </c>
      <c r="DJ187" s="133">
        <v>0</v>
      </c>
      <c r="DK187" s="133">
        <v>0</v>
      </c>
      <c r="DL187" s="133">
        <v>0</v>
      </c>
      <c r="DM187" s="133">
        <v>1</v>
      </c>
      <c r="DN187" s="133">
        <v>3</v>
      </c>
      <c r="DO187" s="133">
        <v>1</v>
      </c>
      <c r="DP187" s="133">
        <v>2</v>
      </c>
      <c r="DQ187" s="133">
        <v>0</v>
      </c>
    </row>
    <row r="188" spans="1:121" x14ac:dyDescent="0.2">
      <c r="A188" s="133" t="s">
        <v>388</v>
      </c>
      <c r="B188" s="133"/>
      <c r="C188" s="133">
        <v>0</v>
      </c>
      <c r="D188" s="133">
        <v>0</v>
      </c>
      <c r="E188" s="133">
        <v>0</v>
      </c>
      <c r="F188" s="133">
        <v>0</v>
      </c>
      <c r="G188" s="133">
        <v>0</v>
      </c>
      <c r="H188" s="133">
        <v>0</v>
      </c>
      <c r="I188" s="133">
        <v>0</v>
      </c>
      <c r="J188" s="133">
        <v>0</v>
      </c>
      <c r="K188" s="133">
        <v>0</v>
      </c>
      <c r="L188" s="133">
        <v>0</v>
      </c>
      <c r="M188" s="133">
        <v>0</v>
      </c>
      <c r="N188" s="133">
        <v>0</v>
      </c>
      <c r="O188" s="133">
        <v>0</v>
      </c>
      <c r="P188" s="133">
        <v>0</v>
      </c>
      <c r="Q188" s="133">
        <v>0</v>
      </c>
      <c r="R188" s="133">
        <v>0</v>
      </c>
      <c r="S188" s="133">
        <v>0</v>
      </c>
      <c r="T188" s="133">
        <v>0</v>
      </c>
      <c r="U188" s="133">
        <v>0</v>
      </c>
      <c r="V188" s="133">
        <v>0</v>
      </c>
      <c r="W188" s="133">
        <v>0</v>
      </c>
      <c r="X188" s="133">
        <v>0</v>
      </c>
      <c r="Y188" s="133">
        <v>0</v>
      </c>
      <c r="Z188" s="133">
        <v>0</v>
      </c>
      <c r="AA188" s="133">
        <v>0</v>
      </c>
      <c r="AB188" s="133">
        <v>0</v>
      </c>
      <c r="AC188" s="133">
        <v>0</v>
      </c>
      <c r="AD188" s="133">
        <v>0</v>
      </c>
      <c r="AE188" s="133">
        <v>0</v>
      </c>
      <c r="AF188" s="133">
        <v>0</v>
      </c>
      <c r="AG188" s="133">
        <v>0</v>
      </c>
      <c r="AH188" s="133">
        <v>0</v>
      </c>
      <c r="AI188" s="133">
        <v>0</v>
      </c>
      <c r="AJ188" s="133">
        <v>0</v>
      </c>
      <c r="AK188" s="133">
        <v>0</v>
      </c>
      <c r="AL188" s="133">
        <v>0</v>
      </c>
      <c r="AM188" s="133">
        <v>0</v>
      </c>
      <c r="AN188" s="133">
        <v>0</v>
      </c>
      <c r="AO188" s="133">
        <v>0</v>
      </c>
      <c r="AP188" s="133">
        <v>0</v>
      </c>
      <c r="AQ188" s="133">
        <v>0</v>
      </c>
      <c r="AR188" s="133">
        <v>0</v>
      </c>
      <c r="AS188" s="133">
        <v>1</v>
      </c>
      <c r="AT188" s="133">
        <v>0</v>
      </c>
      <c r="AU188" s="133">
        <v>0</v>
      </c>
      <c r="AV188" s="133">
        <v>0</v>
      </c>
      <c r="AW188" s="133">
        <v>0</v>
      </c>
      <c r="AX188" s="133">
        <v>1</v>
      </c>
      <c r="AY188" s="133">
        <v>2</v>
      </c>
      <c r="AZ188" s="133">
        <v>0</v>
      </c>
      <c r="BA188" s="133">
        <v>0</v>
      </c>
      <c r="BB188" s="133">
        <v>0</v>
      </c>
      <c r="BC188" s="133">
        <v>0</v>
      </c>
      <c r="BD188" s="133">
        <v>0</v>
      </c>
      <c r="BE188" s="133">
        <v>0</v>
      </c>
      <c r="BF188" s="133">
        <v>0</v>
      </c>
      <c r="BG188" s="133">
        <v>0</v>
      </c>
      <c r="BH188" s="133">
        <v>0</v>
      </c>
      <c r="BI188" s="133">
        <v>0</v>
      </c>
      <c r="BJ188" s="133">
        <v>0</v>
      </c>
      <c r="BK188" s="133">
        <v>0</v>
      </c>
      <c r="BL188" s="133">
        <v>0</v>
      </c>
      <c r="BM188" s="133">
        <v>0</v>
      </c>
      <c r="BN188" s="133">
        <v>0</v>
      </c>
      <c r="BO188" s="133">
        <v>0</v>
      </c>
      <c r="BP188" s="133">
        <v>0</v>
      </c>
      <c r="BQ188" s="133">
        <v>0</v>
      </c>
      <c r="BR188" s="133">
        <v>0</v>
      </c>
      <c r="BS188" s="133">
        <v>0</v>
      </c>
      <c r="BT188" s="133">
        <v>0</v>
      </c>
      <c r="BU188" s="133">
        <v>0</v>
      </c>
      <c r="BV188" s="133">
        <v>0</v>
      </c>
      <c r="BW188" s="133">
        <v>0</v>
      </c>
      <c r="BX188" s="133">
        <v>0</v>
      </c>
      <c r="BY188" s="133">
        <v>0</v>
      </c>
      <c r="BZ188" s="133">
        <v>0</v>
      </c>
      <c r="CA188" s="133">
        <v>0</v>
      </c>
      <c r="CB188" s="133">
        <v>0</v>
      </c>
      <c r="CC188" s="133">
        <v>0</v>
      </c>
      <c r="CD188" s="133">
        <v>0</v>
      </c>
      <c r="CE188" s="133">
        <v>0</v>
      </c>
      <c r="CF188" s="133">
        <v>0</v>
      </c>
      <c r="CG188" s="133">
        <v>0</v>
      </c>
      <c r="CH188" s="133">
        <v>0</v>
      </c>
      <c r="CI188" s="133">
        <v>0</v>
      </c>
      <c r="CJ188" s="133">
        <v>0</v>
      </c>
      <c r="CK188" s="133">
        <v>0</v>
      </c>
      <c r="CL188" s="133">
        <v>0</v>
      </c>
      <c r="CM188" s="133">
        <v>0</v>
      </c>
      <c r="CN188" s="133">
        <v>0</v>
      </c>
      <c r="CO188" s="133">
        <v>0</v>
      </c>
      <c r="CP188" s="133">
        <v>0</v>
      </c>
      <c r="CQ188" s="133">
        <v>0</v>
      </c>
      <c r="CR188" s="133">
        <v>0</v>
      </c>
      <c r="CS188" s="133">
        <v>0</v>
      </c>
      <c r="CT188" s="133">
        <v>0</v>
      </c>
      <c r="CU188" s="133">
        <v>0</v>
      </c>
      <c r="CV188" s="133">
        <v>0</v>
      </c>
      <c r="CW188" s="133">
        <v>0</v>
      </c>
      <c r="CX188" s="133">
        <v>0</v>
      </c>
      <c r="CY188" s="133">
        <v>0</v>
      </c>
      <c r="CZ188" s="133">
        <v>0</v>
      </c>
      <c r="DA188" s="133">
        <v>0</v>
      </c>
      <c r="DB188" s="133">
        <v>0</v>
      </c>
      <c r="DC188" s="133">
        <v>0</v>
      </c>
      <c r="DD188" s="133">
        <v>0</v>
      </c>
      <c r="DE188" s="133">
        <v>0</v>
      </c>
      <c r="DF188" s="133">
        <v>0</v>
      </c>
      <c r="DG188" s="133">
        <v>0</v>
      </c>
      <c r="DH188" s="133">
        <v>0</v>
      </c>
      <c r="DI188" s="133">
        <v>0</v>
      </c>
      <c r="DJ188" s="133">
        <v>0</v>
      </c>
      <c r="DK188" s="133">
        <v>0</v>
      </c>
      <c r="DL188" s="133">
        <v>0</v>
      </c>
      <c r="DM188" s="133">
        <v>0</v>
      </c>
      <c r="DN188" s="133">
        <v>0</v>
      </c>
      <c r="DO188" s="133">
        <v>0</v>
      </c>
      <c r="DP188" s="133">
        <v>0</v>
      </c>
      <c r="DQ188" s="133">
        <v>0</v>
      </c>
    </row>
    <row r="189" spans="1:121" x14ac:dyDescent="0.2">
      <c r="A189" s="133" t="s">
        <v>391</v>
      </c>
      <c r="B189" s="133"/>
      <c r="C189" s="133">
        <v>0</v>
      </c>
      <c r="D189" s="133">
        <v>0</v>
      </c>
      <c r="E189" s="133">
        <v>0</v>
      </c>
      <c r="F189" s="133">
        <v>0</v>
      </c>
      <c r="G189" s="133">
        <v>0</v>
      </c>
      <c r="H189" s="133">
        <v>0</v>
      </c>
      <c r="I189" s="133">
        <v>0</v>
      </c>
      <c r="J189" s="133">
        <v>0</v>
      </c>
      <c r="K189" s="133">
        <v>0</v>
      </c>
      <c r="L189" s="133">
        <v>0</v>
      </c>
      <c r="M189" s="133">
        <v>0</v>
      </c>
      <c r="N189" s="133">
        <v>0</v>
      </c>
      <c r="O189" s="133">
        <v>0</v>
      </c>
      <c r="P189" s="133">
        <v>0</v>
      </c>
      <c r="Q189" s="133">
        <v>0</v>
      </c>
      <c r="R189" s="133">
        <v>0</v>
      </c>
      <c r="S189" s="133">
        <v>0</v>
      </c>
      <c r="T189" s="133">
        <v>0</v>
      </c>
      <c r="U189" s="133">
        <v>0</v>
      </c>
      <c r="V189" s="133">
        <v>0</v>
      </c>
      <c r="W189" s="133">
        <v>0</v>
      </c>
      <c r="X189" s="133">
        <v>0</v>
      </c>
      <c r="Y189" s="133">
        <v>0</v>
      </c>
      <c r="Z189" s="133">
        <v>0</v>
      </c>
      <c r="AA189" s="133">
        <v>0</v>
      </c>
      <c r="AB189" s="133">
        <v>0</v>
      </c>
      <c r="AC189" s="133">
        <v>0</v>
      </c>
      <c r="AD189" s="133">
        <v>0</v>
      </c>
      <c r="AE189" s="133">
        <v>0</v>
      </c>
      <c r="AF189" s="133">
        <v>0</v>
      </c>
      <c r="AG189" s="133">
        <v>0</v>
      </c>
      <c r="AH189" s="133">
        <v>0</v>
      </c>
      <c r="AI189" s="133">
        <v>0</v>
      </c>
      <c r="AJ189" s="133">
        <v>0</v>
      </c>
      <c r="AK189" s="133">
        <v>0</v>
      </c>
      <c r="AL189" s="133">
        <v>0</v>
      </c>
      <c r="AM189" s="133">
        <v>0</v>
      </c>
      <c r="AN189" s="133">
        <v>0</v>
      </c>
      <c r="AO189" s="133">
        <v>0</v>
      </c>
      <c r="AP189" s="133">
        <v>1</v>
      </c>
      <c r="AQ189" s="133">
        <v>0</v>
      </c>
      <c r="AR189" s="133">
        <v>0</v>
      </c>
      <c r="AS189" s="133">
        <v>0</v>
      </c>
      <c r="AT189" s="133">
        <v>0</v>
      </c>
      <c r="AU189" s="133">
        <v>0</v>
      </c>
      <c r="AV189" s="133">
        <v>0</v>
      </c>
      <c r="AW189" s="133">
        <v>0</v>
      </c>
      <c r="AX189" s="133">
        <v>1</v>
      </c>
      <c r="AY189" s="133">
        <v>0</v>
      </c>
      <c r="AZ189" s="133">
        <v>0</v>
      </c>
      <c r="BA189" s="133">
        <v>0</v>
      </c>
      <c r="BB189" s="133">
        <v>1</v>
      </c>
      <c r="BC189" s="133">
        <v>0</v>
      </c>
      <c r="BD189" s="133">
        <v>1</v>
      </c>
      <c r="BE189" s="133">
        <v>0</v>
      </c>
      <c r="BF189" s="133">
        <v>0</v>
      </c>
      <c r="BG189" s="133">
        <v>0</v>
      </c>
      <c r="BH189" s="133">
        <v>0</v>
      </c>
      <c r="BI189" s="133">
        <v>0</v>
      </c>
      <c r="BJ189" s="133">
        <v>0</v>
      </c>
      <c r="BK189" s="133">
        <v>0</v>
      </c>
      <c r="BL189" s="133">
        <v>0</v>
      </c>
      <c r="BM189" s="133">
        <v>0</v>
      </c>
      <c r="BN189" s="133">
        <v>0</v>
      </c>
      <c r="BO189" s="133">
        <v>0</v>
      </c>
      <c r="BP189" s="133">
        <v>0</v>
      </c>
      <c r="BQ189" s="133">
        <v>0</v>
      </c>
      <c r="BR189" s="133">
        <v>0</v>
      </c>
      <c r="BS189" s="133">
        <v>0</v>
      </c>
      <c r="BT189" s="133">
        <v>0</v>
      </c>
      <c r="BU189" s="133">
        <v>0</v>
      </c>
      <c r="BV189" s="133">
        <v>0</v>
      </c>
      <c r="BW189" s="133">
        <v>0</v>
      </c>
      <c r="BX189" s="133">
        <v>0</v>
      </c>
      <c r="BY189" s="133">
        <v>0</v>
      </c>
      <c r="BZ189" s="133">
        <v>0</v>
      </c>
      <c r="CA189" s="133">
        <v>0</v>
      </c>
      <c r="CB189" s="133">
        <v>0</v>
      </c>
      <c r="CC189" s="133">
        <v>0</v>
      </c>
      <c r="CD189" s="133">
        <v>0</v>
      </c>
      <c r="CE189" s="133">
        <v>0</v>
      </c>
      <c r="CF189" s="133">
        <v>2</v>
      </c>
      <c r="CG189" s="133">
        <v>0</v>
      </c>
      <c r="CH189" s="133">
        <v>0</v>
      </c>
      <c r="CI189" s="133">
        <v>0</v>
      </c>
      <c r="CJ189" s="133">
        <v>0</v>
      </c>
      <c r="CK189" s="133">
        <v>0</v>
      </c>
      <c r="CL189" s="133">
        <v>0</v>
      </c>
      <c r="CM189" s="133">
        <v>0</v>
      </c>
      <c r="CN189" s="133">
        <v>0</v>
      </c>
      <c r="CO189" s="133">
        <v>0</v>
      </c>
      <c r="CP189" s="133">
        <v>0</v>
      </c>
      <c r="CQ189" s="133">
        <v>0</v>
      </c>
      <c r="CR189" s="133">
        <v>0</v>
      </c>
      <c r="CS189" s="133">
        <v>0</v>
      </c>
      <c r="CT189" s="133">
        <v>0</v>
      </c>
      <c r="CU189" s="133">
        <v>1</v>
      </c>
      <c r="CV189" s="133">
        <v>0</v>
      </c>
      <c r="CW189" s="133">
        <v>0</v>
      </c>
      <c r="CX189" s="133">
        <v>0</v>
      </c>
      <c r="CY189" s="133">
        <v>0</v>
      </c>
      <c r="CZ189" s="133">
        <v>0</v>
      </c>
      <c r="DA189" s="133">
        <v>0</v>
      </c>
      <c r="DB189" s="133">
        <v>0</v>
      </c>
      <c r="DC189" s="133">
        <v>0</v>
      </c>
      <c r="DD189" s="133">
        <v>0</v>
      </c>
      <c r="DE189" s="133">
        <v>0</v>
      </c>
      <c r="DF189" s="133">
        <v>0</v>
      </c>
      <c r="DG189" s="133">
        <v>0</v>
      </c>
      <c r="DH189" s="133">
        <v>0</v>
      </c>
      <c r="DI189" s="133">
        <v>0</v>
      </c>
      <c r="DJ189" s="133">
        <v>0</v>
      </c>
      <c r="DK189" s="133">
        <v>0</v>
      </c>
      <c r="DL189" s="133">
        <v>0</v>
      </c>
      <c r="DM189" s="133">
        <v>0</v>
      </c>
      <c r="DN189" s="133">
        <v>0</v>
      </c>
      <c r="DO189" s="133">
        <v>0</v>
      </c>
      <c r="DP189" s="133">
        <v>0</v>
      </c>
      <c r="DQ189" s="133">
        <v>0</v>
      </c>
    </row>
    <row r="190" spans="1:121" x14ac:dyDescent="0.2">
      <c r="A190" s="133" t="s">
        <v>155</v>
      </c>
      <c r="B190" s="133"/>
      <c r="C190" s="133">
        <v>0</v>
      </c>
      <c r="D190" s="133">
        <v>1</v>
      </c>
      <c r="E190" s="133">
        <v>3</v>
      </c>
      <c r="F190" s="133">
        <v>0</v>
      </c>
      <c r="G190" s="133">
        <v>1</v>
      </c>
      <c r="H190" s="133">
        <v>0</v>
      </c>
      <c r="I190" s="133">
        <v>0</v>
      </c>
      <c r="J190" s="133">
        <v>0</v>
      </c>
      <c r="K190" s="133">
        <v>0</v>
      </c>
      <c r="L190" s="133">
        <v>0</v>
      </c>
      <c r="M190" s="133">
        <v>0</v>
      </c>
      <c r="N190" s="133">
        <v>0</v>
      </c>
      <c r="O190" s="133">
        <v>0</v>
      </c>
      <c r="P190" s="133">
        <v>0</v>
      </c>
      <c r="Q190" s="133">
        <v>0</v>
      </c>
      <c r="R190" s="133">
        <v>0</v>
      </c>
      <c r="S190" s="133">
        <v>0</v>
      </c>
      <c r="T190" s="133">
        <v>0</v>
      </c>
      <c r="U190" s="133">
        <v>2</v>
      </c>
      <c r="V190" s="133">
        <v>0</v>
      </c>
      <c r="W190" s="133">
        <v>0</v>
      </c>
      <c r="X190" s="133">
        <v>0</v>
      </c>
      <c r="Y190" s="133">
        <v>0</v>
      </c>
      <c r="Z190" s="133">
        <v>0</v>
      </c>
      <c r="AA190" s="133">
        <v>0</v>
      </c>
      <c r="AB190" s="133">
        <v>0</v>
      </c>
      <c r="AC190" s="133">
        <v>0</v>
      </c>
      <c r="AD190" s="133">
        <v>0</v>
      </c>
      <c r="AE190" s="133">
        <v>0</v>
      </c>
      <c r="AF190" s="133">
        <v>0</v>
      </c>
      <c r="AG190" s="133">
        <v>0</v>
      </c>
      <c r="AH190" s="133">
        <v>0</v>
      </c>
      <c r="AI190" s="133">
        <v>0</v>
      </c>
      <c r="AJ190" s="133">
        <v>0</v>
      </c>
      <c r="AK190" s="133">
        <v>0</v>
      </c>
      <c r="AL190" s="133">
        <v>0</v>
      </c>
      <c r="AM190" s="133">
        <v>1</v>
      </c>
      <c r="AN190" s="133">
        <v>1</v>
      </c>
      <c r="AO190" s="133">
        <v>0</v>
      </c>
      <c r="AP190" s="133">
        <v>0</v>
      </c>
      <c r="AQ190" s="133">
        <v>2</v>
      </c>
      <c r="AR190" s="133">
        <v>0</v>
      </c>
      <c r="AS190" s="133">
        <v>3</v>
      </c>
      <c r="AT190" s="133">
        <v>2</v>
      </c>
      <c r="AU190" s="133">
        <v>1</v>
      </c>
      <c r="AV190" s="133">
        <v>2</v>
      </c>
      <c r="AW190" s="133">
        <v>0</v>
      </c>
      <c r="AX190" s="133">
        <v>4</v>
      </c>
      <c r="AY190" s="133">
        <v>8</v>
      </c>
      <c r="AZ190" s="133">
        <v>0</v>
      </c>
      <c r="BA190" s="133">
        <v>6</v>
      </c>
      <c r="BB190" s="133">
        <v>4</v>
      </c>
      <c r="BC190" s="133">
        <v>1</v>
      </c>
      <c r="BD190" s="133">
        <v>2</v>
      </c>
      <c r="BE190" s="133">
        <v>1</v>
      </c>
      <c r="BF190" s="133">
        <v>0</v>
      </c>
      <c r="BG190" s="133">
        <v>3</v>
      </c>
      <c r="BH190" s="133">
        <v>0</v>
      </c>
      <c r="BI190" s="133">
        <v>0</v>
      </c>
      <c r="BJ190" s="133">
        <v>1</v>
      </c>
      <c r="BK190" s="133">
        <v>2</v>
      </c>
      <c r="BL190" s="133">
        <v>0</v>
      </c>
      <c r="BM190" s="133">
        <v>1</v>
      </c>
      <c r="BN190" s="133">
        <v>2</v>
      </c>
      <c r="BO190" s="133">
        <v>1</v>
      </c>
      <c r="BP190" s="133">
        <v>0</v>
      </c>
      <c r="BQ190" s="133">
        <v>1</v>
      </c>
      <c r="BR190" s="133">
        <v>3</v>
      </c>
      <c r="BS190" s="133">
        <v>2</v>
      </c>
      <c r="BT190" s="133">
        <v>0</v>
      </c>
      <c r="BU190" s="133">
        <v>0</v>
      </c>
      <c r="BV190" s="133">
        <v>0</v>
      </c>
      <c r="BW190" s="133">
        <v>0</v>
      </c>
      <c r="BX190" s="133">
        <v>0</v>
      </c>
      <c r="BY190" s="133">
        <v>0</v>
      </c>
      <c r="BZ190" s="133">
        <v>5</v>
      </c>
      <c r="CA190" s="133">
        <v>5</v>
      </c>
      <c r="CB190" s="133">
        <v>0</v>
      </c>
      <c r="CC190" s="133">
        <v>1</v>
      </c>
      <c r="CD190" s="133">
        <v>0</v>
      </c>
      <c r="CE190" s="133">
        <v>0</v>
      </c>
      <c r="CF190" s="133">
        <v>0</v>
      </c>
      <c r="CG190" s="133">
        <v>0</v>
      </c>
      <c r="CH190" s="133">
        <v>0</v>
      </c>
      <c r="CI190" s="133">
        <v>2</v>
      </c>
      <c r="CJ190" s="133">
        <v>3</v>
      </c>
      <c r="CK190" s="133">
        <v>0</v>
      </c>
      <c r="CL190" s="133">
        <v>0</v>
      </c>
      <c r="CM190" s="133">
        <v>0</v>
      </c>
      <c r="CN190" s="133">
        <v>0</v>
      </c>
      <c r="CO190" s="133">
        <v>0</v>
      </c>
      <c r="CP190" s="133">
        <v>0</v>
      </c>
      <c r="CQ190" s="133">
        <v>1</v>
      </c>
      <c r="CR190" s="133">
        <v>0</v>
      </c>
      <c r="CS190" s="133">
        <v>1</v>
      </c>
      <c r="CT190" s="133">
        <v>0</v>
      </c>
      <c r="CU190" s="133">
        <v>1</v>
      </c>
      <c r="CV190" s="133">
        <v>0</v>
      </c>
      <c r="CW190" s="133">
        <v>0</v>
      </c>
      <c r="CX190" s="133">
        <v>0</v>
      </c>
      <c r="CY190" s="133">
        <v>0</v>
      </c>
      <c r="CZ190" s="133">
        <v>0</v>
      </c>
      <c r="DA190" s="133">
        <v>1</v>
      </c>
      <c r="DB190" s="133">
        <v>1</v>
      </c>
      <c r="DC190" s="133">
        <v>0</v>
      </c>
      <c r="DD190" s="133">
        <v>0</v>
      </c>
      <c r="DE190" s="133">
        <v>0</v>
      </c>
      <c r="DF190" s="133">
        <v>0</v>
      </c>
      <c r="DG190" s="133">
        <v>0</v>
      </c>
      <c r="DH190" s="133">
        <v>0</v>
      </c>
      <c r="DI190" s="133">
        <v>0</v>
      </c>
      <c r="DJ190" s="133">
        <v>0</v>
      </c>
      <c r="DK190" s="133">
        <v>0</v>
      </c>
      <c r="DL190" s="133">
        <v>0</v>
      </c>
      <c r="DM190" s="133">
        <v>0</v>
      </c>
      <c r="DN190" s="133">
        <v>0</v>
      </c>
      <c r="DO190" s="133">
        <v>0</v>
      </c>
      <c r="DP190" s="133">
        <v>0</v>
      </c>
      <c r="DQ190" s="133">
        <v>0</v>
      </c>
    </row>
    <row r="191" spans="1:121" x14ac:dyDescent="0.2">
      <c r="A191" s="133" t="s">
        <v>160</v>
      </c>
      <c r="B191" s="133"/>
      <c r="C191" s="133">
        <v>0</v>
      </c>
      <c r="D191" s="133">
        <v>0</v>
      </c>
      <c r="E191" s="133">
        <v>0</v>
      </c>
      <c r="F191" s="133">
        <v>0</v>
      </c>
      <c r="G191" s="133">
        <v>0</v>
      </c>
      <c r="H191" s="133">
        <v>0</v>
      </c>
      <c r="I191" s="133">
        <v>0</v>
      </c>
      <c r="J191" s="133">
        <v>0</v>
      </c>
      <c r="K191" s="133">
        <v>0</v>
      </c>
      <c r="L191" s="133">
        <v>0</v>
      </c>
      <c r="M191" s="133">
        <v>0</v>
      </c>
      <c r="N191" s="133">
        <v>0</v>
      </c>
      <c r="O191" s="133">
        <v>0</v>
      </c>
      <c r="P191" s="133">
        <v>0</v>
      </c>
      <c r="Q191" s="133">
        <v>0</v>
      </c>
      <c r="R191" s="133">
        <v>0</v>
      </c>
      <c r="S191" s="133">
        <v>0</v>
      </c>
      <c r="T191" s="133">
        <v>0</v>
      </c>
      <c r="U191" s="133">
        <v>0</v>
      </c>
      <c r="V191" s="133">
        <v>1</v>
      </c>
      <c r="W191" s="133">
        <v>0</v>
      </c>
      <c r="X191" s="133">
        <v>0</v>
      </c>
      <c r="Y191" s="133">
        <v>0</v>
      </c>
      <c r="Z191" s="133">
        <v>0</v>
      </c>
      <c r="AA191" s="133">
        <v>0</v>
      </c>
      <c r="AB191" s="133">
        <v>0</v>
      </c>
      <c r="AC191" s="133">
        <v>0</v>
      </c>
      <c r="AD191" s="133">
        <v>1</v>
      </c>
      <c r="AE191" s="133">
        <v>0</v>
      </c>
      <c r="AF191" s="133">
        <v>0</v>
      </c>
      <c r="AG191" s="133">
        <v>0</v>
      </c>
      <c r="AH191" s="133">
        <v>0</v>
      </c>
      <c r="AI191" s="133">
        <v>0</v>
      </c>
      <c r="AJ191" s="133">
        <v>0</v>
      </c>
      <c r="AK191" s="133">
        <v>0</v>
      </c>
      <c r="AL191" s="133">
        <v>1</v>
      </c>
      <c r="AM191" s="133">
        <v>0</v>
      </c>
      <c r="AN191" s="133">
        <v>0</v>
      </c>
      <c r="AO191" s="133">
        <v>0</v>
      </c>
      <c r="AP191" s="133">
        <v>0</v>
      </c>
      <c r="AQ191" s="133">
        <v>0</v>
      </c>
      <c r="AR191" s="133">
        <v>0</v>
      </c>
      <c r="AS191" s="133">
        <v>0</v>
      </c>
      <c r="AT191" s="133">
        <v>0</v>
      </c>
      <c r="AU191" s="133">
        <v>0</v>
      </c>
      <c r="AV191" s="133">
        <v>0</v>
      </c>
      <c r="AW191" s="133">
        <v>0</v>
      </c>
      <c r="AX191" s="133">
        <v>0</v>
      </c>
      <c r="AY191" s="133">
        <v>0</v>
      </c>
      <c r="AZ191" s="133">
        <v>0</v>
      </c>
      <c r="BA191" s="133">
        <v>0</v>
      </c>
      <c r="BB191" s="133">
        <v>0</v>
      </c>
      <c r="BC191" s="133">
        <v>0</v>
      </c>
      <c r="BD191" s="133">
        <v>0</v>
      </c>
      <c r="BE191" s="133">
        <v>0</v>
      </c>
      <c r="BF191" s="133">
        <v>0</v>
      </c>
      <c r="BG191" s="133">
        <v>0</v>
      </c>
      <c r="BH191" s="133">
        <v>0</v>
      </c>
      <c r="BI191" s="133">
        <v>0</v>
      </c>
      <c r="BJ191" s="133">
        <v>0</v>
      </c>
      <c r="BK191" s="133">
        <v>0</v>
      </c>
      <c r="BL191" s="133">
        <v>0</v>
      </c>
      <c r="BM191" s="133">
        <v>0</v>
      </c>
      <c r="BN191" s="133">
        <v>0</v>
      </c>
      <c r="BO191" s="133">
        <v>0</v>
      </c>
      <c r="BP191" s="133">
        <v>0</v>
      </c>
      <c r="BQ191" s="133">
        <v>0</v>
      </c>
      <c r="BR191" s="133">
        <v>0</v>
      </c>
      <c r="BS191" s="133">
        <v>0</v>
      </c>
      <c r="BT191" s="133">
        <v>0</v>
      </c>
      <c r="BU191" s="133">
        <v>0</v>
      </c>
      <c r="BV191" s="133">
        <v>0</v>
      </c>
      <c r="BW191" s="133">
        <v>0</v>
      </c>
      <c r="BX191" s="133">
        <v>0</v>
      </c>
      <c r="BY191" s="133">
        <v>0</v>
      </c>
      <c r="BZ191" s="133">
        <v>0</v>
      </c>
      <c r="CA191" s="133">
        <v>0</v>
      </c>
      <c r="CB191" s="133">
        <v>0</v>
      </c>
      <c r="CC191" s="133">
        <v>0</v>
      </c>
      <c r="CD191" s="133">
        <v>0</v>
      </c>
      <c r="CE191" s="133">
        <v>0</v>
      </c>
      <c r="CF191" s="133">
        <v>0</v>
      </c>
      <c r="CG191" s="133">
        <v>0</v>
      </c>
      <c r="CH191" s="133">
        <v>0</v>
      </c>
      <c r="CI191" s="133">
        <v>0</v>
      </c>
      <c r="CJ191" s="133">
        <v>0</v>
      </c>
      <c r="CK191" s="133">
        <v>0</v>
      </c>
      <c r="CL191" s="133">
        <v>0</v>
      </c>
      <c r="CM191" s="133">
        <v>0</v>
      </c>
      <c r="CN191" s="133">
        <v>0</v>
      </c>
      <c r="CO191" s="133">
        <v>0</v>
      </c>
      <c r="CP191" s="133">
        <v>0</v>
      </c>
      <c r="CQ191" s="133">
        <v>0</v>
      </c>
      <c r="CR191" s="133">
        <v>0</v>
      </c>
      <c r="CS191" s="133">
        <v>0</v>
      </c>
      <c r="CT191" s="133">
        <v>0</v>
      </c>
      <c r="CU191" s="133">
        <v>0</v>
      </c>
      <c r="CV191" s="133">
        <v>0</v>
      </c>
      <c r="CW191" s="133">
        <v>0</v>
      </c>
      <c r="CX191" s="133">
        <v>0</v>
      </c>
      <c r="CY191" s="133">
        <v>0</v>
      </c>
      <c r="CZ191" s="133">
        <v>0</v>
      </c>
      <c r="DA191" s="133">
        <v>0</v>
      </c>
      <c r="DB191" s="133">
        <v>0</v>
      </c>
      <c r="DC191" s="133">
        <v>0</v>
      </c>
      <c r="DD191" s="133">
        <v>0</v>
      </c>
      <c r="DE191" s="133">
        <v>0</v>
      </c>
      <c r="DF191" s="133">
        <v>0</v>
      </c>
      <c r="DG191" s="133">
        <v>0</v>
      </c>
      <c r="DH191" s="133">
        <v>0</v>
      </c>
      <c r="DI191" s="133">
        <v>0</v>
      </c>
      <c r="DJ191" s="133">
        <v>0</v>
      </c>
      <c r="DK191" s="133">
        <v>0</v>
      </c>
      <c r="DL191" s="133">
        <v>0</v>
      </c>
      <c r="DM191" s="133">
        <v>0</v>
      </c>
      <c r="DN191" s="133">
        <v>0</v>
      </c>
      <c r="DO191" s="133">
        <v>0</v>
      </c>
      <c r="DP191" s="133">
        <v>0</v>
      </c>
      <c r="DQ191" s="133">
        <v>0</v>
      </c>
    </row>
    <row r="192" spans="1:121" x14ac:dyDescent="0.2">
      <c r="A192" s="133" t="s">
        <v>161</v>
      </c>
      <c r="B192" s="133"/>
      <c r="C192" s="133">
        <v>0</v>
      </c>
      <c r="D192" s="133">
        <v>0</v>
      </c>
      <c r="E192" s="133">
        <v>1</v>
      </c>
      <c r="F192" s="133">
        <v>0</v>
      </c>
      <c r="G192" s="133">
        <v>0</v>
      </c>
      <c r="H192" s="133">
        <v>0</v>
      </c>
      <c r="I192" s="133">
        <v>0</v>
      </c>
      <c r="J192" s="133">
        <v>0</v>
      </c>
      <c r="K192" s="133">
        <v>1</v>
      </c>
      <c r="L192" s="133">
        <v>0</v>
      </c>
      <c r="M192" s="133">
        <v>1</v>
      </c>
      <c r="N192" s="133">
        <v>0</v>
      </c>
      <c r="O192" s="133">
        <v>0</v>
      </c>
      <c r="P192" s="133">
        <v>0</v>
      </c>
      <c r="Q192" s="133">
        <v>0</v>
      </c>
      <c r="R192" s="133">
        <v>0</v>
      </c>
      <c r="S192" s="133">
        <v>0</v>
      </c>
      <c r="T192" s="133">
        <v>0</v>
      </c>
      <c r="U192" s="133">
        <v>0</v>
      </c>
      <c r="V192" s="133">
        <v>0</v>
      </c>
      <c r="W192" s="133">
        <v>0</v>
      </c>
      <c r="X192" s="133">
        <v>0</v>
      </c>
      <c r="Y192" s="133">
        <v>0</v>
      </c>
      <c r="Z192" s="133">
        <v>1</v>
      </c>
      <c r="AA192" s="133">
        <v>0</v>
      </c>
      <c r="AB192" s="133">
        <v>0</v>
      </c>
      <c r="AC192" s="133">
        <v>0</v>
      </c>
      <c r="AD192" s="133">
        <v>0</v>
      </c>
      <c r="AE192" s="133">
        <v>0</v>
      </c>
      <c r="AF192" s="133">
        <v>0</v>
      </c>
      <c r="AG192" s="133">
        <v>0</v>
      </c>
      <c r="AH192" s="133">
        <v>0</v>
      </c>
      <c r="AI192" s="133">
        <v>0</v>
      </c>
      <c r="AJ192" s="133">
        <v>0</v>
      </c>
      <c r="AK192" s="133">
        <v>0</v>
      </c>
      <c r="AL192" s="133">
        <v>0</v>
      </c>
      <c r="AM192" s="133">
        <v>0</v>
      </c>
      <c r="AN192" s="133">
        <v>0</v>
      </c>
      <c r="AO192" s="133">
        <v>0</v>
      </c>
      <c r="AP192" s="133">
        <v>0</v>
      </c>
      <c r="AQ192" s="133">
        <v>0</v>
      </c>
      <c r="AR192" s="133">
        <v>0</v>
      </c>
      <c r="AS192" s="133">
        <v>0</v>
      </c>
      <c r="AT192" s="133">
        <v>0</v>
      </c>
      <c r="AU192" s="133">
        <v>0</v>
      </c>
      <c r="AV192" s="133">
        <v>1</v>
      </c>
      <c r="AW192" s="133">
        <v>0</v>
      </c>
      <c r="AX192" s="133">
        <v>2</v>
      </c>
      <c r="AY192" s="133">
        <v>1</v>
      </c>
      <c r="AZ192" s="133">
        <v>0</v>
      </c>
      <c r="BA192" s="133">
        <v>0</v>
      </c>
      <c r="BB192" s="133">
        <v>2</v>
      </c>
      <c r="BC192" s="133">
        <v>0</v>
      </c>
      <c r="BD192" s="133">
        <v>0</v>
      </c>
      <c r="BE192" s="133">
        <v>0</v>
      </c>
      <c r="BF192" s="133">
        <v>0</v>
      </c>
      <c r="BG192" s="133">
        <v>1</v>
      </c>
      <c r="BH192" s="133">
        <v>1</v>
      </c>
      <c r="BI192" s="133">
        <v>0</v>
      </c>
      <c r="BJ192" s="133">
        <v>0</v>
      </c>
      <c r="BK192" s="133">
        <v>0</v>
      </c>
      <c r="BL192" s="133">
        <v>0</v>
      </c>
      <c r="BM192" s="133">
        <v>0</v>
      </c>
      <c r="BN192" s="133">
        <v>0</v>
      </c>
      <c r="BO192" s="133">
        <v>0</v>
      </c>
      <c r="BP192" s="133">
        <v>0</v>
      </c>
      <c r="BQ192" s="133">
        <v>0</v>
      </c>
      <c r="BR192" s="133">
        <v>0</v>
      </c>
      <c r="BS192" s="133">
        <v>0</v>
      </c>
      <c r="BT192" s="133">
        <v>0</v>
      </c>
      <c r="BU192" s="133">
        <v>1</v>
      </c>
      <c r="BV192" s="133">
        <v>0</v>
      </c>
      <c r="BW192" s="133">
        <v>0</v>
      </c>
      <c r="BX192" s="133">
        <v>0</v>
      </c>
      <c r="BY192" s="133">
        <v>0</v>
      </c>
      <c r="BZ192" s="133">
        <v>0</v>
      </c>
      <c r="CA192" s="133">
        <v>1</v>
      </c>
      <c r="CB192" s="133">
        <v>0</v>
      </c>
      <c r="CC192" s="133">
        <v>0</v>
      </c>
      <c r="CD192" s="133">
        <v>0</v>
      </c>
      <c r="CE192" s="133">
        <v>0</v>
      </c>
      <c r="CF192" s="133">
        <v>0</v>
      </c>
      <c r="CG192" s="133">
        <v>0</v>
      </c>
      <c r="CH192" s="133">
        <v>0</v>
      </c>
      <c r="CI192" s="133">
        <v>0</v>
      </c>
      <c r="CJ192" s="133">
        <v>0</v>
      </c>
      <c r="CK192" s="133">
        <v>0</v>
      </c>
      <c r="CL192" s="133">
        <v>0</v>
      </c>
      <c r="CM192" s="133">
        <v>0</v>
      </c>
      <c r="CN192" s="133">
        <v>0</v>
      </c>
      <c r="CO192" s="133">
        <v>0</v>
      </c>
      <c r="CP192" s="133">
        <v>1</v>
      </c>
      <c r="CQ192" s="133">
        <v>0</v>
      </c>
      <c r="CR192" s="133">
        <v>0</v>
      </c>
      <c r="CS192" s="133">
        <v>0</v>
      </c>
      <c r="CT192" s="133">
        <v>0</v>
      </c>
      <c r="CU192" s="133">
        <v>0</v>
      </c>
      <c r="CV192" s="133">
        <v>0</v>
      </c>
      <c r="CW192" s="133">
        <v>0</v>
      </c>
      <c r="CX192" s="133">
        <v>0</v>
      </c>
      <c r="CY192" s="133">
        <v>0</v>
      </c>
      <c r="CZ192" s="133">
        <v>1</v>
      </c>
      <c r="DA192" s="133">
        <v>0</v>
      </c>
      <c r="DB192" s="133">
        <v>0</v>
      </c>
      <c r="DC192" s="133">
        <v>0</v>
      </c>
      <c r="DD192" s="133">
        <v>0</v>
      </c>
      <c r="DE192" s="133">
        <v>0</v>
      </c>
      <c r="DF192" s="133">
        <v>0</v>
      </c>
      <c r="DG192" s="133">
        <v>0</v>
      </c>
      <c r="DH192" s="133">
        <v>0</v>
      </c>
      <c r="DI192" s="133">
        <v>0</v>
      </c>
      <c r="DJ192" s="133">
        <v>0</v>
      </c>
      <c r="DK192" s="133">
        <v>0</v>
      </c>
      <c r="DL192" s="133">
        <v>0</v>
      </c>
      <c r="DM192" s="133">
        <v>0</v>
      </c>
      <c r="DN192" s="133">
        <v>0</v>
      </c>
      <c r="DO192" s="133">
        <v>0</v>
      </c>
      <c r="DP192" s="133">
        <v>0</v>
      </c>
      <c r="DQ192" s="133">
        <v>0</v>
      </c>
    </row>
    <row r="193" spans="1:121" x14ac:dyDescent="0.2">
      <c r="A193" s="133" t="s">
        <v>164</v>
      </c>
      <c r="B193" s="133"/>
      <c r="C193" s="133">
        <v>0</v>
      </c>
      <c r="D193" s="133">
        <v>0</v>
      </c>
      <c r="E193" s="133">
        <v>1</v>
      </c>
      <c r="F193" s="133">
        <v>0</v>
      </c>
      <c r="G193" s="133">
        <v>0</v>
      </c>
      <c r="H193" s="133">
        <v>0</v>
      </c>
      <c r="I193" s="133">
        <v>0</v>
      </c>
      <c r="J193" s="133">
        <v>0</v>
      </c>
      <c r="K193" s="133">
        <v>0</v>
      </c>
      <c r="L193" s="133">
        <v>0</v>
      </c>
      <c r="M193" s="133">
        <v>0</v>
      </c>
      <c r="N193" s="133">
        <v>0</v>
      </c>
      <c r="O193" s="133">
        <v>0</v>
      </c>
      <c r="P193" s="133">
        <v>0</v>
      </c>
      <c r="Q193" s="133">
        <v>0</v>
      </c>
      <c r="R193" s="133">
        <v>0</v>
      </c>
      <c r="S193" s="133">
        <v>0</v>
      </c>
      <c r="T193" s="133">
        <v>0</v>
      </c>
      <c r="U193" s="133">
        <v>0</v>
      </c>
      <c r="V193" s="133">
        <v>0</v>
      </c>
      <c r="W193" s="133">
        <v>0</v>
      </c>
      <c r="X193" s="133">
        <v>0</v>
      </c>
      <c r="Y193" s="133">
        <v>0</v>
      </c>
      <c r="Z193" s="133">
        <v>0</v>
      </c>
      <c r="AA193" s="133">
        <v>0</v>
      </c>
      <c r="AB193" s="133">
        <v>0</v>
      </c>
      <c r="AC193" s="133">
        <v>0</v>
      </c>
      <c r="AD193" s="133">
        <v>0</v>
      </c>
      <c r="AE193" s="133">
        <v>0</v>
      </c>
      <c r="AF193" s="133">
        <v>0</v>
      </c>
      <c r="AG193" s="133">
        <v>0</v>
      </c>
      <c r="AH193" s="133">
        <v>0</v>
      </c>
      <c r="AI193" s="133">
        <v>0</v>
      </c>
      <c r="AJ193" s="133">
        <v>0</v>
      </c>
      <c r="AK193" s="133">
        <v>0</v>
      </c>
      <c r="AL193" s="133">
        <v>0</v>
      </c>
      <c r="AM193" s="133">
        <v>0</v>
      </c>
      <c r="AN193" s="133">
        <v>0</v>
      </c>
      <c r="AO193" s="133">
        <v>0</v>
      </c>
      <c r="AP193" s="133">
        <v>0</v>
      </c>
      <c r="AQ193" s="133">
        <v>0</v>
      </c>
      <c r="AR193" s="133">
        <v>0</v>
      </c>
      <c r="AS193" s="133">
        <v>0</v>
      </c>
      <c r="AT193" s="133">
        <v>0</v>
      </c>
      <c r="AU193" s="133">
        <v>0</v>
      </c>
      <c r="AV193" s="133">
        <v>0</v>
      </c>
      <c r="AW193" s="133">
        <v>0</v>
      </c>
      <c r="AX193" s="133">
        <v>0</v>
      </c>
      <c r="AY193" s="133">
        <v>0</v>
      </c>
      <c r="AZ193" s="133">
        <v>0</v>
      </c>
      <c r="BA193" s="133">
        <v>0</v>
      </c>
      <c r="BB193" s="133">
        <v>0</v>
      </c>
      <c r="BC193" s="133">
        <v>0</v>
      </c>
      <c r="BD193" s="133">
        <v>0</v>
      </c>
      <c r="BE193" s="133">
        <v>0</v>
      </c>
      <c r="BF193" s="133">
        <v>0</v>
      </c>
      <c r="BG193" s="133">
        <v>0</v>
      </c>
      <c r="BH193" s="133">
        <v>0</v>
      </c>
      <c r="BI193" s="133">
        <v>0</v>
      </c>
      <c r="BJ193" s="133">
        <v>0</v>
      </c>
      <c r="BK193" s="133">
        <v>0</v>
      </c>
      <c r="BL193" s="133">
        <v>0</v>
      </c>
      <c r="BM193" s="133">
        <v>0</v>
      </c>
      <c r="BN193" s="133">
        <v>0</v>
      </c>
      <c r="BO193" s="133">
        <v>0</v>
      </c>
      <c r="BP193" s="133">
        <v>0</v>
      </c>
      <c r="BQ193" s="133">
        <v>0</v>
      </c>
      <c r="BR193" s="133">
        <v>0</v>
      </c>
      <c r="BS193" s="133">
        <v>0</v>
      </c>
      <c r="BT193" s="133">
        <v>0</v>
      </c>
      <c r="BU193" s="133">
        <v>0</v>
      </c>
      <c r="BV193" s="133">
        <v>0</v>
      </c>
      <c r="BW193" s="133">
        <v>0</v>
      </c>
      <c r="BX193" s="133">
        <v>0</v>
      </c>
      <c r="BY193" s="133">
        <v>0</v>
      </c>
      <c r="BZ193" s="133">
        <v>0</v>
      </c>
      <c r="CA193" s="133">
        <v>0</v>
      </c>
      <c r="CB193" s="133">
        <v>0</v>
      </c>
      <c r="CC193" s="133">
        <v>0</v>
      </c>
      <c r="CD193" s="133">
        <v>0</v>
      </c>
      <c r="CE193" s="133">
        <v>0</v>
      </c>
      <c r="CF193" s="133">
        <v>0</v>
      </c>
      <c r="CG193" s="133">
        <v>0</v>
      </c>
      <c r="CH193" s="133">
        <v>0</v>
      </c>
      <c r="CI193" s="133">
        <v>0</v>
      </c>
      <c r="CJ193" s="133">
        <v>0</v>
      </c>
      <c r="CK193" s="133">
        <v>0</v>
      </c>
      <c r="CL193" s="133">
        <v>0</v>
      </c>
      <c r="CM193" s="133">
        <v>0</v>
      </c>
      <c r="CN193" s="133">
        <v>0</v>
      </c>
      <c r="CO193" s="133">
        <v>0</v>
      </c>
      <c r="CP193" s="133">
        <v>0</v>
      </c>
      <c r="CQ193" s="133">
        <v>0</v>
      </c>
      <c r="CR193" s="133">
        <v>0</v>
      </c>
      <c r="CS193" s="133">
        <v>0</v>
      </c>
      <c r="CT193" s="133">
        <v>0</v>
      </c>
      <c r="CU193" s="133">
        <v>0</v>
      </c>
      <c r="CV193" s="133">
        <v>0</v>
      </c>
      <c r="CW193" s="133">
        <v>0</v>
      </c>
      <c r="CX193" s="133">
        <v>0</v>
      </c>
      <c r="CY193" s="133">
        <v>0</v>
      </c>
      <c r="CZ193" s="133">
        <v>0</v>
      </c>
      <c r="DA193" s="133">
        <v>0</v>
      </c>
      <c r="DB193" s="133">
        <v>0</v>
      </c>
      <c r="DC193" s="133">
        <v>0</v>
      </c>
      <c r="DD193" s="133">
        <v>0</v>
      </c>
      <c r="DE193" s="133">
        <v>0</v>
      </c>
      <c r="DF193" s="133">
        <v>0</v>
      </c>
      <c r="DG193" s="133">
        <v>0</v>
      </c>
      <c r="DH193" s="133">
        <v>0</v>
      </c>
      <c r="DI193" s="133">
        <v>0</v>
      </c>
      <c r="DJ193" s="133">
        <v>0</v>
      </c>
      <c r="DK193" s="133">
        <v>0</v>
      </c>
      <c r="DL193" s="133">
        <v>0</v>
      </c>
      <c r="DM193" s="133">
        <v>0</v>
      </c>
      <c r="DN193" s="133">
        <v>0</v>
      </c>
      <c r="DO193" s="133">
        <v>0</v>
      </c>
      <c r="DP193" s="133">
        <v>0</v>
      </c>
      <c r="DQ193" s="133">
        <v>0</v>
      </c>
    </row>
    <row r="194" spans="1:121" x14ac:dyDescent="0.2">
      <c r="A194" s="133" t="s">
        <v>387</v>
      </c>
      <c r="B194" s="133"/>
      <c r="C194" s="133">
        <v>0</v>
      </c>
      <c r="D194" s="133">
        <v>0</v>
      </c>
      <c r="E194" s="133">
        <v>0</v>
      </c>
      <c r="F194" s="133">
        <v>0</v>
      </c>
      <c r="G194" s="133">
        <v>0</v>
      </c>
      <c r="H194" s="133">
        <v>0</v>
      </c>
      <c r="I194" s="133">
        <v>0</v>
      </c>
      <c r="J194" s="133">
        <v>0</v>
      </c>
      <c r="K194" s="133">
        <v>0</v>
      </c>
      <c r="L194" s="133">
        <v>0</v>
      </c>
      <c r="M194" s="133">
        <v>0</v>
      </c>
      <c r="N194" s="133">
        <v>0</v>
      </c>
      <c r="O194" s="133">
        <v>0</v>
      </c>
      <c r="P194" s="133">
        <v>0</v>
      </c>
      <c r="Q194" s="133">
        <v>0</v>
      </c>
      <c r="R194" s="133">
        <v>0</v>
      </c>
      <c r="S194" s="133">
        <v>0</v>
      </c>
      <c r="T194" s="133">
        <v>0</v>
      </c>
      <c r="U194" s="133">
        <v>0</v>
      </c>
      <c r="V194" s="133">
        <v>0</v>
      </c>
      <c r="W194" s="133">
        <v>0</v>
      </c>
      <c r="X194" s="133">
        <v>0</v>
      </c>
      <c r="Y194" s="133">
        <v>0</v>
      </c>
      <c r="Z194" s="133">
        <v>0</v>
      </c>
      <c r="AA194" s="133">
        <v>0</v>
      </c>
      <c r="AB194" s="133">
        <v>0</v>
      </c>
      <c r="AC194" s="133">
        <v>0</v>
      </c>
      <c r="AD194" s="133">
        <v>0</v>
      </c>
      <c r="AE194" s="133">
        <v>0</v>
      </c>
      <c r="AF194" s="133">
        <v>0</v>
      </c>
      <c r="AG194" s="133">
        <v>0</v>
      </c>
      <c r="AH194" s="133">
        <v>0</v>
      </c>
      <c r="AI194" s="133">
        <v>0</v>
      </c>
      <c r="AJ194" s="133">
        <v>0</v>
      </c>
      <c r="AK194" s="133">
        <v>0</v>
      </c>
      <c r="AL194" s="133">
        <v>0</v>
      </c>
      <c r="AM194" s="133">
        <v>1</v>
      </c>
      <c r="AN194" s="133">
        <v>2</v>
      </c>
      <c r="AO194" s="133">
        <v>1</v>
      </c>
      <c r="AP194" s="133">
        <v>2</v>
      </c>
      <c r="AQ194" s="133">
        <v>1</v>
      </c>
      <c r="AR194" s="133">
        <v>0</v>
      </c>
      <c r="AS194" s="133">
        <v>2</v>
      </c>
      <c r="AT194" s="133">
        <v>5</v>
      </c>
      <c r="AU194" s="133">
        <v>1</v>
      </c>
      <c r="AV194" s="133">
        <v>5</v>
      </c>
      <c r="AW194" s="133">
        <v>0</v>
      </c>
      <c r="AX194" s="133">
        <v>6</v>
      </c>
      <c r="AY194" s="133">
        <v>6</v>
      </c>
      <c r="AZ194" s="133">
        <v>0</v>
      </c>
      <c r="BA194" s="133">
        <v>3</v>
      </c>
      <c r="BB194" s="133">
        <v>0</v>
      </c>
      <c r="BC194" s="133">
        <v>3</v>
      </c>
      <c r="BD194" s="133">
        <v>1</v>
      </c>
      <c r="BE194" s="133">
        <v>1</v>
      </c>
      <c r="BF194" s="133">
        <v>6</v>
      </c>
      <c r="BG194" s="133">
        <v>1</v>
      </c>
      <c r="BH194" s="133">
        <v>2</v>
      </c>
      <c r="BI194" s="133">
        <v>0</v>
      </c>
      <c r="BJ194" s="133">
        <v>3</v>
      </c>
      <c r="BK194" s="133">
        <v>5</v>
      </c>
      <c r="BL194" s="133">
        <v>2</v>
      </c>
      <c r="BM194" s="133">
        <v>1</v>
      </c>
      <c r="BN194" s="133">
        <v>4</v>
      </c>
      <c r="BO194" s="133">
        <v>1</v>
      </c>
      <c r="BP194" s="133">
        <v>1</v>
      </c>
      <c r="BQ194" s="133">
        <v>0</v>
      </c>
      <c r="BR194" s="133">
        <v>2</v>
      </c>
      <c r="BS194" s="133">
        <v>3</v>
      </c>
      <c r="BT194" s="133">
        <v>2</v>
      </c>
      <c r="BU194" s="133">
        <v>0</v>
      </c>
      <c r="BV194" s="133">
        <v>0</v>
      </c>
      <c r="BW194" s="133">
        <v>0</v>
      </c>
      <c r="BX194" s="133">
        <v>1</v>
      </c>
      <c r="BY194" s="133">
        <v>3</v>
      </c>
      <c r="BZ194" s="133">
        <v>10</v>
      </c>
      <c r="CA194" s="133">
        <v>0</v>
      </c>
      <c r="CB194" s="133">
        <v>0</v>
      </c>
      <c r="CC194" s="133">
        <v>1</v>
      </c>
      <c r="CD194" s="133">
        <v>0</v>
      </c>
      <c r="CE194" s="133">
        <v>0</v>
      </c>
      <c r="CF194" s="133">
        <v>3</v>
      </c>
      <c r="CG194" s="133">
        <v>0</v>
      </c>
      <c r="CH194" s="133">
        <v>2</v>
      </c>
      <c r="CI194" s="133">
        <v>0</v>
      </c>
      <c r="CJ194" s="133">
        <v>0</v>
      </c>
      <c r="CK194" s="133">
        <v>0</v>
      </c>
      <c r="CL194" s="133">
        <v>2</v>
      </c>
      <c r="CM194" s="133">
        <v>0</v>
      </c>
      <c r="CN194" s="133">
        <v>1</v>
      </c>
      <c r="CO194" s="133">
        <v>1</v>
      </c>
      <c r="CP194" s="133">
        <v>0</v>
      </c>
      <c r="CQ194" s="133">
        <v>1</v>
      </c>
      <c r="CR194" s="133">
        <v>1</v>
      </c>
      <c r="CS194" s="133">
        <v>1</v>
      </c>
      <c r="CT194" s="133">
        <v>0</v>
      </c>
      <c r="CU194" s="133">
        <v>3</v>
      </c>
      <c r="CV194" s="133">
        <v>2</v>
      </c>
      <c r="CW194" s="133">
        <v>1</v>
      </c>
      <c r="CX194" s="133">
        <v>0</v>
      </c>
      <c r="CY194" s="133">
        <v>1</v>
      </c>
      <c r="CZ194" s="133">
        <v>3</v>
      </c>
      <c r="DA194" s="133">
        <v>0</v>
      </c>
      <c r="DB194" s="133">
        <v>5</v>
      </c>
      <c r="DC194" s="133">
        <v>0</v>
      </c>
      <c r="DD194" s="133">
        <v>1</v>
      </c>
      <c r="DE194" s="133">
        <v>0</v>
      </c>
      <c r="DF194" s="133">
        <v>0</v>
      </c>
      <c r="DG194" s="133">
        <v>0</v>
      </c>
      <c r="DH194" s="133">
        <v>0</v>
      </c>
      <c r="DI194" s="133">
        <v>0</v>
      </c>
      <c r="DJ194" s="133">
        <v>0</v>
      </c>
      <c r="DK194" s="133">
        <v>0</v>
      </c>
      <c r="DL194" s="133">
        <v>0</v>
      </c>
      <c r="DM194" s="133">
        <v>0</v>
      </c>
      <c r="DN194" s="133">
        <v>0</v>
      </c>
      <c r="DO194" s="133">
        <v>0</v>
      </c>
      <c r="DP194" s="133">
        <v>0</v>
      </c>
      <c r="DQ194" s="133">
        <v>0</v>
      </c>
    </row>
    <row r="195" spans="1:121" x14ac:dyDescent="0.2">
      <c r="A195" s="133" t="s">
        <v>162</v>
      </c>
      <c r="B195" s="133"/>
      <c r="C195" s="133">
        <v>0</v>
      </c>
      <c r="D195" s="133">
        <v>2</v>
      </c>
      <c r="E195" s="133">
        <v>0</v>
      </c>
      <c r="F195" s="133">
        <v>0</v>
      </c>
      <c r="G195" s="133">
        <v>0</v>
      </c>
      <c r="H195" s="133">
        <v>1</v>
      </c>
      <c r="I195" s="133">
        <v>0</v>
      </c>
      <c r="J195" s="133">
        <v>0</v>
      </c>
      <c r="K195" s="133">
        <v>0</v>
      </c>
      <c r="L195" s="133">
        <v>0</v>
      </c>
      <c r="M195" s="133">
        <v>0</v>
      </c>
      <c r="N195" s="133">
        <v>0</v>
      </c>
      <c r="O195" s="133">
        <v>0</v>
      </c>
      <c r="P195" s="133">
        <v>0</v>
      </c>
      <c r="Q195" s="133">
        <v>0</v>
      </c>
      <c r="R195" s="133">
        <v>1</v>
      </c>
      <c r="S195" s="133">
        <v>1</v>
      </c>
      <c r="T195" s="133">
        <v>0</v>
      </c>
      <c r="U195" s="133">
        <v>0</v>
      </c>
      <c r="V195" s="133">
        <v>0</v>
      </c>
      <c r="W195" s="133">
        <v>0</v>
      </c>
      <c r="X195" s="133">
        <v>0</v>
      </c>
      <c r="Y195" s="133">
        <v>0</v>
      </c>
      <c r="Z195" s="133">
        <v>0</v>
      </c>
      <c r="AA195" s="133">
        <v>0</v>
      </c>
      <c r="AB195" s="133">
        <v>0</v>
      </c>
      <c r="AC195" s="133">
        <v>0</v>
      </c>
      <c r="AD195" s="133">
        <v>0</v>
      </c>
      <c r="AE195" s="133">
        <v>0</v>
      </c>
      <c r="AF195" s="133">
        <v>2</v>
      </c>
      <c r="AG195" s="133">
        <v>0</v>
      </c>
      <c r="AH195" s="133">
        <v>0</v>
      </c>
      <c r="AI195" s="133">
        <v>0</v>
      </c>
      <c r="AJ195" s="133">
        <v>0</v>
      </c>
      <c r="AK195" s="133">
        <v>0</v>
      </c>
      <c r="AL195" s="133">
        <v>0</v>
      </c>
      <c r="AM195" s="133">
        <v>0</v>
      </c>
      <c r="AN195" s="133">
        <v>0</v>
      </c>
      <c r="AO195" s="133">
        <v>0</v>
      </c>
      <c r="AP195" s="133">
        <v>0</v>
      </c>
      <c r="AQ195" s="133">
        <v>0</v>
      </c>
      <c r="AR195" s="133">
        <v>0</v>
      </c>
      <c r="AS195" s="133">
        <v>0</v>
      </c>
      <c r="AT195" s="133">
        <v>0</v>
      </c>
      <c r="AU195" s="133">
        <v>0</v>
      </c>
      <c r="AV195" s="133">
        <v>0</v>
      </c>
      <c r="AW195" s="133">
        <v>0</v>
      </c>
      <c r="AX195" s="133">
        <v>0</v>
      </c>
      <c r="AY195" s="133">
        <v>0</v>
      </c>
      <c r="AZ195" s="133">
        <v>0</v>
      </c>
      <c r="BA195" s="133">
        <v>0</v>
      </c>
      <c r="BB195" s="133">
        <v>0</v>
      </c>
      <c r="BC195" s="133">
        <v>0</v>
      </c>
      <c r="BD195" s="133">
        <v>0</v>
      </c>
      <c r="BE195" s="133">
        <v>0</v>
      </c>
      <c r="BF195" s="133">
        <v>0</v>
      </c>
      <c r="BG195" s="133">
        <v>0</v>
      </c>
      <c r="BH195" s="133">
        <v>0</v>
      </c>
      <c r="BI195" s="133">
        <v>0</v>
      </c>
      <c r="BJ195" s="133">
        <v>0</v>
      </c>
      <c r="BK195" s="133">
        <v>0</v>
      </c>
      <c r="BL195" s="133">
        <v>0</v>
      </c>
      <c r="BM195" s="133">
        <v>0</v>
      </c>
      <c r="BN195" s="133">
        <v>0</v>
      </c>
      <c r="BO195" s="133">
        <v>0</v>
      </c>
      <c r="BP195" s="133">
        <v>0</v>
      </c>
      <c r="BQ195" s="133">
        <v>0</v>
      </c>
      <c r="BR195" s="133">
        <v>0</v>
      </c>
      <c r="BS195" s="133">
        <v>0</v>
      </c>
      <c r="BT195" s="133">
        <v>0</v>
      </c>
      <c r="BU195" s="133">
        <v>0</v>
      </c>
      <c r="BV195" s="133">
        <v>0</v>
      </c>
      <c r="BW195" s="133">
        <v>0</v>
      </c>
      <c r="BX195" s="133">
        <v>0</v>
      </c>
      <c r="BY195" s="133">
        <v>0</v>
      </c>
      <c r="BZ195" s="133">
        <v>0</v>
      </c>
      <c r="CA195" s="133">
        <v>0</v>
      </c>
      <c r="CB195" s="133">
        <v>0</v>
      </c>
      <c r="CC195" s="133">
        <v>0</v>
      </c>
      <c r="CD195" s="133">
        <v>0</v>
      </c>
      <c r="CE195" s="133">
        <v>0</v>
      </c>
      <c r="CF195" s="133">
        <v>0</v>
      </c>
      <c r="CG195" s="133">
        <v>0</v>
      </c>
      <c r="CH195" s="133">
        <v>0</v>
      </c>
      <c r="CI195" s="133">
        <v>0</v>
      </c>
      <c r="CJ195" s="133">
        <v>0</v>
      </c>
      <c r="CK195" s="133">
        <v>0</v>
      </c>
      <c r="CL195" s="133">
        <v>0</v>
      </c>
      <c r="CM195" s="133">
        <v>0</v>
      </c>
      <c r="CN195" s="133">
        <v>0</v>
      </c>
      <c r="CO195" s="133">
        <v>0</v>
      </c>
      <c r="CP195" s="133">
        <v>0</v>
      </c>
      <c r="CQ195" s="133">
        <v>0</v>
      </c>
      <c r="CR195" s="133">
        <v>0</v>
      </c>
      <c r="CS195" s="133">
        <v>0</v>
      </c>
      <c r="CT195" s="133">
        <v>0</v>
      </c>
      <c r="CU195" s="133">
        <v>0</v>
      </c>
      <c r="CV195" s="133">
        <v>0</v>
      </c>
      <c r="CW195" s="133">
        <v>0</v>
      </c>
      <c r="CX195" s="133">
        <v>0</v>
      </c>
      <c r="CY195" s="133">
        <v>0</v>
      </c>
      <c r="CZ195" s="133">
        <v>0</v>
      </c>
      <c r="DA195" s="133">
        <v>0</v>
      </c>
      <c r="DB195" s="133">
        <v>0</v>
      </c>
      <c r="DC195" s="133">
        <v>1</v>
      </c>
      <c r="DD195" s="133">
        <v>0</v>
      </c>
      <c r="DE195" s="133">
        <v>0</v>
      </c>
      <c r="DF195" s="133">
        <v>0</v>
      </c>
      <c r="DG195" s="133">
        <v>0</v>
      </c>
      <c r="DH195" s="133">
        <v>1</v>
      </c>
      <c r="DI195" s="133">
        <v>0</v>
      </c>
      <c r="DJ195" s="133">
        <v>1</v>
      </c>
      <c r="DK195" s="133">
        <v>0</v>
      </c>
      <c r="DL195" s="133">
        <v>0</v>
      </c>
      <c r="DM195" s="133">
        <v>0</v>
      </c>
      <c r="DN195" s="133">
        <v>0</v>
      </c>
      <c r="DO195" s="133">
        <v>0</v>
      </c>
      <c r="DP195" s="133">
        <v>0</v>
      </c>
      <c r="DQ195" s="133">
        <v>0</v>
      </c>
    </row>
    <row r="196" spans="1:121" x14ac:dyDescent="0.2">
      <c r="A196" s="133" t="s">
        <v>163</v>
      </c>
      <c r="B196" s="133"/>
      <c r="C196" s="133">
        <v>0</v>
      </c>
      <c r="D196" s="133">
        <v>1</v>
      </c>
      <c r="E196" s="133">
        <v>0</v>
      </c>
      <c r="F196" s="133">
        <v>2</v>
      </c>
      <c r="G196" s="133">
        <v>3</v>
      </c>
      <c r="H196" s="133">
        <v>0</v>
      </c>
      <c r="I196" s="133">
        <v>0</v>
      </c>
      <c r="J196" s="133">
        <v>1</v>
      </c>
      <c r="K196" s="133">
        <v>1</v>
      </c>
      <c r="L196" s="133">
        <v>0</v>
      </c>
      <c r="M196" s="133">
        <v>1</v>
      </c>
      <c r="N196" s="133">
        <v>1</v>
      </c>
      <c r="O196" s="133">
        <v>0</v>
      </c>
      <c r="P196" s="133">
        <v>0</v>
      </c>
      <c r="Q196" s="133">
        <v>1</v>
      </c>
      <c r="R196" s="133">
        <v>2</v>
      </c>
      <c r="S196" s="133">
        <v>0</v>
      </c>
      <c r="T196" s="133">
        <v>1</v>
      </c>
      <c r="U196" s="133">
        <v>2</v>
      </c>
      <c r="V196" s="133">
        <v>0</v>
      </c>
      <c r="W196" s="133">
        <v>2</v>
      </c>
      <c r="X196" s="133">
        <v>1</v>
      </c>
      <c r="Y196" s="133">
        <v>1</v>
      </c>
      <c r="Z196" s="133">
        <v>3</v>
      </c>
      <c r="AA196" s="133">
        <v>4</v>
      </c>
      <c r="AB196" s="133">
        <v>1</v>
      </c>
      <c r="AC196" s="133">
        <v>0</v>
      </c>
      <c r="AD196" s="133">
        <v>0</v>
      </c>
      <c r="AE196" s="133">
        <v>0</v>
      </c>
      <c r="AF196" s="133">
        <v>2</v>
      </c>
      <c r="AG196" s="133">
        <v>0</v>
      </c>
      <c r="AH196" s="133">
        <v>2</v>
      </c>
      <c r="AI196" s="133">
        <v>0</v>
      </c>
      <c r="AJ196" s="133">
        <v>0</v>
      </c>
      <c r="AK196" s="133">
        <v>0</v>
      </c>
      <c r="AL196" s="133">
        <v>0</v>
      </c>
      <c r="AM196" s="133">
        <v>0</v>
      </c>
      <c r="AN196" s="133">
        <v>0</v>
      </c>
      <c r="AO196" s="133">
        <v>0</v>
      </c>
      <c r="AP196" s="133">
        <v>0</v>
      </c>
      <c r="AQ196" s="133">
        <v>0</v>
      </c>
      <c r="AR196" s="133">
        <v>0</v>
      </c>
      <c r="AS196" s="133">
        <v>0</v>
      </c>
      <c r="AT196" s="133">
        <v>0</v>
      </c>
      <c r="AU196" s="133">
        <v>0</v>
      </c>
      <c r="AV196" s="133">
        <v>0</v>
      </c>
      <c r="AW196" s="133">
        <v>1</v>
      </c>
      <c r="AX196" s="133">
        <v>0</v>
      </c>
      <c r="AY196" s="133">
        <v>0</v>
      </c>
      <c r="AZ196" s="133">
        <v>0</v>
      </c>
      <c r="BA196" s="133">
        <v>0</v>
      </c>
      <c r="BB196" s="133">
        <v>0</v>
      </c>
      <c r="BC196" s="133">
        <v>0</v>
      </c>
      <c r="BD196" s="133">
        <v>0</v>
      </c>
      <c r="BE196" s="133">
        <v>0</v>
      </c>
      <c r="BF196" s="133">
        <v>0</v>
      </c>
      <c r="BG196" s="133">
        <v>0</v>
      </c>
      <c r="BH196" s="133">
        <v>0</v>
      </c>
      <c r="BI196" s="133">
        <v>0</v>
      </c>
      <c r="BJ196" s="133">
        <v>0</v>
      </c>
      <c r="BK196" s="133">
        <v>0</v>
      </c>
      <c r="BL196" s="133">
        <v>0</v>
      </c>
      <c r="BM196" s="133">
        <v>0</v>
      </c>
      <c r="BN196" s="133">
        <v>0</v>
      </c>
      <c r="BO196" s="133">
        <v>0</v>
      </c>
      <c r="BP196" s="133">
        <v>0</v>
      </c>
      <c r="BQ196" s="133">
        <v>0</v>
      </c>
      <c r="BR196" s="133">
        <v>0</v>
      </c>
      <c r="BS196" s="133">
        <v>0</v>
      </c>
      <c r="BT196" s="133">
        <v>0</v>
      </c>
      <c r="BU196" s="133">
        <v>0</v>
      </c>
      <c r="BV196" s="133">
        <v>0</v>
      </c>
      <c r="BW196" s="133">
        <v>0</v>
      </c>
      <c r="BX196" s="133">
        <v>0</v>
      </c>
      <c r="BY196" s="133">
        <v>0</v>
      </c>
      <c r="BZ196" s="133">
        <v>0</v>
      </c>
      <c r="CA196" s="133">
        <v>0</v>
      </c>
      <c r="CB196" s="133">
        <v>3</v>
      </c>
      <c r="CC196" s="133">
        <v>0</v>
      </c>
      <c r="CD196" s="133">
        <v>0</v>
      </c>
      <c r="CE196" s="133">
        <v>0</v>
      </c>
      <c r="CF196" s="133">
        <v>0</v>
      </c>
      <c r="CG196" s="133">
        <v>0</v>
      </c>
      <c r="CH196" s="133">
        <v>0</v>
      </c>
      <c r="CI196" s="133">
        <v>0</v>
      </c>
      <c r="CJ196" s="133">
        <v>0</v>
      </c>
      <c r="CK196" s="133">
        <v>0</v>
      </c>
      <c r="CL196" s="133">
        <v>0</v>
      </c>
      <c r="CM196" s="133">
        <v>0</v>
      </c>
      <c r="CN196" s="133">
        <v>0</v>
      </c>
      <c r="CO196" s="133">
        <v>0</v>
      </c>
      <c r="CP196" s="133">
        <v>0</v>
      </c>
      <c r="CQ196" s="133">
        <v>0</v>
      </c>
      <c r="CR196" s="133">
        <v>0</v>
      </c>
      <c r="CS196" s="133">
        <v>0</v>
      </c>
      <c r="CT196" s="133">
        <v>1</v>
      </c>
      <c r="CU196" s="133">
        <v>0</v>
      </c>
      <c r="CV196" s="133">
        <v>0</v>
      </c>
      <c r="CW196" s="133">
        <v>0</v>
      </c>
      <c r="CX196" s="133">
        <v>0</v>
      </c>
      <c r="CY196" s="133">
        <v>0</v>
      </c>
      <c r="CZ196" s="133">
        <v>0</v>
      </c>
      <c r="DA196" s="133">
        <v>0</v>
      </c>
      <c r="DB196" s="133">
        <v>0</v>
      </c>
      <c r="DC196" s="133">
        <v>0</v>
      </c>
      <c r="DD196" s="133">
        <v>0</v>
      </c>
      <c r="DE196" s="133">
        <v>2</v>
      </c>
      <c r="DF196" s="133">
        <v>2</v>
      </c>
      <c r="DG196" s="133">
        <v>0</v>
      </c>
      <c r="DH196" s="133">
        <v>0</v>
      </c>
      <c r="DI196" s="133">
        <v>0</v>
      </c>
      <c r="DJ196" s="133">
        <v>0</v>
      </c>
      <c r="DK196" s="133">
        <v>2</v>
      </c>
      <c r="DL196" s="133">
        <v>2</v>
      </c>
      <c r="DM196" s="133">
        <v>5</v>
      </c>
      <c r="DN196" s="133">
        <v>1</v>
      </c>
      <c r="DO196" s="133">
        <v>0</v>
      </c>
      <c r="DP196" s="133">
        <v>1</v>
      </c>
      <c r="DQ196" s="133">
        <v>0</v>
      </c>
    </row>
    <row r="197" spans="1:121" x14ac:dyDescent="0.2">
      <c r="A197" s="133" t="s">
        <v>389</v>
      </c>
      <c r="B197" s="133"/>
      <c r="C197" s="133">
        <v>0</v>
      </c>
      <c r="D197" s="133">
        <v>0</v>
      </c>
      <c r="E197" s="133">
        <v>0</v>
      </c>
      <c r="F197" s="133">
        <v>0</v>
      </c>
      <c r="G197" s="133">
        <v>0</v>
      </c>
      <c r="H197" s="133">
        <v>0</v>
      </c>
      <c r="I197" s="133">
        <v>0</v>
      </c>
      <c r="J197" s="133">
        <v>0</v>
      </c>
      <c r="K197" s="133">
        <v>0</v>
      </c>
      <c r="L197" s="133">
        <v>0</v>
      </c>
      <c r="M197" s="133">
        <v>0</v>
      </c>
      <c r="N197" s="133">
        <v>0</v>
      </c>
      <c r="O197" s="133">
        <v>0</v>
      </c>
      <c r="P197" s="133">
        <v>0</v>
      </c>
      <c r="Q197" s="133">
        <v>0</v>
      </c>
      <c r="R197" s="133">
        <v>0</v>
      </c>
      <c r="S197" s="133">
        <v>0</v>
      </c>
      <c r="T197" s="133">
        <v>0</v>
      </c>
      <c r="U197" s="133">
        <v>0</v>
      </c>
      <c r="V197" s="133">
        <v>0</v>
      </c>
      <c r="W197" s="133">
        <v>0</v>
      </c>
      <c r="X197" s="133">
        <v>0</v>
      </c>
      <c r="Y197" s="133">
        <v>0</v>
      </c>
      <c r="Z197" s="133">
        <v>0</v>
      </c>
      <c r="AA197" s="133">
        <v>0</v>
      </c>
      <c r="AB197" s="133">
        <v>0</v>
      </c>
      <c r="AC197" s="133">
        <v>0</v>
      </c>
      <c r="AD197" s="133">
        <v>0</v>
      </c>
      <c r="AE197" s="133">
        <v>0</v>
      </c>
      <c r="AF197" s="133">
        <v>0</v>
      </c>
      <c r="AG197" s="133">
        <v>0</v>
      </c>
      <c r="AH197" s="133">
        <v>0</v>
      </c>
      <c r="AI197" s="133">
        <v>0</v>
      </c>
      <c r="AJ197" s="133">
        <v>0</v>
      </c>
      <c r="AK197" s="133">
        <v>0</v>
      </c>
      <c r="AL197" s="133">
        <v>0</v>
      </c>
      <c r="AM197" s="133">
        <v>4</v>
      </c>
      <c r="AN197" s="133">
        <v>2</v>
      </c>
      <c r="AO197" s="133">
        <v>2</v>
      </c>
      <c r="AP197" s="133">
        <v>1</v>
      </c>
      <c r="AQ197" s="133">
        <v>2</v>
      </c>
      <c r="AR197" s="133">
        <v>0</v>
      </c>
      <c r="AS197" s="133">
        <v>4</v>
      </c>
      <c r="AT197" s="133">
        <v>1</v>
      </c>
      <c r="AU197" s="133">
        <v>4</v>
      </c>
      <c r="AV197" s="133">
        <v>3</v>
      </c>
      <c r="AW197" s="133">
        <v>0</v>
      </c>
      <c r="AX197" s="133">
        <v>2</v>
      </c>
      <c r="AY197" s="133">
        <v>10</v>
      </c>
      <c r="AZ197" s="133">
        <v>0</v>
      </c>
      <c r="BA197" s="133">
        <v>2</v>
      </c>
      <c r="BB197" s="133">
        <v>5</v>
      </c>
      <c r="BC197" s="133">
        <v>6</v>
      </c>
      <c r="BD197" s="133">
        <v>12</v>
      </c>
      <c r="BE197" s="133">
        <v>4</v>
      </c>
      <c r="BF197" s="133">
        <v>2</v>
      </c>
      <c r="BG197" s="133">
        <v>13</v>
      </c>
      <c r="BH197" s="133">
        <v>10</v>
      </c>
      <c r="BI197" s="133">
        <v>0</v>
      </c>
      <c r="BJ197" s="133">
        <v>2</v>
      </c>
      <c r="BK197" s="133">
        <v>5</v>
      </c>
      <c r="BL197" s="133">
        <v>18</v>
      </c>
      <c r="BM197" s="133">
        <v>12</v>
      </c>
      <c r="BN197" s="133">
        <v>9</v>
      </c>
      <c r="BO197" s="133">
        <v>2</v>
      </c>
      <c r="BP197" s="133">
        <v>9</v>
      </c>
      <c r="BQ197" s="133">
        <v>4</v>
      </c>
      <c r="BR197" s="133">
        <v>4</v>
      </c>
      <c r="BS197" s="133">
        <v>3</v>
      </c>
      <c r="BT197" s="133">
        <v>7</v>
      </c>
      <c r="BU197" s="133">
        <v>7</v>
      </c>
      <c r="BV197" s="133">
        <v>0</v>
      </c>
      <c r="BW197" s="133">
        <v>11</v>
      </c>
      <c r="BX197" s="133">
        <v>6</v>
      </c>
      <c r="BY197" s="133">
        <v>0</v>
      </c>
      <c r="BZ197" s="133">
        <v>1</v>
      </c>
      <c r="CA197" s="133">
        <v>3</v>
      </c>
      <c r="CB197" s="133">
        <v>0</v>
      </c>
      <c r="CC197" s="133">
        <v>4</v>
      </c>
      <c r="CD197" s="133">
        <v>10</v>
      </c>
      <c r="CE197" s="133">
        <v>16</v>
      </c>
      <c r="CF197" s="133">
        <v>7</v>
      </c>
      <c r="CG197" s="133">
        <v>7</v>
      </c>
      <c r="CH197" s="133">
        <v>0</v>
      </c>
      <c r="CI197" s="133">
        <v>7</v>
      </c>
      <c r="CJ197" s="133">
        <v>4</v>
      </c>
      <c r="CK197" s="133">
        <v>0</v>
      </c>
      <c r="CL197" s="133">
        <v>3</v>
      </c>
      <c r="CM197" s="133">
        <v>6</v>
      </c>
      <c r="CN197" s="133">
        <v>7</v>
      </c>
      <c r="CO197" s="133">
        <v>6</v>
      </c>
      <c r="CP197" s="133">
        <v>2</v>
      </c>
      <c r="CQ197" s="133">
        <v>4</v>
      </c>
      <c r="CR197" s="133">
        <v>3</v>
      </c>
      <c r="CS197" s="133">
        <v>4</v>
      </c>
      <c r="CT197" s="133">
        <v>0</v>
      </c>
      <c r="CU197" s="133">
        <v>8</v>
      </c>
      <c r="CV197" s="133">
        <v>2</v>
      </c>
      <c r="CW197" s="133">
        <v>1</v>
      </c>
      <c r="CX197" s="133">
        <v>3</v>
      </c>
      <c r="CY197" s="133">
        <v>2</v>
      </c>
      <c r="CZ197" s="133">
        <v>3</v>
      </c>
      <c r="DA197" s="133">
        <v>3</v>
      </c>
      <c r="DB197" s="133">
        <v>2</v>
      </c>
      <c r="DC197" s="133">
        <v>0</v>
      </c>
      <c r="DD197" s="133">
        <v>4</v>
      </c>
      <c r="DE197" s="133">
        <v>0</v>
      </c>
      <c r="DF197" s="133">
        <v>0</v>
      </c>
      <c r="DG197" s="133">
        <v>0</v>
      </c>
      <c r="DH197" s="133">
        <v>0</v>
      </c>
      <c r="DI197" s="133">
        <v>0</v>
      </c>
      <c r="DJ197" s="133">
        <v>0</v>
      </c>
      <c r="DK197" s="133">
        <v>0</v>
      </c>
      <c r="DL197" s="133">
        <v>0</v>
      </c>
      <c r="DM197" s="133">
        <v>0</v>
      </c>
      <c r="DN197" s="133">
        <v>0</v>
      </c>
      <c r="DO197" s="133">
        <v>0</v>
      </c>
      <c r="DP197" s="133">
        <v>0</v>
      </c>
      <c r="DQ197" s="133">
        <v>0</v>
      </c>
    </row>
    <row r="198" spans="1:121" x14ac:dyDescent="0.2">
      <c r="A198" s="133" t="s">
        <v>420</v>
      </c>
      <c r="B198" s="133"/>
      <c r="C198" s="133">
        <v>0</v>
      </c>
      <c r="D198" s="133">
        <v>0</v>
      </c>
      <c r="E198" s="133">
        <v>0</v>
      </c>
      <c r="F198" s="133">
        <v>0</v>
      </c>
      <c r="G198" s="133">
        <v>0</v>
      </c>
      <c r="H198" s="133">
        <v>0</v>
      </c>
      <c r="I198" s="133">
        <v>0</v>
      </c>
      <c r="J198" s="133">
        <v>0</v>
      </c>
      <c r="K198" s="133">
        <v>0</v>
      </c>
      <c r="L198" s="133">
        <v>0</v>
      </c>
      <c r="M198" s="133">
        <v>0</v>
      </c>
      <c r="N198" s="133">
        <v>0</v>
      </c>
      <c r="O198" s="133">
        <v>0</v>
      </c>
      <c r="P198" s="133">
        <v>0</v>
      </c>
      <c r="Q198" s="133">
        <v>0</v>
      </c>
      <c r="R198" s="133">
        <v>0</v>
      </c>
      <c r="S198" s="133">
        <v>0</v>
      </c>
      <c r="T198" s="133">
        <v>0</v>
      </c>
      <c r="U198" s="133">
        <v>0</v>
      </c>
      <c r="V198" s="133">
        <v>0</v>
      </c>
      <c r="W198" s="133">
        <v>0</v>
      </c>
      <c r="X198" s="133">
        <v>0</v>
      </c>
      <c r="Y198" s="133">
        <v>0</v>
      </c>
      <c r="Z198" s="133">
        <v>0</v>
      </c>
      <c r="AA198" s="133">
        <v>0</v>
      </c>
      <c r="AB198" s="133">
        <v>0</v>
      </c>
      <c r="AC198" s="133">
        <v>0</v>
      </c>
      <c r="AD198" s="133">
        <v>0</v>
      </c>
      <c r="AE198" s="133">
        <v>0</v>
      </c>
      <c r="AF198" s="133">
        <v>0</v>
      </c>
      <c r="AG198" s="133">
        <v>0</v>
      </c>
      <c r="AH198" s="133">
        <v>0</v>
      </c>
      <c r="AI198" s="133">
        <v>0</v>
      </c>
      <c r="AJ198" s="133">
        <v>0</v>
      </c>
      <c r="AK198" s="133">
        <v>0</v>
      </c>
      <c r="AL198" s="133">
        <v>0</v>
      </c>
      <c r="AM198" s="133">
        <v>1</v>
      </c>
      <c r="AN198" s="133">
        <v>3</v>
      </c>
      <c r="AO198" s="133">
        <v>2</v>
      </c>
      <c r="AP198" s="133">
        <v>1</v>
      </c>
      <c r="AQ198" s="133">
        <v>2</v>
      </c>
      <c r="AR198" s="133">
        <v>0</v>
      </c>
      <c r="AS198" s="133">
        <v>2</v>
      </c>
      <c r="AT198" s="133">
        <v>3</v>
      </c>
      <c r="AU198" s="133">
        <v>10</v>
      </c>
      <c r="AV198" s="133">
        <v>4</v>
      </c>
      <c r="AW198" s="133">
        <v>0</v>
      </c>
      <c r="AX198" s="133">
        <v>8</v>
      </c>
      <c r="AY198" s="133">
        <v>9</v>
      </c>
      <c r="AZ198" s="133">
        <v>0</v>
      </c>
      <c r="BA198" s="133">
        <v>4</v>
      </c>
      <c r="BB198" s="133">
        <v>3</v>
      </c>
      <c r="BC198" s="133">
        <v>3</v>
      </c>
      <c r="BD198" s="133">
        <v>3</v>
      </c>
      <c r="BE198" s="133">
        <v>0</v>
      </c>
      <c r="BF198" s="133">
        <v>6</v>
      </c>
      <c r="BG198" s="133">
        <v>2</v>
      </c>
      <c r="BH198" s="133">
        <v>0</v>
      </c>
      <c r="BI198" s="133">
        <v>0</v>
      </c>
      <c r="BJ198" s="133">
        <v>0</v>
      </c>
      <c r="BK198" s="133">
        <v>1</v>
      </c>
      <c r="BL198" s="133">
        <v>1</v>
      </c>
      <c r="BM198" s="133">
        <v>14</v>
      </c>
      <c r="BN198" s="133">
        <v>2</v>
      </c>
      <c r="BO198" s="133">
        <v>0</v>
      </c>
      <c r="BP198" s="133">
        <v>3</v>
      </c>
      <c r="BQ198" s="133">
        <v>0</v>
      </c>
      <c r="BR198" s="133">
        <v>3</v>
      </c>
      <c r="BS198" s="133">
        <v>1</v>
      </c>
      <c r="BT198" s="133">
        <v>3</v>
      </c>
      <c r="BU198" s="133">
        <v>0</v>
      </c>
      <c r="BV198" s="133">
        <v>0</v>
      </c>
      <c r="BW198" s="133">
        <v>3</v>
      </c>
      <c r="BX198" s="133">
        <v>2</v>
      </c>
      <c r="BY198" s="133">
        <v>1</v>
      </c>
      <c r="BZ198" s="133">
        <v>1</v>
      </c>
      <c r="CA198" s="133">
        <v>1</v>
      </c>
      <c r="CB198" s="133">
        <v>0</v>
      </c>
      <c r="CC198" s="133">
        <v>2</v>
      </c>
      <c r="CD198" s="133">
        <v>0</v>
      </c>
      <c r="CE198" s="133">
        <v>0</v>
      </c>
      <c r="CF198" s="133">
        <v>0</v>
      </c>
      <c r="CG198" s="133">
        <v>4</v>
      </c>
      <c r="CH198" s="133">
        <v>0</v>
      </c>
      <c r="CI198" s="133">
        <v>2</v>
      </c>
      <c r="CJ198" s="133">
        <v>4</v>
      </c>
      <c r="CK198" s="133">
        <v>0</v>
      </c>
      <c r="CL198" s="133">
        <v>0</v>
      </c>
      <c r="CM198" s="133">
        <v>0</v>
      </c>
      <c r="CN198" s="133">
        <v>0</v>
      </c>
      <c r="CO198" s="133">
        <v>0</v>
      </c>
      <c r="CP198" s="133">
        <v>2</v>
      </c>
      <c r="CQ198" s="133">
        <v>3</v>
      </c>
      <c r="CR198" s="133">
        <v>6</v>
      </c>
      <c r="CS198" s="133">
        <v>1</v>
      </c>
      <c r="CT198" s="133">
        <v>0</v>
      </c>
      <c r="CU198" s="133">
        <v>0</v>
      </c>
      <c r="CV198" s="133">
        <v>2</v>
      </c>
      <c r="CW198" s="133">
        <v>3</v>
      </c>
      <c r="CX198" s="133">
        <v>1</v>
      </c>
      <c r="CY198" s="133">
        <v>1</v>
      </c>
      <c r="CZ198" s="133">
        <v>0</v>
      </c>
      <c r="DA198" s="133">
        <v>3</v>
      </c>
      <c r="DB198" s="133">
        <v>1</v>
      </c>
      <c r="DC198" s="133">
        <v>0</v>
      </c>
      <c r="DD198" s="133">
        <v>1</v>
      </c>
      <c r="DE198" s="133">
        <v>0</v>
      </c>
      <c r="DF198" s="133">
        <v>0</v>
      </c>
      <c r="DG198" s="133">
        <v>0</v>
      </c>
      <c r="DH198" s="133">
        <v>0</v>
      </c>
      <c r="DI198" s="133">
        <v>0</v>
      </c>
      <c r="DJ198" s="133">
        <v>0</v>
      </c>
      <c r="DK198" s="133">
        <v>0</v>
      </c>
      <c r="DL198" s="133">
        <v>3</v>
      </c>
      <c r="DM198" s="133">
        <v>3</v>
      </c>
      <c r="DN198" s="133">
        <v>9</v>
      </c>
      <c r="DO198" s="133">
        <v>3</v>
      </c>
      <c r="DP198" s="133">
        <v>10</v>
      </c>
      <c r="DQ198" s="13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30"/>
  <sheetViews>
    <sheetView topLeftCell="C1" workbookViewId="0">
      <pane ySplit="1020" activePane="bottomLeft"/>
      <selection activeCell="C5" sqref="C5"/>
      <selection pane="bottomLeft" activeCell="I3" sqref="I3:T116"/>
    </sheetView>
  </sheetViews>
  <sheetFormatPr defaultRowHeight="12.75" x14ac:dyDescent="0.2"/>
  <cols>
    <col min="1" max="1" width="10.5703125" customWidth="1"/>
    <col min="2" max="2" width="10.140625" customWidth="1"/>
    <col min="3" max="3" width="12.85546875" customWidth="1"/>
    <col min="4" max="4" width="10.42578125" customWidth="1"/>
    <col min="9" max="9" width="6.85546875" bestFit="1" customWidth="1"/>
    <col min="10" max="10" width="10.42578125" bestFit="1" customWidth="1"/>
    <col min="11" max="11" width="7.140625" style="2" customWidth="1"/>
    <col min="12" max="12" width="15.85546875" customWidth="1"/>
    <col min="14" max="14" width="10.42578125" bestFit="1" customWidth="1"/>
    <col min="15" max="15" width="6.7109375" style="2" customWidth="1"/>
    <col min="19" max="19" width="9.140625" style="2"/>
  </cols>
  <sheetData>
    <row r="1" spans="1:27" x14ac:dyDescent="0.2">
      <c r="A1" t="s">
        <v>203</v>
      </c>
      <c r="B1" t="s">
        <v>204</v>
      </c>
    </row>
    <row r="3" spans="1:27" x14ac:dyDescent="0.2">
      <c r="A3" s="1" t="s">
        <v>1</v>
      </c>
      <c r="B3" s="1"/>
      <c r="C3" s="1"/>
      <c r="D3" s="1"/>
      <c r="E3" s="1"/>
      <c r="F3" s="1"/>
      <c r="G3" s="1"/>
      <c r="H3" s="1"/>
      <c r="I3" s="1" t="s">
        <v>2</v>
      </c>
      <c r="J3" s="1"/>
      <c r="K3" s="17"/>
      <c r="L3" s="1"/>
      <c r="M3" s="1" t="s">
        <v>4</v>
      </c>
      <c r="N3" s="1"/>
      <c r="O3" s="17"/>
      <c r="P3" s="1"/>
      <c r="Q3" s="1" t="s">
        <v>5</v>
      </c>
      <c r="S3" s="17"/>
      <c r="X3" s="1" t="s">
        <v>5</v>
      </c>
    </row>
    <row r="4" spans="1:27" x14ac:dyDescent="0.2">
      <c r="A4" t="s">
        <v>0</v>
      </c>
      <c r="B4" t="s">
        <v>205</v>
      </c>
      <c r="C4" s="25" t="s">
        <v>449</v>
      </c>
      <c r="D4" t="s">
        <v>206</v>
      </c>
      <c r="E4" t="s">
        <v>202</v>
      </c>
      <c r="F4" t="s">
        <v>208</v>
      </c>
      <c r="I4" t="s">
        <v>0</v>
      </c>
      <c r="J4" t="s">
        <v>205</v>
      </c>
      <c r="K4" s="2" t="s">
        <v>202</v>
      </c>
      <c r="M4" t="s">
        <v>0</v>
      </c>
      <c r="N4" t="s">
        <v>205</v>
      </c>
      <c r="O4" s="2" t="s">
        <v>202</v>
      </c>
      <c r="P4" s="2"/>
      <c r="Q4" s="3" t="s">
        <v>0</v>
      </c>
      <c r="R4" s="3" t="s">
        <v>205</v>
      </c>
      <c r="S4" s="16" t="s">
        <v>202</v>
      </c>
      <c r="T4">
        <v>700</v>
      </c>
      <c r="X4">
        <v>1</v>
      </c>
      <c r="Y4">
        <v>879.5</v>
      </c>
      <c r="Z4">
        <v>10</v>
      </c>
      <c r="AA4">
        <v>86</v>
      </c>
    </row>
    <row r="5" spans="1:27" x14ac:dyDescent="0.2">
      <c r="A5" s="2">
        <v>1</v>
      </c>
      <c r="B5" s="11">
        <v>0</v>
      </c>
      <c r="C5" s="2">
        <v>165</v>
      </c>
      <c r="D5" s="11">
        <v>0</v>
      </c>
      <c r="E5" s="20">
        <f t="shared" ref="E5:E68" si="0" xml:space="preserve"> 0.0162*D5^2 + 10.767*D5 + 2082.9</f>
        <v>2082.9</v>
      </c>
      <c r="F5" s="15">
        <f xml:space="preserve"> 0.0161*D5^2 + 10.848*D5 + 2073.1</f>
        <v>2073.1</v>
      </c>
      <c r="G5" s="31" t="s">
        <v>356</v>
      </c>
      <c r="H5" s="2"/>
      <c r="I5" t="s">
        <v>207</v>
      </c>
      <c r="J5">
        <v>0</v>
      </c>
      <c r="K5" s="16">
        <f>9.526*J5 - 54.84</f>
        <v>-54.84</v>
      </c>
      <c r="L5" s="3"/>
      <c r="M5" t="s">
        <v>207</v>
      </c>
      <c r="N5">
        <v>0</v>
      </c>
      <c r="O5" s="2">
        <f t="shared" ref="O5:O13" si="1">O6-14.67978</f>
        <v>325.20220000000006</v>
      </c>
      <c r="P5" s="2">
        <v>600</v>
      </c>
      <c r="Q5" s="3" t="s">
        <v>207</v>
      </c>
      <c r="R5">
        <v>0</v>
      </c>
      <c r="S5" s="18">
        <f t="shared" ref="S5:S13" si="2">S6-15.17222</f>
        <v>727.77779999999962</v>
      </c>
      <c r="T5">
        <v>700</v>
      </c>
      <c r="X5">
        <v>1</v>
      </c>
      <c r="Y5">
        <v>947.77499999999998</v>
      </c>
      <c r="Z5">
        <v>15</v>
      </c>
      <c r="AA5">
        <v>91</v>
      </c>
    </row>
    <row r="6" spans="1:27" x14ac:dyDescent="0.2">
      <c r="A6" s="2">
        <v>1</v>
      </c>
      <c r="B6" s="14">
        <v>1</v>
      </c>
      <c r="C6" s="2">
        <v>166</v>
      </c>
      <c r="D6" s="11">
        <v>1</v>
      </c>
      <c r="E6" s="2">
        <f t="shared" si="0"/>
        <v>2093.6831999999999</v>
      </c>
      <c r="F6" s="15">
        <f t="shared" ref="F6:F69" si="3" xml:space="preserve"> 0.0161*D6^2 + 10.848*D6 + 2073.1</f>
        <v>2083.9640999999997</v>
      </c>
      <c r="G6" s="15"/>
      <c r="H6" s="2"/>
      <c r="I6" t="s">
        <v>207</v>
      </c>
      <c r="J6">
        <v>1</v>
      </c>
      <c r="K6" s="16">
        <f t="shared" ref="K6:K65" si="4">9.526*J6 - 54.84</f>
        <v>-45.314000000000007</v>
      </c>
      <c r="L6" s="4"/>
      <c r="M6" t="s">
        <v>207</v>
      </c>
      <c r="N6">
        <v>1</v>
      </c>
      <c r="O6" s="2">
        <f t="shared" si="1"/>
        <v>339.88198000000006</v>
      </c>
      <c r="P6" s="2">
        <v>601</v>
      </c>
      <c r="Q6" s="3"/>
      <c r="R6">
        <f>R5+1</f>
        <v>1</v>
      </c>
      <c r="S6" s="2">
        <f t="shared" si="2"/>
        <v>742.95001999999965</v>
      </c>
      <c r="T6">
        <v>701</v>
      </c>
      <c r="X6">
        <v>1</v>
      </c>
      <c r="Y6">
        <v>1970.8975900000021</v>
      </c>
      <c r="Z6">
        <v>80</v>
      </c>
      <c r="AA6">
        <v>159</v>
      </c>
    </row>
    <row r="7" spans="1:27" x14ac:dyDescent="0.2">
      <c r="A7" s="2">
        <v>1</v>
      </c>
      <c r="B7" s="14">
        <v>2</v>
      </c>
      <c r="C7" s="2">
        <v>167</v>
      </c>
      <c r="D7" s="11">
        <v>2</v>
      </c>
      <c r="E7" s="2">
        <f t="shared" si="0"/>
        <v>2104.4988000000003</v>
      </c>
      <c r="F7" s="15">
        <f t="shared" si="3"/>
        <v>2094.8604</v>
      </c>
      <c r="G7" s="15"/>
      <c r="H7" s="2"/>
      <c r="I7" t="s">
        <v>207</v>
      </c>
      <c r="J7">
        <v>2</v>
      </c>
      <c r="K7" s="16">
        <f t="shared" si="4"/>
        <v>-35.788000000000004</v>
      </c>
      <c r="L7" s="4"/>
      <c r="M7" t="s">
        <v>207</v>
      </c>
      <c r="N7">
        <v>2</v>
      </c>
      <c r="O7" s="2">
        <f t="shared" si="1"/>
        <v>354.56176000000005</v>
      </c>
      <c r="P7" s="2">
        <v>602</v>
      </c>
      <c r="Q7" s="3"/>
      <c r="R7">
        <f t="shared" ref="R7:R70" si="5">R6+1</f>
        <v>2</v>
      </c>
      <c r="S7" s="2">
        <f t="shared" si="2"/>
        <v>758.12223999999969</v>
      </c>
      <c r="T7">
        <v>702</v>
      </c>
      <c r="X7">
        <v>1</v>
      </c>
      <c r="Y7">
        <v>2039.423</v>
      </c>
      <c r="Z7">
        <v>85</v>
      </c>
      <c r="AA7">
        <v>164</v>
      </c>
    </row>
    <row r="8" spans="1:27" x14ac:dyDescent="0.2">
      <c r="A8" s="2">
        <v>1</v>
      </c>
      <c r="B8" s="14">
        <v>3</v>
      </c>
      <c r="C8" s="2">
        <v>168</v>
      </c>
      <c r="D8" s="11">
        <v>3</v>
      </c>
      <c r="E8" s="2">
        <f t="shared" si="0"/>
        <v>2115.3468000000003</v>
      </c>
      <c r="F8" s="15">
        <f t="shared" si="3"/>
        <v>2105.7889</v>
      </c>
      <c r="G8" s="15"/>
      <c r="H8" s="2"/>
      <c r="I8" t="s">
        <v>207</v>
      </c>
      <c r="J8">
        <v>3</v>
      </c>
      <c r="K8" s="16">
        <f t="shared" si="4"/>
        <v>-26.262000000000004</v>
      </c>
      <c r="M8" t="s">
        <v>207</v>
      </c>
      <c r="N8">
        <f>N7+1</f>
        <v>3</v>
      </c>
      <c r="O8" s="2">
        <f t="shared" si="1"/>
        <v>369.24154000000004</v>
      </c>
      <c r="P8" s="2">
        <v>603</v>
      </c>
      <c r="Q8" s="3"/>
      <c r="R8">
        <f t="shared" si="5"/>
        <v>3</v>
      </c>
      <c r="S8" s="2">
        <f t="shared" si="2"/>
        <v>773.29445999999973</v>
      </c>
      <c r="T8">
        <v>703</v>
      </c>
      <c r="X8">
        <v>1</v>
      </c>
      <c r="Y8">
        <v>2107.9488900000015</v>
      </c>
      <c r="Z8">
        <v>90</v>
      </c>
      <c r="AA8">
        <v>169</v>
      </c>
    </row>
    <row r="9" spans="1:27" x14ac:dyDescent="0.2">
      <c r="A9" s="2">
        <v>1</v>
      </c>
      <c r="B9" s="30">
        <v>4</v>
      </c>
      <c r="C9" s="2">
        <v>169</v>
      </c>
      <c r="D9" s="30">
        <v>4</v>
      </c>
      <c r="E9" s="2">
        <f t="shared" si="0"/>
        <v>2126.2272000000003</v>
      </c>
      <c r="F9" s="15">
        <f t="shared" si="3"/>
        <v>2116.7496000000001</v>
      </c>
      <c r="G9" s="15"/>
      <c r="H9" s="2"/>
      <c r="I9" t="s">
        <v>207</v>
      </c>
      <c r="J9">
        <v>4</v>
      </c>
      <c r="K9" s="16">
        <f t="shared" si="4"/>
        <v>-16.736000000000004</v>
      </c>
      <c r="M9" t="s">
        <v>207</v>
      </c>
      <c r="N9">
        <f t="shared" ref="N9:N72" si="6">N8+1</f>
        <v>4</v>
      </c>
      <c r="O9" s="2">
        <f t="shared" si="1"/>
        <v>383.92132000000004</v>
      </c>
      <c r="P9" s="2">
        <v>604</v>
      </c>
      <c r="Q9" s="3"/>
      <c r="R9">
        <f t="shared" si="5"/>
        <v>4</v>
      </c>
      <c r="S9" s="2">
        <f t="shared" si="2"/>
        <v>788.46667999999977</v>
      </c>
      <c r="T9">
        <v>704</v>
      </c>
      <c r="X9">
        <v>1</v>
      </c>
      <c r="Y9">
        <v>2040.175</v>
      </c>
      <c r="Z9">
        <v>95</v>
      </c>
      <c r="AA9">
        <v>173</v>
      </c>
    </row>
    <row r="10" spans="1:27" x14ac:dyDescent="0.2">
      <c r="A10" s="15">
        <v>1</v>
      </c>
      <c r="B10">
        <v>5</v>
      </c>
      <c r="C10" s="2">
        <v>170</v>
      </c>
      <c r="D10">
        <v>5</v>
      </c>
      <c r="E10" s="2">
        <f t="shared" si="0"/>
        <v>2137.14</v>
      </c>
      <c r="F10" s="15">
        <f t="shared" si="3"/>
        <v>2127.7424999999998</v>
      </c>
      <c r="G10" s="15"/>
      <c r="H10" s="2"/>
      <c r="I10" t="s">
        <v>207</v>
      </c>
      <c r="J10">
        <v>5</v>
      </c>
      <c r="K10" s="16">
        <f t="shared" si="4"/>
        <v>-7.210000000000008</v>
      </c>
      <c r="M10" t="s">
        <v>207</v>
      </c>
      <c r="N10">
        <f t="shared" si="6"/>
        <v>5</v>
      </c>
      <c r="O10" s="2">
        <f t="shared" si="1"/>
        <v>398.60110000000003</v>
      </c>
      <c r="P10" s="2">
        <v>605</v>
      </c>
      <c r="Q10" s="3"/>
      <c r="R10">
        <f t="shared" si="5"/>
        <v>5</v>
      </c>
      <c r="S10" s="2">
        <f t="shared" si="2"/>
        <v>803.63889999999981</v>
      </c>
      <c r="T10">
        <v>705</v>
      </c>
      <c r="X10">
        <v>1</v>
      </c>
      <c r="Y10">
        <v>2245</v>
      </c>
      <c r="Z10">
        <v>100</v>
      </c>
      <c r="AA10">
        <v>179.5</v>
      </c>
    </row>
    <row r="11" spans="1:27" x14ac:dyDescent="0.2">
      <c r="A11" s="15">
        <v>1</v>
      </c>
      <c r="B11">
        <v>6</v>
      </c>
      <c r="C11" s="2">
        <v>171</v>
      </c>
      <c r="D11">
        <v>6</v>
      </c>
      <c r="E11" s="2">
        <f t="shared" si="0"/>
        <v>2148.0852</v>
      </c>
      <c r="F11" s="15">
        <f t="shared" si="3"/>
        <v>2138.7676000000001</v>
      </c>
      <c r="G11" s="15"/>
      <c r="H11" s="2"/>
      <c r="I11" t="s">
        <v>207</v>
      </c>
      <c r="J11">
        <v>6</v>
      </c>
      <c r="K11" s="16">
        <f t="shared" si="4"/>
        <v>2.3159999999999954</v>
      </c>
      <c r="M11" t="s">
        <v>207</v>
      </c>
      <c r="N11">
        <f t="shared" si="6"/>
        <v>6</v>
      </c>
      <c r="O11" s="2">
        <f t="shared" si="1"/>
        <v>413.28088000000002</v>
      </c>
      <c r="P11" s="2">
        <v>606</v>
      </c>
      <c r="Q11" s="3"/>
      <c r="R11">
        <f t="shared" si="5"/>
        <v>6</v>
      </c>
      <c r="S11" s="2">
        <f t="shared" si="2"/>
        <v>818.81111999999985</v>
      </c>
      <c r="T11">
        <v>706</v>
      </c>
    </row>
    <row r="12" spans="1:27" x14ac:dyDescent="0.2">
      <c r="A12" s="15">
        <v>1</v>
      </c>
      <c r="B12">
        <v>7</v>
      </c>
      <c r="C12" s="2">
        <v>172</v>
      </c>
      <c r="D12">
        <v>7</v>
      </c>
      <c r="E12" s="2">
        <f t="shared" si="0"/>
        <v>2159.0628000000002</v>
      </c>
      <c r="F12" s="15">
        <f t="shared" si="3"/>
        <v>2149.8249000000001</v>
      </c>
      <c r="G12" s="15"/>
      <c r="H12" s="2"/>
      <c r="I12" t="s">
        <v>207</v>
      </c>
      <c r="J12">
        <v>7</v>
      </c>
      <c r="K12" s="16">
        <f t="shared" si="4"/>
        <v>11.841999999999999</v>
      </c>
      <c r="M12" t="s">
        <v>207</v>
      </c>
      <c r="N12">
        <f t="shared" si="6"/>
        <v>7</v>
      </c>
      <c r="O12" s="2">
        <f t="shared" si="1"/>
        <v>427.96066000000002</v>
      </c>
      <c r="P12" s="2">
        <v>607</v>
      </c>
      <c r="Q12" s="3"/>
      <c r="R12">
        <f t="shared" si="5"/>
        <v>7</v>
      </c>
      <c r="S12" s="2">
        <f t="shared" si="2"/>
        <v>833.98333999999988</v>
      </c>
      <c r="T12">
        <v>707</v>
      </c>
    </row>
    <row r="13" spans="1:27" x14ac:dyDescent="0.2">
      <c r="A13" s="15">
        <v>1</v>
      </c>
      <c r="B13">
        <v>8</v>
      </c>
      <c r="C13" s="2">
        <v>173</v>
      </c>
      <c r="D13">
        <v>8</v>
      </c>
      <c r="E13" s="2">
        <f t="shared" si="0"/>
        <v>2170.0727999999999</v>
      </c>
      <c r="F13" s="15">
        <f t="shared" si="3"/>
        <v>2160.9144000000001</v>
      </c>
      <c r="G13" s="15"/>
      <c r="H13" s="2"/>
      <c r="I13" t="s">
        <v>207</v>
      </c>
      <c r="J13">
        <v>8</v>
      </c>
      <c r="K13" s="16">
        <f t="shared" si="4"/>
        <v>21.367999999999995</v>
      </c>
      <c r="M13" t="s">
        <v>207</v>
      </c>
      <c r="N13">
        <f t="shared" si="6"/>
        <v>8</v>
      </c>
      <c r="O13" s="2">
        <f t="shared" si="1"/>
        <v>442.64044000000001</v>
      </c>
      <c r="P13" s="2">
        <v>608</v>
      </c>
      <c r="R13">
        <f t="shared" si="5"/>
        <v>8</v>
      </c>
      <c r="S13" s="2">
        <f t="shared" si="2"/>
        <v>849.15555999999992</v>
      </c>
      <c r="T13">
        <v>708</v>
      </c>
    </row>
    <row r="14" spans="1:27" x14ac:dyDescent="0.2">
      <c r="A14" s="15">
        <v>1</v>
      </c>
      <c r="B14">
        <v>9</v>
      </c>
      <c r="C14" s="2">
        <v>174</v>
      </c>
      <c r="D14">
        <v>9</v>
      </c>
      <c r="E14" s="2">
        <f t="shared" si="0"/>
        <v>2181.1152000000002</v>
      </c>
      <c r="F14" s="15">
        <f t="shared" si="3"/>
        <v>2172.0360999999998</v>
      </c>
      <c r="G14" s="15"/>
      <c r="H14" s="2"/>
      <c r="I14" t="s">
        <v>207</v>
      </c>
      <c r="J14">
        <v>9</v>
      </c>
      <c r="K14" s="16">
        <f t="shared" si="4"/>
        <v>30.893999999999991</v>
      </c>
      <c r="M14" t="s">
        <v>207</v>
      </c>
      <c r="N14">
        <f t="shared" si="6"/>
        <v>9</v>
      </c>
      <c r="O14" s="2">
        <f>O15-14.67978</f>
        <v>457.32022000000001</v>
      </c>
      <c r="P14" s="2">
        <v>609</v>
      </c>
      <c r="R14">
        <f t="shared" si="5"/>
        <v>9</v>
      </c>
      <c r="S14" s="2">
        <f>S15-15.17222</f>
        <v>864.32777999999996</v>
      </c>
      <c r="T14">
        <v>709</v>
      </c>
    </row>
    <row r="15" spans="1:27" x14ac:dyDescent="0.2">
      <c r="A15" s="15">
        <v>1</v>
      </c>
      <c r="B15">
        <v>10</v>
      </c>
      <c r="C15" s="2">
        <v>175</v>
      </c>
      <c r="D15">
        <v>10</v>
      </c>
      <c r="E15" s="2">
        <f t="shared" si="0"/>
        <v>2192.19</v>
      </c>
      <c r="F15" s="15">
        <f t="shared" si="3"/>
        <v>2183.19</v>
      </c>
      <c r="G15" s="15"/>
      <c r="H15" s="2"/>
      <c r="I15" t="s">
        <v>207</v>
      </c>
      <c r="J15">
        <v>10</v>
      </c>
      <c r="K15" s="16">
        <f t="shared" si="4"/>
        <v>40.419999999999987</v>
      </c>
      <c r="M15" t="s">
        <v>207</v>
      </c>
      <c r="N15">
        <f t="shared" si="6"/>
        <v>10</v>
      </c>
      <c r="O15" s="2">
        <v>472</v>
      </c>
      <c r="P15" s="2">
        <v>610</v>
      </c>
      <c r="R15">
        <f t="shared" si="5"/>
        <v>10</v>
      </c>
      <c r="S15" s="2">
        <v>879.5</v>
      </c>
      <c r="T15">
        <v>710</v>
      </c>
    </row>
    <row r="16" spans="1:27" x14ac:dyDescent="0.2">
      <c r="A16" s="15">
        <v>1</v>
      </c>
      <c r="B16">
        <v>11</v>
      </c>
      <c r="C16" s="2">
        <v>176</v>
      </c>
      <c r="D16">
        <v>11</v>
      </c>
      <c r="E16" s="2">
        <f t="shared" si="0"/>
        <v>2203.2972</v>
      </c>
      <c r="F16" s="15">
        <f t="shared" si="3"/>
        <v>2194.3761</v>
      </c>
      <c r="G16" s="15"/>
      <c r="H16" s="2"/>
      <c r="I16" t="s">
        <v>207</v>
      </c>
      <c r="J16">
        <v>11</v>
      </c>
      <c r="K16" s="16">
        <f t="shared" si="4"/>
        <v>49.945999999999998</v>
      </c>
      <c r="M16" t="s">
        <v>207</v>
      </c>
      <c r="N16">
        <f t="shared" si="6"/>
        <v>11</v>
      </c>
      <c r="O16" s="2">
        <f>O15+14.67978</f>
        <v>486.67977999999999</v>
      </c>
      <c r="P16" s="2">
        <v>611</v>
      </c>
      <c r="R16">
        <f t="shared" si="5"/>
        <v>11</v>
      </c>
      <c r="S16" s="2">
        <f>S15+16.29412</f>
        <v>895.79412000000002</v>
      </c>
      <c r="T16">
        <v>711</v>
      </c>
    </row>
    <row r="17" spans="1:20" x14ac:dyDescent="0.2">
      <c r="A17" s="15">
        <v>1</v>
      </c>
      <c r="B17">
        <v>12</v>
      </c>
      <c r="C17" s="2">
        <v>177</v>
      </c>
      <c r="D17">
        <v>12</v>
      </c>
      <c r="E17" s="2">
        <f t="shared" si="0"/>
        <v>2214.4367999999999</v>
      </c>
      <c r="F17" s="15">
        <f t="shared" si="3"/>
        <v>2205.5944</v>
      </c>
      <c r="G17" s="15"/>
      <c r="H17" s="2"/>
      <c r="I17" t="s">
        <v>207</v>
      </c>
      <c r="J17">
        <v>12</v>
      </c>
      <c r="K17" s="16">
        <f t="shared" si="4"/>
        <v>59.471999999999994</v>
      </c>
      <c r="M17" t="s">
        <v>207</v>
      </c>
      <c r="N17">
        <f t="shared" si="6"/>
        <v>12</v>
      </c>
      <c r="O17" s="2">
        <f t="shared" ref="O17:O80" si="7">O16+14.67978</f>
        <v>501.35955999999999</v>
      </c>
      <c r="P17" s="2">
        <v>612</v>
      </c>
      <c r="R17">
        <f t="shared" si="5"/>
        <v>12</v>
      </c>
      <c r="S17" s="2">
        <f t="shared" ref="S17:S65" si="8">S16+16.29412</f>
        <v>912.08824000000004</v>
      </c>
      <c r="T17">
        <v>712</v>
      </c>
    </row>
    <row r="18" spans="1:20" x14ac:dyDescent="0.2">
      <c r="A18" s="15">
        <v>1</v>
      </c>
      <c r="B18">
        <v>13</v>
      </c>
      <c r="C18" s="2">
        <v>178</v>
      </c>
      <c r="D18">
        <v>13</v>
      </c>
      <c r="E18" s="2">
        <f t="shared" si="0"/>
        <v>2225.6088</v>
      </c>
      <c r="F18" s="15">
        <f t="shared" si="3"/>
        <v>2216.8449000000001</v>
      </c>
      <c r="G18" s="15"/>
      <c r="H18" s="2"/>
      <c r="I18" t="s">
        <v>207</v>
      </c>
      <c r="J18">
        <v>13</v>
      </c>
      <c r="K18" s="16">
        <f t="shared" si="4"/>
        <v>68.99799999999999</v>
      </c>
      <c r="M18" t="s">
        <v>207</v>
      </c>
      <c r="N18">
        <f t="shared" si="6"/>
        <v>13</v>
      </c>
      <c r="O18" s="18">
        <f t="shared" si="7"/>
        <v>516.03934000000004</v>
      </c>
      <c r="P18" s="2">
        <v>613</v>
      </c>
      <c r="R18">
        <f t="shared" si="5"/>
        <v>13</v>
      </c>
      <c r="S18" s="2">
        <f t="shared" si="8"/>
        <v>928.38236000000006</v>
      </c>
      <c r="T18">
        <v>713</v>
      </c>
    </row>
    <row r="19" spans="1:20" x14ac:dyDescent="0.2">
      <c r="A19" s="15">
        <v>1</v>
      </c>
      <c r="B19">
        <v>14</v>
      </c>
      <c r="C19" s="2">
        <v>179</v>
      </c>
      <c r="D19">
        <v>14</v>
      </c>
      <c r="E19" s="2">
        <f t="shared" si="0"/>
        <v>2236.8132000000001</v>
      </c>
      <c r="F19" s="15">
        <f t="shared" si="3"/>
        <v>2228.1275999999998</v>
      </c>
      <c r="G19" s="15"/>
      <c r="H19" s="2"/>
      <c r="I19" t="s">
        <v>207</v>
      </c>
      <c r="J19">
        <v>14</v>
      </c>
      <c r="K19" s="16">
        <f t="shared" si="4"/>
        <v>78.524000000000001</v>
      </c>
      <c r="M19" t="s">
        <v>207</v>
      </c>
      <c r="N19">
        <f t="shared" si="6"/>
        <v>14</v>
      </c>
      <c r="O19" s="2">
        <f t="shared" si="7"/>
        <v>530.71912000000009</v>
      </c>
      <c r="P19" s="2">
        <v>614</v>
      </c>
      <c r="R19">
        <f t="shared" si="5"/>
        <v>14</v>
      </c>
      <c r="S19" s="2">
        <f t="shared" si="8"/>
        <v>944.67648000000008</v>
      </c>
      <c r="T19">
        <v>714</v>
      </c>
    </row>
    <row r="20" spans="1:20" x14ac:dyDescent="0.2">
      <c r="A20" s="15">
        <v>1</v>
      </c>
      <c r="B20">
        <v>15</v>
      </c>
      <c r="C20" s="2">
        <v>180</v>
      </c>
      <c r="D20">
        <v>15</v>
      </c>
      <c r="E20" s="2">
        <f t="shared" si="0"/>
        <v>2248.0500000000002</v>
      </c>
      <c r="F20" s="15">
        <f t="shared" si="3"/>
        <v>2239.4425000000001</v>
      </c>
      <c r="G20" s="15"/>
      <c r="H20" s="2"/>
      <c r="I20" t="s">
        <v>207</v>
      </c>
      <c r="J20">
        <v>15</v>
      </c>
      <c r="K20" s="16">
        <f t="shared" si="4"/>
        <v>88.049999999999983</v>
      </c>
      <c r="M20" t="s">
        <v>207</v>
      </c>
      <c r="N20">
        <f t="shared" si="6"/>
        <v>15</v>
      </c>
      <c r="O20" s="2">
        <f t="shared" si="7"/>
        <v>545.39890000000014</v>
      </c>
      <c r="P20" s="2">
        <v>615</v>
      </c>
      <c r="R20">
        <f t="shared" si="5"/>
        <v>15</v>
      </c>
      <c r="S20" s="2">
        <f t="shared" si="8"/>
        <v>960.9706000000001</v>
      </c>
      <c r="T20">
        <v>715</v>
      </c>
    </row>
    <row r="21" spans="1:20" x14ac:dyDescent="0.2">
      <c r="A21" s="15">
        <v>1</v>
      </c>
      <c r="B21">
        <v>16</v>
      </c>
      <c r="C21" s="2">
        <v>181</v>
      </c>
      <c r="D21">
        <v>16</v>
      </c>
      <c r="E21" s="2">
        <f t="shared" si="0"/>
        <v>2259.3191999999999</v>
      </c>
      <c r="F21" s="15">
        <f t="shared" si="3"/>
        <v>2250.7896000000001</v>
      </c>
      <c r="G21" s="15"/>
      <c r="H21" s="2"/>
      <c r="I21" t="s">
        <v>207</v>
      </c>
      <c r="J21">
        <v>16</v>
      </c>
      <c r="K21" s="16">
        <f t="shared" si="4"/>
        <v>97.575999999999993</v>
      </c>
      <c r="M21" t="s">
        <v>207</v>
      </c>
      <c r="N21">
        <f t="shared" si="6"/>
        <v>16</v>
      </c>
      <c r="O21" s="2">
        <f t="shared" si="7"/>
        <v>560.07868000000019</v>
      </c>
      <c r="P21" s="2">
        <v>616</v>
      </c>
      <c r="R21">
        <f t="shared" si="5"/>
        <v>16</v>
      </c>
      <c r="S21" s="2">
        <f t="shared" si="8"/>
        <v>977.26472000000012</v>
      </c>
      <c r="T21">
        <v>716</v>
      </c>
    </row>
    <row r="22" spans="1:20" x14ac:dyDescent="0.2">
      <c r="A22" s="15">
        <v>1</v>
      </c>
      <c r="B22">
        <v>17</v>
      </c>
      <c r="C22" s="2">
        <v>182</v>
      </c>
      <c r="D22">
        <v>17</v>
      </c>
      <c r="E22" s="2">
        <f t="shared" si="0"/>
        <v>2270.6208000000001</v>
      </c>
      <c r="F22" s="15">
        <f t="shared" si="3"/>
        <v>2262.1689000000001</v>
      </c>
      <c r="G22" s="15"/>
      <c r="H22" s="2"/>
      <c r="I22" t="s">
        <v>207</v>
      </c>
      <c r="J22">
        <v>17</v>
      </c>
      <c r="K22" s="16">
        <f t="shared" si="4"/>
        <v>107.102</v>
      </c>
      <c r="M22" t="s">
        <v>207</v>
      </c>
      <c r="N22">
        <f t="shared" si="6"/>
        <v>17</v>
      </c>
      <c r="O22" s="2">
        <f t="shared" si="7"/>
        <v>574.75846000000024</v>
      </c>
      <c r="P22" s="2">
        <v>617</v>
      </c>
      <c r="R22">
        <f t="shared" si="5"/>
        <v>17</v>
      </c>
      <c r="S22" s="2">
        <f t="shared" si="8"/>
        <v>993.55884000000015</v>
      </c>
      <c r="T22">
        <v>717</v>
      </c>
    </row>
    <row r="23" spans="1:20" x14ac:dyDescent="0.2">
      <c r="A23" s="15">
        <v>1</v>
      </c>
      <c r="B23">
        <v>18</v>
      </c>
      <c r="C23" s="2">
        <v>183</v>
      </c>
      <c r="D23">
        <v>18</v>
      </c>
      <c r="E23" s="2">
        <f t="shared" si="0"/>
        <v>2281.9548</v>
      </c>
      <c r="F23" s="15">
        <f t="shared" si="3"/>
        <v>2273.5803999999998</v>
      </c>
      <c r="G23" s="15"/>
      <c r="H23" s="2"/>
      <c r="I23" t="s">
        <v>207</v>
      </c>
      <c r="J23">
        <v>18</v>
      </c>
      <c r="K23" s="16">
        <f t="shared" si="4"/>
        <v>116.62799999999999</v>
      </c>
      <c r="M23" t="s">
        <v>207</v>
      </c>
      <c r="N23">
        <f t="shared" si="6"/>
        <v>18</v>
      </c>
      <c r="O23" s="2">
        <f t="shared" si="7"/>
        <v>589.43824000000029</v>
      </c>
      <c r="P23" s="2">
        <v>618</v>
      </c>
      <c r="R23">
        <f t="shared" si="5"/>
        <v>18</v>
      </c>
      <c r="S23" s="2">
        <f t="shared" si="8"/>
        <v>1009.8529600000002</v>
      </c>
      <c r="T23">
        <v>718</v>
      </c>
    </row>
    <row r="24" spans="1:20" x14ac:dyDescent="0.2">
      <c r="A24" s="15">
        <v>1</v>
      </c>
      <c r="B24">
        <v>19</v>
      </c>
      <c r="C24" s="2">
        <v>184</v>
      </c>
      <c r="D24">
        <v>19</v>
      </c>
      <c r="E24" s="2">
        <f t="shared" si="0"/>
        <v>2293.3211999999999</v>
      </c>
      <c r="F24" s="15">
        <f t="shared" si="3"/>
        <v>2285.0241000000001</v>
      </c>
      <c r="G24" s="15"/>
      <c r="H24" s="2"/>
      <c r="I24" t="s">
        <v>207</v>
      </c>
      <c r="J24">
        <v>19</v>
      </c>
      <c r="K24" s="16">
        <f t="shared" si="4"/>
        <v>126.154</v>
      </c>
      <c r="M24" t="s">
        <v>207</v>
      </c>
      <c r="N24">
        <f t="shared" si="6"/>
        <v>19</v>
      </c>
      <c r="O24" s="2">
        <f t="shared" si="7"/>
        <v>604.11802000000034</v>
      </c>
      <c r="P24" s="2">
        <v>619</v>
      </c>
      <c r="R24">
        <f t="shared" si="5"/>
        <v>19</v>
      </c>
      <c r="S24" s="2">
        <f t="shared" si="8"/>
        <v>1026.1470800000002</v>
      </c>
      <c r="T24">
        <v>719</v>
      </c>
    </row>
    <row r="25" spans="1:20" x14ac:dyDescent="0.2">
      <c r="A25" s="15">
        <v>1</v>
      </c>
      <c r="B25">
        <v>20</v>
      </c>
      <c r="C25" s="2">
        <v>185</v>
      </c>
      <c r="D25">
        <v>20</v>
      </c>
      <c r="E25" s="2">
        <f t="shared" si="0"/>
        <v>2304.7200000000003</v>
      </c>
      <c r="F25" s="15">
        <f t="shared" si="3"/>
        <v>2296.5</v>
      </c>
      <c r="G25" s="15"/>
      <c r="H25" s="2"/>
      <c r="I25" t="s">
        <v>207</v>
      </c>
      <c r="J25">
        <v>20</v>
      </c>
      <c r="K25" s="16">
        <f t="shared" si="4"/>
        <v>135.67999999999998</v>
      </c>
      <c r="M25" t="s">
        <v>207</v>
      </c>
      <c r="N25">
        <f t="shared" si="6"/>
        <v>20</v>
      </c>
      <c r="O25" s="2">
        <f t="shared" si="7"/>
        <v>618.79780000000039</v>
      </c>
      <c r="P25" s="2">
        <v>620</v>
      </c>
      <c r="R25">
        <f t="shared" si="5"/>
        <v>20</v>
      </c>
      <c r="S25" s="2">
        <f t="shared" si="8"/>
        <v>1042.4412000000002</v>
      </c>
      <c r="T25">
        <v>720</v>
      </c>
    </row>
    <row r="26" spans="1:20" x14ac:dyDescent="0.2">
      <c r="A26" s="15">
        <v>1</v>
      </c>
      <c r="B26">
        <v>21</v>
      </c>
      <c r="C26" s="2">
        <v>186</v>
      </c>
      <c r="D26">
        <v>21</v>
      </c>
      <c r="E26" s="2">
        <f t="shared" si="0"/>
        <v>2316.1512000000002</v>
      </c>
      <c r="F26" s="15">
        <f t="shared" si="3"/>
        <v>2308.0081</v>
      </c>
      <c r="G26" s="15"/>
      <c r="H26" s="2"/>
      <c r="I26" t="s">
        <v>207</v>
      </c>
      <c r="J26">
        <v>21</v>
      </c>
      <c r="K26" s="16">
        <f t="shared" si="4"/>
        <v>145.20599999999999</v>
      </c>
      <c r="M26" t="s">
        <v>207</v>
      </c>
      <c r="N26">
        <f t="shared" si="6"/>
        <v>21</v>
      </c>
      <c r="O26" s="2">
        <f t="shared" si="7"/>
        <v>633.47758000000044</v>
      </c>
      <c r="P26" s="2">
        <v>621</v>
      </c>
      <c r="R26">
        <f t="shared" si="5"/>
        <v>21</v>
      </c>
      <c r="S26" s="2">
        <f t="shared" si="8"/>
        <v>1058.7353200000002</v>
      </c>
      <c r="T26">
        <v>721</v>
      </c>
    </row>
    <row r="27" spans="1:20" x14ac:dyDescent="0.2">
      <c r="A27" s="15">
        <v>1</v>
      </c>
      <c r="B27">
        <v>22</v>
      </c>
      <c r="C27" s="2">
        <v>187</v>
      </c>
      <c r="D27">
        <v>22</v>
      </c>
      <c r="E27" s="2">
        <f t="shared" si="0"/>
        <v>2327.6148000000003</v>
      </c>
      <c r="F27" s="15">
        <f t="shared" si="3"/>
        <v>2319.5483999999997</v>
      </c>
      <c r="G27" s="15"/>
      <c r="H27" s="2"/>
      <c r="I27" t="s">
        <v>207</v>
      </c>
      <c r="J27">
        <v>22</v>
      </c>
      <c r="K27" s="16">
        <f t="shared" si="4"/>
        <v>154.732</v>
      </c>
      <c r="M27" t="s">
        <v>207</v>
      </c>
      <c r="N27">
        <f t="shared" si="6"/>
        <v>22</v>
      </c>
      <c r="O27" s="2">
        <f t="shared" si="7"/>
        <v>648.15736000000049</v>
      </c>
      <c r="P27" s="2">
        <v>622</v>
      </c>
      <c r="R27">
        <f t="shared" si="5"/>
        <v>22</v>
      </c>
      <c r="S27" s="2">
        <f t="shared" si="8"/>
        <v>1075.0294400000002</v>
      </c>
      <c r="T27">
        <v>722</v>
      </c>
    </row>
    <row r="28" spans="1:20" x14ac:dyDescent="0.2">
      <c r="A28" s="15">
        <v>1</v>
      </c>
      <c r="B28">
        <v>23</v>
      </c>
      <c r="C28" s="2">
        <v>188</v>
      </c>
      <c r="D28">
        <v>23</v>
      </c>
      <c r="E28" s="2">
        <f t="shared" si="0"/>
        <v>2339.1107999999999</v>
      </c>
      <c r="F28" s="15">
        <f t="shared" si="3"/>
        <v>2331.1208999999999</v>
      </c>
      <c r="G28" s="15"/>
      <c r="H28" s="2"/>
      <c r="I28" t="s">
        <v>207</v>
      </c>
      <c r="J28">
        <v>23</v>
      </c>
      <c r="K28" s="16">
        <f t="shared" si="4"/>
        <v>164.25799999999998</v>
      </c>
      <c r="M28" t="s">
        <v>207</v>
      </c>
      <c r="N28">
        <f t="shared" si="6"/>
        <v>23</v>
      </c>
      <c r="O28" s="2">
        <f t="shared" si="7"/>
        <v>662.83714000000055</v>
      </c>
      <c r="P28" s="2">
        <v>623</v>
      </c>
      <c r="R28">
        <f t="shared" si="5"/>
        <v>23</v>
      </c>
      <c r="S28" s="2">
        <f t="shared" si="8"/>
        <v>1091.3235600000003</v>
      </c>
      <c r="T28">
        <v>723</v>
      </c>
    </row>
    <row r="29" spans="1:20" x14ac:dyDescent="0.2">
      <c r="A29" s="15">
        <v>1</v>
      </c>
      <c r="B29">
        <v>24</v>
      </c>
      <c r="C29" s="2">
        <v>189</v>
      </c>
      <c r="D29">
        <v>24</v>
      </c>
      <c r="E29" s="2">
        <f t="shared" si="0"/>
        <v>2350.6392000000001</v>
      </c>
      <c r="F29" s="15">
        <f t="shared" si="3"/>
        <v>2342.7255999999998</v>
      </c>
      <c r="G29" s="15"/>
      <c r="H29" s="2"/>
      <c r="I29" t="s">
        <v>207</v>
      </c>
      <c r="J29">
        <v>24</v>
      </c>
      <c r="K29" s="16">
        <f t="shared" si="4"/>
        <v>173.78399999999999</v>
      </c>
      <c r="M29" t="s">
        <v>207</v>
      </c>
      <c r="N29">
        <f t="shared" si="6"/>
        <v>24</v>
      </c>
      <c r="O29" s="2">
        <f t="shared" si="7"/>
        <v>677.5169200000006</v>
      </c>
      <c r="P29" s="2">
        <v>624</v>
      </c>
      <c r="R29">
        <f t="shared" si="5"/>
        <v>24</v>
      </c>
      <c r="S29" s="2">
        <f t="shared" si="8"/>
        <v>1107.6176800000003</v>
      </c>
      <c r="T29">
        <v>724</v>
      </c>
    </row>
    <row r="30" spans="1:20" x14ac:dyDescent="0.2">
      <c r="A30" s="15">
        <v>1</v>
      </c>
      <c r="B30">
        <v>25</v>
      </c>
      <c r="C30" s="2">
        <v>190</v>
      </c>
      <c r="D30">
        <v>25</v>
      </c>
      <c r="E30" s="2">
        <f t="shared" si="0"/>
        <v>2362.2000000000003</v>
      </c>
      <c r="F30" s="15">
        <f t="shared" si="3"/>
        <v>2354.3625000000002</v>
      </c>
      <c r="G30" s="15"/>
      <c r="H30" s="2"/>
      <c r="I30" t="s">
        <v>207</v>
      </c>
      <c r="J30">
        <v>25</v>
      </c>
      <c r="K30" s="16">
        <f t="shared" si="4"/>
        <v>183.31</v>
      </c>
      <c r="M30" t="s">
        <v>207</v>
      </c>
      <c r="N30">
        <f t="shared" si="6"/>
        <v>25</v>
      </c>
      <c r="O30" s="2">
        <f t="shared" si="7"/>
        <v>692.19670000000065</v>
      </c>
      <c r="P30" s="2">
        <v>625</v>
      </c>
      <c r="R30">
        <f t="shared" si="5"/>
        <v>25</v>
      </c>
      <c r="S30" s="2">
        <f t="shared" si="8"/>
        <v>1123.9118000000003</v>
      </c>
      <c r="T30">
        <v>725</v>
      </c>
    </row>
    <row r="31" spans="1:20" x14ac:dyDescent="0.2">
      <c r="A31" s="15">
        <v>1</v>
      </c>
      <c r="B31">
        <v>26</v>
      </c>
      <c r="C31" s="2">
        <v>191</v>
      </c>
      <c r="D31">
        <v>26</v>
      </c>
      <c r="E31" s="2">
        <f t="shared" si="0"/>
        <v>2373.7932000000001</v>
      </c>
      <c r="F31" s="15">
        <f t="shared" si="3"/>
        <v>2366.0315999999998</v>
      </c>
      <c r="G31" s="15"/>
      <c r="H31" s="2"/>
      <c r="I31" t="s">
        <v>207</v>
      </c>
      <c r="J31">
        <v>26</v>
      </c>
      <c r="K31" s="16">
        <f t="shared" si="4"/>
        <v>192.83599999999998</v>
      </c>
      <c r="M31" t="s">
        <v>207</v>
      </c>
      <c r="N31">
        <f t="shared" si="6"/>
        <v>26</v>
      </c>
      <c r="O31" s="2">
        <f t="shared" si="7"/>
        <v>706.8764800000007</v>
      </c>
      <c r="P31" s="2">
        <v>626</v>
      </c>
      <c r="R31">
        <f t="shared" si="5"/>
        <v>26</v>
      </c>
      <c r="S31" s="2">
        <f t="shared" si="8"/>
        <v>1140.2059200000003</v>
      </c>
      <c r="T31">
        <v>726</v>
      </c>
    </row>
    <row r="32" spans="1:20" x14ac:dyDescent="0.2">
      <c r="A32" s="15">
        <v>1</v>
      </c>
      <c r="B32">
        <v>27</v>
      </c>
      <c r="C32" s="2">
        <v>192</v>
      </c>
      <c r="D32">
        <v>27</v>
      </c>
      <c r="E32" s="2">
        <f t="shared" si="0"/>
        <v>2385.4187999999999</v>
      </c>
      <c r="F32" s="15">
        <f t="shared" si="3"/>
        <v>2377.7329</v>
      </c>
      <c r="G32" s="15"/>
      <c r="H32" s="2"/>
      <c r="I32" t="s">
        <v>207</v>
      </c>
      <c r="J32">
        <v>27</v>
      </c>
      <c r="K32" s="16">
        <f t="shared" si="4"/>
        <v>202.36199999999999</v>
      </c>
      <c r="M32" t="s">
        <v>207</v>
      </c>
      <c r="N32">
        <f t="shared" si="6"/>
        <v>27</v>
      </c>
      <c r="O32" s="18">
        <f t="shared" si="7"/>
        <v>721.55626000000075</v>
      </c>
      <c r="P32" s="2">
        <v>627</v>
      </c>
      <c r="R32">
        <f t="shared" si="5"/>
        <v>27</v>
      </c>
      <c r="S32" s="2">
        <f t="shared" si="8"/>
        <v>1156.5000400000004</v>
      </c>
      <c r="T32">
        <v>727</v>
      </c>
    </row>
    <row r="33" spans="1:20" x14ac:dyDescent="0.2">
      <c r="A33" s="15">
        <v>1</v>
      </c>
      <c r="B33">
        <v>28</v>
      </c>
      <c r="C33" s="2">
        <v>193</v>
      </c>
      <c r="D33">
        <v>28</v>
      </c>
      <c r="E33" s="2">
        <f t="shared" si="0"/>
        <v>2397.0768000000003</v>
      </c>
      <c r="F33" s="15">
        <f t="shared" si="3"/>
        <v>2389.4663999999998</v>
      </c>
      <c r="G33" s="15"/>
      <c r="H33" s="2"/>
      <c r="I33" t="s">
        <v>207</v>
      </c>
      <c r="J33">
        <v>28</v>
      </c>
      <c r="K33" s="16">
        <f t="shared" si="4"/>
        <v>211.88800000000001</v>
      </c>
      <c r="M33" t="s">
        <v>207</v>
      </c>
      <c r="N33">
        <f t="shared" si="6"/>
        <v>28</v>
      </c>
      <c r="O33" s="18">
        <f t="shared" si="7"/>
        <v>736.2360400000008</v>
      </c>
      <c r="P33" s="2">
        <v>628</v>
      </c>
      <c r="R33">
        <f t="shared" si="5"/>
        <v>28</v>
      </c>
      <c r="S33" s="2">
        <f t="shared" si="8"/>
        <v>1172.7941600000004</v>
      </c>
      <c r="T33">
        <v>728</v>
      </c>
    </row>
    <row r="34" spans="1:20" x14ac:dyDescent="0.2">
      <c r="A34" s="15">
        <v>1</v>
      </c>
      <c r="B34">
        <v>29</v>
      </c>
      <c r="C34" s="2">
        <v>194</v>
      </c>
      <c r="D34">
        <v>29</v>
      </c>
      <c r="E34" s="2">
        <f t="shared" si="0"/>
        <v>2408.7672000000002</v>
      </c>
      <c r="F34" s="15">
        <f t="shared" si="3"/>
        <v>2401.2321000000002</v>
      </c>
      <c r="G34" s="15"/>
      <c r="H34" s="2"/>
      <c r="I34" t="s">
        <v>207</v>
      </c>
      <c r="J34">
        <v>29</v>
      </c>
      <c r="K34" s="16">
        <f t="shared" si="4"/>
        <v>221.41400000000002</v>
      </c>
      <c r="M34" t="s">
        <v>207</v>
      </c>
      <c r="N34">
        <f t="shared" si="6"/>
        <v>29</v>
      </c>
      <c r="O34" s="2">
        <f t="shared" si="7"/>
        <v>750.91582000000085</v>
      </c>
      <c r="P34" s="2">
        <v>629</v>
      </c>
      <c r="R34">
        <f t="shared" si="5"/>
        <v>29</v>
      </c>
      <c r="S34" s="2">
        <f t="shared" si="8"/>
        <v>1189.0882800000004</v>
      </c>
      <c r="T34">
        <v>729</v>
      </c>
    </row>
    <row r="35" spans="1:20" x14ac:dyDescent="0.2">
      <c r="A35" s="15">
        <v>1</v>
      </c>
      <c r="B35">
        <v>30</v>
      </c>
      <c r="C35" s="2">
        <v>195</v>
      </c>
      <c r="D35">
        <v>30</v>
      </c>
      <c r="E35" s="2">
        <f t="shared" si="0"/>
        <v>2420.4900000000002</v>
      </c>
      <c r="F35" s="15">
        <f t="shared" si="3"/>
        <v>2413.0299999999997</v>
      </c>
      <c r="G35" s="15"/>
      <c r="H35" s="2"/>
      <c r="I35" t="s">
        <v>207</v>
      </c>
      <c r="J35">
        <v>30</v>
      </c>
      <c r="K35" s="16">
        <f t="shared" si="4"/>
        <v>230.93999999999997</v>
      </c>
      <c r="M35" t="s">
        <v>207</v>
      </c>
      <c r="N35">
        <f t="shared" si="6"/>
        <v>30</v>
      </c>
      <c r="O35" s="2">
        <f t="shared" si="7"/>
        <v>765.5956000000009</v>
      </c>
      <c r="P35" s="2">
        <v>630</v>
      </c>
      <c r="R35">
        <f t="shared" si="5"/>
        <v>30</v>
      </c>
      <c r="S35" s="2">
        <f t="shared" si="8"/>
        <v>1205.3824000000004</v>
      </c>
      <c r="T35">
        <v>730</v>
      </c>
    </row>
    <row r="36" spans="1:20" x14ac:dyDescent="0.2">
      <c r="A36" s="15">
        <v>1</v>
      </c>
      <c r="B36">
        <v>31</v>
      </c>
      <c r="C36" s="2">
        <v>196</v>
      </c>
      <c r="D36">
        <v>31</v>
      </c>
      <c r="E36" s="2">
        <f t="shared" si="0"/>
        <v>2432.2452000000003</v>
      </c>
      <c r="F36" s="15">
        <f t="shared" si="3"/>
        <v>2424.8600999999999</v>
      </c>
      <c r="G36" s="15"/>
      <c r="H36" s="2"/>
      <c r="I36" t="s">
        <v>207</v>
      </c>
      <c r="J36">
        <v>31</v>
      </c>
      <c r="K36" s="16">
        <f t="shared" si="4"/>
        <v>240.46599999999998</v>
      </c>
      <c r="M36" t="s">
        <v>207</v>
      </c>
      <c r="N36">
        <f t="shared" si="6"/>
        <v>31</v>
      </c>
      <c r="O36" s="2">
        <f t="shared" si="7"/>
        <v>780.27538000000095</v>
      </c>
      <c r="P36" s="2">
        <v>631</v>
      </c>
      <c r="R36">
        <f t="shared" si="5"/>
        <v>31</v>
      </c>
      <c r="S36" s="2">
        <f t="shared" si="8"/>
        <v>1221.6765200000004</v>
      </c>
      <c r="T36">
        <v>731</v>
      </c>
    </row>
    <row r="37" spans="1:20" x14ac:dyDescent="0.2">
      <c r="A37" s="15">
        <v>1</v>
      </c>
      <c r="B37">
        <v>32</v>
      </c>
      <c r="C37" s="2">
        <v>197</v>
      </c>
      <c r="D37">
        <v>32</v>
      </c>
      <c r="E37" s="2">
        <f t="shared" si="0"/>
        <v>2444.0328</v>
      </c>
      <c r="F37" s="15">
        <f t="shared" si="3"/>
        <v>2436.7224000000001</v>
      </c>
      <c r="G37" s="15"/>
      <c r="H37" s="2"/>
      <c r="I37" t="s">
        <v>207</v>
      </c>
      <c r="J37">
        <v>32</v>
      </c>
      <c r="K37" s="16">
        <f t="shared" si="4"/>
        <v>249.99199999999999</v>
      </c>
      <c r="M37" t="s">
        <v>207</v>
      </c>
      <c r="N37">
        <f t="shared" si="6"/>
        <v>32</v>
      </c>
      <c r="O37" s="2">
        <f t="shared" si="7"/>
        <v>794.955160000001</v>
      </c>
      <c r="P37" s="2">
        <v>632</v>
      </c>
      <c r="R37">
        <f t="shared" si="5"/>
        <v>32</v>
      </c>
      <c r="S37" s="2">
        <f t="shared" si="8"/>
        <v>1237.9706400000005</v>
      </c>
      <c r="T37">
        <v>732</v>
      </c>
    </row>
    <row r="38" spans="1:20" x14ac:dyDescent="0.2">
      <c r="A38" s="15">
        <v>1</v>
      </c>
      <c r="B38">
        <v>33</v>
      </c>
      <c r="C38" s="2">
        <v>198</v>
      </c>
      <c r="D38">
        <v>33</v>
      </c>
      <c r="E38" s="2">
        <f t="shared" si="0"/>
        <v>2455.8528000000001</v>
      </c>
      <c r="F38" s="15">
        <f t="shared" si="3"/>
        <v>2448.6169</v>
      </c>
      <c r="G38" s="15"/>
      <c r="H38" s="2"/>
      <c r="I38" t="s">
        <v>207</v>
      </c>
      <c r="J38">
        <v>33</v>
      </c>
      <c r="K38" s="16">
        <f t="shared" si="4"/>
        <v>259.51800000000003</v>
      </c>
      <c r="M38" t="s">
        <v>207</v>
      </c>
      <c r="N38">
        <f t="shared" si="6"/>
        <v>33</v>
      </c>
      <c r="O38" s="2">
        <f t="shared" si="7"/>
        <v>809.63494000000105</v>
      </c>
      <c r="P38" s="2">
        <v>633</v>
      </c>
      <c r="R38">
        <f t="shared" si="5"/>
        <v>33</v>
      </c>
      <c r="S38" s="2">
        <f t="shared" si="8"/>
        <v>1254.2647600000005</v>
      </c>
      <c r="T38">
        <v>733</v>
      </c>
    </row>
    <row r="39" spans="1:20" x14ac:dyDescent="0.2">
      <c r="A39" s="15">
        <v>1</v>
      </c>
      <c r="B39">
        <v>34</v>
      </c>
      <c r="C39" s="2">
        <v>199</v>
      </c>
      <c r="D39">
        <v>34</v>
      </c>
      <c r="E39" s="2">
        <f t="shared" si="0"/>
        <v>2467.7051999999999</v>
      </c>
      <c r="F39" s="15">
        <f t="shared" si="3"/>
        <v>2460.5436</v>
      </c>
      <c r="G39" s="15"/>
      <c r="H39" s="2"/>
      <c r="I39" t="s">
        <v>207</v>
      </c>
      <c r="J39">
        <v>34</v>
      </c>
      <c r="K39" s="16">
        <f t="shared" si="4"/>
        <v>269.04399999999998</v>
      </c>
      <c r="M39" t="s">
        <v>207</v>
      </c>
      <c r="N39">
        <f t="shared" si="6"/>
        <v>34</v>
      </c>
      <c r="O39" s="2">
        <f t="shared" si="7"/>
        <v>824.3147200000011</v>
      </c>
      <c r="P39" s="2">
        <v>634</v>
      </c>
      <c r="R39">
        <f t="shared" si="5"/>
        <v>34</v>
      </c>
      <c r="S39" s="2">
        <f t="shared" si="8"/>
        <v>1270.5588800000005</v>
      </c>
      <c r="T39">
        <v>734</v>
      </c>
    </row>
    <row r="40" spans="1:20" x14ac:dyDescent="0.2">
      <c r="A40" s="15">
        <v>1</v>
      </c>
      <c r="B40">
        <v>35</v>
      </c>
      <c r="C40" s="2">
        <v>200</v>
      </c>
      <c r="D40">
        <v>35</v>
      </c>
      <c r="E40" s="2">
        <f t="shared" si="0"/>
        <v>2479.59</v>
      </c>
      <c r="F40" s="15">
        <f t="shared" si="3"/>
        <v>2472.5025000000001</v>
      </c>
      <c r="G40" s="15"/>
      <c r="H40" s="2"/>
      <c r="I40" t="s">
        <v>207</v>
      </c>
      <c r="J40">
        <v>35</v>
      </c>
      <c r="K40" s="16">
        <f t="shared" si="4"/>
        <v>278.56999999999994</v>
      </c>
      <c r="M40" t="s">
        <v>207</v>
      </c>
      <c r="N40">
        <f t="shared" si="6"/>
        <v>35</v>
      </c>
      <c r="O40" s="2">
        <f t="shared" si="7"/>
        <v>838.99450000000115</v>
      </c>
      <c r="P40" s="2">
        <v>635</v>
      </c>
      <c r="R40">
        <f t="shared" si="5"/>
        <v>35</v>
      </c>
      <c r="S40" s="2">
        <f t="shared" si="8"/>
        <v>1286.8530000000005</v>
      </c>
      <c r="T40">
        <v>735</v>
      </c>
    </row>
    <row r="41" spans="1:20" x14ac:dyDescent="0.2">
      <c r="A41" s="15">
        <v>1</v>
      </c>
      <c r="B41">
        <v>36</v>
      </c>
      <c r="C41" s="2">
        <v>201</v>
      </c>
      <c r="D41">
        <v>36</v>
      </c>
      <c r="E41" s="2">
        <f t="shared" si="0"/>
        <v>2491.5072</v>
      </c>
      <c r="F41" s="15">
        <f t="shared" si="3"/>
        <v>2484.4935999999998</v>
      </c>
      <c r="G41" s="15"/>
      <c r="H41" s="2"/>
      <c r="I41" t="s">
        <v>207</v>
      </c>
      <c r="J41">
        <v>36</v>
      </c>
      <c r="K41" s="16">
        <f t="shared" si="4"/>
        <v>288.096</v>
      </c>
      <c r="M41" t="s">
        <v>207</v>
      </c>
      <c r="N41">
        <f t="shared" si="6"/>
        <v>36</v>
      </c>
      <c r="O41" s="2">
        <f t="shared" si="7"/>
        <v>853.6742800000012</v>
      </c>
      <c r="P41" s="2">
        <v>636</v>
      </c>
      <c r="R41">
        <f t="shared" si="5"/>
        <v>36</v>
      </c>
      <c r="S41" s="2">
        <f t="shared" si="8"/>
        <v>1303.1471200000005</v>
      </c>
      <c r="T41">
        <v>736</v>
      </c>
    </row>
    <row r="42" spans="1:20" x14ac:dyDescent="0.2">
      <c r="A42" s="15">
        <v>1</v>
      </c>
      <c r="B42">
        <v>37</v>
      </c>
      <c r="C42" s="2">
        <v>202</v>
      </c>
      <c r="D42">
        <v>37</v>
      </c>
      <c r="E42" s="2">
        <f t="shared" si="0"/>
        <v>2503.4567999999999</v>
      </c>
      <c r="F42" s="15">
        <f t="shared" si="3"/>
        <v>2496.5169000000001</v>
      </c>
      <c r="G42" s="15"/>
      <c r="H42" s="2"/>
      <c r="I42" t="s">
        <v>207</v>
      </c>
      <c r="J42">
        <v>37</v>
      </c>
      <c r="K42" s="16">
        <f t="shared" si="4"/>
        <v>297.62199999999996</v>
      </c>
      <c r="M42" t="s">
        <v>207</v>
      </c>
      <c r="N42">
        <f t="shared" si="6"/>
        <v>37</v>
      </c>
      <c r="O42" s="2">
        <f t="shared" si="7"/>
        <v>868.35406000000125</v>
      </c>
      <c r="P42" s="2">
        <v>637</v>
      </c>
      <c r="R42">
        <f t="shared" si="5"/>
        <v>37</v>
      </c>
      <c r="S42" s="2">
        <f t="shared" si="8"/>
        <v>1319.4412400000006</v>
      </c>
      <c r="T42">
        <v>737</v>
      </c>
    </row>
    <row r="43" spans="1:20" x14ac:dyDescent="0.2">
      <c r="A43" s="15">
        <v>1</v>
      </c>
      <c r="B43">
        <v>38</v>
      </c>
      <c r="C43" s="2">
        <v>203</v>
      </c>
      <c r="D43">
        <v>38</v>
      </c>
      <c r="E43" s="2">
        <f t="shared" si="0"/>
        <v>2515.4387999999999</v>
      </c>
      <c r="F43" s="15">
        <f t="shared" si="3"/>
        <v>2508.5724</v>
      </c>
      <c r="G43" s="15"/>
      <c r="H43" s="2"/>
      <c r="I43" t="s">
        <v>207</v>
      </c>
      <c r="J43">
        <v>38</v>
      </c>
      <c r="K43" s="16">
        <f t="shared" si="4"/>
        <v>307.14800000000002</v>
      </c>
      <c r="M43" t="s">
        <v>207</v>
      </c>
      <c r="N43">
        <f t="shared" si="6"/>
        <v>38</v>
      </c>
      <c r="O43" s="2">
        <f t="shared" si="7"/>
        <v>883.03384000000131</v>
      </c>
      <c r="P43" s="2">
        <v>638</v>
      </c>
      <c r="R43">
        <f t="shared" si="5"/>
        <v>38</v>
      </c>
      <c r="S43" s="2">
        <f t="shared" si="8"/>
        <v>1335.7353600000006</v>
      </c>
      <c r="T43">
        <v>738</v>
      </c>
    </row>
    <row r="44" spans="1:20" x14ac:dyDescent="0.2">
      <c r="A44" s="15">
        <v>1</v>
      </c>
      <c r="B44">
        <v>39</v>
      </c>
      <c r="C44" s="2">
        <v>204</v>
      </c>
      <c r="D44">
        <v>39</v>
      </c>
      <c r="E44" s="2">
        <f t="shared" si="0"/>
        <v>2527.4531999999999</v>
      </c>
      <c r="F44" s="15">
        <f t="shared" si="3"/>
        <v>2520.6601000000001</v>
      </c>
      <c r="G44" s="15"/>
      <c r="H44" s="2"/>
      <c r="I44" t="s">
        <v>207</v>
      </c>
      <c r="J44">
        <v>39</v>
      </c>
      <c r="K44" s="16">
        <f t="shared" si="4"/>
        <v>316.67399999999998</v>
      </c>
      <c r="M44" t="s">
        <v>207</v>
      </c>
      <c r="N44">
        <f t="shared" si="6"/>
        <v>39</v>
      </c>
      <c r="O44" s="2">
        <f t="shared" si="7"/>
        <v>897.71362000000136</v>
      </c>
      <c r="P44" s="2">
        <v>639</v>
      </c>
      <c r="R44">
        <f t="shared" si="5"/>
        <v>39</v>
      </c>
      <c r="S44" s="2">
        <f t="shared" si="8"/>
        <v>1352.0294800000006</v>
      </c>
      <c r="T44">
        <v>739</v>
      </c>
    </row>
    <row r="45" spans="1:20" x14ac:dyDescent="0.2">
      <c r="A45" s="15">
        <v>1</v>
      </c>
      <c r="B45">
        <v>40</v>
      </c>
      <c r="C45" s="2">
        <v>205</v>
      </c>
      <c r="D45">
        <v>40</v>
      </c>
      <c r="E45" s="2">
        <f t="shared" si="0"/>
        <v>2539.5</v>
      </c>
      <c r="F45" s="15">
        <f t="shared" si="3"/>
        <v>2532.7799999999997</v>
      </c>
      <c r="G45" s="15"/>
      <c r="H45" s="2"/>
      <c r="I45" t="s">
        <v>207</v>
      </c>
      <c r="J45">
        <v>40</v>
      </c>
      <c r="K45" s="16">
        <f t="shared" si="4"/>
        <v>326.19999999999993</v>
      </c>
      <c r="M45" t="s">
        <v>207</v>
      </c>
      <c r="N45">
        <f t="shared" si="6"/>
        <v>40</v>
      </c>
      <c r="O45" s="2">
        <f t="shared" si="7"/>
        <v>912.39340000000141</v>
      </c>
      <c r="P45" s="2">
        <v>640</v>
      </c>
      <c r="R45">
        <f t="shared" si="5"/>
        <v>40</v>
      </c>
      <c r="S45" s="2">
        <f t="shared" si="8"/>
        <v>1368.3236000000006</v>
      </c>
      <c r="T45">
        <v>740</v>
      </c>
    </row>
    <row r="46" spans="1:20" x14ac:dyDescent="0.2">
      <c r="A46" s="15">
        <v>1</v>
      </c>
      <c r="B46">
        <v>41</v>
      </c>
      <c r="C46" s="2">
        <v>206</v>
      </c>
      <c r="D46">
        <v>41</v>
      </c>
      <c r="E46" s="2">
        <f t="shared" si="0"/>
        <v>2551.5792000000001</v>
      </c>
      <c r="F46" s="15">
        <f t="shared" si="3"/>
        <v>2544.9321</v>
      </c>
      <c r="G46" s="15"/>
      <c r="H46" s="2"/>
      <c r="I46" t="s">
        <v>207</v>
      </c>
      <c r="J46">
        <v>41</v>
      </c>
      <c r="K46" s="16">
        <f t="shared" si="4"/>
        <v>335.726</v>
      </c>
      <c r="M46" t="s">
        <v>207</v>
      </c>
      <c r="N46">
        <f t="shared" si="6"/>
        <v>41</v>
      </c>
      <c r="O46" s="2">
        <f t="shared" si="7"/>
        <v>927.07318000000146</v>
      </c>
      <c r="P46" s="2">
        <v>641</v>
      </c>
      <c r="R46">
        <f t="shared" si="5"/>
        <v>41</v>
      </c>
      <c r="S46" s="2">
        <f t="shared" si="8"/>
        <v>1384.6177200000006</v>
      </c>
      <c r="T46">
        <v>741</v>
      </c>
    </row>
    <row r="47" spans="1:20" x14ac:dyDescent="0.2">
      <c r="A47" s="15">
        <v>1</v>
      </c>
      <c r="B47">
        <v>42</v>
      </c>
      <c r="C47" s="2">
        <v>207</v>
      </c>
      <c r="D47">
        <v>42</v>
      </c>
      <c r="E47" s="2">
        <f t="shared" si="0"/>
        <v>2563.6908000000003</v>
      </c>
      <c r="F47" s="15">
        <f t="shared" si="3"/>
        <v>2557.1163999999999</v>
      </c>
      <c r="G47" s="15"/>
      <c r="H47" s="2"/>
      <c r="I47" t="s">
        <v>207</v>
      </c>
      <c r="J47">
        <v>42</v>
      </c>
      <c r="K47" s="16">
        <f t="shared" si="4"/>
        <v>345.25199999999995</v>
      </c>
      <c r="M47" t="s">
        <v>207</v>
      </c>
      <c r="N47">
        <f t="shared" si="6"/>
        <v>42</v>
      </c>
      <c r="O47" s="2">
        <f t="shared" si="7"/>
        <v>941.75296000000151</v>
      </c>
      <c r="P47" s="2">
        <v>642</v>
      </c>
      <c r="R47">
        <f t="shared" si="5"/>
        <v>42</v>
      </c>
      <c r="S47" s="2">
        <f t="shared" si="8"/>
        <v>1400.9118400000007</v>
      </c>
      <c r="T47">
        <v>742</v>
      </c>
    </row>
    <row r="48" spans="1:20" x14ac:dyDescent="0.2">
      <c r="A48" s="15">
        <v>1</v>
      </c>
      <c r="B48">
        <v>43</v>
      </c>
      <c r="C48" s="2">
        <v>208</v>
      </c>
      <c r="D48">
        <v>43</v>
      </c>
      <c r="E48" s="2">
        <f t="shared" si="0"/>
        <v>2575.8348000000001</v>
      </c>
      <c r="F48" s="15">
        <f t="shared" si="3"/>
        <v>2569.3328999999999</v>
      </c>
      <c r="G48" s="15"/>
      <c r="H48" s="2"/>
      <c r="I48" t="s">
        <v>207</v>
      </c>
      <c r="J48">
        <v>43</v>
      </c>
      <c r="K48" s="16">
        <f t="shared" si="4"/>
        <v>354.77800000000002</v>
      </c>
      <c r="M48" t="s">
        <v>207</v>
      </c>
      <c r="N48">
        <f t="shared" si="6"/>
        <v>43</v>
      </c>
      <c r="O48" s="2">
        <f t="shared" si="7"/>
        <v>956.43274000000156</v>
      </c>
      <c r="P48" s="2">
        <v>643</v>
      </c>
      <c r="R48">
        <f t="shared" si="5"/>
        <v>43</v>
      </c>
      <c r="S48" s="2">
        <f t="shared" si="8"/>
        <v>1417.2059600000007</v>
      </c>
      <c r="T48">
        <v>743</v>
      </c>
    </row>
    <row r="49" spans="1:20" x14ac:dyDescent="0.2">
      <c r="A49" s="15">
        <v>1</v>
      </c>
      <c r="B49">
        <v>44</v>
      </c>
      <c r="C49" s="2">
        <v>209</v>
      </c>
      <c r="D49">
        <v>44</v>
      </c>
      <c r="E49" s="2">
        <f t="shared" si="0"/>
        <v>2588.0111999999999</v>
      </c>
      <c r="F49" s="15">
        <f t="shared" si="3"/>
        <v>2581.5816</v>
      </c>
      <c r="G49" s="15"/>
      <c r="H49" s="2"/>
      <c r="I49" t="s">
        <v>207</v>
      </c>
      <c r="J49">
        <v>44</v>
      </c>
      <c r="K49" s="16">
        <f t="shared" si="4"/>
        <v>364.30399999999997</v>
      </c>
      <c r="M49" t="s">
        <v>207</v>
      </c>
      <c r="N49">
        <f t="shared" si="6"/>
        <v>44</v>
      </c>
      <c r="O49" s="2">
        <f t="shared" si="7"/>
        <v>971.11252000000161</v>
      </c>
      <c r="P49" s="2">
        <v>644</v>
      </c>
      <c r="R49">
        <f t="shared" si="5"/>
        <v>44</v>
      </c>
      <c r="S49" s="2">
        <f t="shared" si="8"/>
        <v>1433.5000800000007</v>
      </c>
      <c r="T49">
        <v>744</v>
      </c>
    </row>
    <row r="50" spans="1:20" x14ac:dyDescent="0.2">
      <c r="A50" s="15">
        <v>1</v>
      </c>
      <c r="B50">
        <v>45</v>
      </c>
      <c r="C50" s="2">
        <v>210</v>
      </c>
      <c r="D50">
        <v>45</v>
      </c>
      <c r="E50" s="2">
        <f t="shared" si="0"/>
        <v>2600.2200000000003</v>
      </c>
      <c r="F50" s="15">
        <f t="shared" si="3"/>
        <v>2593.8625000000002</v>
      </c>
      <c r="G50" s="15"/>
      <c r="H50" s="2"/>
      <c r="I50" t="s">
        <v>207</v>
      </c>
      <c r="J50">
        <v>45</v>
      </c>
      <c r="K50" s="16">
        <f t="shared" si="4"/>
        <v>373.83000000000004</v>
      </c>
      <c r="M50" t="s">
        <v>207</v>
      </c>
      <c r="N50">
        <f t="shared" si="6"/>
        <v>45</v>
      </c>
      <c r="O50" s="2">
        <f t="shared" si="7"/>
        <v>985.79230000000166</v>
      </c>
      <c r="P50" s="2">
        <v>645</v>
      </c>
      <c r="R50">
        <f t="shared" si="5"/>
        <v>45</v>
      </c>
      <c r="S50" s="2">
        <f t="shared" si="8"/>
        <v>1449.7942000000007</v>
      </c>
      <c r="T50">
        <v>745</v>
      </c>
    </row>
    <row r="51" spans="1:20" x14ac:dyDescent="0.2">
      <c r="A51" s="15">
        <v>1</v>
      </c>
      <c r="B51">
        <v>46</v>
      </c>
      <c r="C51" s="2">
        <v>211</v>
      </c>
      <c r="D51">
        <v>46</v>
      </c>
      <c r="E51" s="2">
        <f t="shared" si="0"/>
        <v>2612.4612000000002</v>
      </c>
      <c r="F51" s="15">
        <f t="shared" si="3"/>
        <v>2606.1756</v>
      </c>
      <c r="G51" s="15"/>
      <c r="H51" s="2"/>
      <c r="I51" t="s">
        <v>207</v>
      </c>
      <c r="J51">
        <v>46</v>
      </c>
      <c r="K51" s="16">
        <f t="shared" si="4"/>
        <v>383.35599999999999</v>
      </c>
      <c r="M51" t="s">
        <v>207</v>
      </c>
      <c r="N51">
        <f t="shared" si="6"/>
        <v>46</v>
      </c>
      <c r="O51" s="2">
        <f t="shared" si="7"/>
        <v>1000.4720800000017</v>
      </c>
      <c r="P51" s="2">
        <v>646</v>
      </c>
      <c r="R51">
        <f t="shared" si="5"/>
        <v>46</v>
      </c>
      <c r="S51" s="2">
        <f t="shared" si="8"/>
        <v>1466.0883200000007</v>
      </c>
      <c r="T51">
        <v>746</v>
      </c>
    </row>
    <row r="52" spans="1:20" x14ac:dyDescent="0.2">
      <c r="A52" s="15">
        <v>1</v>
      </c>
      <c r="B52">
        <v>47</v>
      </c>
      <c r="C52" s="2">
        <v>212</v>
      </c>
      <c r="D52">
        <v>47</v>
      </c>
      <c r="E52" s="2">
        <f t="shared" si="0"/>
        <v>2624.7348000000002</v>
      </c>
      <c r="F52" s="15">
        <f t="shared" si="3"/>
        <v>2618.5209</v>
      </c>
      <c r="G52" s="15"/>
      <c r="H52" s="2"/>
      <c r="I52" t="s">
        <v>207</v>
      </c>
      <c r="J52">
        <v>47</v>
      </c>
      <c r="K52" s="16">
        <f t="shared" si="4"/>
        <v>392.88199999999995</v>
      </c>
      <c r="M52" t="s">
        <v>207</v>
      </c>
      <c r="N52">
        <f t="shared" si="6"/>
        <v>47</v>
      </c>
      <c r="O52" s="2">
        <f t="shared" si="7"/>
        <v>1015.1518600000018</v>
      </c>
      <c r="P52" s="2">
        <v>647</v>
      </c>
      <c r="R52">
        <f t="shared" si="5"/>
        <v>47</v>
      </c>
      <c r="S52" s="2">
        <f t="shared" si="8"/>
        <v>1482.3824400000008</v>
      </c>
      <c r="T52">
        <v>747</v>
      </c>
    </row>
    <row r="53" spans="1:20" x14ac:dyDescent="0.2">
      <c r="A53" s="15">
        <v>1</v>
      </c>
      <c r="B53">
        <v>48</v>
      </c>
      <c r="C53" s="2">
        <v>213</v>
      </c>
      <c r="D53">
        <v>48</v>
      </c>
      <c r="E53" s="2">
        <f t="shared" si="0"/>
        <v>2637.0408000000002</v>
      </c>
      <c r="F53" s="15">
        <f t="shared" si="3"/>
        <v>2630.8984</v>
      </c>
      <c r="G53" s="15"/>
      <c r="H53" s="2"/>
      <c r="I53" t="s">
        <v>207</v>
      </c>
      <c r="J53">
        <v>48</v>
      </c>
      <c r="K53" s="16">
        <f t="shared" si="4"/>
        <v>402.40800000000002</v>
      </c>
      <c r="M53" t="s">
        <v>207</v>
      </c>
      <c r="N53">
        <f t="shared" si="6"/>
        <v>48</v>
      </c>
      <c r="O53" s="2">
        <f t="shared" si="7"/>
        <v>1029.8316400000017</v>
      </c>
      <c r="P53" s="2">
        <v>648</v>
      </c>
      <c r="R53">
        <f t="shared" si="5"/>
        <v>48</v>
      </c>
      <c r="S53" s="2">
        <f t="shared" si="8"/>
        <v>1498.6765600000008</v>
      </c>
      <c r="T53">
        <v>748</v>
      </c>
    </row>
    <row r="54" spans="1:20" x14ac:dyDescent="0.2">
      <c r="A54" s="15">
        <v>1</v>
      </c>
      <c r="B54">
        <v>49</v>
      </c>
      <c r="C54" s="2">
        <v>214</v>
      </c>
      <c r="D54">
        <v>49</v>
      </c>
      <c r="E54" s="2">
        <f t="shared" si="0"/>
        <v>2649.3792000000003</v>
      </c>
      <c r="F54" s="15">
        <f t="shared" si="3"/>
        <v>2643.3081000000002</v>
      </c>
      <c r="G54" s="15"/>
      <c r="H54" s="2"/>
      <c r="I54" t="s">
        <v>207</v>
      </c>
      <c r="J54">
        <v>49</v>
      </c>
      <c r="K54" s="16">
        <f t="shared" si="4"/>
        <v>411.93399999999997</v>
      </c>
      <c r="M54" t="s">
        <v>207</v>
      </c>
      <c r="N54">
        <f t="shared" si="6"/>
        <v>49</v>
      </c>
      <c r="O54" s="2">
        <f t="shared" si="7"/>
        <v>1044.5114200000016</v>
      </c>
      <c r="P54" s="2">
        <v>649</v>
      </c>
      <c r="R54">
        <f t="shared" si="5"/>
        <v>49</v>
      </c>
      <c r="S54" s="2">
        <f t="shared" si="8"/>
        <v>1514.9706800000008</v>
      </c>
      <c r="T54">
        <v>749</v>
      </c>
    </row>
    <row r="55" spans="1:20" x14ac:dyDescent="0.2">
      <c r="A55" s="15">
        <v>1</v>
      </c>
      <c r="B55">
        <v>50</v>
      </c>
      <c r="C55" s="2">
        <v>215</v>
      </c>
      <c r="D55">
        <v>50</v>
      </c>
      <c r="E55" s="2">
        <f t="shared" si="0"/>
        <v>2661.75</v>
      </c>
      <c r="F55" s="15">
        <f t="shared" si="3"/>
        <v>2655.75</v>
      </c>
      <c r="G55" s="15"/>
      <c r="H55" s="2"/>
      <c r="I55" t="s">
        <v>207</v>
      </c>
      <c r="J55">
        <v>50</v>
      </c>
      <c r="K55" s="16">
        <f t="shared" si="4"/>
        <v>421.46000000000004</v>
      </c>
      <c r="M55" t="s">
        <v>207</v>
      </c>
      <c r="N55">
        <f t="shared" si="6"/>
        <v>50</v>
      </c>
      <c r="O55" s="2">
        <f t="shared" si="7"/>
        <v>1059.1912000000016</v>
      </c>
      <c r="P55" s="2">
        <v>650</v>
      </c>
      <c r="R55">
        <f t="shared" si="5"/>
        <v>50</v>
      </c>
      <c r="S55" s="2">
        <f t="shared" si="8"/>
        <v>1531.2648000000008</v>
      </c>
      <c r="T55">
        <v>750</v>
      </c>
    </row>
    <row r="56" spans="1:20" x14ac:dyDescent="0.2">
      <c r="A56" s="15">
        <v>1</v>
      </c>
      <c r="B56">
        <v>51</v>
      </c>
      <c r="C56" s="2">
        <v>216</v>
      </c>
      <c r="D56">
        <v>51</v>
      </c>
      <c r="E56" s="2">
        <f t="shared" si="0"/>
        <v>2674.1532000000002</v>
      </c>
      <c r="F56" s="15">
        <f t="shared" si="3"/>
        <v>2668.2240999999999</v>
      </c>
      <c r="G56" s="15"/>
      <c r="H56" s="2"/>
      <c r="I56" t="s">
        <v>207</v>
      </c>
      <c r="J56">
        <v>51</v>
      </c>
      <c r="K56" s="16">
        <f t="shared" si="4"/>
        <v>430.98599999999999</v>
      </c>
      <c r="M56" t="s">
        <v>207</v>
      </c>
      <c r="N56">
        <f t="shared" si="6"/>
        <v>51</v>
      </c>
      <c r="O56" s="2">
        <f t="shared" si="7"/>
        <v>1073.8709800000015</v>
      </c>
      <c r="P56" s="2">
        <v>651</v>
      </c>
      <c r="R56">
        <f t="shared" si="5"/>
        <v>51</v>
      </c>
      <c r="S56" s="2">
        <f t="shared" si="8"/>
        <v>1547.5589200000009</v>
      </c>
      <c r="T56">
        <v>751</v>
      </c>
    </row>
    <row r="57" spans="1:20" x14ac:dyDescent="0.2">
      <c r="A57" s="15">
        <v>1</v>
      </c>
      <c r="B57">
        <v>52</v>
      </c>
      <c r="C57" s="2">
        <v>217</v>
      </c>
      <c r="D57">
        <v>52</v>
      </c>
      <c r="E57" s="2">
        <f t="shared" si="0"/>
        <v>2686.5888</v>
      </c>
      <c r="F57" s="15">
        <f t="shared" si="3"/>
        <v>2680.7303999999999</v>
      </c>
      <c r="G57" s="15"/>
      <c r="H57" s="2"/>
      <c r="I57" t="s">
        <v>207</v>
      </c>
      <c r="J57">
        <v>52</v>
      </c>
      <c r="K57" s="16">
        <f t="shared" si="4"/>
        <v>440.51199999999994</v>
      </c>
      <c r="M57" t="s">
        <v>207</v>
      </c>
      <c r="N57">
        <f t="shared" si="6"/>
        <v>52</v>
      </c>
      <c r="O57" s="2">
        <f t="shared" si="7"/>
        <v>1088.5507600000014</v>
      </c>
      <c r="P57" s="2">
        <v>652</v>
      </c>
      <c r="R57">
        <f t="shared" si="5"/>
        <v>52</v>
      </c>
      <c r="S57" s="2">
        <f t="shared" si="8"/>
        <v>1563.8530400000009</v>
      </c>
      <c r="T57">
        <v>752</v>
      </c>
    </row>
    <row r="58" spans="1:20" x14ac:dyDescent="0.2">
      <c r="A58" s="15">
        <v>1</v>
      </c>
      <c r="B58">
        <v>53</v>
      </c>
      <c r="C58" s="2">
        <v>218</v>
      </c>
      <c r="D58">
        <v>53</v>
      </c>
      <c r="E58" s="2">
        <f t="shared" si="0"/>
        <v>2699.0568000000003</v>
      </c>
      <c r="F58" s="15">
        <f t="shared" si="3"/>
        <v>2693.2689</v>
      </c>
      <c r="G58" s="15"/>
      <c r="H58" s="2"/>
      <c r="I58" t="s">
        <v>207</v>
      </c>
      <c r="J58">
        <v>53</v>
      </c>
      <c r="K58" s="16">
        <f t="shared" si="4"/>
        <v>450.03800000000001</v>
      </c>
      <c r="M58" t="s">
        <v>207</v>
      </c>
      <c r="N58">
        <f t="shared" si="6"/>
        <v>53</v>
      </c>
      <c r="O58" s="2">
        <f t="shared" si="7"/>
        <v>1103.2305400000014</v>
      </c>
      <c r="P58" s="2">
        <v>653</v>
      </c>
      <c r="R58">
        <f t="shared" si="5"/>
        <v>53</v>
      </c>
      <c r="S58" s="2">
        <f t="shared" si="8"/>
        <v>1580.1471600000009</v>
      </c>
      <c r="T58">
        <v>753</v>
      </c>
    </row>
    <row r="59" spans="1:20" x14ac:dyDescent="0.2">
      <c r="A59" s="15">
        <v>1</v>
      </c>
      <c r="B59">
        <v>54</v>
      </c>
      <c r="C59" s="2">
        <v>219</v>
      </c>
      <c r="D59">
        <v>54</v>
      </c>
      <c r="E59" s="2">
        <f t="shared" si="0"/>
        <v>2711.5572000000002</v>
      </c>
      <c r="F59" s="15">
        <f t="shared" si="3"/>
        <v>2705.8395999999998</v>
      </c>
      <c r="G59" s="15"/>
      <c r="H59" s="2"/>
      <c r="I59" t="s">
        <v>207</v>
      </c>
      <c r="J59">
        <v>54</v>
      </c>
      <c r="K59" s="16">
        <f t="shared" si="4"/>
        <v>459.56399999999996</v>
      </c>
      <c r="M59" t="s">
        <v>207</v>
      </c>
      <c r="N59">
        <f t="shared" si="6"/>
        <v>54</v>
      </c>
      <c r="O59" s="2">
        <f t="shared" si="7"/>
        <v>1117.9103200000013</v>
      </c>
      <c r="P59" s="2">
        <v>654</v>
      </c>
      <c r="R59">
        <f t="shared" si="5"/>
        <v>54</v>
      </c>
      <c r="S59" s="2">
        <f t="shared" si="8"/>
        <v>1596.4412800000009</v>
      </c>
      <c r="T59">
        <v>754</v>
      </c>
    </row>
    <row r="60" spans="1:20" x14ac:dyDescent="0.2">
      <c r="A60" s="15">
        <v>1</v>
      </c>
      <c r="B60">
        <v>55</v>
      </c>
      <c r="C60" s="2">
        <v>220</v>
      </c>
      <c r="D60">
        <v>55</v>
      </c>
      <c r="E60" s="2">
        <f t="shared" si="0"/>
        <v>2724.09</v>
      </c>
      <c r="F60" s="15">
        <f t="shared" si="3"/>
        <v>2718.4425000000001</v>
      </c>
      <c r="G60" s="15"/>
      <c r="H60" s="2"/>
      <c r="I60" t="s">
        <v>207</v>
      </c>
      <c r="J60">
        <v>55</v>
      </c>
      <c r="K60" s="16">
        <f t="shared" si="4"/>
        <v>469.08999999999992</v>
      </c>
      <c r="M60" t="s">
        <v>207</v>
      </c>
      <c r="N60">
        <f t="shared" si="6"/>
        <v>55</v>
      </c>
      <c r="O60" s="2">
        <f t="shared" si="7"/>
        <v>1132.5901000000013</v>
      </c>
      <c r="P60" s="2">
        <v>655</v>
      </c>
      <c r="R60">
        <f t="shared" si="5"/>
        <v>55</v>
      </c>
      <c r="S60" s="2">
        <f t="shared" si="8"/>
        <v>1612.7354000000009</v>
      </c>
      <c r="T60">
        <v>755</v>
      </c>
    </row>
    <row r="61" spans="1:20" x14ac:dyDescent="0.2">
      <c r="A61" s="15">
        <v>1</v>
      </c>
      <c r="B61">
        <v>56</v>
      </c>
      <c r="C61" s="2">
        <v>221</v>
      </c>
      <c r="D61">
        <v>56</v>
      </c>
      <c r="E61" s="2">
        <f t="shared" si="0"/>
        <v>2736.6552000000001</v>
      </c>
      <c r="F61" s="15">
        <f t="shared" si="3"/>
        <v>2731.0776000000001</v>
      </c>
      <c r="G61" s="15"/>
      <c r="H61" s="2"/>
      <c r="I61" t="s">
        <v>207</v>
      </c>
      <c r="J61">
        <v>56</v>
      </c>
      <c r="K61" s="16">
        <f t="shared" si="4"/>
        <v>478.61599999999999</v>
      </c>
      <c r="M61" t="s">
        <v>207</v>
      </c>
      <c r="N61">
        <f t="shared" si="6"/>
        <v>56</v>
      </c>
      <c r="O61" s="2">
        <f t="shared" si="7"/>
        <v>1147.2698800000012</v>
      </c>
      <c r="P61" s="2">
        <v>656</v>
      </c>
      <c r="R61">
        <f t="shared" si="5"/>
        <v>56</v>
      </c>
      <c r="S61" s="2">
        <f t="shared" si="8"/>
        <v>1629.029520000001</v>
      </c>
      <c r="T61">
        <v>756</v>
      </c>
    </row>
    <row r="62" spans="1:20" x14ac:dyDescent="0.2">
      <c r="A62" s="15">
        <v>1</v>
      </c>
      <c r="B62">
        <v>57</v>
      </c>
      <c r="C62" s="2">
        <v>222</v>
      </c>
      <c r="D62">
        <v>57</v>
      </c>
      <c r="E62" s="2">
        <f t="shared" si="0"/>
        <v>2749.2528000000002</v>
      </c>
      <c r="F62" s="15">
        <f t="shared" si="3"/>
        <v>2743.7448999999997</v>
      </c>
      <c r="G62" s="15"/>
      <c r="H62" s="2"/>
      <c r="I62" t="s">
        <v>207</v>
      </c>
      <c r="J62">
        <v>57</v>
      </c>
      <c r="K62" s="16">
        <f t="shared" si="4"/>
        <v>488.14199999999994</v>
      </c>
      <c r="M62" t="s">
        <v>207</v>
      </c>
      <c r="N62">
        <f t="shared" si="6"/>
        <v>57</v>
      </c>
      <c r="O62" s="2">
        <f t="shared" si="7"/>
        <v>1161.9496600000011</v>
      </c>
      <c r="P62" s="2">
        <v>657</v>
      </c>
      <c r="R62">
        <f t="shared" si="5"/>
        <v>57</v>
      </c>
      <c r="S62" s="2">
        <f t="shared" si="8"/>
        <v>1645.323640000001</v>
      </c>
      <c r="T62">
        <v>757</v>
      </c>
    </row>
    <row r="63" spans="1:20" x14ac:dyDescent="0.2">
      <c r="A63" s="15">
        <v>1</v>
      </c>
      <c r="B63">
        <v>58</v>
      </c>
      <c r="C63" s="2">
        <v>223</v>
      </c>
      <c r="D63">
        <v>58</v>
      </c>
      <c r="E63" s="2">
        <f t="shared" si="0"/>
        <v>2761.8828000000003</v>
      </c>
      <c r="F63" s="15">
        <f t="shared" si="3"/>
        <v>2756.4443999999999</v>
      </c>
      <c r="G63" s="15"/>
      <c r="H63" s="2"/>
      <c r="I63" t="s">
        <v>207</v>
      </c>
      <c r="J63">
        <v>58</v>
      </c>
      <c r="K63" s="16">
        <f t="shared" si="4"/>
        <v>497.66800000000001</v>
      </c>
      <c r="M63" t="s">
        <v>207</v>
      </c>
      <c r="N63">
        <f t="shared" si="6"/>
        <v>58</v>
      </c>
      <c r="O63" s="2">
        <f t="shared" si="7"/>
        <v>1176.6294400000011</v>
      </c>
      <c r="P63" s="2">
        <v>658</v>
      </c>
      <c r="R63">
        <f t="shared" si="5"/>
        <v>58</v>
      </c>
      <c r="S63" s="2">
        <f t="shared" si="8"/>
        <v>1661.617760000001</v>
      </c>
      <c r="T63">
        <v>758</v>
      </c>
    </row>
    <row r="64" spans="1:20" x14ac:dyDescent="0.2">
      <c r="A64" s="15">
        <v>1</v>
      </c>
      <c r="B64">
        <v>59</v>
      </c>
      <c r="C64" s="2">
        <v>224</v>
      </c>
      <c r="D64">
        <v>59</v>
      </c>
      <c r="E64" s="2">
        <f t="shared" si="0"/>
        <v>2774.5452</v>
      </c>
      <c r="F64" s="15">
        <f t="shared" si="3"/>
        <v>2769.1760999999997</v>
      </c>
      <c r="G64" s="15"/>
      <c r="H64" s="2"/>
      <c r="I64" t="s">
        <v>207</v>
      </c>
      <c r="J64">
        <v>59</v>
      </c>
      <c r="K64" s="16">
        <f t="shared" si="4"/>
        <v>507.19399999999996</v>
      </c>
      <c r="M64" t="s">
        <v>207</v>
      </c>
      <c r="N64">
        <f t="shared" si="6"/>
        <v>59</v>
      </c>
      <c r="O64" s="2">
        <f t="shared" si="7"/>
        <v>1191.309220000001</v>
      </c>
      <c r="P64" s="2">
        <v>659</v>
      </c>
      <c r="R64">
        <f t="shared" si="5"/>
        <v>59</v>
      </c>
      <c r="S64" s="2">
        <f t="shared" si="8"/>
        <v>1677.911880000001</v>
      </c>
      <c r="T64">
        <v>759</v>
      </c>
    </row>
    <row r="65" spans="1:20" x14ac:dyDescent="0.2">
      <c r="A65" s="15">
        <v>1</v>
      </c>
      <c r="B65">
        <v>60</v>
      </c>
      <c r="C65" s="2">
        <v>225</v>
      </c>
      <c r="D65">
        <v>60</v>
      </c>
      <c r="E65" s="2">
        <f t="shared" si="0"/>
        <v>2787.2400000000002</v>
      </c>
      <c r="F65" s="15">
        <f t="shared" si="3"/>
        <v>2781.94</v>
      </c>
      <c r="G65" s="15"/>
      <c r="H65" s="2"/>
      <c r="I65" t="s">
        <v>207</v>
      </c>
      <c r="J65">
        <v>60</v>
      </c>
      <c r="K65" s="19">
        <f t="shared" si="4"/>
        <v>516.71999999999991</v>
      </c>
      <c r="M65" t="s">
        <v>207</v>
      </c>
      <c r="N65">
        <f t="shared" si="6"/>
        <v>60</v>
      </c>
      <c r="O65" s="2">
        <f t="shared" si="7"/>
        <v>1205.9890000000009</v>
      </c>
      <c r="P65" s="2">
        <v>660</v>
      </c>
      <c r="R65">
        <f t="shared" si="5"/>
        <v>60</v>
      </c>
      <c r="S65" s="2">
        <f t="shared" si="8"/>
        <v>1694.206000000001</v>
      </c>
      <c r="T65">
        <v>760</v>
      </c>
    </row>
    <row r="66" spans="1:20" x14ac:dyDescent="0.2">
      <c r="A66" s="15">
        <v>1</v>
      </c>
      <c r="B66">
        <v>61</v>
      </c>
      <c r="C66" s="2">
        <v>226</v>
      </c>
      <c r="D66">
        <v>61</v>
      </c>
      <c r="E66" s="2">
        <f t="shared" si="0"/>
        <v>2799.9672</v>
      </c>
      <c r="F66" s="15">
        <f t="shared" si="3"/>
        <v>2794.7361000000001</v>
      </c>
      <c r="G66" s="15"/>
      <c r="H66" s="2"/>
      <c r="M66" t="s">
        <v>207</v>
      </c>
      <c r="N66">
        <f t="shared" si="6"/>
        <v>61</v>
      </c>
      <c r="O66" s="2">
        <f t="shared" si="7"/>
        <v>1220.6687800000009</v>
      </c>
      <c r="P66" s="2">
        <v>661</v>
      </c>
      <c r="R66">
        <f t="shared" si="5"/>
        <v>61</v>
      </c>
      <c r="S66" s="2">
        <f>S65+16.29412</f>
        <v>1710.5001200000011</v>
      </c>
      <c r="T66">
        <v>761</v>
      </c>
    </row>
    <row r="67" spans="1:20" x14ac:dyDescent="0.2">
      <c r="A67" s="15">
        <v>1</v>
      </c>
      <c r="B67">
        <v>62</v>
      </c>
      <c r="C67" s="2">
        <v>227</v>
      </c>
      <c r="D67">
        <v>62</v>
      </c>
      <c r="E67" s="2">
        <f t="shared" si="0"/>
        <v>2812.7267999999999</v>
      </c>
      <c r="F67" s="15">
        <f t="shared" si="3"/>
        <v>2807.5644000000002</v>
      </c>
      <c r="G67" s="15"/>
      <c r="H67" s="2"/>
      <c r="M67" t="s">
        <v>207</v>
      </c>
      <c r="N67">
        <f t="shared" si="6"/>
        <v>62</v>
      </c>
      <c r="O67" s="2">
        <f t="shared" si="7"/>
        <v>1235.3485600000008</v>
      </c>
      <c r="P67" s="2">
        <v>662</v>
      </c>
      <c r="R67">
        <f t="shared" si="5"/>
        <v>62</v>
      </c>
      <c r="S67" s="2">
        <f>S66+13.70513</f>
        <v>1724.2052500000011</v>
      </c>
      <c r="T67">
        <v>762</v>
      </c>
    </row>
    <row r="68" spans="1:20" x14ac:dyDescent="0.2">
      <c r="A68" s="15">
        <v>1</v>
      </c>
      <c r="B68">
        <v>63</v>
      </c>
      <c r="C68" s="2">
        <v>228</v>
      </c>
      <c r="D68">
        <v>63</v>
      </c>
      <c r="E68" s="2">
        <f t="shared" si="0"/>
        <v>2825.5187999999998</v>
      </c>
      <c r="F68" s="15">
        <f t="shared" si="3"/>
        <v>2820.4249</v>
      </c>
      <c r="G68" s="15"/>
      <c r="H68" s="2"/>
      <c r="M68" t="s">
        <v>207</v>
      </c>
      <c r="N68">
        <f t="shared" si="6"/>
        <v>63</v>
      </c>
      <c r="O68" s="2">
        <f t="shared" si="7"/>
        <v>1250.0283400000008</v>
      </c>
      <c r="P68" s="2">
        <v>663</v>
      </c>
      <c r="R68">
        <f t="shared" si="5"/>
        <v>63</v>
      </c>
      <c r="S68" s="2">
        <f t="shared" ref="S68:S115" si="9">S67+13.70513</f>
        <v>1737.9103800000012</v>
      </c>
      <c r="T68">
        <v>763</v>
      </c>
    </row>
    <row r="69" spans="1:20" x14ac:dyDescent="0.2">
      <c r="A69" s="15">
        <v>1</v>
      </c>
      <c r="B69">
        <v>64</v>
      </c>
      <c r="C69" s="2">
        <v>229</v>
      </c>
      <c r="D69">
        <v>64</v>
      </c>
      <c r="E69" s="2">
        <f t="shared" ref="E69:E132" si="10" xml:space="preserve"> 0.0162*D69^2 + 10.767*D69 + 2082.9</f>
        <v>2838.3432000000003</v>
      </c>
      <c r="F69" s="15">
        <f t="shared" si="3"/>
        <v>2833.3175999999999</v>
      </c>
      <c r="G69" s="15"/>
      <c r="H69" s="2"/>
      <c r="M69" t="s">
        <v>207</v>
      </c>
      <c r="N69">
        <f t="shared" si="6"/>
        <v>64</v>
      </c>
      <c r="O69" s="2">
        <f t="shared" si="7"/>
        <v>1264.7081200000007</v>
      </c>
      <c r="P69" s="2">
        <v>664</v>
      </c>
      <c r="R69">
        <f t="shared" si="5"/>
        <v>64</v>
      </c>
      <c r="S69" s="2">
        <f t="shared" si="9"/>
        <v>1751.6155100000012</v>
      </c>
      <c r="T69">
        <v>764</v>
      </c>
    </row>
    <row r="70" spans="1:20" x14ac:dyDescent="0.2">
      <c r="A70" s="15">
        <v>1</v>
      </c>
      <c r="B70">
        <v>65</v>
      </c>
      <c r="C70" s="2">
        <v>230</v>
      </c>
      <c r="D70">
        <v>65</v>
      </c>
      <c r="E70" s="2">
        <f t="shared" si="10"/>
        <v>2851.2</v>
      </c>
      <c r="F70" s="15">
        <f t="shared" ref="F70:F133" si="11" xml:space="preserve"> 0.0161*D70^2 + 10.848*D70 + 2073.1</f>
        <v>2846.2424999999998</v>
      </c>
      <c r="G70" s="15"/>
      <c r="H70" s="2"/>
      <c r="M70" t="s">
        <v>207</v>
      </c>
      <c r="N70">
        <f t="shared" si="6"/>
        <v>65</v>
      </c>
      <c r="O70" s="2">
        <f t="shared" si="7"/>
        <v>1279.3879000000006</v>
      </c>
      <c r="P70" s="2">
        <v>665</v>
      </c>
      <c r="R70">
        <f t="shared" si="5"/>
        <v>65</v>
      </c>
      <c r="S70" s="2">
        <f t="shared" si="9"/>
        <v>1765.3206400000013</v>
      </c>
      <c r="T70">
        <v>765</v>
      </c>
    </row>
    <row r="71" spans="1:20" x14ac:dyDescent="0.2">
      <c r="A71" s="15">
        <v>1</v>
      </c>
      <c r="B71">
        <v>66</v>
      </c>
      <c r="C71" s="2">
        <v>231</v>
      </c>
      <c r="D71">
        <v>66</v>
      </c>
      <c r="E71" s="2">
        <f t="shared" si="10"/>
        <v>2864.0891999999999</v>
      </c>
      <c r="F71" s="15">
        <f t="shared" si="11"/>
        <v>2859.1995999999999</v>
      </c>
      <c r="G71" s="15"/>
      <c r="H71" s="2"/>
      <c r="M71" t="s">
        <v>207</v>
      </c>
      <c r="N71">
        <f t="shared" si="6"/>
        <v>66</v>
      </c>
      <c r="O71" s="2">
        <f t="shared" si="7"/>
        <v>1294.0676800000006</v>
      </c>
      <c r="P71" s="2">
        <v>666</v>
      </c>
      <c r="R71">
        <f t="shared" ref="R71:R115" si="12">R70+1</f>
        <v>66</v>
      </c>
      <c r="S71" s="2">
        <f t="shared" si="9"/>
        <v>1779.0257700000013</v>
      </c>
      <c r="T71">
        <v>766</v>
      </c>
    </row>
    <row r="72" spans="1:20" x14ac:dyDescent="0.2">
      <c r="A72" s="15">
        <v>1</v>
      </c>
      <c r="B72">
        <v>67</v>
      </c>
      <c r="C72" s="2">
        <v>232</v>
      </c>
      <c r="D72">
        <v>67</v>
      </c>
      <c r="E72" s="2">
        <f t="shared" si="10"/>
        <v>2877.0108</v>
      </c>
      <c r="F72" s="15">
        <f t="shared" si="11"/>
        <v>2872.1889000000001</v>
      </c>
      <c r="G72" s="15"/>
      <c r="H72" s="2"/>
      <c r="M72" t="s">
        <v>207</v>
      </c>
      <c r="N72">
        <f t="shared" si="6"/>
        <v>67</v>
      </c>
      <c r="O72" s="2">
        <f t="shared" si="7"/>
        <v>1308.7474600000005</v>
      </c>
      <c r="P72" s="2">
        <v>667</v>
      </c>
      <c r="R72">
        <f t="shared" si="12"/>
        <v>67</v>
      </c>
      <c r="S72" s="2">
        <f t="shared" si="9"/>
        <v>1792.7309000000014</v>
      </c>
      <c r="T72">
        <v>767</v>
      </c>
    </row>
    <row r="73" spans="1:20" x14ac:dyDescent="0.2">
      <c r="A73" s="15">
        <v>1</v>
      </c>
      <c r="B73">
        <v>68</v>
      </c>
      <c r="C73" s="2">
        <v>233</v>
      </c>
      <c r="D73">
        <v>68</v>
      </c>
      <c r="E73" s="2">
        <f t="shared" si="10"/>
        <v>2889.9648000000002</v>
      </c>
      <c r="F73" s="15">
        <f t="shared" si="11"/>
        <v>2885.2103999999999</v>
      </c>
      <c r="G73" s="15"/>
      <c r="H73" s="2"/>
      <c r="M73" t="s">
        <v>207</v>
      </c>
      <c r="N73">
        <f t="shared" ref="N73:N115" si="13">N72+1</f>
        <v>68</v>
      </c>
      <c r="O73" s="2">
        <f t="shared" si="7"/>
        <v>1323.4272400000004</v>
      </c>
      <c r="P73" s="2">
        <v>668</v>
      </c>
      <c r="R73">
        <f t="shared" si="12"/>
        <v>68</v>
      </c>
      <c r="S73" s="2">
        <f t="shared" si="9"/>
        <v>1806.4360300000014</v>
      </c>
      <c r="T73">
        <v>768</v>
      </c>
    </row>
    <row r="74" spans="1:20" x14ac:dyDescent="0.2">
      <c r="A74" s="15">
        <v>1</v>
      </c>
      <c r="B74">
        <v>69</v>
      </c>
      <c r="C74" s="2">
        <v>234</v>
      </c>
      <c r="D74">
        <v>69</v>
      </c>
      <c r="E74" s="2">
        <f t="shared" si="10"/>
        <v>2902.9512</v>
      </c>
      <c r="F74" s="15">
        <f t="shared" si="11"/>
        <v>2898.2640999999999</v>
      </c>
      <c r="G74" s="15"/>
      <c r="H74" s="2"/>
      <c r="M74" t="s">
        <v>207</v>
      </c>
      <c r="N74">
        <f t="shared" si="13"/>
        <v>69</v>
      </c>
      <c r="O74" s="2">
        <f t="shared" si="7"/>
        <v>1338.1070200000004</v>
      </c>
      <c r="P74" s="2">
        <v>669</v>
      </c>
      <c r="R74">
        <f t="shared" si="12"/>
        <v>69</v>
      </c>
      <c r="S74" s="2">
        <f t="shared" si="9"/>
        <v>1820.1411600000015</v>
      </c>
      <c r="T74">
        <v>769</v>
      </c>
    </row>
    <row r="75" spans="1:20" x14ac:dyDescent="0.2">
      <c r="A75" s="15">
        <v>1</v>
      </c>
      <c r="B75">
        <v>70</v>
      </c>
      <c r="C75" s="2">
        <v>235</v>
      </c>
      <c r="D75">
        <v>70</v>
      </c>
      <c r="E75" s="2">
        <f t="shared" si="10"/>
        <v>2915.9700000000003</v>
      </c>
      <c r="F75" s="15">
        <f t="shared" si="11"/>
        <v>2911.35</v>
      </c>
      <c r="G75" s="15"/>
      <c r="H75" s="2"/>
      <c r="M75" t="s">
        <v>207</v>
      </c>
      <c r="N75">
        <f t="shared" si="13"/>
        <v>70</v>
      </c>
      <c r="O75" s="2">
        <f t="shared" si="7"/>
        <v>1352.7868000000003</v>
      </c>
      <c r="P75" s="2">
        <v>670</v>
      </c>
      <c r="R75">
        <f t="shared" si="12"/>
        <v>70</v>
      </c>
      <c r="S75" s="2">
        <f t="shared" si="9"/>
        <v>1833.8462900000015</v>
      </c>
      <c r="T75">
        <v>770</v>
      </c>
    </row>
    <row r="76" spans="1:20" x14ac:dyDescent="0.2">
      <c r="A76" s="15">
        <v>1</v>
      </c>
      <c r="B76">
        <v>71</v>
      </c>
      <c r="C76" s="2">
        <v>236</v>
      </c>
      <c r="D76">
        <v>71</v>
      </c>
      <c r="E76" s="2">
        <f t="shared" si="10"/>
        <v>2929.0212000000001</v>
      </c>
      <c r="F76" s="15">
        <f t="shared" si="11"/>
        <v>2924.4681</v>
      </c>
      <c r="G76" s="15"/>
      <c r="H76" s="2"/>
      <c r="M76" t="s">
        <v>207</v>
      </c>
      <c r="N76">
        <f t="shared" si="13"/>
        <v>71</v>
      </c>
      <c r="O76" s="2">
        <f t="shared" si="7"/>
        <v>1367.4665800000002</v>
      </c>
      <c r="P76" s="2">
        <v>671</v>
      </c>
      <c r="R76">
        <f t="shared" si="12"/>
        <v>71</v>
      </c>
      <c r="S76" s="2">
        <f t="shared" si="9"/>
        <v>1847.5514200000016</v>
      </c>
      <c r="T76">
        <v>771</v>
      </c>
    </row>
    <row r="77" spans="1:20" x14ac:dyDescent="0.2">
      <c r="A77" s="15">
        <v>1</v>
      </c>
      <c r="B77">
        <v>72</v>
      </c>
      <c r="C77" s="2">
        <v>237</v>
      </c>
      <c r="D77">
        <v>72</v>
      </c>
      <c r="E77" s="2">
        <f t="shared" si="10"/>
        <v>2942.1048000000001</v>
      </c>
      <c r="F77" s="15">
        <f t="shared" si="11"/>
        <v>2937.6183999999998</v>
      </c>
      <c r="G77" s="15"/>
      <c r="H77" s="2"/>
      <c r="M77" t="s">
        <v>207</v>
      </c>
      <c r="N77">
        <f t="shared" si="13"/>
        <v>72</v>
      </c>
      <c r="O77" s="2">
        <f t="shared" si="7"/>
        <v>1382.1463600000002</v>
      </c>
      <c r="P77" s="2">
        <v>672</v>
      </c>
      <c r="R77">
        <f t="shared" si="12"/>
        <v>72</v>
      </c>
      <c r="S77" s="2">
        <f t="shared" si="9"/>
        <v>1861.2565500000017</v>
      </c>
      <c r="T77">
        <v>772</v>
      </c>
    </row>
    <row r="78" spans="1:20" x14ac:dyDescent="0.2">
      <c r="A78" s="15">
        <v>1</v>
      </c>
      <c r="B78">
        <v>73</v>
      </c>
      <c r="C78" s="2">
        <v>238</v>
      </c>
      <c r="D78">
        <v>73</v>
      </c>
      <c r="E78" s="2">
        <f t="shared" si="10"/>
        <v>2955.2208000000001</v>
      </c>
      <c r="F78" s="15">
        <f t="shared" si="11"/>
        <v>2950.8009000000002</v>
      </c>
      <c r="G78" s="15"/>
      <c r="H78" s="2"/>
      <c r="M78" t="s">
        <v>207</v>
      </c>
      <c r="N78">
        <f t="shared" si="13"/>
        <v>73</v>
      </c>
      <c r="O78" s="2">
        <f t="shared" si="7"/>
        <v>1396.8261400000001</v>
      </c>
      <c r="P78" s="2">
        <v>673</v>
      </c>
      <c r="R78">
        <f t="shared" si="12"/>
        <v>73</v>
      </c>
      <c r="S78" s="2">
        <f t="shared" si="9"/>
        <v>1874.9616800000017</v>
      </c>
      <c r="T78">
        <v>773</v>
      </c>
    </row>
    <row r="79" spans="1:20" x14ac:dyDescent="0.2">
      <c r="A79" s="15">
        <v>1</v>
      </c>
      <c r="B79">
        <v>74</v>
      </c>
      <c r="C79" s="2">
        <v>239</v>
      </c>
      <c r="D79">
        <v>74</v>
      </c>
      <c r="E79" s="2">
        <f t="shared" si="10"/>
        <v>2968.3692000000001</v>
      </c>
      <c r="F79" s="15">
        <f t="shared" si="11"/>
        <v>2964.0155999999997</v>
      </c>
      <c r="G79" s="15"/>
      <c r="H79" s="2"/>
      <c r="M79" t="s">
        <v>207</v>
      </c>
      <c r="N79">
        <f t="shared" si="13"/>
        <v>74</v>
      </c>
      <c r="O79" s="2">
        <f t="shared" si="7"/>
        <v>1411.5059200000001</v>
      </c>
      <c r="P79" s="2">
        <v>674</v>
      </c>
      <c r="R79">
        <f t="shared" si="12"/>
        <v>74</v>
      </c>
      <c r="S79" s="2">
        <f t="shared" si="9"/>
        <v>1888.6668100000018</v>
      </c>
      <c r="T79">
        <v>774</v>
      </c>
    </row>
    <row r="80" spans="1:20" x14ac:dyDescent="0.2">
      <c r="A80" s="15">
        <v>1</v>
      </c>
      <c r="B80">
        <v>75</v>
      </c>
      <c r="C80" s="2">
        <v>240</v>
      </c>
      <c r="D80">
        <v>75</v>
      </c>
      <c r="E80" s="2">
        <f t="shared" si="10"/>
        <v>2981.55</v>
      </c>
      <c r="F80" s="15">
        <f t="shared" si="11"/>
        <v>2977.2624999999998</v>
      </c>
      <c r="G80" s="15"/>
      <c r="H80" s="2"/>
      <c r="M80" t="s">
        <v>207</v>
      </c>
      <c r="N80">
        <f t="shared" si="13"/>
        <v>75</v>
      </c>
      <c r="O80" s="2">
        <f t="shared" si="7"/>
        <v>1426.1857</v>
      </c>
      <c r="P80" s="2">
        <v>675</v>
      </c>
      <c r="R80">
        <f t="shared" si="12"/>
        <v>75</v>
      </c>
      <c r="S80" s="2">
        <f t="shared" si="9"/>
        <v>1902.3719400000018</v>
      </c>
      <c r="T80">
        <v>775</v>
      </c>
    </row>
    <row r="81" spans="1:20" x14ac:dyDescent="0.2">
      <c r="A81" s="15">
        <v>1</v>
      </c>
      <c r="B81">
        <v>76</v>
      </c>
      <c r="C81" s="2">
        <v>241</v>
      </c>
      <c r="D81">
        <v>76</v>
      </c>
      <c r="E81" s="2">
        <f t="shared" si="10"/>
        <v>2994.7631999999999</v>
      </c>
      <c r="F81" s="15">
        <f t="shared" si="11"/>
        <v>2990.5416</v>
      </c>
      <c r="G81" s="15"/>
      <c r="H81" s="2"/>
      <c r="M81" t="s">
        <v>207</v>
      </c>
      <c r="N81">
        <f t="shared" si="13"/>
        <v>76</v>
      </c>
      <c r="O81" s="2">
        <f t="shared" ref="O81:O103" si="14">O80+14.67978</f>
        <v>1440.8654799999999</v>
      </c>
      <c r="P81" s="2">
        <v>676</v>
      </c>
      <c r="R81">
        <f t="shared" si="12"/>
        <v>76</v>
      </c>
      <c r="S81" s="2">
        <f t="shared" si="9"/>
        <v>1916.0770700000019</v>
      </c>
      <c r="T81">
        <v>776</v>
      </c>
    </row>
    <row r="82" spans="1:20" x14ac:dyDescent="0.2">
      <c r="A82" s="15">
        <v>1</v>
      </c>
      <c r="B82">
        <v>77</v>
      </c>
      <c r="C82" s="2">
        <v>242</v>
      </c>
      <c r="D82">
        <v>77</v>
      </c>
      <c r="E82" s="2">
        <f t="shared" si="10"/>
        <v>3008.0088000000001</v>
      </c>
      <c r="F82" s="15">
        <f t="shared" si="11"/>
        <v>3003.8528999999999</v>
      </c>
      <c r="G82" s="15"/>
      <c r="H82" s="2"/>
      <c r="M82" t="s">
        <v>207</v>
      </c>
      <c r="N82">
        <f t="shared" si="13"/>
        <v>77</v>
      </c>
      <c r="O82" s="2">
        <f t="shared" si="14"/>
        <v>1455.5452599999999</v>
      </c>
      <c r="P82" s="2">
        <v>677</v>
      </c>
      <c r="R82">
        <f t="shared" si="12"/>
        <v>77</v>
      </c>
      <c r="S82" s="2">
        <f t="shared" si="9"/>
        <v>1929.7822000000019</v>
      </c>
      <c r="T82">
        <v>777</v>
      </c>
    </row>
    <row r="83" spans="1:20" x14ac:dyDescent="0.2">
      <c r="A83" s="15">
        <v>1</v>
      </c>
      <c r="B83">
        <v>78</v>
      </c>
      <c r="C83" s="2">
        <v>243</v>
      </c>
      <c r="D83">
        <v>78</v>
      </c>
      <c r="E83" s="2">
        <f t="shared" si="10"/>
        <v>3021.2867999999999</v>
      </c>
      <c r="F83" s="15">
        <f t="shared" si="11"/>
        <v>3017.1963999999998</v>
      </c>
      <c r="G83" s="15"/>
      <c r="H83" s="2"/>
      <c r="M83" t="s">
        <v>207</v>
      </c>
      <c r="N83">
        <f t="shared" si="13"/>
        <v>78</v>
      </c>
      <c r="O83" s="2">
        <f t="shared" si="14"/>
        <v>1470.2250399999998</v>
      </c>
      <c r="P83" s="2">
        <v>678</v>
      </c>
      <c r="R83">
        <f t="shared" si="12"/>
        <v>78</v>
      </c>
      <c r="S83" s="2">
        <f t="shared" si="9"/>
        <v>1943.487330000002</v>
      </c>
      <c r="T83">
        <v>778</v>
      </c>
    </row>
    <row r="84" spans="1:20" x14ac:dyDescent="0.2">
      <c r="A84" s="15">
        <v>1</v>
      </c>
      <c r="B84">
        <v>79</v>
      </c>
      <c r="C84" s="2">
        <v>244</v>
      </c>
      <c r="D84">
        <v>79</v>
      </c>
      <c r="E84" s="2">
        <f t="shared" si="10"/>
        <v>3034.5972000000002</v>
      </c>
      <c r="F84" s="15">
        <f t="shared" si="11"/>
        <v>3030.5720999999999</v>
      </c>
      <c r="G84" s="15"/>
      <c r="H84" s="2"/>
      <c r="M84" t="s">
        <v>207</v>
      </c>
      <c r="N84">
        <f t="shared" si="13"/>
        <v>79</v>
      </c>
      <c r="O84" s="2">
        <f t="shared" si="14"/>
        <v>1484.9048199999997</v>
      </c>
      <c r="P84" s="2">
        <v>679</v>
      </c>
      <c r="R84">
        <f t="shared" si="12"/>
        <v>79</v>
      </c>
      <c r="S84" s="2">
        <f t="shared" si="9"/>
        <v>1957.192460000002</v>
      </c>
      <c r="T84">
        <v>779</v>
      </c>
    </row>
    <row r="85" spans="1:20" x14ac:dyDescent="0.2">
      <c r="A85" s="15">
        <v>1</v>
      </c>
      <c r="B85">
        <v>80</v>
      </c>
      <c r="C85" s="2">
        <v>245</v>
      </c>
      <c r="D85">
        <v>80</v>
      </c>
      <c r="E85" s="2">
        <f t="shared" si="10"/>
        <v>3047.94</v>
      </c>
      <c r="F85" s="15">
        <f t="shared" si="11"/>
        <v>3043.98</v>
      </c>
      <c r="G85" s="15"/>
      <c r="H85" s="2"/>
      <c r="M85" t="s">
        <v>207</v>
      </c>
      <c r="N85">
        <f t="shared" si="13"/>
        <v>80</v>
      </c>
      <c r="O85" s="2">
        <f t="shared" si="14"/>
        <v>1499.5845999999997</v>
      </c>
      <c r="P85" s="2">
        <v>680</v>
      </c>
      <c r="R85">
        <f t="shared" si="12"/>
        <v>80</v>
      </c>
      <c r="S85" s="2">
        <f t="shared" si="9"/>
        <v>1970.8975900000021</v>
      </c>
      <c r="T85">
        <v>780</v>
      </c>
    </row>
    <row r="86" spans="1:20" x14ac:dyDescent="0.2">
      <c r="A86" s="15">
        <v>1</v>
      </c>
      <c r="B86">
        <v>81</v>
      </c>
      <c r="C86" s="2">
        <v>246</v>
      </c>
      <c r="D86">
        <v>81</v>
      </c>
      <c r="E86" s="2">
        <f t="shared" si="10"/>
        <v>3061.3152</v>
      </c>
      <c r="F86" s="15">
        <f t="shared" si="11"/>
        <v>3057.4201000000003</v>
      </c>
      <c r="G86" s="15"/>
      <c r="H86" s="2"/>
      <c r="M86" t="s">
        <v>207</v>
      </c>
      <c r="N86">
        <f t="shared" si="13"/>
        <v>81</v>
      </c>
      <c r="O86" s="2">
        <f t="shared" si="14"/>
        <v>1514.2643799999996</v>
      </c>
      <c r="P86" s="2">
        <v>681</v>
      </c>
      <c r="R86">
        <f t="shared" si="12"/>
        <v>81</v>
      </c>
      <c r="S86" s="2">
        <f t="shared" si="9"/>
        <v>1984.6027200000021</v>
      </c>
      <c r="T86">
        <v>781</v>
      </c>
    </row>
    <row r="87" spans="1:20" x14ac:dyDescent="0.2">
      <c r="A87" s="15">
        <v>1</v>
      </c>
      <c r="B87">
        <v>82</v>
      </c>
      <c r="C87" s="2">
        <v>247</v>
      </c>
      <c r="D87">
        <v>82</v>
      </c>
      <c r="E87" s="2">
        <f t="shared" si="10"/>
        <v>3074.7228</v>
      </c>
      <c r="F87" s="15">
        <f t="shared" si="11"/>
        <v>3070.8923999999997</v>
      </c>
      <c r="G87" s="15"/>
      <c r="H87" s="2"/>
      <c r="M87" t="s">
        <v>207</v>
      </c>
      <c r="N87">
        <f t="shared" si="13"/>
        <v>82</v>
      </c>
      <c r="O87" s="2">
        <f t="shared" si="14"/>
        <v>1528.9441599999996</v>
      </c>
      <c r="P87" s="2">
        <v>682</v>
      </c>
      <c r="R87">
        <f t="shared" si="12"/>
        <v>82</v>
      </c>
      <c r="S87" s="2">
        <f t="shared" si="9"/>
        <v>1998.3078500000022</v>
      </c>
      <c r="T87">
        <v>782</v>
      </c>
    </row>
    <row r="88" spans="1:20" x14ac:dyDescent="0.2">
      <c r="A88" s="15">
        <v>1</v>
      </c>
      <c r="B88">
        <v>83</v>
      </c>
      <c r="C88" s="2">
        <v>248</v>
      </c>
      <c r="D88">
        <v>83</v>
      </c>
      <c r="E88" s="2">
        <f t="shared" si="10"/>
        <v>3088.1628000000001</v>
      </c>
      <c r="F88" s="15">
        <f t="shared" si="11"/>
        <v>3084.3968999999997</v>
      </c>
      <c r="G88" s="15"/>
      <c r="H88" s="2"/>
      <c r="M88" t="s">
        <v>207</v>
      </c>
      <c r="N88">
        <f t="shared" si="13"/>
        <v>83</v>
      </c>
      <c r="O88" s="2">
        <f t="shared" si="14"/>
        <v>1543.6239399999995</v>
      </c>
      <c r="P88" s="2">
        <v>683</v>
      </c>
      <c r="R88">
        <f t="shared" si="12"/>
        <v>83</v>
      </c>
      <c r="S88" s="2">
        <f t="shared" si="9"/>
        <v>2012.0129800000022</v>
      </c>
      <c r="T88">
        <v>783</v>
      </c>
    </row>
    <row r="89" spans="1:20" x14ac:dyDescent="0.2">
      <c r="A89" s="15">
        <v>1</v>
      </c>
      <c r="B89">
        <v>84</v>
      </c>
      <c r="C89" s="2">
        <v>249</v>
      </c>
      <c r="D89">
        <v>84</v>
      </c>
      <c r="E89" s="2">
        <f t="shared" si="10"/>
        <v>3101.6352000000002</v>
      </c>
      <c r="F89" s="15">
        <f t="shared" si="11"/>
        <v>3097.9336000000003</v>
      </c>
      <c r="G89" s="15"/>
      <c r="H89" s="2"/>
      <c r="M89" t="s">
        <v>207</v>
      </c>
      <c r="N89">
        <f t="shared" si="13"/>
        <v>84</v>
      </c>
      <c r="O89" s="2">
        <f t="shared" si="14"/>
        <v>1558.3037199999994</v>
      </c>
      <c r="P89" s="2">
        <v>684</v>
      </c>
      <c r="R89">
        <f t="shared" si="12"/>
        <v>84</v>
      </c>
      <c r="S89" s="2">
        <f t="shared" si="9"/>
        <v>2025.7181100000023</v>
      </c>
      <c r="T89">
        <v>784</v>
      </c>
    </row>
    <row r="90" spans="1:20" x14ac:dyDescent="0.2">
      <c r="A90" s="15">
        <v>1</v>
      </c>
      <c r="B90">
        <v>85</v>
      </c>
      <c r="C90" s="2">
        <v>250</v>
      </c>
      <c r="D90">
        <v>85</v>
      </c>
      <c r="E90" s="2">
        <f t="shared" si="10"/>
        <v>3115.1400000000003</v>
      </c>
      <c r="F90" s="15">
        <f t="shared" si="11"/>
        <v>3111.5025000000001</v>
      </c>
      <c r="G90" s="15"/>
      <c r="H90" s="2"/>
      <c r="M90" t="s">
        <v>207</v>
      </c>
      <c r="N90">
        <f t="shared" si="13"/>
        <v>85</v>
      </c>
      <c r="O90" s="2">
        <f t="shared" si="14"/>
        <v>1572.9834999999994</v>
      </c>
      <c r="P90" s="2">
        <v>685</v>
      </c>
      <c r="R90">
        <f t="shared" si="12"/>
        <v>85</v>
      </c>
      <c r="S90" s="2">
        <f t="shared" si="9"/>
        <v>2039.4232400000024</v>
      </c>
      <c r="T90">
        <v>785</v>
      </c>
    </row>
    <row r="91" spans="1:20" x14ac:dyDescent="0.2">
      <c r="A91" s="15">
        <v>1</v>
      </c>
      <c r="B91">
        <v>86</v>
      </c>
      <c r="C91" s="2">
        <v>251</v>
      </c>
      <c r="D91">
        <v>86</v>
      </c>
      <c r="E91" s="2">
        <f t="shared" si="10"/>
        <v>3128.6772000000001</v>
      </c>
      <c r="F91" s="15">
        <f t="shared" si="11"/>
        <v>3125.1035999999999</v>
      </c>
      <c r="G91" s="15"/>
      <c r="H91" s="2"/>
      <c r="M91" t="s">
        <v>207</v>
      </c>
      <c r="N91">
        <f t="shared" si="13"/>
        <v>86</v>
      </c>
      <c r="O91" s="2">
        <f t="shared" si="14"/>
        <v>1587.6632799999993</v>
      </c>
      <c r="P91" s="2">
        <v>686</v>
      </c>
      <c r="R91">
        <f t="shared" si="12"/>
        <v>86</v>
      </c>
      <c r="S91" s="2">
        <f t="shared" si="9"/>
        <v>2053.1283700000022</v>
      </c>
      <c r="T91">
        <v>786</v>
      </c>
    </row>
    <row r="92" spans="1:20" x14ac:dyDescent="0.2">
      <c r="A92" s="15">
        <v>1</v>
      </c>
      <c r="B92">
        <v>87</v>
      </c>
      <c r="C92" s="2">
        <v>252</v>
      </c>
      <c r="D92">
        <v>87</v>
      </c>
      <c r="E92" s="2">
        <f t="shared" si="10"/>
        <v>3142.2467999999999</v>
      </c>
      <c r="F92" s="15">
        <f t="shared" si="11"/>
        <v>3138.7368999999999</v>
      </c>
      <c r="G92" s="15"/>
      <c r="H92" s="2"/>
      <c r="M92" t="s">
        <v>207</v>
      </c>
      <c r="N92">
        <f t="shared" si="13"/>
        <v>87</v>
      </c>
      <c r="O92" s="2">
        <f t="shared" si="14"/>
        <v>1602.3430599999992</v>
      </c>
      <c r="P92" s="2">
        <v>687</v>
      </c>
      <c r="R92">
        <f t="shared" si="12"/>
        <v>87</v>
      </c>
      <c r="S92" s="2">
        <f t="shared" si="9"/>
        <v>2066.833500000002</v>
      </c>
      <c r="T92">
        <v>787</v>
      </c>
    </row>
    <row r="93" spans="1:20" x14ac:dyDescent="0.2">
      <c r="A93" s="15">
        <v>1</v>
      </c>
      <c r="B93">
        <v>88</v>
      </c>
      <c r="C93" s="2">
        <v>253</v>
      </c>
      <c r="D93">
        <v>88</v>
      </c>
      <c r="E93" s="2">
        <f t="shared" si="10"/>
        <v>3155.8487999999998</v>
      </c>
      <c r="F93" s="15">
        <f t="shared" si="11"/>
        <v>3152.4023999999999</v>
      </c>
      <c r="G93" s="15"/>
      <c r="H93" s="2"/>
      <c r="M93" t="s">
        <v>207</v>
      </c>
      <c r="N93">
        <f t="shared" si="13"/>
        <v>88</v>
      </c>
      <c r="O93" s="2">
        <f t="shared" si="14"/>
        <v>1617.0228399999992</v>
      </c>
      <c r="P93" s="2">
        <v>688</v>
      </c>
      <c r="R93">
        <f t="shared" si="12"/>
        <v>88</v>
      </c>
      <c r="S93" s="18">
        <f t="shared" si="9"/>
        <v>2080.5386300000018</v>
      </c>
      <c r="T93">
        <v>788</v>
      </c>
    </row>
    <row r="94" spans="1:20" x14ac:dyDescent="0.2">
      <c r="A94" s="15">
        <v>1</v>
      </c>
      <c r="B94">
        <v>89</v>
      </c>
      <c r="C94" s="2">
        <v>254</v>
      </c>
      <c r="D94">
        <v>89</v>
      </c>
      <c r="E94" s="2">
        <f t="shared" si="10"/>
        <v>3169.4832000000001</v>
      </c>
      <c r="F94" s="15">
        <f t="shared" si="11"/>
        <v>3166.1001000000001</v>
      </c>
      <c r="G94" s="15"/>
      <c r="H94" s="2"/>
      <c r="M94" t="s">
        <v>207</v>
      </c>
      <c r="N94">
        <f t="shared" si="13"/>
        <v>89</v>
      </c>
      <c r="O94" s="2">
        <f t="shared" si="14"/>
        <v>1631.7026199999991</v>
      </c>
      <c r="P94" s="2">
        <v>689</v>
      </c>
      <c r="R94">
        <f t="shared" si="12"/>
        <v>89</v>
      </c>
      <c r="S94" s="18">
        <f t="shared" si="9"/>
        <v>2094.2437600000017</v>
      </c>
      <c r="T94">
        <v>789</v>
      </c>
    </row>
    <row r="95" spans="1:20" x14ac:dyDescent="0.2">
      <c r="A95" s="15">
        <v>1</v>
      </c>
      <c r="B95">
        <v>90</v>
      </c>
      <c r="C95" s="2">
        <v>255</v>
      </c>
      <c r="D95">
        <v>90</v>
      </c>
      <c r="E95" s="2">
        <f t="shared" si="10"/>
        <v>3183.15</v>
      </c>
      <c r="F95" s="15">
        <f t="shared" si="11"/>
        <v>3179.83</v>
      </c>
      <c r="G95" s="15"/>
      <c r="H95" s="2"/>
      <c r="M95" t="s">
        <v>207</v>
      </c>
      <c r="N95">
        <f t="shared" si="13"/>
        <v>90</v>
      </c>
      <c r="O95" s="2">
        <f t="shared" si="14"/>
        <v>1646.3823999999991</v>
      </c>
      <c r="P95" s="2">
        <v>690</v>
      </c>
      <c r="R95">
        <f t="shared" si="12"/>
        <v>90</v>
      </c>
      <c r="S95" s="2">
        <f t="shared" si="9"/>
        <v>2107.9488900000015</v>
      </c>
      <c r="T95">
        <v>790</v>
      </c>
    </row>
    <row r="96" spans="1:20" x14ac:dyDescent="0.2">
      <c r="A96" s="15">
        <v>1</v>
      </c>
      <c r="B96">
        <v>91</v>
      </c>
      <c r="C96" s="2">
        <v>256</v>
      </c>
      <c r="D96">
        <v>91</v>
      </c>
      <c r="E96" s="2">
        <f t="shared" si="10"/>
        <v>3196.8492000000001</v>
      </c>
      <c r="F96" s="15">
        <f t="shared" si="11"/>
        <v>3193.5920999999998</v>
      </c>
      <c r="G96" s="15"/>
      <c r="H96" s="2"/>
      <c r="M96" t="s">
        <v>207</v>
      </c>
      <c r="N96">
        <f t="shared" si="13"/>
        <v>91</v>
      </c>
      <c r="O96" s="2">
        <f t="shared" si="14"/>
        <v>1661.062179999999</v>
      </c>
      <c r="P96" s="2">
        <v>691</v>
      </c>
      <c r="R96">
        <f t="shared" si="12"/>
        <v>91</v>
      </c>
      <c r="S96" s="2">
        <f t="shared" si="9"/>
        <v>2121.6540200000013</v>
      </c>
      <c r="T96">
        <v>791</v>
      </c>
    </row>
    <row r="97" spans="1:20" x14ac:dyDescent="0.2">
      <c r="A97" s="15">
        <v>1</v>
      </c>
      <c r="B97">
        <v>92</v>
      </c>
      <c r="C97" s="2">
        <v>257</v>
      </c>
      <c r="D97">
        <v>92</v>
      </c>
      <c r="E97" s="2">
        <f t="shared" si="10"/>
        <v>3210.5807999999997</v>
      </c>
      <c r="F97" s="15">
        <f t="shared" si="11"/>
        <v>3207.3863999999999</v>
      </c>
      <c r="G97" s="15"/>
      <c r="H97" s="2"/>
      <c r="M97" t="s">
        <v>207</v>
      </c>
      <c r="N97">
        <f t="shared" si="13"/>
        <v>92</v>
      </c>
      <c r="O97" s="2">
        <f t="shared" si="14"/>
        <v>1675.7419599999989</v>
      </c>
      <c r="P97" s="2">
        <v>692</v>
      </c>
      <c r="R97">
        <f t="shared" si="12"/>
        <v>92</v>
      </c>
      <c r="S97" s="2">
        <f t="shared" si="9"/>
        <v>2135.3591500000011</v>
      </c>
      <c r="T97">
        <v>792</v>
      </c>
    </row>
    <row r="98" spans="1:20" x14ac:dyDescent="0.2">
      <c r="A98" s="15">
        <v>1</v>
      </c>
      <c r="B98">
        <v>93</v>
      </c>
      <c r="C98" s="2">
        <v>258</v>
      </c>
      <c r="D98">
        <v>93</v>
      </c>
      <c r="E98" s="2">
        <f t="shared" si="10"/>
        <v>3224.3447999999999</v>
      </c>
      <c r="F98" s="15">
        <f t="shared" si="11"/>
        <v>3221.2129</v>
      </c>
      <c r="G98" s="15"/>
      <c r="H98" s="2"/>
      <c r="M98" t="s">
        <v>207</v>
      </c>
      <c r="N98">
        <f t="shared" si="13"/>
        <v>93</v>
      </c>
      <c r="O98" s="2">
        <f t="shared" si="14"/>
        <v>1690.4217399999989</v>
      </c>
      <c r="P98" s="2">
        <v>693</v>
      </c>
      <c r="R98">
        <f t="shared" si="12"/>
        <v>93</v>
      </c>
      <c r="S98" s="2">
        <f t="shared" si="9"/>
        <v>2149.064280000001</v>
      </c>
      <c r="T98">
        <v>793</v>
      </c>
    </row>
    <row r="99" spans="1:20" x14ac:dyDescent="0.2">
      <c r="A99" s="15">
        <v>1</v>
      </c>
      <c r="B99">
        <v>94</v>
      </c>
      <c r="C99" s="2">
        <v>259</v>
      </c>
      <c r="D99">
        <v>94</v>
      </c>
      <c r="E99" s="2">
        <f t="shared" si="10"/>
        <v>3238.1412</v>
      </c>
      <c r="F99" s="15">
        <f t="shared" si="11"/>
        <v>3235.0716000000002</v>
      </c>
      <c r="G99" s="15"/>
      <c r="H99" s="2"/>
      <c r="M99" t="s">
        <v>207</v>
      </c>
      <c r="N99">
        <f t="shared" si="13"/>
        <v>94</v>
      </c>
      <c r="O99" s="2">
        <f t="shared" si="14"/>
        <v>1705.1015199999988</v>
      </c>
      <c r="P99" s="2">
        <v>694</v>
      </c>
      <c r="R99">
        <f t="shared" si="12"/>
        <v>94</v>
      </c>
      <c r="S99" s="2">
        <f t="shared" si="9"/>
        <v>2162.7694100000008</v>
      </c>
      <c r="T99">
        <v>794</v>
      </c>
    </row>
    <row r="100" spans="1:20" x14ac:dyDescent="0.2">
      <c r="A100" s="15">
        <v>1</v>
      </c>
      <c r="B100">
        <v>95</v>
      </c>
      <c r="C100" s="2">
        <v>260</v>
      </c>
      <c r="D100">
        <v>95</v>
      </c>
      <c r="E100" s="2">
        <f t="shared" si="10"/>
        <v>3251.9700000000003</v>
      </c>
      <c r="F100" s="15">
        <f t="shared" si="11"/>
        <v>3248.9625000000001</v>
      </c>
      <c r="G100" s="15"/>
      <c r="H100" s="2"/>
      <c r="M100" t="s">
        <v>207</v>
      </c>
      <c r="N100">
        <f t="shared" si="13"/>
        <v>95</v>
      </c>
      <c r="O100" s="2">
        <f t="shared" si="14"/>
        <v>1719.7812999999987</v>
      </c>
      <c r="P100" s="2">
        <v>695</v>
      </c>
      <c r="R100">
        <f t="shared" si="12"/>
        <v>95</v>
      </c>
      <c r="S100" s="2">
        <f t="shared" si="9"/>
        <v>2176.4745400000006</v>
      </c>
      <c r="T100">
        <v>795</v>
      </c>
    </row>
    <row r="101" spans="1:20" x14ac:dyDescent="0.2">
      <c r="A101" s="15">
        <v>1</v>
      </c>
      <c r="B101">
        <v>96</v>
      </c>
      <c r="C101" s="2">
        <v>261</v>
      </c>
      <c r="D101">
        <v>96</v>
      </c>
      <c r="E101" s="2">
        <f t="shared" si="10"/>
        <v>3265.8312000000001</v>
      </c>
      <c r="F101" s="15">
        <f t="shared" si="11"/>
        <v>3262.8856000000001</v>
      </c>
      <c r="G101" s="15"/>
      <c r="H101" s="2"/>
      <c r="M101" t="s">
        <v>207</v>
      </c>
      <c r="N101">
        <f t="shared" si="13"/>
        <v>96</v>
      </c>
      <c r="O101" s="2">
        <f t="shared" si="14"/>
        <v>1734.4610799999987</v>
      </c>
      <c r="P101" s="2">
        <v>696</v>
      </c>
      <c r="R101">
        <f t="shared" si="12"/>
        <v>96</v>
      </c>
      <c r="S101" s="2">
        <f t="shared" si="9"/>
        <v>2190.1796700000004</v>
      </c>
      <c r="T101">
        <v>796</v>
      </c>
    </row>
    <row r="102" spans="1:20" x14ac:dyDescent="0.2">
      <c r="A102" s="15">
        <v>1</v>
      </c>
      <c r="B102">
        <v>97</v>
      </c>
      <c r="C102" s="2">
        <v>262</v>
      </c>
      <c r="D102">
        <v>97</v>
      </c>
      <c r="E102" s="2">
        <f t="shared" si="10"/>
        <v>3279.7248</v>
      </c>
      <c r="F102" s="15">
        <f t="shared" si="11"/>
        <v>3276.8409000000001</v>
      </c>
      <c r="G102" s="15"/>
      <c r="H102" s="2"/>
      <c r="M102" t="s">
        <v>207</v>
      </c>
      <c r="N102">
        <f t="shared" si="13"/>
        <v>97</v>
      </c>
      <c r="O102" s="2">
        <f t="shared" si="14"/>
        <v>1749.1408599999986</v>
      </c>
      <c r="P102" s="2">
        <v>697</v>
      </c>
      <c r="R102">
        <f t="shared" si="12"/>
        <v>97</v>
      </c>
      <c r="S102" s="2">
        <f t="shared" si="9"/>
        <v>2203.8848000000003</v>
      </c>
      <c r="T102">
        <v>797</v>
      </c>
    </row>
    <row r="103" spans="1:20" x14ac:dyDescent="0.2">
      <c r="A103" s="15">
        <v>1</v>
      </c>
      <c r="B103">
        <v>98</v>
      </c>
      <c r="C103" s="2">
        <v>263</v>
      </c>
      <c r="D103">
        <v>98</v>
      </c>
      <c r="E103" s="2">
        <f t="shared" si="10"/>
        <v>3293.6508000000003</v>
      </c>
      <c r="F103" s="15">
        <f t="shared" si="11"/>
        <v>3290.8283999999999</v>
      </c>
      <c r="H103" s="15"/>
      <c r="I103" s="15"/>
      <c r="J103" s="15"/>
      <c r="M103" t="s">
        <v>207</v>
      </c>
      <c r="N103">
        <f t="shared" si="13"/>
        <v>98</v>
      </c>
      <c r="O103" s="2">
        <f t="shared" si="14"/>
        <v>1763.8206399999985</v>
      </c>
      <c r="P103" s="2">
        <v>698</v>
      </c>
      <c r="R103">
        <f t="shared" si="12"/>
        <v>98</v>
      </c>
      <c r="S103" s="2">
        <f t="shared" si="9"/>
        <v>2217.5899300000001</v>
      </c>
      <c r="T103">
        <v>798</v>
      </c>
    </row>
    <row r="104" spans="1:20" x14ac:dyDescent="0.2">
      <c r="A104" s="15">
        <v>2</v>
      </c>
      <c r="B104">
        <v>0</v>
      </c>
      <c r="C104" s="2">
        <v>264</v>
      </c>
      <c r="D104">
        <v>99</v>
      </c>
      <c r="E104" s="2">
        <f t="shared" si="10"/>
        <v>3307.6091999999999</v>
      </c>
      <c r="F104" s="15">
        <f t="shared" si="11"/>
        <v>3304.8481000000002</v>
      </c>
      <c r="G104" s="31" t="s">
        <v>349</v>
      </c>
      <c r="H104" s="2"/>
      <c r="M104" t="s">
        <v>207</v>
      </c>
      <c r="N104">
        <f t="shared" si="13"/>
        <v>99</v>
      </c>
      <c r="O104" s="2">
        <f>O103+14.67978</f>
        <v>1778.5004199999985</v>
      </c>
      <c r="P104" s="2">
        <v>699</v>
      </c>
      <c r="R104">
        <f t="shared" si="12"/>
        <v>99</v>
      </c>
      <c r="S104" s="2">
        <f t="shared" si="9"/>
        <v>2231.2950599999999</v>
      </c>
      <c r="T104">
        <v>799</v>
      </c>
    </row>
    <row r="105" spans="1:20" x14ac:dyDescent="0.2">
      <c r="A105" s="15">
        <v>2</v>
      </c>
      <c r="B105">
        <v>1</v>
      </c>
      <c r="C105" s="2">
        <v>265</v>
      </c>
      <c r="D105" s="12">
        <v>100</v>
      </c>
      <c r="E105" s="2">
        <f t="shared" si="10"/>
        <v>3321.6000000000004</v>
      </c>
      <c r="F105" s="15">
        <f t="shared" si="11"/>
        <v>3318.9</v>
      </c>
      <c r="G105" s="31" t="s">
        <v>355</v>
      </c>
      <c r="H105" s="2"/>
      <c r="M105" t="s">
        <v>207</v>
      </c>
      <c r="N105">
        <f t="shared" si="13"/>
        <v>100</v>
      </c>
      <c r="O105" s="2">
        <f>O104+14.67978</f>
        <v>1793.1801999999984</v>
      </c>
      <c r="P105" s="2">
        <v>700</v>
      </c>
      <c r="R105">
        <f t="shared" si="12"/>
        <v>100</v>
      </c>
      <c r="S105" s="2">
        <f t="shared" si="9"/>
        <v>2245.0001899999997</v>
      </c>
      <c r="T105">
        <v>800</v>
      </c>
    </row>
    <row r="106" spans="1:20" x14ac:dyDescent="0.2">
      <c r="A106" s="15">
        <v>2</v>
      </c>
      <c r="B106">
        <v>2</v>
      </c>
      <c r="C106" s="2">
        <v>266</v>
      </c>
      <c r="D106" s="12">
        <v>101</v>
      </c>
      <c r="E106" s="2">
        <f t="shared" si="10"/>
        <v>3335.6232</v>
      </c>
      <c r="F106" s="15">
        <f t="shared" si="11"/>
        <v>3332.9841000000001</v>
      </c>
      <c r="G106" s="15"/>
      <c r="H106" s="2"/>
      <c r="M106" t="s">
        <v>207</v>
      </c>
      <c r="N106">
        <f t="shared" si="13"/>
        <v>101</v>
      </c>
      <c r="O106" s="2">
        <f t="shared" ref="O106:O115" si="15">O105+14.67978</f>
        <v>1807.8599799999984</v>
      </c>
      <c r="P106" s="2">
        <v>701</v>
      </c>
      <c r="R106">
        <f t="shared" si="12"/>
        <v>101</v>
      </c>
      <c r="S106" s="2">
        <f t="shared" si="9"/>
        <v>2258.7053199999996</v>
      </c>
      <c r="T106">
        <v>801</v>
      </c>
    </row>
    <row r="107" spans="1:20" x14ac:dyDescent="0.2">
      <c r="A107" s="15">
        <v>2</v>
      </c>
      <c r="B107">
        <v>3</v>
      </c>
      <c r="C107" s="2">
        <v>267</v>
      </c>
      <c r="D107" s="12">
        <v>102</v>
      </c>
      <c r="E107" s="2">
        <f t="shared" si="10"/>
        <v>3349.6787999999997</v>
      </c>
      <c r="F107" s="15">
        <f t="shared" si="11"/>
        <v>3347.1004000000003</v>
      </c>
      <c r="G107" s="15"/>
      <c r="H107" s="2"/>
      <c r="M107" t="s">
        <v>207</v>
      </c>
      <c r="N107">
        <f t="shared" si="13"/>
        <v>102</v>
      </c>
      <c r="O107" s="2">
        <f t="shared" si="15"/>
        <v>1822.5397599999983</v>
      </c>
      <c r="P107" s="2">
        <v>702</v>
      </c>
      <c r="R107">
        <f t="shared" si="12"/>
        <v>102</v>
      </c>
      <c r="S107" s="2">
        <f t="shared" si="9"/>
        <v>2272.4104499999994</v>
      </c>
      <c r="T107">
        <v>802</v>
      </c>
    </row>
    <row r="108" spans="1:20" x14ac:dyDescent="0.2">
      <c r="A108" s="15">
        <v>2</v>
      </c>
      <c r="B108">
        <v>4</v>
      </c>
      <c r="C108" s="2">
        <v>268</v>
      </c>
      <c r="D108" s="12">
        <v>103</v>
      </c>
      <c r="E108" s="2">
        <f t="shared" si="10"/>
        <v>3363.7668000000003</v>
      </c>
      <c r="F108" s="15">
        <f t="shared" si="11"/>
        <v>3361.2489</v>
      </c>
      <c r="G108" s="15"/>
      <c r="H108" s="2"/>
      <c r="M108" t="s">
        <v>207</v>
      </c>
      <c r="N108">
        <f t="shared" si="13"/>
        <v>103</v>
      </c>
      <c r="O108" s="2">
        <f t="shared" si="15"/>
        <v>1837.2195399999982</v>
      </c>
      <c r="P108" s="2">
        <v>703</v>
      </c>
      <c r="R108">
        <f t="shared" si="12"/>
        <v>103</v>
      </c>
      <c r="S108" s="2">
        <f t="shared" si="9"/>
        <v>2286.1155799999992</v>
      </c>
      <c r="T108">
        <v>803</v>
      </c>
    </row>
    <row r="109" spans="1:20" x14ac:dyDescent="0.2">
      <c r="A109" s="15">
        <v>2</v>
      </c>
      <c r="B109">
        <v>5</v>
      </c>
      <c r="C109" s="2">
        <v>269</v>
      </c>
      <c r="D109">
        <v>104</v>
      </c>
      <c r="E109" s="2">
        <f t="shared" si="10"/>
        <v>3377.8872000000001</v>
      </c>
      <c r="F109" s="15">
        <f t="shared" si="11"/>
        <v>3375.4295999999999</v>
      </c>
      <c r="G109" s="15"/>
      <c r="H109" s="2"/>
      <c r="M109" t="s">
        <v>207</v>
      </c>
      <c r="N109">
        <f t="shared" si="13"/>
        <v>104</v>
      </c>
      <c r="O109" s="2">
        <f t="shared" si="15"/>
        <v>1851.8993199999982</v>
      </c>
      <c r="P109" s="2">
        <v>704</v>
      </c>
      <c r="R109">
        <f t="shared" si="12"/>
        <v>104</v>
      </c>
      <c r="S109" s="2">
        <f t="shared" si="9"/>
        <v>2299.8207099999991</v>
      </c>
      <c r="T109">
        <v>804</v>
      </c>
    </row>
    <row r="110" spans="1:20" x14ac:dyDescent="0.2">
      <c r="A110" s="15">
        <v>2</v>
      </c>
      <c r="B110">
        <v>6</v>
      </c>
      <c r="C110" s="2">
        <v>270</v>
      </c>
      <c r="D110">
        <v>105</v>
      </c>
      <c r="E110" s="2">
        <f t="shared" si="10"/>
        <v>3392.04</v>
      </c>
      <c r="F110" s="15">
        <f t="shared" si="11"/>
        <v>3389.6424999999999</v>
      </c>
      <c r="G110" s="15"/>
      <c r="H110" s="2"/>
      <c r="M110" t="s">
        <v>207</v>
      </c>
      <c r="N110">
        <f t="shared" si="13"/>
        <v>105</v>
      </c>
      <c r="O110" s="2">
        <f t="shared" si="15"/>
        <v>1866.5790999999981</v>
      </c>
      <c r="P110" s="2">
        <v>705</v>
      </c>
      <c r="R110">
        <f t="shared" si="12"/>
        <v>105</v>
      </c>
      <c r="S110" s="2">
        <f t="shared" si="9"/>
        <v>2313.5258399999989</v>
      </c>
      <c r="T110">
        <v>805</v>
      </c>
    </row>
    <row r="111" spans="1:20" x14ac:dyDescent="0.2">
      <c r="A111" s="15">
        <v>2</v>
      </c>
      <c r="B111">
        <v>7</v>
      </c>
      <c r="C111" s="2">
        <v>271</v>
      </c>
      <c r="D111">
        <v>106</v>
      </c>
      <c r="E111" s="2">
        <f t="shared" si="10"/>
        <v>3406.2251999999999</v>
      </c>
      <c r="F111" s="15">
        <f t="shared" si="11"/>
        <v>3403.8876</v>
      </c>
      <c r="G111" s="15"/>
      <c r="H111" s="2"/>
      <c r="M111" t="s">
        <v>207</v>
      </c>
      <c r="N111">
        <f t="shared" si="13"/>
        <v>106</v>
      </c>
      <c r="O111" s="2">
        <f t="shared" si="15"/>
        <v>1881.258879999998</v>
      </c>
      <c r="P111" s="2">
        <v>706</v>
      </c>
      <c r="R111">
        <f t="shared" si="12"/>
        <v>106</v>
      </c>
      <c r="S111" s="2">
        <f t="shared" si="9"/>
        <v>2327.2309699999987</v>
      </c>
      <c r="T111">
        <v>806</v>
      </c>
    </row>
    <row r="112" spans="1:20" x14ac:dyDescent="0.2">
      <c r="A112" s="15">
        <v>2</v>
      </c>
      <c r="B112">
        <v>8</v>
      </c>
      <c r="C112" s="2">
        <v>272</v>
      </c>
      <c r="D112">
        <v>107</v>
      </c>
      <c r="E112" s="2">
        <f t="shared" si="10"/>
        <v>3420.4427999999998</v>
      </c>
      <c r="F112" s="15">
        <f t="shared" si="11"/>
        <v>3418.1648999999998</v>
      </c>
      <c r="G112" s="15"/>
      <c r="H112" s="2"/>
      <c r="M112" t="s">
        <v>207</v>
      </c>
      <c r="N112">
        <f t="shared" si="13"/>
        <v>107</v>
      </c>
      <c r="O112" s="2">
        <f t="shared" si="15"/>
        <v>1895.938659999998</v>
      </c>
      <c r="P112" s="2">
        <v>707</v>
      </c>
      <c r="R112">
        <f t="shared" si="12"/>
        <v>107</v>
      </c>
      <c r="S112" s="2">
        <f t="shared" si="9"/>
        <v>2340.9360999999985</v>
      </c>
      <c r="T112">
        <v>807</v>
      </c>
    </row>
    <row r="113" spans="1:20" x14ac:dyDescent="0.2">
      <c r="A113" s="15">
        <v>2</v>
      </c>
      <c r="B113">
        <v>9</v>
      </c>
      <c r="C113" s="2">
        <v>273</v>
      </c>
      <c r="D113">
        <v>108</v>
      </c>
      <c r="E113" s="2">
        <f t="shared" si="10"/>
        <v>3434.6927999999998</v>
      </c>
      <c r="F113" s="15">
        <f t="shared" si="11"/>
        <v>3432.4744000000001</v>
      </c>
      <c r="G113" s="15"/>
      <c r="H113" s="2"/>
      <c r="M113" t="s">
        <v>207</v>
      </c>
      <c r="N113">
        <f t="shared" si="13"/>
        <v>108</v>
      </c>
      <c r="O113" s="2">
        <f t="shared" si="15"/>
        <v>1910.6184399999979</v>
      </c>
      <c r="P113" s="2">
        <v>708</v>
      </c>
      <c r="R113">
        <f t="shared" si="12"/>
        <v>108</v>
      </c>
      <c r="S113" s="2">
        <f t="shared" si="9"/>
        <v>2354.6412299999984</v>
      </c>
      <c r="T113">
        <v>808</v>
      </c>
    </row>
    <row r="114" spans="1:20" x14ac:dyDescent="0.2">
      <c r="A114" s="15">
        <v>2</v>
      </c>
      <c r="B114">
        <v>10</v>
      </c>
      <c r="C114" s="2">
        <v>274</v>
      </c>
      <c r="D114">
        <v>109</v>
      </c>
      <c r="E114" s="2">
        <f t="shared" si="10"/>
        <v>3448.9751999999999</v>
      </c>
      <c r="F114" s="15">
        <f t="shared" si="11"/>
        <v>3446.8161</v>
      </c>
      <c r="G114" s="15"/>
      <c r="H114" s="2"/>
      <c r="M114" t="s">
        <v>207</v>
      </c>
      <c r="N114">
        <f t="shared" si="13"/>
        <v>109</v>
      </c>
      <c r="O114" s="2">
        <f t="shared" si="15"/>
        <v>1925.2982199999979</v>
      </c>
      <c r="P114" s="2">
        <v>709</v>
      </c>
      <c r="R114">
        <f t="shared" si="12"/>
        <v>109</v>
      </c>
      <c r="S114" s="2">
        <f t="shared" si="9"/>
        <v>2368.3463599999982</v>
      </c>
      <c r="T114">
        <v>809</v>
      </c>
    </row>
    <row r="115" spans="1:20" x14ac:dyDescent="0.2">
      <c r="A115" s="15">
        <v>2</v>
      </c>
      <c r="B115">
        <v>11</v>
      </c>
      <c r="C115" s="2">
        <v>275</v>
      </c>
      <c r="D115">
        <v>110</v>
      </c>
      <c r="E115" s="2">
        <f t="shared" si="10"/>
        <v>3463.29</v>
      </c>
      <c r="F115" s="15">
        <f t="shared" si="11"/>
        <v>3461.1899999999996</v>
      </c>
      <c r="G115" s="15"/>
      <c r="H115" s="2"/>
      <c r="M115" t="s">
        <v>207</v>
      </c>
      <c r="N115">
        <f t="shared" si="13"/>
        <v>110</v>
      </c>
      <c r="O115" s="2">
        <f t="shared" si="15"/>
        <v>1939.9779999999978</v>
      </c>
      <c r="P115" s="2">
        <v>710</v>
      </c>
      <c r="R115">
        <f t="shared" si="12"/>
        <v>110</v>
      </c>
      <c r="S115" s="2">
        <f t="shared" si="9"/>
        <v>2382.051489999998</v>
      </c>
      <c r="T115">
        <v>810</v>
      </c>
    </row>
    <row r="116" spans="1:20" x14ac:dyDescent="0.2">
      <c r="A116" s="15">
        <v>2</v>
      </c>
      <c r="B116">
        <v>12</v>
      </c>
      <c r="C116" s="2">
        <v>276</v>
      </c>
      <c r="D116">
        <v>111</v>
      </c>
      <c r="E116" s="2">
        <f t="shared" si="10"/>
        <v>3477.6372000000001</v>
      </c>
      <c r="F116" s="15">
        <f t="shared" si="11"/>
        <v>3475.5960999999998</v>
      </c>
      <c r="G116" s="15"/>
      <c r="H116" s="2"/>
    </row>
    <row r="117" spans="1:20" x14ac:dyDescent="0.2">
      <c r="A117" s="15">
        <v>2</v>
      </c>
      <c r="B117">
        <v>13</v>
      </c>
      <c r="C117" s="2">
        <v>277</v>
      </c>
      <c r="D117">
        <v>112</v>
      </c>
      <c r="E117" s="2">
        <f t="shared" si="10"/>
        <v>3492.0168000000003</v>
      </c>
      <c r="F117" s="15">
        <f t="shared" si="11"/>
        <v>3490.0344</v>
      </c>
      <c r="G117" s="15"/>
      <c r="H117" s="2"/>
    </row>
    <row r="118" spans="1:20" x14ac:dyDescent="0.2">
      <c r="A118" s="15">
        <v>2</v>
      </c>
      <c r="B118">
        <v>14</v>
      </c>
      <c r="C118" s="2">
        <v>278</v>
      </c>
      <c r="D118">
        <v>113</v>
      </c>
      <c r="E118" s="2">
        <f t="shared" si="10"/>
        <v>3506.4288000000001</v>
      </c>
      <c r="F118" s="15">
        <f t="shared" si="11"/>
        <v>3504.5048999999999</v>
      </c>
      <c r="G118" s="15"/>
      <c r="H118" s="2"/>
    </row>
    <row r="119" spans="1:20" x14ac:dyDescent="0.2">
      <c r="A119" s="15">
        <v>2</v>
      </c>
      <c r="B119">
        <v>15</v>
      </c>
      <c r="C119" s="2">
        <v>279</v>
      </c>
      <c r="D119">
        <v>114</v>
      </c>
      <c r="E119" s="2">
        <f t="shared" si="10"/>
        <v>3520.8732</v>
      </c>
      <c r="F119" s="15">
        <f t="shared" si="11"/>
        <v>3519.0075999999999</v>
      </c>
      <c r="G119" s="15"/>
      <c r="H119" s="2"/>
    </row>
    <row r="120" spans="1:20" x14ac:dyDescent="0.2">
      <c r="A120" s="15">
        <v>2</v>
      </c>
      <c r="B120">
        <v>16</v>
      </c>
      <c r="C120" s="2">
        <v>280</v>
      </c>
      <c r="D120">
        <v>115</v>
      </c>
      <c r="E120" s="2">
        <f t="shared" si="10"/>
        <v>3535.35</v>
      </c>
      <c r="F120" s="15">
        <f t="shared" si="11"/>
        <v>3533.5424999999996</v>
      </c>
      <c r="G120" s="15"/>
      <c r="H120" s="2"/>
    </row>
    <row r="121" spans="1:20" x14ac:dyDescent="0.2">
      <c r="A121" s="15">
        <v>2</v>
      </c>
      <c r="B121">
        <v>17</v>
      </c>
      <c r="C121" s="2">
        <v>281</v>
      </c>
      <c r="D121">
        <v>116</v>
      </c>
      <c r="E121" s="2">
        <f t="shared" si="10"/>
        <v>3549.8591999999999</v>
      </c>
      <c r="F121" s="15">
        <f t="shared" si="11"/>
        <v>3548.1095999999998</v>
      </c>
      <c r="G121" s="15"/>
      <c r="H121" s="2"/>
    </row>
    <row r="122" spans="1:20" x14ac:dyDescent="0.2">
      <c r="A122" s="15">
        <v>2</v>
      </c>
      <c r="B122">
        <v>18</v>
      </c>
      <c r="C122" s="2">
        <v>282</v>
      </c>
      <c r="D122">
        <v>117</v>
      </c>
      <c r="E122" s="2">
        <f t="shared" si="10"/>
        <v>3564.4008000000003</v>
      </c>
      <c r="F122" s="15">
        <f t="shared" si="11"/>
        <v>3562.7089000000001</v>
      </c>
      <c r="G122" s="15"/>
      <c r="H122" s="2"/>
    </row>
    <row r="123" spans="1:20" x14ac:dyDescent="0.2">
      <c r="A123" s="15">
        <v>2</v>
      </c>
      <c r="B123">
        <v>19</v>
      </c>
      <c r="C123" s="2">
        <v>283</v>
      </c>
      <c r="D123">
        <v>118</v>
      </c>
      <c r="E123" s="2">
        <f t="shared" si="10"/>
        <v>3578.9748</v>
      </c>
      <c r="F123" s="15">
        <f t="shared" si="11"/>
        <v>3577.3404</v>
      </c>
      <c r="G123" s="15"/>
      <c r="H123" s="2"/>
    </row>
    <row r="124" spans="1:20" x14ac:dyDescent="0.2">
      <c r="A124" s="15">
        <v>2</v>
      </c>
      <c r="B124">
        <v>20</v>
      </c>
      <c r="C124" s="2">
        <v>284</v>
      </c>
      <c r="D124">
        <v>119</v>
      </c>
      <c r="E124" s="2">
        <f t="shared" si="10"/>
        <v>3593.5812000000001</v>
      </c>
      <c r="F124" s="15">
        <f t="shared" si="11"/>
        <v>3592.0041000000001</v>
      </c>
      <c r="G124" s="15"/>
      <c r="H124" s="2"/>
    </row>
    <row r="125" spans="1:20" x14ac:dyDescent="0.2">
      <c r="A125" s="15">
        <v>2</v>
      </c>
      <c r="B125">
        <v>21</v>
      </c>
      <c r="C125" s="2">
        <v>285</v>
      </c>
      <c r="D125">
        <v>120</v>
      </c>
      <c r="E125" s="2">
        <f t="shared" si="10"/>
        <v>3608.2200000000003</v>
      </c>
      <c r="F125" s="15">
        <f t="shared" si="11"/>
        <v>3606.7</v>
      </c>
      <c r="G125" s="15"/>
      <c r="H125" s="2"/>
    </row>
    <row r="126" spans="1:20" x14ac:dyDescent="0.2">
      <c r="A126" s="15">
        <v>2</v>
      </c>
      <c r="B126">
        <v>22</v>
      </c>
      <c r="C126" s="2">
        <v>286</v>
      </c>
      <c r="D126">
        <v>121</v>
      </c>
      <c r="E126" s="2">
        <f t="shared" si="10"/>
        <v>3622.8912</v>
      </c>
      <c r="F126" s="15">
        <f t="shared" si="11"/>
        <v>3621.4281000000001</v>
      </c>
      <c r="G126" s="15"/>
      <c r="H126" s="2"/>
    </row>
    <row r="127" spans="1:20" x14ac:dyDescent="0.2">
      <c r="A127" s="15">
        <v>2</v>
      </c>
      <c r="B127">
        <v>23</v>
      </c>
      <c r="C127" s="2">
        <v>287</v>
      </c>
      <c r="D127">
        <v>122</v>
      </c>
      <c r="E127" s="2">
        <f t="shared" si="10"/>
        <v>3637.5947999999999</v>
      </c>
      <c r="F127" s="15">
        <f t="shared" si="11"/>
        <v>3636.1884</v>
      </c>
      <c r="G127" s="15"/>
      <c r="H127" s="2"/>
    </row>
    <row r="128" spans="1:20" x14ac:dyDescent="0.2">
      <c r="A128" s="15">
        <v>2</v>
      </c>
      <c r="B128">
        <v>24</v>
      </c>
      <c r="C128" s="2">
        <v>288</v>
      </c>
      <c r="D128">
        <v>123</v>
      </c>
      <c r="E128" s="2">
        <f t="shared" si="10"/>
        <v>3652.3307999999997</v>
      </c>
      <c r="F128" s="15">
        <f t="shared" si="11"/>
        <v>3650.9809</v>
      </c>
      <c r="G128" s="15"/>
      <c r="H128" s="2"/>
    </row>
    <row r="129" spans="1:8" x14ac:dyDescent="0.2">
      <c r="A129" s="15">
        <v>2</v>
      </c>
      <c r="B129">
        <v>25</v>
      </c>
      <c r="C129" s="2">
        <v>289</v>
      </c>
      <c r="D129">
        <v>124</v>
      </c>
      <c r="E129" s="2">
        <f t="shared" si="10"/>
        <v>3667.0992000000001</v>
      </c>
      <c r="F129" s="15">
        <f t="shared" si="11"/>
        <v>3665.8055999999997</v>
      </c>
      <c r="G129" s="15"/>
      <c r="H129" s="2"/>
    </row>
    <row r="130" spans="1:8" x14ac:dyDescent="0.2">
      <c r="A130" s="15">
        <v>2</v>
      </c>
      <c r="B130">
        <v>26</v>
      </c>
      <c r="C130" s="2">
        <v>290</v>
      </c>
      <c r="D130">
        <v>125</v>
      </c>
      <c r="E130" s="2">
        <f t="shared" si="10"/>
        <v>3681.9</v>
      </c>
      <c r="F130" s="15">
        <f t="shared" si="11"/>
        <v>3680.6624999999999</v>
      </c>
      <c r="G130" s="15"/>
      <c r="H130" s="2"/>
    </row>
    <row r="131" spans="1:8" x14ac:dyDescent="0.2">
      <c r="A131" s="15">
        <v>2</v>
      </c>
      <c r="B131">
        <v>27</v>
      </c>
      <c r="C131" s="2">
        <v>291</v>
      </c>
      <c r="D131">
        <v>126</v>
      </c>
      <c r="E131" s="2">
        <f t="shared" si="10"/>
        <v>3696.7331999999997</v>
      </c>
      <c r="F131" s="15">
        <f t="shared" si="11"/>
        <v>3695.5515999999998</v>
      </c>
      <c r="G131" s="15"/>
      <c r="H131" s="2"/>
    </row>
    <row r="132" spans="1:8" x14ac:dyDescent="0.2">
      <c r="A132" s="15">
        <v>2</v>
      </c>
      <c r="B132">
        <v>28</v>
      </c>
      <c r="C132" s="2">
        <v>292</v>
      </c>
      <c r="D132">
        <v>127</v>
      </c>
      <c r="E132" s="2">
        <f t="shared" si="10"/>
        <v>3711.5987999999998</v>
      </c>
      <c r="F132" s="15">
        <f t="shared" si="11"/>
        <v>3710.4728999999998</v>
      </c>
      <c r="G132" s="15"/>
      <c r="H132" s="2"/>
    </row>
    <row r="133" spans="1:8" x14ac:dyDescent="0.2">
      <c r="A133" s="15">
        <v>2</v>
      </c>
      <c r="B133">
        <v>29</v>
      </c>
      <c r="C133" s="2">
        <v>293</v>
      </c>
      <c r="D133">
        <v>128</v>
      </c>
      <c r="E133" s="2">
        <f t="shared" ref="E133:E196" si="16" xml:space="preserve"> 0.0162*D133^2 + 10.767*D133 + 2082.9</f>
        <v>3726.4967999999999</v>
      </c>
      <c r="F133" s="15">
        <f t="shared" si="11"/>
        <v>3725.4264000000003</v>
      </c>
      <c r="G133" s="15"/>
      <c r="H133" s="2"/>
    </row>
    <row r="134" spans="1:8" x14ac:dyDescent="0.2">
      <c r="A134" s="15">
        <v>2</v>
      </c>
      <c r="B134">
        <v>30</v>
      </c>
      <c r="C134" s="2">
        <v>294</v>
      </c>
      <c r="D134">
        <v>129</v>
      </c>
      <c r="E134" s="2">
        <f t="shared" si="16"/>
        <v>3741.4272000000001</v>
      </c>
      <c r="F134" s="15">
        <f t="shared" ref="F134:F197" si="17" xml:space="preserve"> 0.0161*D134^2 + 10.848*D134 + 2073.1</f>
        <v>3740.4121</v>
      </c>
      <c r="G134" s="15"/>
      <c r="H134" s="2"/>
    </row>
    <row r="135" spans="1:8" x14ac:dyDescent="0.2">
      <c r="A135" s="15">
        <v>2</v>
      </c>
      <c r="B135">
        <v>31</v>
      </c>
      <c r="C135" s="2">
        <v>295</v>
      </c>
      <c r="D135">
        <v>130</v>
      </c>
      <c r="E135" s="2">
        <f t="shared" si="16"/>
        <v>3756.3900000000003</v>
      </c>
      <c r="F135" s="15">
        <f t="shared" si="17"/>
        <v>3755.43</v>
      </c>
      <c r="G135" s="15"/>
      <c r="H135" s="2"/>
    </row>
    <row r="136" spans="1:8" x14ac:dyDescent="0.2">
      <c r="A136" s="15">
        <v>2</v>
      </c>
      <c r="B136">
        <v>32</v>
      </c>
      <c r="C136" s="2">
        <v>296</v>
      </c>
      <c r="D136">
        <v>131</v>
      </c>
      <c r="E136" s="2">
        <f t="shared" si="16"/>
        <v>3771.3851999999997</v>
      </c>
      <c r="F136" s="15">
        <f t="shared" si="17"/>
        <v>3770.4801000000002</v>
      </c>
      <c r="G136" s="15"/>
      <c r="H136" s="2"/>
    </row>
    <row r="137" spans="1:8" x14ac:dyDescent="0.2">
      <c r="A137" s="15">
        <v>2</v>
      </c>
      <c r="B137">
        <v>33</v>
      </c>
      <c r="C137" s="2">
        <v>297</v>
      </c>
      <c r="D137">
        <v>132</v>
      </c>
      <c r="E137" s="2">
        <f t="shared" si="16"/>
        <v>3786.4128000000001</v>
      </c>
      <c r="F137" s="15">
        <f t="shared" si="17"/>
        <v>3785.5623999999998</v>
      </c>
      <c r="G137" s="15"/>
      <c r="H137" s="2"/>
    </row>
    <row r="138" spans="1:8" x14ac:dyDescent="0.2">
      <c r="A138" s="15">
        <v>2</v>
      </c>
      <c r="B138">
        <v>34</v>
      </c>
      <c r="C138" s="2">
        <v>298</v>
      </c>
      <c r="D138">
        <v>133</v>
      </c>
      <c r="E138" s="2">
        <f t="shared" si="16"/>
        <v>3801.4728</v>
      </c>
      <c r="F138" s="15">
        <f t="shared" si="17"/>
        <v>3800.6768999999999</v>
      </c>
      <c r="G138" s="15"/>
      <c r="H138" s="2"/>
    </row>
    <row r="139" spans="1:8" x14ac:dyDescent="0.2">
      <c r="A139" s="15">
        <v>2</v>
      </c>
      <c r="B139">
        <v>35</v>
      </c>
      <c r="C139" s="2">
        <v>299</v>
      </c>
      <c r="D139">
        <v>134</v>
      </c>
      <c r="E139" s="2">
        <f t="shared" si="16"/>
        <v>3816.5652</v>
      </c>
      <c r="F139" s="15">
        <f t="shared" si="17"/>
        <v>3815.8235999999997</v>
      </c>
      <c r="G139" s="15"/>
      <c r="H139" s="2"/>
    </row>
    <row r="140" spans="1:8" x14ac:dyDescent="0.2">
      <c r="A140" s="15">
        <v>2</v>
      </c>
      <c r="B140">
        <v>36</v>
      </c>
      <c r="C140" s="2">
        <v>300</v>
      </c>
      <c r="D140">
        <v>135</v>
      </c>
      <c r="E140" s="2">
        <f t="shared" si="16"/>
        <v>3831.69</v>
      </c>
      <c r="F140" s="15">
        <f t="shared" si="17"/>
        <v>3831.0025000000001</v>
      </c>
      <c r="G140" s="15"/>
      <c r="H140" s="2"/>
    </row>
    <row r="141" spans="1:8" x14ac:dyDescent="0.2">
      <c r="A141" s="15">
        <v>2</v>
      </c>
      <c r="B141">
        <v>37</v>
      </c>
      <c r="C141" s="2">
        <v>301</v>
      </c>
      <c r="D141">
        <v>136</v>
      </c>
      <c r="E141" s="2">
        <f t="shared" si="16"/>
        <v>3846.8472000000002</v>
      </c>
      <c r="F141" s="15">
        <f t="shared" si="17"/>
        <v>3846.2136</v>
      </c>
      <c r="G141" s="15"/>
      <c r="H141" s="2"/>
    </row>
    <row r="142" spans="1:8" x14ac:dyDescent="0.2">
      <c r="A142" s="15">
        <v>2</v>
      </c>
      <c r="B142">
        <v>38</v>
      </c>
      <c r="C142" s="2">
        <v>302</v>
      </c>
      <c r="D142">
        <v>137</v>
      </c>
      <c r="E142" s="2">
        <f t="shared" si="16"/>
        <v>3862.0367999999999</v>
      </c>
      <c r="F142" s="15">
        <f t="shared" si="17"/>
        <v>3861.4569000000001</v>
      </c>
      <c r="G142" s="15"/>
      <c r="H142" s="2"/>
    </row>
    <row r="143" spans="1:8" x14ac:dyDescent="0.2">
      <c r="A143" s="15">
        <v>2</v>
      </c>
      <c r="B143">
        <v>39</v>
      </c>
      <c r="C143" s="2">
        <v>303</v>
      </c>
      <c r="D143">
        <v>138</v>
      </c>
      <c r="E143" s="2">
        <f t="shared" si="16"/>
        <v>3877.2588000000001</v>
      </c>
      <c r="F143" s="15">
        <f t="shared" si="17"/>
        <v>3876.7323999999999</v>
      </c>
      <c r="G143" s="15"/>
      <c r="H143" s="2"/>
    </row>
    <row r="144" spans="1:8" x14ac:dyDescent="0.2">
      <c r="A144" s="15">
        <v>2</v>
      </c>
      <c r="B144">
        <v>40</v>
      </c>
      <c r="C144" s="2">
        <v>304</v>
      </c>
      <c r="D144">
        <v>139</v>
      </c>
      <c r="E144" s="2">
        <f t="shared" si="16"/>
        <v>3892.5131999999999</v>
      </c>
      <c r="F144" s="15">
        <f t="shared" si="17"/>
        <v>3892.0401000000002</v>
      </c>
      <c r="G144" s="15"/>
      <c r="H144" s="2"/>
    </row>
    <row r="145" spans="1:8" x14ac:dyDescent="0.2">
      <c r="A145" s="15">
        <v>2</v>
      </c>
      <c r="B145">
        <v>41</v>
      </c>
      <c r="C145" s="2">
        <v>305</v>
      </c>
      <c r="D145">
        <v>140</v>
      </c>
      <c r="E145" s="2">
        <f t="shared" si="16"/>
        <v>3907.8</v>
      </c>
      <c r="F145" s="15">
        <f t="shared" si="17"/>
        <v>3907.38</v>
      </c>
      <c r="G145" s="15"/>
      <c r="H145" s="2"/>
    </row>
    <row r="146" spans="1:8" x14ac:dyDescent="0.2">
      <c r="A146" s="15">
        <v>2</v>
      </c>
      <c r="B146">
        <v>42</v>
      </c>
      <c r="C146" s="2">
        <v>306</v>
      </c>
      <c r="D146">
        <v>141</v>
      </c>
      <c r="E146" s="2">
        <f t="shared" si="16"/>
        <v>3923.1192000000001</v>
      </c>
      <c r="F146" s="15">
        <f t="shared" si="17"/>
        <v>3922.7521000000002</v>
      </c>
      <c r="G146" s="15"/>
      <c r="H146" s="2"/>
    </row>
    <row r="147" spans="1:8" x14ac:dyDescent="0.2">
      <c r="A147" s="15">
        <v>2</v>
      </c>
      <c r="B147">
        <v>43</v>
      </c>
      <c r="C147" s="2">
        <v>307</v>
      </c>
      <c r="D147">
        <v>142</v>
      </c>
      <c r="E147" s="2">
        <f t="shared" si="16"/>
        <v>3938.4708000000001</v>
      </c>
      <c r="F147" s="15">
        <f t="shared" si="17"/>
        <v>3938.1563999999998</v>
      </c>
      <c r="G147" s="15"/>
      <c r="H147" s="2"/>
    </row>
    <row r="148" spans="1:8" x14ac:dyDescent="0.2">
      <c r="A148" s="15">
        <v>2</v>
      </c>
      <c r="B148">
        <v>44</v>
      </c>
      <c r="C148" s="2">
        <v>308</v>
      </c>
      <c r="D148">
        <v>143</v>
      </c>
      <c r="E148" s="2">
        <f t="shared" si="16"/>
        <v>3953.8548000000001</v>
      </c>
      <c r="F148" s="15">
        <f t="shared" si="17"/>
        <v>3953.5929000000001</v>
      </c>
      <c r="G148" s="15"/>
      <c r="H148" s="2"/>
    </row>
    <row r="149" spans="1:8" x14ac:dyDescent="0.2">
      <c r="A149" s="15">
        <v>2</v>
      </c>
      <c r="B149">
        <v>45</v>
      </c>
      <c r="C149" s="2">
        <v>309</v>
      </c>
      <c r="D149">
        <v>144</v>
      </c>
      <c r="E149" s="2">
        <f t="shared" si="16"/>
        <v>3969.2712000000001</v>
      </c>
      <c r="F149" s="15">
        <f t="shared" si="17"/>
        <v>3969.0616</v>
      </c>
      <c r="G149" s="15"/>
      <c r="H149" s="2"/>
    </row>
    <row r="150" spans="1:8" x14ac:dyDescent="0.2">
      <c r="A150" s="15">
        <v>2</v>
      </c>
      <c r="B150">
        <v>46</v>
      </c>
      <c r="C150" s="2">
        <v>310</v>
      </c>
      <c r="D150">
        <v>145</v>
      </c>
      <c r="E150" s="2">
        <f t="shared" si="16"/>
        <v>3984.7200000000003</v>
      </c>
      <c r="F150" s="15">
        <f t="shared" si="17"/>
        <v>3984.5625</v>
      </c>
      <c r="G150" s="15"/>
      <c r="H150" s="2"/>
    </row>
    <row r="151" spans="1:8" x14ac:dyDescent="0.2">
      <c r="A151" s="15">
        <v>2</v>
      </c>
      <c r="B151">
        <v>47</v>
      </c>
      <c r="C151" s="2">
        <v>311</v>
      </c>
      <c r="D151">
        <v>146</v>
      </c>
      <c r="E151" s="2">
        <f t="shared" si="16"/>
        <v>4000.2012</v>
      </c>
      <c r="F151" s="15">
        <f t="shared" si="17"/>
        <v>4000.0956000000001</v>
      </c>
      <c r="G151" s="15"/>
      <c r="H151" s="2"/>
    </row>
    <row r="152" spans="1:8" x14ac:dyDescent="0.2">
      <c r="A152" s="15">
        <v>2</v>
      </c>
      <c r="B152">
        <v>48</v>
      </c>
      <c r="C152" s="2">
        <v>312</v>
      </c>
      <c r="D152">
        <v>147</v>
      </c>
      <c r="E152" s="2">
        <f t="shared" si="16"/>
        <v>4015.7148000000002</v>
      </c>
      <c r="F152" s="15">
        <f t="shared" si="17"/>
        <v>4015.6608999999999</v>
      </c>
      <c r="G152" s="15"/>
      <c r="H152" s="2"/>
    </row>
    <row r="153" spans="1:8" x14ac:dyDescent="0.2">
      <c r="A153" s="15">
        <v>2</v>
      </c>
      <c r="B153">
        <v>49</v>
      </c>
      <c r="C153" s="2">
        <v>313</v>
      </c>
      <c r="D153">
        <v>148</v>
      </c>
      <c r="E153" s="2">
        <f t="shared" si="16"/>
        <v>4031.2608</v>
      </c>
      <c r="F153" s="15">
        <f t="shared" si="17"/>
        <v>4031.2584000000002</v>
      </c>
      <c r="G153" s="15"/>
      <c r="H153" s="2"/>
    </row>
    <row r="154" spans="1:8" x14ac:dyDescent="0.2">
      <c r="A154" s="15">
        <v>2</v>
      </c>
      <c r="B154">
        <v>50</v>
      </c>
      <c r="C154" s="2">
        <v>314</v>
      </c>
      <c r="D154">
        <v>149</v>
      </c>
      <c r="E154" s="2">
        <f t="shared" si="16"/>
        <v>4046.8391999999999</v>
      </c>
      <c r="F154" s="15">
        <f t="shared" si="17"/>
        <v>4046.8881000000001</v>
      </c>
      <c r="G154" s="15"/>
      <c r="H154" s="2"/>
    </row>
    <row r="155" spans="1:8" x14ac:dyDescent="0.2">
      <c r="A155" s="15">
        <v>2</v>
      </c>
      <c r="B155">
        <v>51</v>
      </c>
      <c r="C155" s="2">
        <v>315</v>
      </c>
      <c r="D155">
        <v>150</v>
      </c>
      <c r="E155" s="2">
        <f t="shared" si="16"/>
        <v>4062.45</v>
      </c>
      <c r="F155" s="15">
        <f t="shared" si="17"/>
        <v>4062.55</v>
      </c>
      <c r="G155" s="15"/>
      <c r="H155" s="2"/>
    </row>
    <row r="156" spans="1:8" x14ac:dyDescent="0.2">
      <c r="A156" s="15">
        <v>2</v>
      </c>
      <c r="B156">
        <v>52</v>
      </c>
      <c r="C156" s="2">
        <v>316</v>
      </c>
      <c r="D156">
        <v>151</v>
      </c>
      <c r="E156" s="2">
        <f t="shared" si="16"/>
        <v>4078.0932000000003</v>
      </c>
      <c r="F156" s="15">
        <f t="shared" si="17"/>
        <v>4078.2440999999999</v>
      </c>
      <c r="G156" s="15"/>
      <c r="H156" s="2"/>
    </row>
    <row r="157" spans="1:8" x14ac:dyDescent="0.2">
      <c r="A157" s="15">
        <v>2</v>
      </c>
      <c r="B157">
        <v>53</v>
      </c>
      <c r="C157" s="2">
        <v>317</v>
      </c>
      <c r="D157">
        <v>152</v>
      </c>
      <c r="E157" s="2">
        <f t="shared" si="16"/>
        <v>4093.7687999999998</v>
      </c>
      <c r="F157" s="15">
        <f t="shared" si="17"/>
        <v>4093.9704000000002</v>
      </c>
      <c r="G157" s="15"/>
      <c r="H157" s="2"/>
    </row>
    <row r="158" spans="1:8" x14ac:dyDescent="0.2">
      <c r="A158" s="15">
        <v>2</v>
      </c>
      <c r="B158">
        <v>54</v>
      </c>
      <c r="C158" s="2">
        <v>318</v>
      </c>
      <c r="D158">
        <v>153</v>
      </c>
      <c r="E158" s="2">
        <f t="shared" si="16"/>
        <v>4109.4768000000004</v>
      </c>
      <c r="F158" s="15">
        <f t="shared" si="17"/>
        <v>4109.7289000000001</v>
      </c>
      <c r="G158" s="15"/>
      <c r="H158" s="2"/>
    </row>
    <row r="159" spans="1:8" x14ac:dyDescent="0.2">
      <c r="A159" s="15">
        <v>2</v>
      </c>
      <c r="B159">
        <v>55</v>
      </c>
      <c r="C159" s="2">
        <v>319</v>
      </c>
      <c r="D159">
        <v>154</v>
      </c>
      <c r="E159" s="2">
        <f t="shared" si="16"/>
        <v>4125.2172</v>
      </c>
      <c r="F159" s="15">
        <f t="shared" si="17"/>
        <v>4125.5195999999996</v>
      </c>
      <c r="G159" s="15"/>
      <c r="H159" s="2"/>
    </row>
    <row r="160" spans="1:8" x14ac:dyDescent="0.2">
      <c r="A160" s="15">
        <v>2</v>
      </c>
      <c r="B160">
        <v>56</v>
      </c>
      <c r="C160" s="2">
        <v>320</v>
      </c>
      <c r="D160">
        <v>155</v>
      </c>
      <c r="E160" s="2">
        <f t="shared" si="16"/>
        <v>4140.99</v>
      </c>
      <c r="F160" s="15">
        <f t="shared" si="17"/>
        <v>4141.3425000000007</v>
      </c>
      <c r="G160" s="15"/>
      <c r="H160" s="2"/>
    </row>
    <row r="161" spans="1:8" x14ac:dyDescent="0.2">
      <c r="A161" s="15">
        <v>2</v>
      </c>
      <c r="B161">
        <v>57</v>
      </c>
      <c r="C161" s="2">
        <v>321</v>
      </c>
      <c r="D161">
        <v>156</v>
      </c>
      <c r="E161" s="2">
        <f t="shared" si="16"/>
        <v>4156.7952000000005</v>
      </c>
      <c r="F161" s="15">
        <f t="shared" si="17"/>
        <v>4157.1975999999995</v>
      </c>
      <c r="G161" s="15"/>
      <c r="H161" s="2"/>
    </row>
    <row r="162" spans="1:8" x14ac:dyDescent="0.2">
      <c r="A162" s="15">
        <v>2</v>
      </c>
      <c r="B162">
        <v>58</v>
      </c>
      <c r="C162" s="2">
        <v>322</v>
      </c>
      <c r="D162">
        <v>157</v>
      </c>
      <c r="E162" s="2">
        <f t="shared" si="16"/>
        <v>4172.6327999999994</v>
      </c>
      <c r="F162" s="15">
        <f t="shared" si="17"/>
        <v>4173.0848999999998</v>
      </c>
      <c r="G162" s="15"/>
      <c r="H162" s="2"/>
    </row>
    <row r="163" spans="1:8" x14ac:dyDescent="0.2">
      <c r="A163" s="15">
        <v>2</v>
      </c>
      <c r="B163">
        <v>59</v>
      </c>
      <c r="C163" s="2">
        <v>323</v>
      </c>
      <c r="D163">
        <v>158</v>
      </c>
      <c r="E163" s="2">
        <f t="shared" si="16"/>
        <v>4188.5028000000002</v>
      </c>
      <c r="F163" s="15">
        <f t="shared" si="17"/>
        <v>4189.0043999999998</v>
      </c>
      <c r="G163" s="15"/>
      <c r="H163" s="2"/>
    </row>
    <row r="164" spans="1:8" x14ac:dyDescent="0.2">
      <c r="A164" s="15">
        <v>2</v>
      </c>
      <c r="B164">
        <v>60</v>
      </c>
      <c r="C164" s="2">
        <v>324</v>
      </c>
      <c r="D164">
        <v>159</v>
      </c>
      <c r="E164" s="2">
        <f t="shared" si="16"/>
        <v>4204.4052000000001</v>
      </c>
      <c r="F164" s="15">
        <f t="shared" si="17"/>
        <v>4204.9560999999994</v>
      </c>
      <c r="G164" s="15"/>
      <c r="H164" s="2"/>
    </row>
    <row r="165" spans="1:8" x14ac:dyDescent="0.2">
      <c r="A165" s="15">
        <v>2</v>
      </c>
      <c r="B165">
        <v>61</v>
      </c>
      <c r="C165" s="2">
        <v>325</v>
      </c>
      <c r="D165">
        <v>160</v>
      </c>
      <c r="E165" s="2">
        <f t="shared" si="16"/>
        <v>4220.34</v>
      </c>
      <c r="F165" s="15">
        <f t="shared" si="17"/>
        <v>4220.9400000000005</v>
      </c>
      <c r="G165" s="15"/>
      <c r="H165" s="2"/>
    </row>
    <row r="166" spans="1:8" x14ac:dyDescent="0.2">
      <c r="A166" s="15">
        <v>2</v>
      </c>
      <c r="B166">
        <v>62</v>
      </c>
      <c r="C166" s="2">
        <v>326</v>
      </c>
      <c r="D166">
        <v>161</v>
      </c>
      <c r="E166" s="2">
        <f t="shared" si="16"/>
        <v>4236.3071999999993</v>
      </c>
      <c r="F166" s="15">
        <f t="shared" si="17"/>
        <v>4236.9560999999994</v>
      </c>
      <c r="G166" s="15"/>
      <c r="H166" s="2"/>
    </row>
    <row r="167" spans="1:8" x14ac:dyDescent="0.2">
      <c r="A167" s="15">
        <v>2</v>
      </c>
      <c r="B167">
        <v>63</v>
      </c>
      <c r="C167" s="2">
        <v>327</v>
      </c>
      <c r="D167">
        <v>162</v>
      </c>
      <c r="E167" s="2">
        <f t="shared" si="16"/>
        <v>4252.3068000000003</v>
      </c>
      <c r="F167" s="15">
        <f t="shared" si="17"/>
        <v>4253.0043999999998</v>
      </c>
      <c r="G167" s="15"/>
      <c r="H167" s="2"/>
    </row>
    <row r="168" spans="1:8" x14ac:dyDescent="0.2">
      <c r="A168" s="15">
        <v>2</v>
      </c>
      <c r="B168">
        <v>64</v>
      </c>
      <c r="C168" s="2">
        <v>328</v>
      </c>
      <c r="D168">
        <v>163</v>
      </c>
      <c r="E168" s="2">
        <f t="shared" si="16"/>
        <v>4268.3387999999995</v>
      </c>
      <c r="F168" s="15">
        <f t="shared" si="17"/>
        <v>4269.0848999999998</v>
      </c>
      <c r="G168" s="15"/>
      <c r="H168" s="2"/>
    </row>
    <row r="169" spans="1:8" x14ac:dyDescent="0.2">
      <c r="A169" s="15">
        <v>2</v>
      </c>
      <c r="B169">
        <v>65</v>
      </c>
      <c r="C169" s="2">
        <v>329</v>
      </c>
      <c r="D169">
        <v>164</v>
      </c>
      <c r="E169" s="2">
        <f t="shared" si="16"/>
        <v>4284.4032000000007</v>
      </c>
      <c r="F169" s="15">
        <f t="shared" si="17"/>
        <v>4285.1975999999995</v>
      </c>
      <c r="G169" s="15"/>
      <c r="H169" s="2"/>
    </row>
    <row r="170" spans="1:8" x14ac:dyDescent="0.2">
      <c r="A170" s="15">
        <v>2</v>
      </c>
      <c r="B170">
        <v>66</v>
      </c>
      <c r="C170" s="2">
        <v>330</v>
      </c>
      <c r="D170">
        <v>165</v>
      </c>
      <c r="E170" s="2">
        <f t="shared" si="16"/>
        <v>4300.5</v>
      </c>
      <c r="F170" s="15">
        <f t="shared" si="17"/>
        <v>4301.3425000000007</v>
      </c>
      <c r="G170" s="15"/>
      <c r="H170" s="2"/>
    </row>
    <row r="171" spans="1:8" x14ac:dyDescent="0.2">
      <c r="A171" s="15">
        <v>2</v>
      </c>
      <c r="B171">
        <v>67</v>
      </c>
      <c r="C171" s="2">
        <v>331</v>
      </c>
      <c r="D171">
        <v>166</v>
      </c>
      <c r="E171" s="2">
        <f t="shared" si="16"/>
        <v>4316.6291999999994</v>
      </c>
      <c r="F171" s="15">
        <f t="shared" si="17"/>
        <v>4317.5195999999996</v>
      </c>
      <c r="G171" s="15"/>
      <c r="H171" s="2"/>
    </row>
    <row r="172" spans="1:8" x14ac:dyDescent="0.2">
      <c r="A172" s="15">
        <v>2</v>
      </c>
      <c r="B172">
        <v>68</v>
      </c>
      <c r="C172" s="2">
        <v>332</v>
      </c>
      <c r="D172">
        <v>167</v>
      </c>
      <c r="E172" s="2">
        <f t="shared" si="16"/>
        <v>4332.7908000000007</v>
      </c>
      <c r="F172" s="15">
        <f t="shared" si="17"/>
        <v>4333.7289000000001</v>
      </c>
      <c r="G172" s="15"/>
      <c r="H172" s="2"/>
    </row>
    <row r="173" spans="1:8" x14ac:dyDescent="0.2">
      <c r="A173" s="15">
        <v>2</v>
      </c>
      <c r="B173">
        <v>69</v>
      </c>
      <c r="C173" s="2">
        <v>333</v>
      </c>
      <c r="D173">
        <v>168</v>
      </c>
      <c r="E173" s="2">
        <f t="shared" si="16"/>
        <v>4348.9848000000002</v>
      </c>
      <c r="F173" s="15">
        <f t="shared" si="17"/>
        <v>4349.9704000000002</v>
      </c>
      <c r="G173" s="15"/>
      <c r="H173" s="2"/>
    </row>
    <row r="174" spans="1:8" x14ac:dyDescent="0.2">
      <c r="A174" s="15">
        <v>2</v>
      </c>
      <c r="B174">
        <v>70</v>
      </c>
      <c r="C174" s="2">
        <v>334</v>
      </c>
      <c r="D174">
        <v>169</v>
      </c>
      <c r="E174" s="2">
        <f t="shared" si="16"/>
        <v>4365.2111999999997</v>
      </c>
      <c r="F174" s="15">
        <f t="shared" si="17"/>
        <v>4366.2440999999999</v>
      </c>
      <c r="G174" s="15"/>
      <c r="H174" s="2"/>
    </row>
    <row r="175" spans="1:8" x14ac:dyDescent="0.2">
      <c r="A175" s="15">
        <v>2</v>
      </c>
      <c r="B175">
        <v>71</v>
      </c>
      <c r="C175" s="2">
        <v>335</v>
      </c>
      <c r="D175">
        <v>170</v>
      </c>
      <c r="E175" s="2">
        <f t="shared" si="16"/>
        <v>4381.4699999999993</v>
      </c>
      <c r="F175" s="15">
        <f t="shared" si="17"/>
        <v>4382.55</v>
      </c>
      <c r="G175" s="15"/>
      <c r="H175" s="2"/>
    </row>
    <row r="176" spans="1:8" x14ac:dyDescent="0.2">
      <c r="A176" s="15">
        <v>2</v>
      </c>
      <c r="B176">
        <v>72</v>
      </c>
      <c r="C176" s="2">
        <v>336</v>
      </c>
      <c r="D176">
        <v>171</v>
      </c>
      <c r="E176" s="2">
        <f t="shared" si="16"/>
        <v>4397.7611999999999</v>
      </c>
      <c r="F176" s="15">
        <f t="shared" si="17"/>
        <v>4398.8881000000001</v>
      </c>
      <c r="G176" s="15"/>
      <c r="H176" s="2"/>
    </row>
    <row r="177" spans="1:8" x14ac:dyDescent="0.2">
      <c r="A177" s="15">
        <v>2</v>
      </c>
      <c r="B177">
        <v>73</v>
      </c>
      <c r="C177" s="2">
        <v>337</v>
      </c>
      <c r="D177">
        <v>172</v>
      </c>
      <c r="E177" s="2">
        <f t="shared" si="16"/>
        <v>4414.0848000000005</v>
      </c>
      <c r="F177" s="15">
        <f t="shared" si="17"/>
        <v>4415.2584000000006</v>
      </c>
      <c r="G177" s="15"/>
      <c r="H177" s="2"/>
    </row>
    <row r="178" spans="1:8" x14ac:dyDescent="0.2">
      <c r="A178" s="15">
        <v>2</v>
      </c>
      <c r="B178">
        <v>74</v>
      </c>
      <c r="C178" s="2">
        <v>338</v>
      </c>
      <c r="D178">
        <v>173</v>
      </c>
      <c r="E178" s="2">
        <f t="shared" si="16"/>
        <v>4430.4408000000003</v>
      </c>
      <c r="F178" s="15">
        <f t="shared" si="17"/>
        <v>4431.6609000000008</v>
      </c>
      <c r="G178" s="15"/>
      <c r="H178" s="2"/>
    </row>
    <row r="179" spans="1:8" x14ac:dyDescent="0.2">
      <c r="A179" s="15">
        <v>2</v>
      </c>
      <c r="B179">
        <v>75</v>
      </c>
      <c r="C179" s="2">
        <v>339</v>
      </c>
      <c r="D179">
        <v>174</v>
      </c>
      <c r="E179" s="2">
        <f t="shared" si="16"/>
        <v>4446.8292000000001</v>
      </c>
      <c r="F179" s="15">
        <f t="shared" si="17"/>
        <v>4448.0956000000006</v>
      </c>
      <c r="G179" s="15"/>
      <c r="H179" s="2"/>
    </row>
    <row r="180" spans="1:8" x14ac:dyDescent="0.2">
      <c r="A180" s="15">
        <v>2</v>
      </c>
      <c r="B180">
        <v>76</v>
      </c>
      <c r="C180" s="2">
        <v>340</v>
      </c>
      <c r="D180">
        <v>175</v>
      </c>
      <c r="E180" s="2">
        <f t="shared" si="16"/>
        <v>4463.25</v>
      </c>
      <c r="F180" s="15">
        <f t="shared" si="17"/>
        <v>4464.5625</v>
      </c>
      <c r="G180" s="15"/>
      <c r="H180" s="2"/>
    </row>
    <row r="181" spans="1:8" x14ac:dyDescent="0.2">
      <c r="A181" s="15">
        <v>2</v>
      </c>
      <c r="B181">
        <v>77</v>
      </c>
      <c r="C181" s="2">
        <v>341</v>
      </c>
      <c r="D181">
        <v>176</v>
      </c>
      <c r="E181" s="2">
        <f t="shared" si="16"/>
        <v>4479.7031999999999</v>
      </c>
      <c r="F181" s="15">
        <f t="shared" si="17"/>
        <v>4481.0616</v>
      </c>
      <c r="G181" s="15"/>
      <c r="H181" s="2"/>
    </row>
    <row r="182" spans="1:8" x14ac:dyDescent="0.2">
      <c r="A182" s="15">
        <v>2</v>
      </c>
      <c r="B182">
        <v>78</v>
      </c>
      <c r="C182" s="2">
        <v>342</v>
      </c>
      <c r="D182">
        <v>177</v>
      </c>
      <c r="E182" s="2">
        <f t="shared" si="16"/>
        <v>4496.1887999999999</v>
      </c>
      <c r="F182" s="15">
        <f t="shared" si="17"/>
        <v>4497.5928999999996</v>
      </c>
      <c r="G182" s="15"/>
      <c r="H182" s="2"/>
    </row>
    <row r="183" spans="1:8" x14ac:dyDescent="0.2">
      <c r="A183" s="15">
        <v>2</v>
      </c>
      <c r="B183">
        <v>79</v>
      </c>
      <c r="C183" s="2">
        <v>343</v>
      </c>
      <c r="D183">
        <v>178</v>
      </c>
      <c r="E183" s="2">
        <f t="shared" si="16"/>
        <v>4512.7067999999999</v>
      </c>
      <c r="F183" s="15">
        <f t="shared" si="17"/>
        <v>4514.1563999999998</v>
      </c>
      <c r="G183" s="15"/>
      <c r="H183" s="2"/>
    </row>
    <row r="184" spans="1:8" x14ac:dyDescent="0.2">
      <c r="A184" s="15">
        <v>2</v>
      </c>
      <c r="B184">
        <v>80</v>
      </c>
      <c r="C184" s="2">
        <v>344</v>
      </c>
      <c r="D184" s="13">
        <v>179</v>
      </c>
      <c r="E184" s="2">
        <f t="shared" si="16"/>
        <v>4529.2572</v>
      </c>
      <c r="F184" s="15">
        <f t="shared" si="17"/>
        <v>4530.7520999999997</v>
      </c>
      <c r="G184" s="15"/>
      <c r="H184" s="2"/>
    </row>
    <row r="185" spans="1:8" x14ac:dyDescent="0.2">
      <c r="A185" s="15">
        <v>2</v>
      </c>
      <c r="B185">
        <v>81</v>
      </c>
      <c r="C185" s="2">
        <v>345</v>
      </c>
      <c r="D185">
        <v>180</v>
      </c>
      <c r="E185" s="2">
        <f t="shared" si="16"/>
        <v>4545.84</v>
      </c>
      <c r="F185" s="15">
        <f t="shared" si="17"/>
        <v>4547.38</v>
      </c>
      <c r="G185" s="15"/>
      <c r="H185" s="2"/>
    </row>
    <row r="186" spans="1:8" x14ac:dyDescent="0.2">
      <c r="A186" s="15">
        <v>2</v>
      </c>
      <c r="B186">
        <v>82</v>
      </c>
      <c r="C186" s="2">
        <v>346</v>
      </c>
      <c r="D186">
        <v>181</v>
      </c>
      <c r="E186" s="2">
        <f t="shared" si="16"/>
        <v>4562.4552000000003</v>
      </c>
      <c r="F186" s="15">
        <f t="shared" si="17"/>
        <v>4564.0401000000002</v>
      </c>
      <c r="G186" s="15"/>
      <c r="H186" s="2"/>
    </row>
    <row r="187" spans="1:8" x14ac:dyDescent="0.2">
      <c r="A187" s="15">
        <v>2</v>
      </c>
      <c r="B187">
        <v>83</v>
      </c>
      <c r="C187" s="2">
        <v>347</v>
      </c>
      <c r="D187">
        <v>182</v>
      </c>
      <c r="E187" s="2">
        <f t="shared" si="16"/>
        <v>4579.1028000000006</v>
      </c>
      <c r="F187" s="15">
        <f t="shared" si="17"/>
        <v>4580.7324000000008</v>
      </c>
      <c r="G187" s="15"/>
      <c r="H187" s="2"/>
    </row>
    <row r="188" spans="1:8" x14ac:dyDescent="0.2">
      <c r="A188" s="15">
        <v>2</v>
      </c>
      <c r="B188">
        <v>84</v>
      </c>
      <c r="C188" s="2">
        <v>348</v>
      </c>
      <c r="D188">
        <v>183</v>
      </c>
      <c r="E188" s="2">
        <f t="shared" si="16"/>
        <v>4595.7828</v>
      </c>
      <c r="F188" s="15">
        <f t="shared" si="17"/>
        <v>4597.4569000000001</v>
      </c>
      <c r="G188" s="15"/>
      <c r="H188" s="2"/>
    </row>
    <row r="189" spans="1:8" x14ac:dyDescent="0.2">
      <c r="A189" s="15">
        <v>2</v>
      </c>
      <c r="B189">
        <v>85</v>
      </c>
      <c r="C189" s="2">
        <v>349</v>
      </c>
      <c r="D189">
        <v>184</v>
      </c>
      <c r="E189" s="2">
        <f t="shared" si="16"/>
        <v>4612.4951999999994</v>
      </c>
      <c r="F189" s="15">
        <f t="shared" si="17"/>
        <v>4614.2136</v>
      </c>
      <c r="G189" s="15"/>
      <c r="H189" s="2"/>
    </row>
    <row r="190" spans="1:8" x14ac:dyDescent="0.2">
      <c r="A190" s="15">
        <v>2</v>
      </c>
      <c r="B190">
        <v>86</v>
      </c>
      <c r="C190" s="2">
        <v>350</v>
      </c>
      <c r="D190">
        <v>185</v>
      </c>
      <c r="E190" s="2">
        <f t="shared" si="16"/>
        <v>4629.24</v>
      </c>
      <c r="F190" s="15">
        <f t="shared" si="17"/>
        <v>4631.0025000000005</v>
      </c>
      <c r="G190" s="15"/>
      <c r="H190" s="2"/>
    </row>
    <row r="191" spans="1:8" x14ac:dyDescent="0.2">
      <c r="A191" s="15">
        <v>2</v>
      </c>
      <c r="B191">
        <v>87</v>
      </c>
      <c r="C191" s="2">
        <v>351</v>
      </c>
      <c r="D191">
        <v>186</v>
      </c>
      <c r="E191" s="2">
        <f t="shared" si="16"/>
        <v>4646.0172000000002</v>
      </c>
      <c r="F191" s="15">
        <f t="shared" si="17"/>
        <v>4647.8235999999997</v>
      </c>
      <c r="G191" s="15"/>
      <c r="H191" s="2"/>
    </row>
    <row r="192" spans="1:8" x14ac:dyDescent="0.2">
      <c r="A192" s="15">
        <v>2</v>
      </c>
      <c r="B192">
        <v>88</v>
      </c>
      <c r="C192" s="2">
        <v>352</v>
      </c>
      <c r="D192">
        <v>187</v>
      </c>
      <c r="E192" s="2">
        <f t="shared" si="16"/>
        <v>4662.8267999999998</v>
      </c>
      <c r="F192" s="15">
        <f t="shared" si="17"/>
        <v>4664.6769000000004</v>
      </c>
      <c r="G192" s="15"/>
      <c r="H192" s="2"/>
    </row>
    <row r="193" spans="1:8" x14ac:dyDescent="0.2">
      <c r="A193" s="15">
        <v>2</v>
      </c>
      <c r="B193">
        <v>89</v>
      </c>
      <c r="C193" s="2">
        <v>353</v>
      </c>
      <c r="D193">
        <v>188</v>
      </c>
      <c r="E193" s="2">
        <f t="shared" si="16"/>
        <v>4679.6687999999995</v>
      </c>
      <c r="F193" s="15">
        <f t="shared" si="17"/>
        <v>4681.5624000000007</v>
      </c>
      <c r="G193" s="15"/>
      <c r="H193" s="2"/>
    </row>
    <row r="194" spans="1:8" x14ac:dyDescent="0.2">
      <c r="A194" s="15">
        <v>2</v>
      </c>
      <c r="B194">
        <v>90</v>
      </c>
      <c r="C194" s="2">
        <v>354</v>
      </c>
      <c r="D194">
        <v>189</v>
      </c>
      <c r="E194" s="2">
        <f t="shared" si="16"/>
        <v>4696.5432000000001</v>
      </c>
      <c r="F194" s="15">
        <f t="shared" si="17"/>
        <v>4698.4800999999998</v>
      </c>
      <c r="G194" s="31" t="s">
        <v>350</v>
      </c>
      <c r="H194" s="2"/>
    </row>
    <row r="195" spans="1:8" x14ac:dyDescent="0.2">
      <c r="A195" s="15">
        <v>2</v>
      </c>
      <c r="B195">
        <v>91</v>
      </c>
      <c r="C195" s="2">
        <v>355</v>
      </c>
      <c r="D195">
        <v>190</v>
      </c>
      <c r="E195" s="2">
        <f t="shared" si="16"/>
        <v>4713.45</v>
      </c>
      <c r="F195" s="15">
        <f t="shared" si="17"/>
        <v>4715.43</v>
      </c>
      <c r="G195" s="31" t="s">
        <v>351</v>
      </c>
      <c r="H195" s="2"/>
    </row>
    <row r="196" spans="1:8" x14ac:dyDescent="0.2">
      <c r="A196" s="15">
        <v>2</v>
      </c>
      <c r="B196">
        <v>92</v>
      </c>
      <c r="C196" s="2">
        <v>356</v>
      </c>
      <c r="D196">
        <v>191</v>
      </c>
      <c r="E196" s="2">
        <f t="shared" si="16"/>
        <v>4730.3891999999996</v>
      </c>
      <c r="F196" s="15">
        <f t="shared" si="17"/>
        <v>4732.4120999999996</v>
      </c>
      <c r="H196" s="2"/>
    </row>
    <row r="197" spans="1:8" x14ac:dyDescent="0.2">
      <c r="A197" s="15">
        <v>2</v>
      </c>
      <c r="B197">
        <v>93</v>
      </c>
      <c r="C197" s="2">
        <v>357</v>
      </c>
      <c r="D197">
        <v>192</v>
      </c>
      <c r="E197" s="2">
        <f t="shared" ref="E197:E260" si="18" xml:space="preserve"> 0.0162*D197^2 + 10.767*D197 + 2082.9</f>
        <v>4747.3608000000004</v>
      </c>
      <c r="F197" s="15">
        <f t="shared" si="17"/>
        <v>4749.4264000000003</v>
      </c>
      <c r="G197" s="15"/>
      <c r="H197" s="2"/>
    </row>
    <row r="198" spans="1:8" x14ac:dyDescent="0.2">
      <c r="A198" s="15">
        <v>2</v>
      </c>
      <c r="B198">
        <v>94</v>
      </c>
      <c r="C198" s="2">
        <v>358</v>
      </c>
      <c r="D198" s="11">
        <v>193</v>
      </c>
      <c r="E198" s="2">
        <f t="shared" si="18"/>
        <v>4764.3647999999994</v>
      </c>
      <c r="F198" s="15">
        <f t="shared" ref="F198:F261" si="19" xml:space="preserve"> 0.0161*D198^2 + 10.848*D198 + 2073.1</f>
        <v>4766.4729000000007</v>
      </c>
      <c r="G198" s="15"/>
      <c r="H198" s="2"/>
    </row>
    <row r="199" spans="1:8" x14ac:dyDescent="0.2">
      <c r="A199" s="15">
        <v>2</v>
      </c>
      <c r="B199">
        <v>95</v>
      </c>
      <c r="C199" s="2">
        <v>359</v>
      </c>
      <c r="D199" s="11">
        <v>194</v>
      </c>
      <c r="E199" s="2">
        <f t="shared" si="18"/>
        <v>4781.4012000000002</v>
      </c>
      <c r="F199" s="15">
        <f t="shared" si="19"/>
        <v>4783.5516000000007</v>
      </c>
      <c r="G199" s="15"/>
      <c r="H199" s="2"/>
    </row>
    <row r="200" spans="1:8" x14ac:dyDescent="0.2">
      <c r="A200" s="15">
        <v>2</v>
      </c>
      <c r="B200">
        <v>96</v>
      </c>
      <c r="C200" s="2">
        <v>360</v>
      </c>
      <c r="D200">
        <v>195</v>
      </c>
      <c r="E200" s="2">
        <f t="shared" si="18"/>
        <v>4798.47</v>
      </c>
      <c r="F200" s="15">
        <f t="shared" si="19"/>
        <v>4800.6625000000004</v>
      </c>
      <c r="G200" s="15"/>
      <c r="H200" s="2"/>
    </row>
    <row r="201" spans="1:8" x14ac:dyDescent="0.2">
      <c r="A201">
        <v>3</v>
      </c>
      <c r="B201" s="11">
        <v>0</v>
      </c>
      <c r="C201" s="2">
        <v>361</v>
      </c>
      <c r="D201">
        <v>196</v>
      </c>
      <c r="E201" s="2">
        <f t="shared" si="18"/>
        <v>4815.5712000000003</v>
      </c>
      <c r="F201" s="15">
        <f t="shared" si="19"/>
        <v>4817.8055999999997</v>
      </c>
      <c r="G201" s="31" t="s">
        <v>354</v>
      </c>
      <c r="H201" s="2"/>
    </row>
    <row r="202" spans="1:8" x14ac:dyDescent="0.2">
      <c r="A202" s="15">
        <v>3</v>
      </c>
      <c r="B202" s="11">
        <v>1</v>
      </c>
      <c r="C202" s="2">
        <v>362</v>
      </c>
      <c r="D202">
        <v>197</v>
      </c>
      <c r="E202" s="2">
        <f t="shared" si="18"/>
        <v>4832.7047999999995</v>
      </c>
      <c r="F202" s="15">
        <f t="shared" si="19"/>
        <v>4834.9809000000005</v>
      </c>
      <c r="G202" s="15"/>
      <c r="H202" s="2"/>
    </row>
    <row r="203" spans="1:8" x14ac:dyDescent="0.2">
      <c r="A203" s="15">
        <v>3</v>
      </c>
      <c r="B203">
        <v>2</v>
      </c>
      <c r="C203" s="2">
        <v>363</v>
      </c>
      <c r="D203">
        <v>198</v>
      </c>
      <c r="E203" s="2">
        <f t="shared" si="18"/>
        <v>4849.8708000000006</v>
      </c>
      <c r="F203" s="15">
        <f t="shared" si="19"/>
        <v>4852.1884</v>
      </c>
      <c r="G203" s="15"/>
      <c r="H203" s="2"/>
    </row>
    <row r="204" spans="1:8" x14ac:dyDescent="0.2">
      <c r="A204" s="15">
        <v>3</v>
      </c>
      <c r="B204">
        <v>3</v>
      </c>
      <c r="C204" s="2">
        <v>364</v>
      </c>
      <c r="D204">
        <v>199</v>
      </c>
      <c r="E204" s="2">
        <f t="shared" si="18"/>
        <v>4867.0691999999999</v>
      </c>
      <c r="F204" s="15">
        <f t="shared" si="19"/>
        <v>4869.4280999999992</v>
      </c>
      <c r="G204" s="15"/>
      <c r="H204" s="2"/>
    </row>
    <row r="205" spans="1:8" x14ac:dyDescent="0.2">
      <c r="A205" s="15">
        <v>3</v>
      </c>
      <c r="B205">
        <v>4</v>
      </c>
      <c r="C205" s="2">
        <v>365</v>
      </c>
      <c r="D205">
        <v>200</v>
      </c>
      <c r="E205" s="2">
        <f t="shared" si="18"/>
        <v>4884.3</v>
      </c>
      <c r="F205" s="15">
        <f t="shared" si="19"/>
        <v>4886.7000000000007</v>
      </c>
      <c r="G205" s="15"/>
      <c r="H205" s="2"/>
    </row>
    <row r="206" spans="1:8" x14ac:dyDescent="0.2">
      <c r="A206" s="15">
        <v>3</v>
      </c>
      <c r="B206">
        <v>5</v>
      </c>
      <c r="C206" s="2">
        <v>366</v>
      </c>
      <c r="D206">
        <v>201</v>
      </c>
      <c r="E206" s="2">
        <f t="shared" si="18"/>
        <v>4901.5632000000005</v>
      </c>
      <c r="F206" s="15">
        <f t="shared" si="19"/>
        <v>4904.0041000000001</v>
      </c>
      <c r="G206" s="15"/>
      <c r="H206" s="2"/>
    </row>
    <row r="207" spans="1:8" x14ac:dyDescent="0.2">
      <c r="A207" s="15">
        <v>3</v>
      </c>
      <c r="B207">
        <v>6</v>
      </c>
      <c r="C207" s="2">
        <v>367</v>
      </c>
      <c r="D207">
        <v>202</v>
      </c>
      <c r="E207" s="2">
        <f t="shared" si="18"/>
        <v>4918.8588</v>
      </c>
      <c r="F207" s="15">
        <f t="shared" si="19"/>
        <v>4921.3404</v>
      </c>
      <c r="G207" s="15"/>
      <c r="H207" s="2"/>
    </row>
    <row r="208" spans="1:8" x14ac:dyDescent="0.2">
      <c r="A208" s="15">
        <v>3</v>
      </c>
      <c r="B208">
        <v>7</v>
      </c>
      <c r="C208" s="2">
        <v>368</v>
      </c>
      <c r="D208">
        <v>203</v>
      </c>
      <c r="E208" s="2">
        <f t="shared" si="18"/>
        <v>4936.1867999999995</v>
      </c>
      <c r="F208" s="15">
        <f t="shared" si="19"/>
        <v>4938.7088999999996</v>
      </c>
      <c r="G208" s="15"/>
      <c r="H208" s="2"/>
    </row>
    <row r="209" spans="1:8" x14ac:dyDescent="0.2">
      <c r="A209" s="15">
        <v>3</v>
      </c>
      <c r="B209">
        <v>8</v>
      </c>
      <c r="C209" s="2">
        <v>369</v>
      </c>
      <c r="D209">
        <v>204</v>
      </c>
      <c r="E209" s="2">
        <f t="shared" si="18"/>
        <v>4953.5472</v>
      </c>
      <c r="F209" s="15">
        <f t="shared" si="19"/>
        <v>4956.1095999999998</v>
      </c>
      <c r="G209" s="15"/>
      <c r="H209" s="2"/>
    </row>
    <row r="210" spans="1:8" x14ac:dyDescent="0.2">
      <c r="A210" s="15">
        <v>3</v>
      </c>
      <c r="B210">
        <v>9</v>
      </c>
      <c r="C210" s="2">
        <v>370</v>
      </c>
      <c r="D210">
        <v>205</v>
      </c>
      <c r="E210" s="2">
        <f t="shared" si="18"/>
        <v>4970.9399999999996</v>
      </c>
      <c r="F210" s="15">
        <f t="shared" si="19"/>
        <v>4973.5424999999996</v>
      </c>
      <c r="G210" s="15"/>
      <c r="H210" s="2"/>
    </row>
    <row r="211" spans="1:8" x14ac:dyDescent="0.2">
      <c r="A211" s="15">
        <v>3</v>
      </c>
      <c r="B211">
        <v>10</v>
      </c>
      <c r="C211" s="2">
        <v>371</v>
      </c>
      <c r="D211">
        <v>206</v>
      </c>
      <c r="E211" s="2">
        <f t="shared" si="18"/>
        <v>4988.3652000000002</v>
      </c>
      <c r="F211" s="15">
        <f t="shared" si="19"/>
        <v>4991.0075999999999</v>
      </c>
      <c r="G211" s="15"/>
      <c r="H211" s="2"/>
    </row>
    <row r="212" spans="1:8" x14ac:dyDescent="0.2">
      <c r="A212" s="15">
        <v>3</v>
      </c>
      <c r="B212">
        <v>11</v>
      </c>
      <c r="C212" s="2">
        <v>372</v>
      </c>
      <c r="D212">
        <v>207</v>
      </c>
      <c r="E212" s="2">
        <f t="shared" si="18"/>
        <v>5005.8227999999999</v>
      </c>
      <c r="F212" s="15">
        <f t="shared" si="19"/>
        <v>5008.5048999999999</v>
      </c>
      <c r="G212" s="15"/>
      <c r="H212" s="2"/>
    </row>
    <row r="213" spans="1:8" x14ac:dyDescent="0.2">
      <c r="A213" s="15">
        <v>3</v>
      </c>
      <c r="B213">
        <v>12</v>
      </c>
      <c r="C213" s="2">
        <v>373</v>
      </c>
      <c r="D213">
        <v>208</v>
      </c>
      <c r="E213" s="2">
        <f t="shared" si="18"/>
        <v>5023.3127999999997</v>
      </c>
      <c r="F213" s="15">
        <f t="shared" si="19"/>
        <v>5026.0344000000005</v>
      </c>
      <c r="G213" s="15"/>
      <c r="H213" s="2"/>
    </row>
    <row r="214" spans="1:8" x14ac:dyDescent="0.2">
      <c r="A214" s="15">
        <v>3</v>
      </c>
      <c r="B214">
        <v>13</v>
      </c>
      <c r="C214" s="2">
        <v>374</v>
      </c>
      <c r="D214">
        <v>209</v>
      </c>
      <c r="E214" s="2">
        <f t="shared" si="18"/>
        <v>5040.8351999999995</v>
      </c>
      <c r="F214" s="15">
        <f t="shared" si="19"/>
        <v>5043.5960999999998</v>
      </c>
      <c r="G214" s="15"/>
      <c r="H214" s="2"/>
    </row>
    <row r="215" spans="1:8" x14ac:dyDescent="0.2">
      <c r="A215" s="15">
        <v>3</v>
      </c>
      <c r="B215">
        <v>14</v>
      </c>
      <c r="C215" s="2">
        <v>375</v>
      </c>
      <c r="D215">
        <v>210</v>
      </c>
      <c r="E215" s="2">
        <f t="shared" si="18"/>
        <v>5058.3899999999994</v>
      </c>
      <c r="F215" s="15">
        <f t="shared" si="19"/>
        <v>5061.1900000000005</v>
      </c>
      <c r="G215" s="15"/>
      <c r="H215" s="2"/>
    </row>
    <row r="216" spans="1:8" x14ac:dyDescent="0.2">
      <c r="A216" s="15">
        <v>3</v>
      </c>
      <c r="B216">
        <v>15</v>
      </c>
      <c r="C216" s="2">
        <v>376</v>
      </c>
      <c r="D216">
        <v>211</v>
      </c>
      <c r="E216" s="2">
        <f t="shared" si="18"/>
        <v>5075.9771999999994</v>
      </c>
      <c r="F216" s="15">
        <f t="shared" si="19"/>
        <v>5078.8161</v>
      </c>
      <c r="G216" s="15"/>
      <c r="H216" s="2"/>
    </row>
    <row r="217" spans="1:8" x14ac:dyDescent="0.2">
      <c r="A217" s="15">
        <v>3</v>
      </c>
      <c r="B217">
        <v>16</v>
      </c>
      <c r="C217" s="2">
        <v>377</v>
      </c>
      <c r="D217">
        <v>212</v>
      </c>
      <c r="E217" s="2">
        <f t="shared" si="18"/>
        <v>5093.5967999999993</v>
      </c>
      <c r="F217" s="15">
        <f t="shared" si="19"/>
        <v>5096.4744000000001</v>
      </c>
      <c r="G217" s="15"/>
      <c r="H217" s="2"/>
    </row>
    <row r="218" spans="1:8" x14ac:dyDescent="0.2">
      <c r="A218" s="15">
        <v>3</v>
      </c>
      <c r="B218">
        <v>17</v>
      </c>
      <c r="C218" s="2">
        <v>378</v>
      </c>
      <c r="D218">
        <v>213</v>
      </c>
      <c r="E218" s="2">
        <f t="shared" si="18"/>
        <v>5111.2488000000003</v>
      </c>
      <c r="F218" s="15">
        <f t="shared" si="19"/>
        <v>5114.1648999999998</v>
      </c>
      <c r="G218" s="15"/>
      <c r="H218" s="2"/>
    </row>
    <row r="219" spans="1:8" x14ac:dyDescent="0.2">
      <c r="A219" s="15">
        <v>3</v>
      </c>
      <c r="B219">
        <v>18</v>
      </c>
      <c r="C219" s="2">
        <v>379</v>
      </c>
      <c r="D219">
        <v>214</v>
      </c>
      <c r="E219" s="2">
        <f t="shared" si="18"/>
        <v>5128.9331999999995</v>
      </c>
      <c r="F219" s="15">
        <f t="shared" si="19"/>
        <v>5131.8876</v>
      </c>
      <c r="G219" s="15"/>
      <c r="H219" s="2"/>
    </row>
    <row r="220" spans="1:8" x14ac:dyDescent="0.2">
      <c r="A220" s="15">
        <v>3</v>
      </c>
      <c r="B220">
        <v>19</v>
      </c>
      <c r="C220" s="2">
        <v>380</v>
      </c>
      <c r="D220">
        <v>215</v>
      </c>
      <c r="E220" s="2">
        <f t="shared" si="18"/>
        <v>5146.6499999999996</v>
      </c>
      <c r="F220" s="15">
        <f t="shared" si="19"/>
        <v>5149.6424999999999</v>
      </c>
      <c r="G220" s="15"/>
      <c r="H220" s="2"/>
    </row>
    <row r="221" spans="1:8" x14ac:dyDescent="0.2">
      <c r="A221" s="15">
        <v>3</v>
      </c>
      <c r="B221">
        <v>20</v>
      </c>
      <c r="C221" s="2">
        <v>381</v>
      </c>
      <c r="D221">
        <v>216</v>
      </c>
      <c r="E221" s="2">
        <f t="shared" si="18"/>
        <v>5164.3991999999998</v>
      </c>
      <c r="F221" s="15">
        <f t="shared" si="19"/>
        <v>5167.4295999999995</v>
      </c>
      <c r="G221" s="15"/>
      <c r="H221" s="2"/>
    </row>
    <row r="222" spans="1:8" x14ac:dyDescent="0.2">
      <c r="A222" s="15">
        <v>3</v>
      </c>
      <c r="B222">
        <v>21</v>
      </c>
      <c r="C222" s="2">
        <v>382</v>
      </c>
      <c r="D222">
        <v>217</v>
      </c>
      <c r="E222" s="2">
        <f t="shared" si="18"/>
        <v>5182.1808000000001</v>
      </c>
      <c r="F222" s="15">
        <f t="shared" si="19"/>
        <v>5185.2489000000005</v>
      </c>
      <c r="G222" s="15"/>
      <c r="H222" s="2"/>
    </row>
    <row r="223" spans="1:8" x14ac:dyDescent="0.2">
      <c r="A223" s="15">
        <v>3</v>
      </c>
      <c r="B223">
        <v>22</v>
      </c>
      <c r="C223" s="2">
        <v>383</v>
      </c>
      <c r="D223">
        <v>218</v>
      </c>
      <c r="E223" s="2">
        <f t="shared" si="18"/>
        <v>5199.9948000000004</v>
      </c>
      <c r="F223" s="15">
        <f t="shared" si="19"/>
        <v>5203.1003999999994</v>
      </c>
      <c r="G223" s="15"/>
      <c r="H223" s="2"/>
    </row>
    <row r="224" spans="1:8" x14ac:dyDescent="0.2">
      <c r="A224" s="15">
        <v>3</v>
      </c>
      <c r="B224">
        <v>23</v>
      </c>
      <c r="C224" s="2">
        <v>384</v>
      </c>
      <c r="D224">
        <v>219</v>
      </c>
      <c r="E224" s="2">
        <f t="shared" si="18"/>
        <v>5217.8411999999998</v>
      </c>
      <c r="F224" s="15">
        <f t="shared" si="19"/>
        <v>5220.9840999999997</v>
      </c>
      <c r="G224" s="15"/>
      <c r="H224" s="2"/>
    </row>
    <row r="225" spans="1:8" x14ac:dyDescent="0.2">
      <c r="A225" s="15">
        <v>3</v>
      </c>
      <c r="B225">
        <v>24</v>
      </c>
      <c r="C225" s="2">
        <v>385</v>
      </c>
      <c r="D225">
        <v>220</v>
      </c>
      <c r="E225" s="2">
        <f t="shared" si="18"/>
        <v>5235.7199999999993</v>
      </c>
      <c r="F225" s="15">
        <f t="shared" si="19"/>
        <v>5238.8999999999996</v>
      </c>
      <c r="G225" s="15"/>
      <c r="H225" s="2"/>
    </row>
    <row r="226" spans="1:8" x14ac:dyDescent="0.2">
      <c r="A226" s="15">
        <v>3</v>
      </c>
      <c r="B226">
        <v>25</v>
      </c>
      <c r="C226" s="2">
        <v>386</v>
      </c>
      <c r="D226">
        <v>221</v>
      </c>
      <c r="E226" s="2">
        <f t="shared" si="18"/>
        <v>5253.6311999999998</v>
      </c>
      <c r="F226" s="15">
        <f t="shared" si="19"/>
        <v>5256.8481000000002</v>
      </c>
      <c r="G226" s="15"/>
      <c r="H226" s="2"/>
    </row>
    <row r="227" spans="1:8" x14ac:dyDescent="0.2">
      <c r="A227" s="15">
        <v>3</v>
      </c>
      <c r="B227">
        <v>26</v>
      </c>
      <c r="C227" s="2">
        <v>387</v>
      </c>
      <c r="D227">
        <v>222</v>
      </c>
      <c r="E227" s="2">
        <f t="shared" si="18"/>
        <v>5271.5748000000003</v>
      </c>
      <c r="F227" s="15">
        <f t="shared" si="19"/>
        <v>5274.8284000000003</v>
      </c>
      <c r="G227" s="15"/>
      <c r="H227" s="2"/>
    </row>
    <row r="228" spans="1:8" x14ac:dyDescent="0.2">
      <c r="A228" s="15">
        <v>3</v>
      </c>
      <c r="B228">
        <v>27</v>
      </c>
      <c r="C228" s="2">
        <v>388</v>
      </c>
      <c r="D228">
        <v>223</v>
      </c>
      <c r="E228" s="2">
        <f t="shared" si="18"/>
        <v>5289.5507999999991</v>
      </c>
      <c r="F228" s="15">
        <f t="shared" si="19"/>
        <v>5292.8409000000001</v>
      </c>
      <c r="G228" s="15"/>
      <c r="H228" s="2"/>
    </row>
    <row r="229" spans="1:8" x14ac:dyDescent="0.2">
      <c r="A229" s="15">
        <v>3</v>
      </c>
      <c r="B229">
        <v>28</v>
      </c>
      <c r="C229" s="2">
        <v>389</v>
      </c>
      <c r="D229">
        <v>224</v>
      </c>
      <c r="E229" s="2">
        <f t="shared" si="18"/>
        <v>5307.5591999999997</v>
      </c>
      <c r="F229" s="15">
        <f t="shared" si="19"/>
        <v>5310.8855999999996</v>
      </c>
      <c r="G229" s="15"/>
      <c r="H229" s="2"/>
    </row>
    <row r="230" spans="1:8" x14ac:dyDescent="0.2">
      <c r="A230" s="15">
        <v>3</v>
      </c>
      <c r="B230">
        <v>29</v>
      </c>
      <c r="C230" s="2">
        <v>390</v>
      </c>
      <c r="D230">
        <v>225</v>
      </c>
      <c r="E230" s="2">
        <f t="shared" si="18"/>
        <v>5325.6</v>
      </c>
      <c r="F230" s="15">
        <f t="shared" si="19"/>
        <v>5328.9624999999996</v>
      </c>
      <c r="G230" s="15"/>
      <c r="H230" s="2"/>
    </row>
    <row r="231" spans="1:8" x14ac:dyDescent="0.2">
      <c r="A231" s="15">
        <v>3</v>
      </c>
      <c r="B231">
        <v>30</v>
      </c>
      <c r="C231" s="2">
        <v>391</v>
      </c>
      <c r="D231">
        <v>226</v>
      </c>
      <c r="E231" s="2">
        <f t="shared" si="18"/>
        <v>5343.6732000000002</v>
      </c>
      <c r="F231" s="15">
        <f t="shared" si="19"/>
        <v>5347.0715999999993</v>
      </c>
      <c r="G231" s="15"/>
      <c r="H231" s="2"/>
    </row>
    <row r="232" spans="1:8" x14ac:dyDescent="0.2">
      <c r="A232" s="15">
        <v>3</v>
      </c>
      <c r="B232">
        <v>31</v>
      </c>
      <c r="C232" s="2">
        <v>392</v>
      </c>
      <c r="D232">
        <v>227</v>
      </c>
      <c r="E232" s="2">
        <f t="shared" si="18"/>
        <v>5361.7788</v>
      </c>
      <c r="F232" s="15">
        <f t="shared" si="19"/>
        <v>5365.2129000000004</v>
      </c>
      <c r="G232" s="15"/>
      <c r="H232" s="2"/>
    </row>
    <row r="233" spans="1:8" x14ac:dyDescent="0.2">
      <c r="A233" s="15">
        <v>3</v>
      </c>
      <c r="B233">
        <v>32</v>
      </c>
      <c r="C233" s="2">
        <v>393</v>
      </c>
      <c r="D233">
        <v>228</v>
      </c>
      <c r="E233" s="2">
        <f t="shared" si="18"/>
        <v>5379.9167999999991</v>
      </c>
      <c r="F233" s="15">
        <f t="shared" si="19"/>
        <v>5383.3863999999994</v>
      </c>
      <c r="G233" s="15"/>
      <c r="H233" s="2"/>
    </row>
    <row r="234" spans="1:8" x14ac:dyDescent="0.2">
      <c r="A234" s="15">
        <v>3</v>
      </c>
      <c r="B234">
        <v>33</v>
      </c>
      <c r="C234" s="2">
        <v>394</v>
      </c>
      <c r="D234">
        <v>229</v>
      </c>
      <c r="E234" s="2">
        <f t="shared" si="18"/>
        <v>5398.0871999999999</v>
      </c>
      <c r="F234" s="15">
        <f t="shared" si="19"/>
        <v>5401.5920999999998</v>
      </c>
      <c r="G234" s="15"/>
      <c r="H234" s="2"/>
    </row>
    <row r="235" spans="1:8" x14ac:dyDescent="0.2">
      <c r="A235" s="15">
        <v>3</v>
      </c>
      <c r="B235">
        <v>34</v>
      </c>
      <c r="C235" s="2">
        <v>395</v>
      </c>
      <c r="D235">
        <v>230</v>
      </c>
      <c r="E235" s="2">
        <f t="shared" si="18"/>
        <v>5416.29</v>
      </c>
      <c r="F235" s="15">
        <f t="shared" si="19"/>
        <v>5419.83</v>
      </c>
      <c r="G235" s="15"/>
      <c r="H235" s="2"/>
    </row>
    <row r="236" spans="1:8" x14ac:dyDescent="0.2">
      <c r="A236" s="15">
        <v>3</v>
      </c>
      <c r="B236">
        <v>35</v>
      </c>
      <c r="C236" s="2">
        <v>396</v>
      </c>
      <c r="D236">
        <v>231</v>
      </c>
      <c r="E236" s="2">
        <f t="shared" si="18"/>
        <v>5434.5252</v>
      </c>
      <c r="F236" s="15">
        <f t="shared" si="19"/>
        <v>5438.1000999999997</v>
      </c>
      <c r="G236" s="15"/>
      <c r="H236" s="2"/>
    </row>
    <row r="237" spans="1:8" x14ac:dyDescent="0.2">
      <c r="A237" s="15">
        <v>3</v>
      </c>
      <c r="B237">
        <v>36</v>
      </c>
      <c r="C237" s="2">
        <v>397</v>
      </c>
      <c r="D237">
        <v>232</v>
      </c>
      <c r="E237" s="2">
        <f t="shared" si="18"/>
        <v>5452.7928000000002</v>
      </c>
      <c r="F237" s="15">
        <f t="shared" si="19"/>
        <v>5456.4024000000009</v>
      </c>
      <c r="G237" s="15"/>
      <c r="H237" s="2"/>
    </row>
    <row r="238" spans="1:8" x14ac:dyDescent="0.2">
      <c r="A238" s="15">
        <v>3</v>
      </c>
      <c r="B238">
        <v>37</v>
      </c>
      <c r="C238" s="2">
        <v>398</v>
      </c>
      <c r="D238">
        <v>233</v>
      </c>
      <c r="E238" s="2">
        <f t="shared" si="18"/>
        <v>5471.0928000000004</v>
      </c>
      <c r="F238" s="15">
        <f t="shared" si="19"/>
        <v>5474.7368999999999</v>
      </c>
      <c r="G238" s="15"/>
      <c r="H238" s="2"/>
    </row>
    <row r="239" spans="1:8" x14ac:dyDescent="0.2">
      <c r="A239" s="15">
        <v>3</v>
      </c>
      <c r="B239">
        <v>38</v>
      </c>
      <c r="C239" s="2">
        <v>399</v>
      </c>
      <c r="D239">
        <v>234</v>
      </c>
      <c r="E239" s="2">
        <f t="shared" si="18"/>
        <v>5489.4251999999997</v>
      </c>
      <c r="F239" s="15">
        <f t="shared" si="19"/>
        <v>5493.1036000000004</v>
      </c>
      <c r="G239" s="15"/>
      <c r="H239" s="2"/>
    </row>
    <row r="240" spans="1:8" x14ac:dyDescent="0.2">
      <c r="A240" s="15">
        <v>3</v>
      </c>
      <c r="B240">
        <v>39</v>
      </c>
      <c r="C240" s="2">
        <v>400</v>
      </c>
      <c r="D240">
        <v>235</v>
      </c>
      <c r="E240" s="2">
        <f t="shared" si="18"/>
        <v>5507.79</v>
      </c>
      <c r="F240" s="15">
        <f t="shared" si="19"/>
        <v>5511.5025000000005</v>
      </c>
      <c r="G240" s="15"/>
      <c r="H240" s="2"/>
    </row>
    <row r="241" spans="1:8" x14ac:dyDescent="0.2">
      <c r="A241" s="15">
        <v>3</v>
      </c>
      <c r="B241">
        <v>40</v>
      </c>
      <c r="C241" s="2">
        <v>401</v>
      </c>
      <c r="D241">
        <v>236</v>
      </c>
      <c r="E241" s="2">
        <f t="shared" si="18"/>
        <v>5526.1872000000003</v>
      </c>
      <c r="F241" s="15">
        <f t="shared" si="19"/>
        <v>5529.9336000000003</v>
      </c>
      <c r="G241" s="15"/>
      <c r="H241" s="2"/>
    </row>
    <row r="242" spans="1:8" x14ac:dyDescent="0.2">
      <c r="A242" s="15">
        <v>3</v>
      </c>
      <c r="B242">
        <v>41</v>
      </c>
      <c r="C242" s="2">
        <v>402</v>
      </c>
      <c r="D242">
        <v>237</v>
      </c>
      <c r="E242" s="2">
        <f t="shared" si="18"/>
        <v>5544.6167999999998</v>
      </c>
      <c r="F242" s="15">
        <f t="shared" si="19"/>
        <v>5548.3968999999997</v>
      </c>
      <c r="G242" s="15"/>
      <c r="H242" s="2"/>
    </row>
    <row r="243" spans="1:8" x14ac:dyDescent="0.2">
      <c r="A243" s="15">
        <v>3</v>
      </c>
      <c r="B243">
        <v>42</v>
      </c>
      <c r="C243" s="2">
        <v>403</v>
      </c>
      <c r="D243">
        <v>238</v>
      </c>
      <c r="E243" s="2">
        <f t="shared" si="18"/>
        <v>5563.0787999999993</v>
      </c>
      <c r="F243" s="15">
        <f t="shared" si="19"/>
        <v>5566.8924000000006</v>
      </c>
      <c r="G243" s="15"/>
      <c r="H243" s="2"/>
    </row>
    <row r="244" spans="1:8" x14ac:dyDescent="0.2">
      <c r="A244" s="15">
        <v>3</v>
      </c>
      <c r="B244">
        <v>43</v>
      </c>
      <c r="C244" s="2">
        <v>404</v>
      </c>
      <c r="D244">
        <v>239</v>
      </c>
      <c r="E244" s="2">
        <f t="shared" si="18"/>
        <v>5581.5731999999998</v>
      </c>
      <c r="F244" s="15">
        <f t="shared" si="19"/>
        <v>5585.4200999999994</v>
      </c>
      <c r="G244" s="15"/>
      <c r="H244" s="2"/>
    </row>
    <row r="245" spans="1:8" x14ac:dyDescent="0.2">
      <c r="A245" s="15">
        <v>3</v>
      </c>
      <c r="B245">
        <v>44</v>
      </c>
      <c r="C245" s="2">
        <v>405</v>
      </c>
      <c r="D245">
        <v>240</v>
      </c>
      <c r="E245" s="2">
        <f t="shared" si="18"/>
        <v>5600.1</v>
      </c>
      <c r="F245" s="15">
        <f t="shared" si="19"/>
        <v>5603.98</v>
      </c>
      <c r="G245" s="15"/>
      <c r="H245" s="2"/>
    </row>
    <row r="246" spans="1:8" x14ac:dyDescent="0.2">
      <c r="A246" s="15">
        <v>3</v>
      </c>
      <c r="B246">
        <v>45</v>
      </c>
      <c r="C246" s="2">
        <v>406</v>
      </c>
      <c r="D246">
        <v>241</v>
      </c>
      <c r="E246" s="2">
        <f t="shared" si="18"/>
        <v>5618.6592000000001</v>
      </c>
      <c r="F246" s="15">
        <f t="shared" si="19"/>
        <v>5622.5721000000003</v>
      </c>
      <c r="G246" s="15"/>
      <c r="H246" s="2"/>
    </row>
    <row r="247" spans="1:8" x14ac:dyDescent="0.2">
      <c r="A247" s="15">
        <v>3</v>
      </c>
      <c r="B247">
        <v>46</v>
      </c>
      <c r="C247" s="2">
        <v>407</v>
      </c>
      <c r="D247">
        <v>242</v>
      </c>
      <c r="E247" s="2">
        <f t="shared" si="18"/>
        <v>5637.2507999999998</v>
      </c>
      <c r="F247" s="15">
        <f t="shared" si="19"/>
        <v>5641.1964000000007</v>
      </c>
      <c r="G247" s="15"/>
      <c r="H247" s="2"/>
    </row>
    <row r="248" spans="1:8" x14ac:dyDescent="0.2">
      <c r="A248" s="15">
        <v>3</v>
      </c>
      <c r="B248">
        <v>47</v>
      </c>
      <c r="C248" s="2">
        <v>408</v>
      </c>
      <c r="D248">
        <v>243</v>
      </c>
      <c r="E248" s="2">
        <f t="shared" si="18"/>
        <v>5655.8747999999996</v>
      </c>
      <c r="F248" s="15">
        <f t="shared" si="19"/>
        <v>5659.8528999999999</v>
      </c>
      <c r="G248" s="15"/>
      <c r="H248" s="2"/>
    </row>
    <row r="249" spans="1:8" x14ac:dyDescent="0.2">
      <c r="A249" s="15">
        <v>3</v>
      </c>
      <c r="B249">
        <v>48</v>
      </c>
      <c r="C249" s="2">
        <v>409</v>
      </c>
      <c r="D249">
        <v>244</v>
      </c>
      <c r="E249" s="2">
        <f t="shared" si="18"/>
        <v>5674.5311999999994</v>
      </c>
      <c r="F249" s="15">
        <f t="shared" si="19"/>
        <v>5678.5416000000005</v>
      </c>
      <c r="G249" s="15"/>
      <c r="H249" s="2"/>
    </row>
    <row r="250" spans="1:8" x14ac:dyDescent="0.2">
      <c r="A250" s="15">
        <v>3</v>
      </c>
      <c r="B250">
        <v>49</v>
      </c>
      <c r="C250" s="2">
        <v>410</v>
      </c>
      <c r="D250">
        <v>245</v>
      </c>
      <c r="E250" s="2">
        <f t="shared" si="18"/>
        <v>5693.2199999999993</v>
      </c>
      <c r="F250" s="15">
        <f t="shared" si="19"/>
        <v>5697.2625000000007</v>
      </c>
      <c r="G250" s="15"/>
      <c r="H250" s="2"/>
    </row>
    <row r="251" spans="1:8" x14ac:dyDescent="0.2">
      <c r="A251" s="15">
        <v>3</v>
      </c>
      <c r="B251">
        <v>50</v>
      </c>
      <c r="C251" s="2">
        <v>411</v>
      </c>
      <c r="D251">
        <v>246</v>
      </c>
      <c r="E251" s="2">
        <f t="shared" si="18"/>
        <v>5711.9411999999993</v>
      </c>
      <c r="F251" s="15">
        <f t="shared" si="19"/>
        <v>5716.0156000000006</v>
      </c>
      <c r="G251" s="15"/>
      <c r="H251" s="2"/>
    </row>
    <row r="252" spans="1:8" x14ac:dyDescent="0.2">
      <c r="A252" s="15">
        <v>3</v>
      </c>
      <c r="B252">
        <v>51</v>
      </c>
      <c r="C252" s="2">
        <v>412</v>
      </c>
      <c r="D252">
        <v>247</v>
      </c>
      <c r="E252" s="2">
        <f t="shared" si="18"/>
        <v>5730.6948000000002</v>
      </c>
      <c r="F252" s="15">
        <f t="shared" si="19"/>
        <v>5734.8009000000002</v>
      </c>
      <c r="G252" s="15"/>
      <c r="H252" s="2"/>
    </row>
    <row r="253" spans="1:8" x14ac:dyDescent="0.2">
      <c r="A253" s="15">
        <v>3</v>
      </c>
      <c r="B253">
        <v>52</v>
      </c>
      <c r="C253" s="2">
        <v>413</v>
      </c>
      <c r="D253">
        <v>248</v>
      </c>
      <c r="E253" s="2">
        <f t="shared" si="18"/>
        <v>5749.4807999999994</v>
      </c>
      <c r="F253" s="15">
        <f t="shared" si="19"/>
        <v>5753.6183999999994</v>
      </c>
      <c r="G253" s="15"/>
      <c r="H253" s="2"/>
    </row>
    <row r="254" spans="1:8" x14ac:dyDescent="0.2">
      <c r="A254" s="15">
        <v>3</v>
      </c>
      <c r="B254">
        <v>53</v>
      </c>
      <c r="C254" s="2">
        <v>414</v>
      </c>
      <c r="D254">
        <v>249</v>
      </c>
      <c r="E254" s="2">
        <f t="shared" si="18"/>
        <v>5768.2991999999995</v>
      </c>
      <c r="F254" s="15">
        <f t="shared" si="19"/>
        <v>5772.4681</v>
      </c>
      <c r="G254" s="15"/>
      <c r="H254" s="2"/>
    </row>
    <row r="255" spans="1:8" x14ac:dyDescent="0.2">
      <c r="A255" s="15">
        <v>3</v>
      </c>
      <c r="B255">
        <v>54</v>
      </c>
      <c r="C255" s="2">
        <v>415</v>
      </c>
      <c r="D255">
        <v>250</v>
      </c>
      <c r="E255" s="2">
        <f t="shared" si="18"/>
        <v>5787.15</v>
      </c>
      <c r="F255" s="15">
        <f t="shared" si="19"/>
        <v>5791.35</v>
      </c>
      <c r="G255" s="15"/>
      <c r="H255" s="2"/>
    </row>
    <row r="256" spans="1:8" x14ac:dyDescent="0.2">
      <c r="A256" s="15">
        <v>3</v>
      </c>
      <c r="B256">
        <v>55</v>
      </c>
      <c r="C256" s="2">
        <v>416</v>
      </c>
      <c r="D256">
        <v>251</v>
      </c>
      <c r="E256" s="2">
        <f t="shared" si="18"/>
        <v>5806.0331999999999</v>
      </c>
      <c r="F256" s="15">
        <f t="shared" si="19"/>
        <v>5810.2641000000003</v>
      </c>
      <c r="G256" s="15"/>
      <c r="H256" s="2"/>
    </row>
    <row r="257" spans="1:8" x14ac:dyDescent="0.2">
      <c r="A257" s="15">
        <v>3</v>
      </c>
      <c r="B257">
        <v>56</v>
      </c>
      <c r="C257" s="2">
        <v>417</v>
      </c>
      <c r="D257">
        <v>252</v>
      </c>
      <c r="E257" s="2">
        <f t="shared" si="18"/>
        <v>5824.9488000000001</v>
      </c>
      <c r="F257" s="15">
        <f t="shared" si="19"/>
        <v>5829.2103999999999</v>
      </c>
      <c r="G257" s="15"/>
      <c r="H257" s="2"/>
    </row>
    <row r="258" spans="1:8" x14ac:dyDescent="0.2">
      <c r="A258" s="15">
        <v>3</v>
      </c>
      <c r="B258">
        <v>57</v>
      </c>
      <c r="C258" s="2">
        <v>418</v>
      </c>
      <c r="D258">
        <v>253</v>
      </c>
      <c r="E258" s="2">
        <f t="shared" si="18"/>
        <v>5843.8968000000004</v>
      </c>
      <c r="F258" s="15">
        <f t="shared" si="19"/>
        <v>5848.1889000000001</v>
      </c>
      <c r="G258" s="15"/>
      <c r="H258" s="2"/>
    </row>
    <row r="259" spans="1:8" x14ac:dyDescent="0.2">
      <c r="A259" s="15">
        <v>3</v>
      </c>
      <c r="B259">
        <v>58</v>
      </c>
      <c r="C259" s="2">
        <v>419</v>
      </c>
      <c r="D259">
        <v>254</v>
      </c>
      <c r="E259" s="2">
        <f t="shared" si="18"/>
        <v>5862.8771999999999</v>
      </c>
      <c r="F259" s="15">
        <f t="shared" si="19"/>
        <v>5867.1995999999999</v>
      </c>
      <c r="G259" s="15"/>
      <c r="H259" s="2"/>
    </row>
    <row r="260" spans="1:8" x14ac:dyDescent="0.2">
      <c r="A260" s="15">
        <v>3</v>
      </c>
      <c r="B260">
        <v>59</v>
      </c>
      <c r="C260" s="2">
        <v>420</v>
      </c>
      <c r="D260">
        <v>255</v>
      </c>
      <c r="E260" s="2">
        <f t="shared" si="18"/>
        <v>5881.8899999999994</v>
      </c>
      <c r="F260" s="15">
        <f t="shared" si="19"/>
        <v>5886.2425000000003</v>
      </c>
      <c r="G260" s="15"/>
      <c r="H260" s="2"/>
    </row>
    <row r="261" spans="1:8" x14ac:dyDescent="0.2">
      <c r="A261" s="15">
        <v>3</v>
      </c>
      <c r="B261">
        <v>60</v>
      </c>
      <c r="C261" s="2">
        <v>421</v>
      </c>
      <c r="D261">
        <v>256</v>
      </c>
      <c r="E261" s="2">
        <f t="shared" ref="E261:E324" si="20" xml:space="preserve"> 0.0162*D261^2 + 10.767*D261 + 2082.9</f>
        <v>5900.9351999999999</v>
      </c>
      <c r="F261" s="15">
        <f t="shared" si="19"/>
        <v>5905.3176000000003</v>
      </c>
      <c r="G261" s="15"/>
      <c r="H261" s="2"/>
    </row>
    <row r="262" spans="1:8" x14ac:dyDescent="0.2">
      <c r="A262" s="15">
        <v>3</v>
      </c>
      <c r="B262">
        <v>61</v>
      </c>
      <c r="C262" s="2">
        <v>422</v>
      </c>
      <c r="D262">
        <v>257</v>
      </c>
      <c r="E262" s="2">
        <f t="shared" si="20"/>
        <v>5920.0128000000004</v>
      </c>
      <c r="F262" s="15">
        <f t="shared" ref="F262:F325" si="21" xml:space="preserve"> 0.0161*D262^2 + 10.848*D262 + 2073.1</f>
        <v>5924.4249</v>
      </c>
      <c r="G262" s="15"/>
      <c r="H262" s="2"/>
    </row>
    <row r="263" spans="1:8" x14ac:dyDescent="0.2">
      <c r="A263" s="15">
        <v>3</v>
      </c>
      <c r="B263">
        <v>62</v>
      </c>
      <c r="C263" s="2">
        <v>423</v>
      </c>
      <c r="D263">
        <v>258</v>
      </c>
      <c r="E263" s="2">
        <f t="shared" si="20"/>
        <v>5939.1228000000001</v>
      </c>
      <c r="F263" s="15">
        <f t="shared" si="21"/>
        <v>5943.5643999999993</v>
      </c>
      <c r="G263" s="15"/>
      <c r="H263" s="2"/>
    </row>
    <row r="264" spans="1:8" x14ac:dyDescent="0.2">
      <c r="A264" s="15">
        <v>3</v>
      </c>
      <c r="B264">
        <v>63</v>
      </c>
      <c r="C264" s="2">
        <v>424</v>
      </c>
      <c r="D264">
        <v>259</v>
      </c>
      <c r="E264" s="2">
        <f t="shared" si="20"/>
        <v>5958.2651999999998</v>
      </c>
      <c r="F264" s="15">
        <f t="shared" si="21"/>
        <v>5962.7361000000001</v>
      </c>
      <c r="G264" s="15"/>
      <c r="H264" s="2"/>
    </row>
    <row r="265" spans="1:8" x14ac:dyDescent="0.2">
      <c r="A265" s="15">
        <v>3</v>
      </c>
      <c r="B265">
        <v>64</v>
      </c>
      <c r="C265" s="2">
        <v>425</v>
      </c>
      <c r="D265">
        <v>260</v>
      </c>
      <c r="E265" s="2">
        <f t="shared" si="20"/>
        <v>5977.4400000000005</v>
      </c>
      <c r="F265" s="15">
        <f t="shared" si="21"/>
        <v>5981.9400000000005</v>
      </c>
      <c r="G265" s="15"/>
      <c r="H265" s="2"/>
    </row>
    <row r="266" spans="1:8" x14ac:dyDescent="0.2">
      <c r="A266" s="15">
        <v>3</v>
      </c>
      <c r="B266">
        <v>65</v>
      </c>
      <c r="C266" s="2">
        <v>426</v>
      </c>
      <c r="D266">
        <v>261</v>
      </c>
      <c r="E266" s="2">
        <f t="shared" si="20"/>
        <v>5996.6471999999994</v>
      </c>
      <c r="F266" s="15">
        <f t="shared" si="21"/>
        <v>6001.1761000000006</v>
      </c>
      <c r="G266" s="15"/>
      <c r="H266" s="2"/>
    </row>
    <row r="267" spans="1:8" x14ac:dyDescent="0.2">
      <c r="A267" s="15">
        <v>3</v>
      </c>
      <c r="B267">
        <v>66</v>
      </c>
      <c r="C267" s="2">
        <v>427</v>
      </c>
      <c r="D267">
        <v>262</v>
      </c>
      <c r="E267" s="2">
        <f t="shared" si="20"/>
        <v>6015.8868000000002</v>
      </c>
      <c r="F267" s="15">
        <f t="shared" si="21"/>
        <v>6020.4444000000003</v>
      </c>
      <c r="G267" s="15"/>
      <c r="H267" s="2"/>
    </row>
    <row r="268" spans="1:8" x14ac:dyDescent="0.2">
      <c r="A268" s="15">
        <v>3</v>
      </c>
      <c r="B268">
        <v>67</v>
      </c>
      <c r="C268" s="2">
        <v>428</v>
      </c>
      <c r="D268">
        <v>263</v>
      </c>
      <c r="E268" s="2">
        <f t="shared" si="20"/>
        <v>6035.1587999999992</v>
      </c>
      <c r="F268" s="15">
        <f t="shared" si="21"/>
        <v>6039.7448999999997</v>
      </c>
      <c r="G268" s="15"/>
      <c r="H268" s="2"/>
    </row>
    <row r="269" spans="1:8" x14ac:dyDescent="0.2">
      <c r="A269" s="15">
        <v>3</v>
      </c>
      <c r="B269">
        <v>68</v>
      </c>
      <c r="C269" s="2">
        <v>429</v>
      </c>
      <c r="D269">
        <v>264</v>
      </c>
      <c r="E269" s="2">
        <f t="shared" si="20"/>
        <v>6054.4632000000001</v>
      </c>
      <c r="F269" s="15">
        <f t="shared" si="21"/>
        <v>6059.0776000000005</v>
      </c>
      <c r="G269" s="15"/>
      <c r="H269" s="2"/>
    </row>
    <row r="270" spans="1:8" x14ac:dyDescent="0.2">
      <c r="A270" s="15">
        <v>3</v>
      </c>
      <c r="B270">
        <v>69</v>
      </c>
      <c r="C270" s="2">
        <v>430</v>
      </c>
      <c r="D270">
        <v>265</v>
      </c>
      <c r="E270" s="2">
        <f t="shared" si="20"/>
        <v>6073.7999999999993</v>
      </c>
      <c r="F270" s="15">
        <f t="shared" si="21"/>
        <v>6078.4425000000001</v>
      </c>
      <c r="G270" s="15"/>
      <c r="H270" s="2"/>
    </row>
    <row r="271" spans="1:8" x14ac:dyDescent="0.2">
      <c r="A271" s="15">
        <v>3</v>
      </c>
      <c r="B271">
        <v>70</v>
      </c>
      <c r="C271" s="2">
        <v>431</v>
      </c>
      <c r="D271">
        <v>266</v>
      </c>
      <c r="E271" s="2">
        <f t="shared" si="20"/>
        <v>6093.1692000000003</v>
      </c>
      <c r="F271" s="15">
        <f t="shared" si="21"/>
        <v>6097.8395999999993</v>
      </c>
      <c r="G271" s="15"/>
      <c r="H271" s="2"/>
    </row>
    <row r="272" spans="1:8" x14ac:dyDescent="0.2">
      <c r="A272" s="15">
        <v>3</v>
      </c>
      <c r="B272">
        <v>71</v>
      </c>
      <c r="C272" s="2">
        <v>432</v>
      </c>
      <c r="D272">
        <v>267</v>
      </c>
      <c r="E272" s="2">
        <f t="shared" si="20"/>
        <v>6112.5707999999995</v>
      </c>
      <c r="F272" s="15">
        <f t="shared" si="21"/>
        <v>6117.2689</v>
      </c>
      <c r="G272" s="15"/>
      <c r="H272" s="2"/>
    </row>
    <row r="273" spans="1:8" x14ac:dyDescent="0.2">
      <c r="A273" s="15">
        <v>3</v>
      </c>
      <c r="B273">
        <v>72</v>
      </c>
      <c r="C273" s="2">
        <v>433</v>
      </c>
      <c r="D273">
        <v>268</v>
      </c>
      <c r="E273" s="2">
        <f t="shared" si="20"/>
        <v>6132.0048000000006</v>
      </c>
      <c r="F273" s="15">
        <f t="shared" si="21"/>
        <v>6136.7304000000004</v>
      </c>
      <c r="G273" s="15"/>
      <c r="H273" s="2"/>
    </row>
    <row r="274" spans="1:8" x14ac:dyDescent="0.2">
      <c r="A274" s="15">
        <v>3</v>
      </c>
      <c r="B274">
        <v>73</v>
      </c>
      <c r="C274" s="2">
        <v>434</v>
      </c>
      <c r="D274">
        <v>269</v>
      </c>
      <c r="E274" s="2">
        <f t="shared" si="20"/>
        <v>6151.4712</v>
      </c>
      <c r="F274" s="15">
        <f t="shared" si="21"/>
        <v>6156.2240999999995</v>
      </c>
      <c r="G274" s="15"/>
      <c r="H274" s="2"/>
    </row>
    <row r="275" spans="1:8" x14ac:dyDescent="0.2">
      <c r="A275" s="15">
        <v>3</v>
      </c>
      <c r="B275">
        <v>74</v>
      </c>
      <c r="C275" s="2">
        <v>435</v>
      </c>
      <c r="D275">
        <v>270</v>
      </c>
      <c r="E275" s="2">
        <f t="shared" si="20"/>
        <v>6170.9699999999993</v>
      </c>
      <c r="F275" s="15">
        <f t="shared" si="21"/>
        <v>6175.75</v>
      </c>
      <c r="G275" s="15"/>
      <c r="H275" s="2"/>
    </row>
    <row r="276" spans="1:8" x14ac:dyDescent="0.2">
      <c r="A276" s="15">
        <v>3</v>
      </c>
      <c r="B276">
        <v>75</v>
      </c>
      <c r="C276" s="2">
        <v>436</v>
      </c>
      <c r="D276">
        <v>271</v>
      </c>
      <c r="E276" s="2">
        <f t="shared" si="20"/>
        <v>6190.5012000000006</v>
      </c>
      <c r="F276" s="15">
        <f t="shared" si="21"/>
        <v>6195.3081000000002</v>
      </c>
      <c r="G276" s="15"/>
      <c r="H276" s="2"/>
    </row>
    <row r="277" spans="1:8" x14ac:dyDescent="0.2">
      <c r="A277" s="15">
        <v>3</v>
      </c>
      <c r="B277">
        <v>76</v>
      </c>
      <c r="C277" s="2">
        <v>437</v>
      </c>
      <c r="D277">
        <v>272</v>
      </c>
      <c r="E277" s="2">
        <f t="shared" si="20"/>
        <v>6210.0648000000001</v>
      </c>
      <c r="F277" s="15">
        <f t="shared" si="21"/>
        <v>6214.8984</v>
      </c>
      <c r="G277" s="15"/>
      <c r="H277" s="2"/>
    </row>
    <row r="278" spans="1:8" x14ac:dyDescent="0.2">
      <c r="A278" s="15">
        <v>3</v>
      </c>
      <c r="B278">
        <v>77</v>
      </c>
      <c r="C278" s="2">
        <v>438</v>
      </c>
      <c r="D278">
        <v>273</v>
      </c>
      <c r="E278" s="2">
        <f t="shared" si="20"/>
        <v>6229.6607999999997</v>
      </c>
      <c r="F278" s="15">
        <f t="shared" si="21"/>
        <v>6234.5208999999995</v>
      </c>
      <c r="G278" s="15"/>
      <c r="H278" s="2"/>
    </row>
    <row r="279" spans="1:8" x14ac:dyDescent="0.2">
      <c r="A279" s="15">
        <v>3</v>
      </c>
      <c r="B279">
        <v>78</v>
      </c>
      <c r="C279" s="2">
        <v>439</v>
      </c>
      <c r="D279">
        <v>274</v>
      </c>
      <c r="E279" s="2">
        <f t="shared" si="20"/>
        <v>6249.2891999999993</v>
      </c>
      <c r="F279" s="15">
        <f t="shared" si="21"/>
        <v>6254.1756000000005</v>
      </c>
      <c r="G279" s="15"/>
      <c r="H279" s="2"/>
    </row>
    <row r="280" spans="1:8" x14ac:dyDescent="0.2">
      <c r="A280" s="15">
        <v>3</v>
      </c>
      <c r="B280">
        <v>79</v>
      </c>
      <c r="C280" s="2">
        <v>440</v>
      </c>
      <c r="D280">
        <v>275</v>
      </c>
      <c r="E280" s="2">
        <f t="shared" si="20"/>
        <v>6268.9499999999989</v>
      </c>
      <c r="F280" s="15">
        <f t="shared" si="21"/>
        <v>6273.8625000000011</v>
      </c>
      <c r="G280" s="15"/>
      <c r="H280" s="2"/>
    </row>
    <row r="281" spans="1:8" x14ac:dyDescent="0.2">
      <c r="A281" s="15">
        <v>3</v>
      </c>
      <c r="B281">
        <v>80</v>
      </c>
      <c r="C281" s="2">
        <v>441</v>
      </c>
      <c r="D281">
        <v>276</v>
      </c>
      <c r="E281" s="2">
        <f t="shared" si="20"/>
        <v>6288.6432000000004</v>
      </c>
      <c r="F281" s="15">
        <f t="shared" si="21"/>
        <v>6293.5815999999995</v>
      </c>
      <c r="G281" s="15"/>
      <c r="H281" s="2"/>
    </row>
    <row r="282" spans="1:8" x14ac:dyDescent="0.2">
      <c r="A282" s="15">
        <v>3</v>
      </c>
      <c r="B282">
        <v>81</v>
      </c>
      <c r="C282" s="2">
        <v>442</v>
      </c>
      <c r="D282">
        <v>277</v>
      </c>
      <c r="E282" s="2">
        <f t="shared" si="20"/>
        <v>6308.3688000000002</v>
      </c>
      <c r="F282" s="15">
        <f t="shared" si="21"/>
        <v>6313.3328999999994</v>
      </c>
      <c r="G282" s="15"/>
      <c r="H282" s="2"/>
    </row>
    <row r="283" spans="1:8" x14ac:dyDescent="0.2">
      <c r="A283" s="15">
        <v>3</v>
      </c>
      <c r="B283">
        <v>82</v>
      </c>
      <c r="C283" s="2">
        <v>443</v>
      </c>
      <c r="D283">
        <v>278</v>
      </c>
      <c r="E283" s="2">
        <f t="shared" si="20"/>
        <v>6328.1268</v>
      </c>
      <c r="F283" s="15">
        <f t="shared" si="21"/>
        <v>6333.1164000000008</v>
      </c>
      <c r="G283" s="15"/>
      <c r="H283" s="2"/>
    </row>
    <row r="284" spans="1:8" x14ac:dyDescent="0.2">
      <c r="A284" s="15">
        <v>3</v>
      </c>
      <c r="B284">
        <v>83</v>
      </c>
      <c r="C284" s="2">
        <v>444</v>
      </c>
      <c r="D284">
        <v>279</v>
      </c>
      <c r="E284" s="2">
        <f t="shared" si="20"/>
        <v>6347.9171999999999</v>
      </c>
      <c r="F284" s="15">
        <f t="shared" si="21"/>
        <v>6352.9321</v>
      </c>
      <c r="G284" s="15"/>
      <c r="H284" s="2"/>
    </row>
    <row r="285" spans="1:8" x14ac:dyDescent="0.2">
      <c r="A285" s="15">
        <v>3</v>
      </c>
      <c r="B285">
        <v>84</v>
      </c>
      <c r="C285" s="2">
        <v>445</v>
      </c>
      <c r="D285">
        <v>280</v>
      </c>
      <c r="E285" s="2">
        <f t="shared" si="20"/>
        <v>6367.74</v>
      </c>
      <c r="F285" s="15">
        <f t="shared" si="21"/>
        <v>6372.7800000000007</v>
      </c>
      <c r="G285" s="15"/>
      <c r="H285" s="2"/>
    </row>
    <row r="286" spans="1:8" x14ac:dyDescent="0.2">
      <c r="A286" s="15">
        <v>3</v>
      </c>
      <c r="B286">
        <v>85</v>
      </c>
      <c r="C286" s="2">
        <v>446</v>
      </c>
      <c r="D286">
        <v>281</v>
      </c>
      <c r="E286" s="2">
        <f t="shared" si="20"/>
        <v>6387.5951999999997</v>
      </c>
      <c r="F286" s="15">
        <f t="shared" si="21"/>
        <v>6392.6600999999991</v>
      </c>
      <c r="G286" s="15"/>
      <c r="H286" s="2"/>
    </row>
    <row r="287" spans="1:8" x14ac:dyDescent="0.2">
      <c r="A287" s="15">
        <v>3</v>
      </c>
      <c r="B287">
        <v>86</v>
      </c>
      <c r="C287" s="2">
        <v>447</v>
      </c>
      <c r="D287">
        <v>282</v>
      </c>
      <c r="E287" s="2">
        <f t="shared" si="20"/>
        <v>6407.4827999999998</v>
      </c>
      <c r="F287" s="15">
        <f t="shared" si="21"/>
        <v>6412.5724000000009</v>
      </c>
      <c r="G287" s="15"/>
      <c r="H287" s="2"/>
    </row>
    <row r="288" spans="1:8" x14ac:dyDescent="0.2">
      <c r="A288" s="15">
        <v>3</v>
      </c>
      <c r="B288">
        <v>87</v>
      </c>
      <c r="C288" s="2">
        <v>448</v>
      </c>
      <c r="D288">
        <v>283</v>
      </c>
      <c r="E288" s="2">
        <f t="shared" si="20"/>
        <v>6427.4027999999998</v>
      </c>
      <c r="F288" s="15">
        <f t="shared" si="21"/>
        <v>6432.5169000000005</v>
      </c>
      <c r="G288" s="15"/>
      <c r="H288" s="2"/>
    </row>
    <row r="289" spans="1:8" x14ac:dyDescent="0.2">
      <c r="A289" s="15">
        <v>3</v>
      </c>
      <c r="B289">
        <v>88</v>
      </c>
      <c r="C289" s="2">
        <v>449</v>
      </c>
      <c r="D289">
        <v>284</v>
      </c>
      <c r="E289" s="2">
        <f t="shared" si="20"/>
        <v>6447.3552</v>
      </c>
      <c r="F289" s="15">
        <f t="shared" si="21"/>
        <v>6452.4935999999998</v>
      </c>
      <c r="G289" s="15"/>
      <c r="H289" s="2"/>
    </row>
    <row r="290" spans="1:8" x14ac:dyDescent="0.2">
      <c r="A290" s="15">
        <v>3</v>
      </c>
      <c r="B290">
        <v>89</v>
      </c>
      <c r="C290" s="2">
        <v>450</v>
      </c>
      <c r="D290">
        <v>285</v>
      </c>
      <c r="E290" s="2">
        <f t="shared" si="20"/>
        <v>6467.34</v>
      </c>
      <c r="F290" s="15">
        <f t="shared" si="21"/>
        <v>6472.5025000000005</v>
      </c>
      <c r="G290" s="15"/>
      <c r="H290" s="2"/>
    </row>
    <row r="291" spans="1:8" x14ac:dyDescent="0.2">
      <c r="A291" s="15">
        <v>3</v>
      </c>
      <c r="B291">
        <v>90</v>
      </c>
      <c r="C291" s="2">
        <v>451</v>
      </c>
      <c r="D291">
        <v>286</v>
      </c>
      <c r="E291" s="2">
        <f t="shared" si="20"/>
        <v>6487.3572000000004</v>
      </c>
      <c r="F291" s="15">
        <f t="shared" si="21"/>
        <v>6492.5436000000009</v>
      </c>
      <c r="G291" s="15"/>
      <c r="H291" s="2"/>
    </row>
    <row r="292" spans="1:8" x14ac:dyDescent="0.2">
      <c r="A292" s="15">
        <v>3</v>
      </c>
      <c r="B292">
        <v>91</v>
      </c>
      <c r="C292" s="2">
        <v>452</v>
      </c>
      <c r="D292">
        <v>287</v>
      </c>
      <c r="E292" s="2">
        <f t="shared" si="20"/>
        <v>6507.4068000000007</v>
      </c>
      <c r="F292" s="15">
        <f t="shared" si="21"/>
        <v>6512.6169000000009</v>
      </c>
      <c r="G292" s="15"/>
      <c r="H292" s="2"/>
    </row>
    <row r="293" spans="1:8" x14ac:dyDescent="0.2">
      <c r="A293" s="15">
        <v>3</v>
      </c>
      <c r="B293">
        <v>92</v>
      </c>
      <c r="C293" s="2">
        <v>453</v>
      </c>
      <c r="D293">
        <v>288</v>
      </c>
      <c r="E293" s="2">
        <f t="shared" si="20"/>
        <v>6527.4887999999992</v>
      </c>
      <c r="F293" s="15">
        <f t="shared" si="21"/>
        <v>6532.7224000000006</v>
      </c>
      <c r="G293" s="15"/>
      <c r="H293" s="2"/>
    </row>
    <row r="294" spans="1:8" x14ac:dyDescent="0.2">
      <c r="A294" s="15">
        <v>3</v>
      </c>
      <c r="B294">
        <v>93</v>
      </c>
      <c r="C294" s="2">
        <v>454</v>
      </c>
      <c r="D294">
        <v>289</v>
      </c>
      <c r="E294" s="2">
        <f t="shared" si="20"/>
        <v>6547.6031999999996</v>
      </c>
      <c r="F294" s="15">
        <f t="shared" si="21"/>
        <v>6552.8600999999999</v>
      </c>
      <c r="G294" s="15"/>
      <c r="H294" s="2"/>
    </row>
    <row r="295" spans="1:8" x14ac:dyDescent="0.2">
      <c r="A295" s="15">
        <v>3</v>
      </c>
      <c r="B295">
        <v>94</v>
      </c>
      <c r="C295" s="2">
        <v>455</v>
      </c>
      <c r="D295">
        <v>290</v>
      </c>
      <c r="E295" s="2">
        <f t="shared" si="20"/>
        <v>6567.75</v>
      </c>
      <c r="F295" s="15">
        <f t="shared" si="21"/>
        <v>6573.0300000000007</v>
      </c>
      <c r="G295" s="15"/>
      <c r="H295" s="2"/>
    </row>
    <row r="296" spans="1:8" x14ac:dyDescent="0.2">
      <c r="A296" s="15">
        <v>3</v>
      </c>
      <c r="B296">
        <v>95</v>
      </c>
      <c r="C296" s="2">
        <v>456</v>
      </c>
      <c r="D296">
        <v>291</v>
      </c>
      <c r="E296" s="2">
        <f t="shared" si="20"/>
        <v>6587.9291999999987</v>
      </c>
      <c r="F296" s="15">
        <f t="shared" si="21"/>
        <v>6593.2320999999993</v>
      </c>
      <c r="G296" s="15"/>
      <c r="H296" s="2"/>
    </row>
    <row r="297" spans="1:8" x14ac:dyDescent="0.2">
      <c r="A297" s="15">
        <v>3</v>
      </c>
      <c r="B297">
        <v>96</v>
      </c>
      <c r="C297" s="2">
        <v>457</v>
      </c>
      <c r="D297">
        <v>292</v>
      </c>
      <c r="E297" s="2">
        <f t="shared" si="20"/>
        <v>6608.1407999999992</v>
      </c>
      <c r="F297" s="15">
        <f t="shared" si="21"/>
        <v>6613.4664000000012</v>
      </c>
      <c r="G297" s="15"/>
      <c r="H297" s="2"/>
    </row>
    <row r="298" spans="1:8" x14ac:dyDescent="0.2">
      <c r="A298" s="15">
        <v>3</v>
      </c>
      <c r="B298">
        <v>97</v>
      </c>
      <c r="C298" s="2">
        <v>458</v>
      </c>
      <c r="D298" s="11">
        <v>293</v>
      </c>
      <c r="E298" s="2">
        <f t="shared" si="20"/>
        <v>6628.3847999999998</v>
      </c>
      <c r="F298" s="15">
        <f t="shared" si="21"/>
        <v>6633.7329000000009</v>
      </c>
      <c r="G298" s="15"/>
      <c r="H298" s="2"/>
    </row>
    <row r="299" spans="1:8" x14ac:dyDescent="0.2">
      <c r="A299" s="15">
        <v>3</v>
      </c>
      <c r="B299">
        <v>98</v>
      </c>
      <c r="C299" s="2">
        <v>459</v>
      </c>
      <c r="D299" s="11">
        <v>294</v>
      </c>
      <c r="E299" s="2">
        <f t="shared" si="20"/>
        <v>6648.6612000000005</v>
      </c>
      <c r="F299" s="15">
        <f t="shared" si="21"/>
        <v>6654.0316000000003</v>
      </c>
      <c r="G299" s="31" t="s">
        <v>352</v>
      </c>
      <c r="H299" s="2"/>
    </row>
    <row r="300" spans="1:8" x14ac:dyDescent="0.2">
      <c r="A300" s="15">
        <v>3</v>
      </c>
      <c r="B300">
        <v>99</v>
      </c>
      <c r="C300" s="2">
        <v>460</v>
      </c>
      <c r="D300" s="11">
        <v>295</v>
      </c>
      <c r="E300" s="2">
        <f t="shared" si="20"/>
        <v>6668.9699999999993</v>
      </c>
      <c r="F300" s="15">
        <f t="shared" si="21"/>
        <v>6674.3625000000011</v>
      </c>
      <c r="G300" s="15"/>
      <c r="H300" s="2"/>
    </row>
    <row r="301" spans="1:8" x14ac:dyDescent="0.2">
      <c r="A301" s="15">
        <v>3</v>
      </c>
      <c r="B301">
        <v>100</v>
      </c>
      <c r="C301" s="2">
        <v>461</v>
      </c>
      <c r="D301">
        <v>296</v>
      </c>
      <c r="E301" s="2">
        <f t="shared" si="20"/>
        <v>6689.3112000000001</v>
      </c>
      <c r="F301" s="15">
        <f t="shared" si="21"/>
        <v>6694.7255999999998</v>
      </c>
      <c r="G301" s="15"/>
      <c r="H301" s="2"/>
    </row>
    <row r="302" spans="1:8" x14ac:dyDescent="0.2">
      <c r="A302">
        <v>4</v>
      </c>
      <c r="B302" s="14">
        <v>0</v>
      </c>
      <c r="C302" s="2">
        <v>462</v>
      </c>
      <c r="D302">
        <v>297</v>
      </c>
      <c r="E302" s="2">
        <f t="shared" si="20"/>
        <v>6709.6847999999991</v>
      </c>
      <c r="F302" s="15">
        <f t="shared" si="21"/>
        <v>6715.1208999999999</v>
      </c>
      <c r="G302" s="31" t="s">
        <v>357</v>
      </c>
      <c r="H302" s="2"/>
    </row>
    <row r="303" spans="1:8" x14ac:dyDescent="0.2">
      <c r="A303" s="15">
        <v>4</v>
      </c>
      <c r="B303" s="14">
        <v>1</v>
      </c>
      <c r="C303" s="2">
        <v>463</v>
      </c>
      <c r="D303">
        <v>298</v>
      </c>
      <c r="E303" s="2">
        <f t="shared" si="20"/>
        <v>6730.0907999999999</v>
      </c>
      <c r="F303" s="15">
        <f t="shared" si="21"/>
        <v>6735.5483999999997</v>
      </c>
      <c r="G303" s="15"/>
      <c r="H303" s="2"/>
    </row>
    <row r="304" spans="1:8" x14ac:dyDescent="0.2">
      <c r="A304" s="15">
        <v>4</v>
      </c>
      <c r="B304" s="14">
        <v>2</v>
      </c>
      <c r="C304" s="2">
        <v>464</v>
      </c>
      <c r="D304">
        <v>299</v>
      </c>
      <c r="E304" s="2">
        <f t="shared" si="20"/>
        <v>6750.529199999999</v>
      </c>
      <c r="F304" s="15">
        <f t="shared" si="21"/>
        <v>6756.0081000000009</v>
      </c>
      <c r="G304" s="15"/>
      <c r="H304" s="2"/>
    </row>
    <row r="305" spans="1:8" x14ac:dyDescent="0.2">
      <c r="A305" s="15">
        <v>4</v>
      </c>
      <c r="B305">
        <v>3</v>
      </c>
      <c r="C305" s="2">
        <v>465</v>
      </c>
      <c r="D305">
        <v>300</v>
      </c>
      <c r="E305" s="2">
        <f t="shared" si="20"/>
        <v>6771</v>
      </c>
      <c r="F305" s="15">
        <f t="shared" si="21"/>
        <v>6776.5</v>
      </c>
      <c r="G305" s="15"/>
      <c r="H305" s="2"/>
    </row>
    <row r="306" spans="1:8" x14ac:dyDescent="0.2">
      <c r="A306" s="15">
        <v>4</v>
      </c>
      <c r="B306">
        <v>4</v>
      </c>
      <c r="C306" s="2">
        <v>466</v>
      </c>
      <c r="D306">
        <v>301</v>
      </c>
      <c r="E306" s="2">
        <f t="shared" si="20"/>
        <v>6791.5031999999992</v>
      </c>
      <c r="F306" s="15">
        <f t="shared" si="21"/>
        <v>6797.0241000000005</v>
      </c>
      <c r="G306" s="15"/>
      <c r="H306" s="2"/>
    </row>
    <row r="307" spans="1:8" x14ac:dyDescent="0.2">
      <c r="A307" s="15">
        <v>4</v>
      </c>
      <c r="B307">
        <v>5</v>
      </c>
      <c r="C307" s="2">
        <v>467</v>
      </c>
      <c r="D307">
        <v>302</v>
      </c>
      <c r="E307" s="2">
        <f t="shared" si="20"/>
        <v>6812.0388000000003</v>
      </c>
      <c r="F307" s="15">
        <f t="shared" si="21"/>
        <v>6817.5804000000007</v>
      </c>
      <c r="G307" s="15"/>
      <c r="H307" s="2"/>
    </row>
    <row r="308" spans="1:8" x14ac:dyDescent="0.2">
      <c r="A308" s="15">
        <v>4</v>
      </c>
      <c r="B308">
        <v>6</v>
      </c>
      <c r="C308" s="2">
        <v>468</v>
      </c>
      <c r="D308">
        <v>303</v>
      </c>
      <c r="E308" s="2">
        <f t="shared" si="20"/>
        <v>6832.6067999999996</v>
      </c>
      <c r="F308" s="15">
        <f t="shared" si="21"/>
        <v>6838.1689000000006</v>
      </c>
      <c r="G308" s="15"/>
      <c r="H308" s="2"/>
    </row>
    <row r="309" spans="1:8" x14ac:dyDescent="0.2">
      <c r="A309" s="15">
        <v>4</v>
      </c>
      <c r="B309">
        <v>7</v>
      </c>
      <c r="C309" s="2">
        <v>469</v>
      </c>
      <c r="D309">
        <v>304</v>
      </c>
      <c r="E309" s="2">
        <f t="shared" si="20"/>
        <v>6853.2071999999989</v>
      </c>
      <c r="F309" s="15">
        <f t="shared" si="21"/>
        <v>6858.7896000000001</v>
      </c>
      <c r="G309" s="15"/>
      <c r="H309" s="2"/>
    </row>
    <row r="310" spans="1:8" x14ac:dyDescent="0.2">
      <c r="A310" s="15">
        <v>4</v>
      </c>
      <c r="B310">
        <v>8</v>
      </c>
      <c r="C310" s="2">
        <v>470</v>
      </c>
      <c r="D310">
        <v>305</v>
      </c>
      <c r="E310" s="2">
        <f t="shared" si="20"/>
        <v>6873.84</v>
      </c>
      <c r="F310" s="15">
        <f t="shared" si="21"/>
        <v>6879.442500000001</v>
      </c>
      <c r="G310" s="15"/>
      <c r="H310" s="2"/>
    </row>
    <row r="311" spans="1:8" x14ac:dyDescent="0.2">
      <c r="A311" s="15">
        <v>4</v>
      </c>
      <c r="B311">
        <v>9</v>
      </c>
      <c r="C311" s="2">
        <v>471</v>
      </c>
      <c r="D311">
        <v>306</v>
      </c>
      <c r="E311" s="2">
        <f t="shared" si="20"/>
        <v>6894.5051999999996</v>
      </c>
      <c r="F311" s="15">
        <f t="shared" si="21"/>
        <v>6900.1275999999998</v>
      </c>
      <c r="G311" s="15"/>
      <c r="H311" s="2"/>
    </row>
    <row r="312" spans="1:8" x14ac:dyDescent="0.2">
      <c r="A312" s="15">
        <v>4</v>
      </c>
      <c r="B312">
        <v>10</v>
      </c>
      <c r="C312" s="2">
        <v>472</v>
      </c>
      <c r="D312">
        <v>307</v>
      </c>
      <c r="E312" s="2">
        <f t="shared" si="20"/>
        <v>6915.2027999999991</v>
      </c>
      <c r="F312" s="15">
        <f t="shared" si="21"/>
        <v>6920.8449000000001</v>
      </c>
      <c r="G312" s="15"/>
      <c r="H312" s="2"/>
    </row>
    <row r="313" spans="1:8" x14ac:dyDescent="0.2">
      <c r="A313" s="15">
        <v>4</v>
      </c>
      <c r="B313">
        <v>11</v>
      </c>
      <c r="C313" s="2">
        <v>473</v>
      </c>
      <c r="D313">
        <v>308</v>
      </c>
      <c r="E313" s="2">
        <f t="shared" si="20"/>
        <v>6935.9328000000005</v>
      </c>
      <c r="F313" s="15">
        <f t="shared" si="21"/>
        <v>6941.5944</v>
      </c>
      <c r="G313" s="15"/>
      <c r="H313" s="2"/>
    </row>
    <row r="314" spans="1:8" x14ac:dyDescent="0.2">
      <c r="A314" s="15">
        <v>4</v>
      </c>
      <c r="B314">
        <v>12</v>
      </c>
      <c r="C314" s="2">
        <v>474</v>
      </c>
      <c r="D314">
        <v>309</v>
      </c>
      <c r="E314" s="2">
        <f t="shared" si="20"/>
        <v>6956.6952000000001</v>
      </c>
      <c r="F314" s="15">
        <f t="shared" si="21"/>
        <v>6962.3760999999995</v>
      </c>
      <c r="G314" s="15"/>
      <c r="H314" s="2"/>
    </row>
    <row r="315" spans="1:8" x14ac:dyDescent="0.2">
      <c r="A315" s="15">
        <v>4</v>
      </c>
      <c r="B315">
        <v>13</v>
      </c>
      <c r="C315" s="2">
        <v>475</v>
      </c>
      <c r="D315">
        <v>310</v>
      </c>
      <c r="E315" s="2">
        <f t="shared" si="20"/>
        <v>6977.49</v>
      </c>
      <c r="F315" s="15">
        <f t="shared" si="21"/>
        <v>6983.1900000000005</v>
      </c>
      <c r="G315" s="15"/>
      <c r="H315" s="2"/>
    </row>
    <row r="316" spans="1:8" x14ac:dyDescent="0.2">
      <c r="A316" s="15">
        <v>4</v>
      </c>
      <c r="B316">
        <v>14</v>
      </c>
      <c r="C316" s="2">
        <v>476</v>
      </c>
      <c r="D316">
        <v>311</v>
      </c>
      <c r="E316" s="2">
        <f t="shared" si="20"/>
        <v>6998.3171999999995</v>
      </c>
      <c r="F316" s="15">
        <f t="shared" si="21"/>
        <v>7004.0360999999994</v>
      </c>
      <c r="G316" s="15"/>
      <c r="H316" s="2"/>
    </row>
    <row r="317" spans="1:8" x14ac:dyDescent="0.2">
      <c r="A317" s="15">
        <v>4</v>
      </c>
      <c r="B317">
        <v>15</v>
      </c>
      <c r="C317" s="2">
        <v>477</v>
      </c>
      <c r="D317">
        <v>312</v>
      </c>
      <c r="E317" s="2">
        <f t="shared" si="20"/>
        <v>7019.1767999999993</v>
      </c>
      <c r="F317" s="15">
        <f t="shared" si="21"/>
        <v>7024.9143999999997</v>
      </c>
      <c r="G317" s="15"/>
      <c r="H317" s="2"/>
    </row>
    <row r="318" spans="1:8" x14ac:dyDescent="0.2">
      <c r="A318" s="15">
        <v>4</v>
      </c>
      <c r="B318">
        <v>16</v>
      </c>
      <c r="C318" s="2">
        <v>478</v>
      </c>
      <c r="D318">
        <v>313</v>
      </c>
      <c r="E318" s="2">
        <f t="shared" si="20"/>
        <v>7040.0687999999991</v>
      </c>
      <c r="F318" s="15">
        <f t="shared" si="21"/>
        <v>7045.8248999999996</v>
      </c>
      <c r="G318" s="15"/>
      <c r="H318" s="2"/>
    </row>
    <row r="319" spans="1:8" x14ac:dyDescent="0.2">
      <c r="A319" s="15">
        <v>4</v>
      </c>
      <c r="B319">
        <v>17</v>
      </c>
      <c r="C319" s="2">
        <v>479</v>
      </c>
      <c r="D319">
        <v>314</v>
      </c>
      <c r="E319" s="2">
        <f t="shared" si="20"/>
        <v>7060.993199999999</v>
      </c>
      <c r="F319" s="15">
        <f t="shared" si="21"/>
        <v>7066.767600000001</v>
      </c>
      <c r="G319" s="15"/>
      <c r="H319" s="2"/>
    </row>
    <row r="320" spans="1:8" x14ac:dyDescent="0.2">
      <c r="A320" s="15">
        <v>4</v>
      </c>
      <c r="B320">
        <v>18</v>
      </c>
      <c r="C320" s="2">
        <v>480</v>
      </c>
      <c r="D320">
        <v>315</v>
      </c>
      <c r="E320" s="2">
        <f t="shared" si="20"/>
        <v>7081.9500000000007</v>
      </c>
      <c r="F320" s="15">
        <f t="shared" si="21"/>
        <v>7087.7425000000003</v>
      </c>
      <c r="G320" s="15"/>
      <c r="H320" s="2"/>
    </row>
    <row r="321" spans="1:8" x14ac:dyDescent="0.2">
      <c r="A321" s="15">
        <v>4</v>
      </c>
      <c r="B321">
        <v>19</v>
      </c>
      <c r="C321" s="2">
        <v>481</v>
      </c>
      <c r="D321">
        <v>316</v>
      </c>
      <c r="E321" s="2">
        <f t="shared" si="20"/>
        <v>7102.9391999999989</v>
      </c>
      <c r="F321" s="15">
        <f t="shared" si="21"/>
        <v>7108.749600000001</v>
      </c>
      <c r="G321" s="15"/>
      <c r="H321" s="2"/>
    </row>
    <row r="322" spans="1:8" x14ac:dyDescent="0.2">
      <c r="A322" s="15">
        <v>4</v>
      </c>
      <c r="B322">
        <v>20</v>
      </c>
      <c r="C322" s="2">
        <v>482</v>
      </c>
      <c r="D322">
        <v>317</v>
      </c>
      <c r="E322" s="2">
        <f t="shared" si="20"/>
        <v>7123.9607999999989</v>
      </c>
      <c r="F322" s="15">
        <f t="shared" si="21"/>
        <v>7129.7888999999996</v>
      </c>
      <c r="G322" s="15"/>
      <c r="H322" s="2"/>
    </row>
    <row r="323" spans="1:8" x14ac:dyDescent="0.2">
      <c r="A323" s="15">
        <v>4</v>
      </c>
      <c r="B323">
        <v>21</v>
      </c>
      <c r="C323" s="2">
        <v>483</v>
      </c>
      <c r="D323">
        <v>318</v>
      </c>
      <c r="E323" s="2">
        <f t="shared" si="20"/>
        <v>7145.014799999999</v>
      </c>
      <c r="F323" s="15">
        <f t="shared" si="21"/>
        <v>7150.8603999999996</v>
      </c>
      <c r="G323" s="15"/>
      <c r="H323" s="2"/>
    </row>
    <row r="324" spans="1:8" x14ac:dyDescent="0.2">
      <c r="A324" s="15">
        <v>4</v>
      </c>
      <c r="B324">
        <v>22</v>
      </c>
      <c r="C324" s="2">
        <v>484</v>
      </c>
      <c r="D324">
        <v>319</v>
      </c>
      <c r="E324" s="2">
        <f t="shared" si="20"/>
        <v>7166.1011999999992</v>
      </c>
      <c r="F324" s="15">
        <f t="shared" si="21"/>
        <v>7171.9641000000011</v>
      </c>
      <c r="G324" s="15"/>
      <c r="H324" s="2"/>
    </row>
    <row r="325" spans="1:8" x14ac:dyDescent="0.2">
      <c r="A325" s="15">
        <v>4</v>
      </c>
      <c r="B325">
        <v>23</v>
      </c>
      <c r="C325" s="2">
        <v>485</v>
      </c>
      <c r="D325">
        <v>320</v>
      </c>
      <c r="E325" s="2">
        <f t="shared" ref="E325:E388" si="22" xml:space="preserve"> 0.0162*D325^2 + 10.767*D325 + 2082.9</f>
        <v>7187.2199999999993</v>
      </c>
      <c r="F325" s="15">
        <f t="shared" si="21"/>
        <v>7193.1</v>
      </c>
      <c r="G325" s="15"/>
      <c r="H325" s="2"/>
    </row>
    <row r="326" spans="1:8" x14ac:dyDescent="0.2">
      <c r="A326" s="15">
        <v>4</v>
      </c>
      <c r="B326">
        <v>24</v>
      </c>
      <c r="C326" s="2">
        <v>486</v>
      </c>
      <c r="D326">
        <v>321</v>
      </c>
      <c r="E326" s="2">
        <f t="shared" si="22"/>
        <v>7208.3711999999996</v>
      </c>
      <c r="F326" s="15">
        <f t="shared" ref="F326:F389" si="23" xml:space="preserve"> 0.0161*D326^2 + 10.848*D326 + 2073.1</f>
        <v>7214.2680999999993</v>
      </c>
      <c r="G326" s="15"/>
      <c r="H326" s="2"/>
    </row>
    <row r="327" spans="1:8" x14ac:dyDescent="0.2">
      <c r="A327" s="15">
        <v>4</v>
      </c>
      <c r="B327">
        <v>25</v>
      </c>
      <c r="C327" s="2">
        <v>487</v>
      </c>
      <c r="D327">
        <v>322</v>
      </c>
      <c r="E327" s="2">
        <f t="shared" si="22"/>
        <v>7229.5547999999999</v>
      </c>
      <c r="F327" s="15">
        <f t="shared" si="23"/>
        <v>7235.4683999999997</v>
      </c>
      <c r="G327" s="15"/>
      <c r="H327" s="2"/>
    </row>
    <row r="328" spans="1:8" x14ac:dyDescent="0.2">
      <c r="A328" s="15">
        <v>4</v>
      </c>
      <c r="B328">
        <v>26</v>
      </c>
      <c r="C328" s="2">
        <v>488</v>
      </c>
      <c r="D328">
        <v>323</v>
      </c>
      <c r="E328" s="2">
        <f t="shared" si="22"/>
        <v>7250.7708000000002</v>
      </c>
      <c r="F328" s="15">
        <f t="shared" si="23"/>
        <v>7256.7008999999998</v>
      </c>
      <c r="G328" s="15"/>
      <c r="H328" s="2"/>
    </row>
    <row r="329" spans="1:8" x14ac:dyDescent="0.2">
      <c r="A329" s="15">
        <v>4</v>
      </c>
      <c r="B329">
        <v>27</v>
      </c>
      <c r="C329" s="2">
        <v>489</v>
      </c>
      <c r="D329">
        <v>324</v>
      </c>
      <c r="E329" s="2">
        <f t="shared" si="22"/>
        <v>7272.0191999999988</v>
      </c>
      <c r="F329" s="15">
        <f t="shared" si="23"/>
        <v>7277.9655999999995</v>
      </c>
      <c r="G329" s="15"/>
      <c r="H329" s="2"/>
    </row>
    <row r="330" spans="1:8" x14ac:dyDescent="0.2">
      <c r="A330" s="15">
        <v>4</v>
      </c>
      <c r="B330">
        <v>28</v>
      </c>
      <c r="C330" s="2">
        <v>490</v>
      </c>
      <c r="D330">
        <v>325</v>
      </c>
      <c r="E330" s="2">
        <f t="shared" si="22"/>
        <v>7293.2999999999993</v>
      </c>
      <c r="F330" s="15">
        <f t="shared" si="23"/>
        <v>7299.2625000000007</v>
      </c>
      <c r="G330" s="15"/>
      <c r="H330" s="2"/>
    </row>
    <row r="331" spans="1:8" x14ac:dyDescent="0.2">
      <c r="A331" s="15">
        <v>4</v>
      </c>
      <c r="B331">
        <v>29</v>
      </c>
      <c r="C331" s="2">
        <v>491</v>
      </c>
      <c r="D331">
        <v>326</v>
      </c>
      <c r="E331" s="2">
        <f t="shared" si="22"/>
        <v>7314.6131999999998</v>
      </c>
      <c r="F331" s="15">
        <f t="shared" si="23"/>
        <v>7320.5915999999997</v>
      </c>
      <c r="G331" s="15"/>
      <c r="H331" s="2"/>
    </row>
    <row r="332" spans="1:8" x14ac:dyDescent="0.2">
      <c r="A332" s="15">
        <v>4</v>
      </c>
      <c r="B332">
        <v>30</v>
      </c>
      <c r="C332" s="2">
        <v>492</v>
      </c>
      <c r="D332">
        <v>327</v>
      </c>
      <c r="E332" s="2">
        <f t="shared" si="22"/>
        <v>7335.9588000000003</v>
      </c>
      <c r="F332" s="15">
        <f t="shared" si="23"/>
        <v>7341.9529000000002</v>
      </c>
      <c r="G332" s="15"/>
      <c r="H332" s="2"/>
    </row>
    <row r="333" spans="1:8" x14ac:dyDescent="0.2">
      <c r="A333" s="15">
        <v>4</v>
      </c>
      <c r="B333">
        <v>31</v>
      </c>
      <c r="C333" s="2">
        <v>493</v>
      </c>
      <c r="D333">
        <v>328</v>
      </c>
      <c r="E333" s="2">
        <f t="shared" si="22"/>
        <v>7357.3367999999991</v>
      </c>
      <c r="F333" s="15">
        <f t="shared" si="23"/>
        <v>7363.3464000000004</v>
      </c>
      <c r="G333" s="15"/>
      <c r="H333" s="2"/>
    </row>
    <row r="334" spans="1:8" x14ac:dyDescent="0.2">
      <c r="A334" s="15">
        <v>4</v>
      </c>
      <c r="B334">
        <v>32</v>
      </c>
      <c r="C334" s="2">
        <v>494</v>
      </c>
      <c r="D334">
        <v>329</v>
      </c>
      <c r="E334" s="2">
        <f t="shared" si="22"/>
        <v>7378.7471999999998</v>
      </c>
      <c r="F334" s="15">
        <f t="shared" si="23"/>
        <v>7384.7721000000001</v>
      </c>
      <c r="G334" s="15"/>
      <c r="H334" s="2"/>
    </row>
    <row r="335" spans="1:8" x14ac:dyDescent="0.2">
      <c r="A335" s="15">
        <v>4</v>
      </c>
      <c r="B335">
        <v>33</v>
      </c>
      <c r="C335" s="2">
        <v>495</v>
      </c>
      <c r="D335">
        <v>330</v>
      </c>
      <c r="E335" s="2">
        <f t="shared" si="22"/>
        <v>7400.1899999999987</v>
      </c>
      <c r="F335" s="15">
        <f t="shared" si="23"/>
        <v>7406.23</v>
      </c>
      <c r="G335" s="15"/>
      <c r="H335" s="2"/>
    </row>
    <row r="336" spans="1:8" x14ac:dyDescent="0.2">
      <c r="A336" s="15">
        <v>4</v>
      </c>
      <c r="B336">
        <v>34</v>
      </c>
      <c r="C336" s="2">
        <v>496</v>
      </c>
      <c r="D336">
        <v>331</v>
      </c>
      <c r="E336" s="2">
        <f t="shared" si="22"/>
        <v>7421.6651999999995</v>
      </c>
      <c r="F336" s="15">
        <f t="shared" si="23"/>
        <v>7427.7201000000005</v>
      </c>
      <c r="G336" s="15"/>
      <c r="H336" s="2"/>
    </row>
    <row r="337" spans="1:8" x14ac:dyDescent="0.2">
      <c r="A337" s="15">
        <v>4</v>
      </c>
      <c r="B337">
        <v>35</v>
      </c>
      <c r="C337" s="2">
        <v>497</v>
      </c>
      <c r="D337">
        <v>332</v>
      </c>
      <c r="E337" s="2">
        <f t="shared" si="22"/>
        <v>7443.1728000000003</v>
      </c>
      <c r="F337" s="15">
        <f t="shared" si="23"/>
        <v>7449.2423999999992</v>
      </c>
      <c r="G337" s="15"/>
      <c r="H337" s="2"/>
    </row>
    <row r="338" spans="1:8" x14ac:dyDescent="0.2">
      <c r="A338" s="15">
        <v>4</v>
      </c>
      <c r="B338">
        <v>36</v>
      </c>
      <c r="C338" s="2">
        <v>498</v>
      </c>
      <c r="D338">
        <v>333</v>
      </c>
      <c r="E338" s="2">
        <f t="shared" si="22"/>
        <v>7464.7127999999993</v>
      </c>
      <c r="F338" s="15">
        <f t="shared" si="23"/>
        <v>7470.7969000000012</v>
      </c>
      <c r="G338" s="15"/>
      <c r="H338" s="2"/>
    </row>
    <row r="339" spans="1:8" x14ac:dyDescent="0.2">
      <c r="A339" s="15">
        <v>4</v>
      </c>
      <c r="B339">
        <v>37</v>
      </c>
      <c r="C339" s="2">
        <v>499</v>
      </c>
      <c r="D339">
        <v>334</v>
      </c>
      <c r="E339" s="2">
        <f t="shared" si="22"/>
        <v>7486.2852000000003</v>
      </c>
      <c r="F339" s="15">
        <f t="shared" si="23"/>
        <v>7492.383600000001</v>
      </c>
      <c r="G339" s="15"/>
      <c r="H339" s="2"/>
    </row>
    <row r="340" spans="1:8" x14ac:dyDescent="0.2">
      <c r="A340" s="15">
        <v>4</v>
      </c>
      <c r="B340">
        <v>38</v>
      </c>
      <c r="C340" s="2">
        <v>500</v>
      </c>
      <c r="D340">
        <v>335</v>
      </c>
      <c r="E340" s="2">
        <f t="shared" si="22"/>
        <v>7507.8899999999994</v>
      </c>
      <c r="F340" s="15">
        <f t="shared" si="23"/>
        <v>7514.0025000000005</v>
      </c>
      <c r="G340" s="15"/>
      <c r="H340" s="2"/>
    </row>
    <row r="341" spans="1:8" x14ac:dyDescent="0.2">
      <c r="A341" s="15">
        <v>4</v>
      </c>
      <c r="B341">
        <v>39</v>
      </c>
      <c r="C341" s="2">
        <v>501</v>
      </c>
      <c r="D341">
        <v>336</v>
      </c>
      <c r="E341" s="2">
        <f t="shared" si="22"/>
        <v>7529.5272000000004</v>
      </c>
      <c r="F341" s="15">
        <f t="shared" si="23"/>
        <v>7535.6535999999996</v>
      </c>
      <c r="G341" s="15"/>
      <c r="H341" s="2"/>
    </row>
    <row r="342" spans="1:8" x14ac:dyDescent="0.2">
      <c r="A342" s="15">
        <v>4</v>
      </c>
      <c r="B342">
        <v>40</v>
      </c>
      <c r="C342" s="2">
        <v>502</v>
      </c>
      <c r="D342">
        <v>337</v>
      </c>
      <c r="E342" s="2">
        <f t="shared" si="22"/>
        <v>7551.1967999999997</v>
      </c>
      <c r="F342" s="15">
        <f t="shared" si="23"/>
        <v>7557.3369000000002</v>
      </c>
      <c r="G342" s="15"/>
      <c r="H342" s="2"/>
    </row>
    <row r="343" spans="1:8" x14ac:dyDescent="0.2">
      <c r="A343" s="15">
        <v>4</v>
      </c>
      <c r="B343">
        <v>41</v>
      </c>
      <c r="C343" s="2">
        <v>503</v>
      </c>
      <c r="D343">
        <v>338</v>
      </c>
      <c r="E343" s="2">
        <f t="shared" si="22"/>
        <v>7572.898799999999</v>
      </c>
      <c r="F343" s="15">
        <f t="shared" si="23"/>
        <v>7579.0524000000005</v>
      </c>
      <c r="G343" s="15"/>
      <c r="H343" s="2"/>
    </row>
    <row r="344" spans="1:8" x14ac:dyDescent="0.2">
      <c r="A344" s="15">
        <v>4</v>
      </c>
      <c r="B344">
        <v>42</v>
      </c>
      <c r="C344" s="2">
        <v>504</v>
      </c>
      <c r="D344">
        <v>339</v>
      </c>
      <c r="E344" s="2">
        <f t="shared" si="22"/>
        <v>7594.6332000000002</v>
      </c>
      <c r="F344" s="15">
        <f t="shared" si="23"/>
        <v>7600.8001000000004</v>
      </c>
      <c r="G344" s="15"/>
      <c r="H344" s="2"/>
    </row>
    <row r="345" spans="1:8" x14ac:dyDescent="0.2">
      <c r="A345" s="15">
        <v>4</v>
      </c>
      <c r="B345">
        <v>43</v>
      </c>
      <c r="C345" s="2">
        <v>505</v>
      </c>
      <c r="D345">
        <v>340</v>
      </c>
      <c r="E345" s="2">
        <f t="shared" si="22"/>
        <v>7616.4</v>
      </c>
      <c r="F345" s="15">
        <f t="shared" si="23"/>
        <v>7622.58</v>
      </c>
      <c r="G345" s="15"/>
      <c r="H345" s="2"/>
    </row>
    <row r="346" spans="1:8" x14ac:dyDescent="0.2">
      <c r="A346" s="15">
        <v>4</v>
      </c>
      <c r="B346">
        <v>44</v>
      </c>
      <c r="C346" s="2">
        <v>506</v>
      </c>
      <c r="D346">
        <v>341</v>
      </c>
      <c r="E346" s="2">
        <f t="shared" si="22"/>
        <v>7638.1991999999991</v>
      </c>
      <c r="F346" s="15">
        <f t="shared" si="23"/>
        <v>7644.3921000000009</v>
      </c>
      <c r="G346" s="15"/>
      <c r="H346" s="2"/>
    </row>
    <row r="347" spans="1:8" x14ac:dyDescent="0.2">
      <c r="A347" s="15">
        <v>4</v>
      </c>
      <c r="B347">
        <v>45</v>
      </c>
      <c r="C347" s="2">
        <v>507</v>
      </c>
      <c r="D347">
        <v>342</v>
      </c>
      <c r="E347" s="2">
        <f t="shared" si="22"/>
        <v>7660.0308000000005</v>
      </c>
      <c r="F347" s="15">
        <f t="shared" si="23"/>
        <v>7666.2363999999998</v>
      </c>
      <c r="G347" s="15"/>
      <c r="H347" s="2"/>
    </row>
    <row r="348" spans="1:8" x14ac:dyDescent="0.2">
      <c r="A348" s="15">
        <v>4</v>
      </c>
      <c r="B348">
        <v>46</v>
      </c>
      <c r="C348" s="2">
        <v>508</v>
      </c>
      <c r="D348">
        <v>343</v>
      </c>
      <c r="E348" s="2">
        <f t="shared" si="22"/>
        <v>7681.8948</v>
      </c>
      <c r="F348" s="15">
        <f t="shared" si="23"/>
        <v>7688.1129000000001</v>
      </c>
      <c r="G348" s="15"/>
      <c r="H348" s="2"/>
    </row>
    <row r="349" spans="1:8" x14ac:dyDescent="0.2">
      <c r="A349" s="15">
        <v>4</v>
      </c>
      <c r="B349">
        <v>47</v>
      </c>
      <c r="C349" s="2">
        <v>509</v>
      </c>
      <c r="D349">
        <v>344</v>
      </c>
      <c r="E349" s="2">
        <f t="shared" si="22"/>
        <v>7703.7911999999997</v>
      </c>
      <c r="F349" s="15">
        <f t="shared" si="23"/>
        <v>7710.0216</v>
      </c>
      <c r="G349" s="15"/>
      <c r="H349" s="2"/>
    </row>
    <row r="350" spans="1:8" x14ac:dyDescent="0.2">
      <c r="A350" s="15">
        <v>4</v>
      </c>
      <c r="B350">
        <v>48</v>
      </c>
      <c r="C350" s="2">
        <v>510</v>
      </c>
      <c r="D350">
        <v>345</v>
      </c>
      <c r="E350" s="2">
        <f t="shared" si="22"/>
        <v>7725.7199999999993</v>
      </c>
      <c r="F350" s="15">
        <f t="shared" si="23"/>
        <v>7731.9624999999996</v>
      </c>
      <c r="G350" s="15"/>
      <c r="H350" s="2"/>
    </row>
    <row r="351" spans="1:8" x14ac:dyDescent="0.2">
      <c r="A351" s="15">
        <v>4</v>
      </c>
      <c r="B351">
        <v>49</v>
      </c>
      <c r="C351" s="2">
        <v>511</v>
      </c>
      <c r="D351">
        <v>346</v>
      </c>
      <c r="E351" s="2">
        <f t="shared" si="22"/>
        <v>7747.6811999999991</v>
      </c>
      <c r="F351" s="15">
        <f t="shared" si="23"/>
        <v>7753.9356000000007</v>
      </c>
      <c r="G351" s="15"/>
      <c r="H351" s="2"/>
    </row>
    <row r="352" spans="1:8" x14ac:dyDescent="0.2">
      <c r="A352" s="15">
        <v>4</v>
      </c>
      <c r="B352">
        <v>50</v>
      </c>
      <c r="C352" s="2">
        <v>512</v>
      </c>
      <c r="D352">
        <v>347</v>
      </c>
      <c r="E352" s="2">
        <f t="shared" si="22"/>
        <v>7769.6747999999989</v>
      </c>
      <c r="F352" s="15">
        <f t="shared" si="23"/>
        <v>7775.9408999999996</v>
      </c>
      <c r="G352" s="15"/>
      <c r="H352" s="2"/>
    </row>
    <row r="353" spans="1:8" x14ac:dyDescent="0.2">
      <c r="A353" s="15">
        <v>4</v>
      </c>
      <c r="B353">
        <v>51</v>
      </c>
      <c r="C353" s="2">
        <v>513</v>
      </c>
      <c r="D353">
        <v>348</v>
      </c>
      <c r="E353" s="2">
        <f t="shared" si="22"/>
        <v>7791.7007999999987</v>
      </c>
      <c r="F353" s="15">
        <f t="shared" si="23"/>
        <v>7797.9784</v>
      </c>
      <c r="G353" s="15"/>
      <c r="H353" s="2"/>
    </row>
    <row r="354" spans="1:8" x14ac:dyDescent="0.2">
      <c r="A354" s="15">
        <v>4</v>
      </c>
      <c r="B354">
        <v>52</v>
      </c>
      <c r="C354" s="2">
        <v>514</v>
      </c>
      <c r="D354">
        <v>349</v>
      </c>
      <c r="E354" s="2">
        <f t="shared" si="22"/>
        <v>7813.7592000000004</v>
      </c>
      <c r="F354" s="15">
        <f t="shared" si="23"/>
        <v>7820.0481</v>
      </c>
      <c r="G354" s="15"/>
      <c r="H354" s="2"/>
    </row>
    <row r="355" spans="1:8" x14ac:dyDescent="0.2">
      <c r="A355" s="15">
        <v>4</v>
      </c>
      <c r="B355">
        <v>53</v>
      </c>
      <c r="C355" s="2">
        <v>515</v>
      </c>
      <c r="D355">
        <v>350</v>
      </c>
      <c r="E355" s="2">
        <f t="shared" si="22"/>
        <v>7835.85</v>
      </c>
      <c r="F355" s="15">
        <f t="shared" si="23"/>
        <v>7842.15</v>
      </c>
      <c r="G355" s="15"/>
      <c r="H355" s="2"/>
    </row>
    <row r="356" spans="1:8" x14ac:dyDescent="0.2">
      <c r="A356" s="15">
        <v>4</v>
      </c>
      <c r="B356">
        <v>54</v>
      </c>
      <c r="C356" s="2">
        <v>516</v>
      </c>
      <c r="D356">
        <v>351</v>
      </c>
      <c r="E356" s="2">
        <f t="shared" si="22"/>
        <v>7857.9732000000004</v>
      </c>
      <c r="F356" s="15">
        <f t="shared" si="23"/>
        <v>7864.2841000000008</v>
      </c>
      <c r="G356" s="15"/>
      <c r="H356" s="2"/>
    </row>
    <row r="357" spans="1:8" x14ac:dyDescent="0.2">
      <c r="A357" s="15">
        <v>4</v>
      </c>
      <c r="B357">
        <v>55</v>
      </c>
      <c r="C357" s="2">
        <v>517</v>
      </c>
      <c r="D357">
        <v>352</v>
      </c>
      <c r="E357" s="2">
        <f t="shared" si="22"/>
        <v>7880.1288000000004</v>
      </c>
      <c r="F357" s="15">
        <f t="shared" si="23"/>
        <v>7886.4503999999997</v>
      </c>
      <c r="G357" s="15"/>
      <c r="H357" s="2"/>
    </row>
    <row r="358" spans="1:8" x14ac:dyDescent="0.2">
      <c r="A358" s="15">
        <v>4</v>
      </c>
      <c r="B358">
        <v>56</v>
      </c>
      <c r="C358" s="2">
        <v>518</v>
      </c>
      <c r="D358">
        <v>353</v>
      </c>
      <c r="E358" s="2">
        <f t="shared" si="22"/>
        <v>7902.3168000000005</v>
      </c>
      <c r="F358" s="15">
        <f t="shared" si="23"/>
        <v>7908.6489000000001</v>
      </c>
      <c r="G358" s="15"/>
      <c r="H358" s="2"/>
    </row>
    <row r="359" spans="1:8" x14ac:dyDescent="0.2">
      <c r="A359" s="15">
        <v>4</v>
      </c>
      <c r="B359">
        <v>57</v>
      </c>
      <c r="C359" s="2">
        <v>519</v>
      </c>
      <c r="D359">
        <v>354</v>
      </c>
      <c r="E359" s="2">
        <f t="shared" si="22"/>
        <v>7924.5372000000007</v>
      </c>
      <c r="F359" s="15">
        <f t="shared" si="23"/>
        <v>7930.8796000000002</v>
      </c>
      <c r="G359" s="15"/>
      <c r="H359" s="2"/>
    </row>
    <row r="360" spans="1:8" x14ac:dyDescent="0.2">
      <c r="A360" s="15">
        <v>4</v>
      </c>
      <c r="B360">
        <v>58</v>
      </c>
      <c r="C360" s="2">
        <v>520</v>
      </c>
      <c r="D360">
        <v>355</v>
      </c>
      <c r="E360" s="2">
        <f t="shared" si="22"/>
        <v>7946.7899999999991</v>
      </c>
      <c r="F360" s="15">
        <f t="shared" si="23"/>
        <v>7953.1424999999999</v>
      </c>
      <c r="G360" s="15"/>
      <c r="H360" s="2"/>
    </row>
    <row r="361" spans="1:8" x14ac:dyDescent="0.2">
      <c r="A361" s="15">
        <v>4</v>
      </c>
      <c r="B361">
        <v>59</v>
      </c>
      <c r="C361" s="2">
        <v>521</v>
      </c>
      <c r="D361">
        <v>356</v>
      </c>
      <c r="E361" s="2">
        <f t="shared" si="22"/>
        <v>7969.0751999999993</v>
      </c>
      <c r="F361" s="15">
        <f t="shared" si="23"/>
        <v>7975.4376000000011</v>
      </c>
      <c r="G361" s="15"/>
      <c r="H361" s="2"/>
    </row>
    <row r="362" spans="1:8" x14ac:dyDescent="0.2">
      <c r="A362" s="15">
        <v>4</v>
      </c>
      <c r="B362">
        <v>60</v>
      </c>
      <c r="C362" s="2">
        <v>522</v>
      </c>
      <c r="D362">
        <v>357</v>
      </c>
      <c r="E362" s="2">
        <f t="shared" si="22"/>
        <v>7991.3927999999996</v>
      </c>
      <c r="F362" s="15">
        <f t="shared" si="23"/>
        <v>7997.7649000000001</v>
      </c>
      <c r="G362" s="15"/>
      <c r="H362" s="2"/>
    </row>
    <row r="363" spans="1:8" x14ac:dyDescent="0.2">
      <c r="A363" s="15">
        <v>4</v>
      </c>
      <c r="B363">
        <v>61</v>
      </c>
      <c r="C363" s="2">
        <v>523</v>
      </c>
      <c r="D363">
        <v>358</v>
      </c>
      <c r="E363" s="2">
        <f t="shared" si="22"/>
        <v>8013.7428</v>
      </c>
      <c r="F363" s="15">
        <f t="shared" si="23"/>
        <v>8020.1244000000006</v>
      </c>
      <c r="G363" s="15"/>
      <c r="H363" s="2"/>
    </row>
    <row r="364" spans="1:8" x14ac:dyDescent="0.2">
      <c r="A364" s="15">
        <v>4</v>
      </c>
      <c r="B364">
        <v>62</v>
      </c>
      <c r="C364" s="2">
        <v>524</v>
      </c>
      <c r="D364">
        <v>359</v>
      </c>
      <c r="E364" s="2">
        <f t="shared" si="22"/>
        <v>8036.1251999999986</v>
      </c>
      <c r="F364" s="15">
        <f t="shared" si="23"/>
        <v>8042.5161000000007</v>
      </c>
      <c r="G364" s="15"/>
      <c r="H364" s="2"/>
    </row>
    <row r="365" spans="1:8" x14ac:dyDescent="0.2">
      <c r="A365" s="15">
        <v>4</v>
      </c>
      <c r="B365">
        <v>63</v>
      </c>
      <c r="C365" s="2">
        <v>525</v>
      </c>
      <c r="D365">
        <v>360</v>
      </c>
      <c r="E365" s="2">
        <f t="shared" si="22"/>
        <v>8058.5399999999991</v>
      </c>
      <c r="F365" s="15">
        <f t="shared" si="23"/>
        <v>8064.9400000000005</v>
      </c>
      <c r="G365" s="15"/>
      <c r="H365" s="2"/>
    </row>
    <row r="366" spans="1:8" x14ac:dyDescent="0.2">
      <c r="A366" s="15">
        <v>4</v>
      </c>
      <c r="B366">
        <v>64</v>
      </c>
      <c r="C366" s="2">
        <v>526</v>
      </c>
      <c r="D366">
        <v>361</v>
      </c>
      <c r="E366" s="2">
        <f t="shared" si="22"/>
        <v>8080.9871999999996</v>
      </c>
      <c r="F366" s="15">
        <f t="shared" si="23"/>
        <v>8087.3960999999999</v>
      </c>
      <c r="G366" s="15"/>
      <c r="H366" s="2"/>
    </row>
    <row r="367" spans="1:8" x14ac:dyDescent="0.2">
      <c r="A367" s="15">
        <v>4</v>
      </c>
      <c r="B367">
        <v>65</v>
      </c>
      <c r="C367" s="2">
        <v>527</v>
      </c>
      <c r="D367">
        <v>362</v>
      </c>
      <c r="E367" s="2">
        <f t="shared" si="22"/>
        <v>8103.4668000000001</v>
      </c>
      <c r="F367" s="15">
        <f t="shared" si="23"/>
        <v>8109.8844000000008</v>
      </c>
      <c r="G367" s="15"/>
      <c r="H367" s="2"/>
    </row>
    <row r="368" spans="1:8" x14ac:dyDescent="0.2">
      <c r="A368" s="15">
        <v>4</v>
      </c>
      <c r="B368">
        <v>66</v>
      </c>
      <c r="C368" s="2">
        <v>528</v>
      </c>
      <c r="D368">
        <v>363</v>
      </c>
      <c r="E368" s="2">
        <f t="shared" si="22"/>
        <v>8125.978799999999</v>
      </c>
      <c r="F368" s="15">
        <f t="shared" si="23"/>
        <v>8132.4048999999995</v>
      </c>
      <c r="G368" s="15"/>
      <c r="H368" s="2"/>
    </row>
    <row r="369" spans="1:8" x14ac:dyDescent="0.2">
      <c r="A369" s="15">
        <v>4</v>
      </c>
      <c r="B369">
        <v>67</v>
      </c>
      <c r="C369" s="2">
        <v>529</v>
      </c>
      <c r="D369">
        <v>364</v>
      </c>
      <c r="E369" s="2">
        <f t="shared" si="22"/>
        <v>8148.5231999999996</v>
      </c>
      <c r="F369" s="15">
        <f t="shared" si="23"/>
        <v>8154.9575999999997</v>
      </c>
      <c r="G369" s="15"/>
      <c r="H369" s="2"/>
    </row>
    <row r="370" spans="1:8" x14ac:dyDescent="0.2">
      <c r="A370" s="15">
        <v>4</v>
      </c>
      <c r="B370">
        <v>68</v>
      </c>
      <c r="C370" s="2">
        <v>530</v>
      </c>
      <c r="D370">
        <v>365</v>
      </c>
      <c r="E370" s="2">
        <f t="shared" si="22"/>
        <v>8171.1</v>
      </c>
      <c r="F370" s="15">
        <f t="shared" si="23"/>
        <v>8177.5425000000014</v>
      </c>
      <c r="G370" s="15"/>
      <c r="H370" s="2"/>
    </row>
    <row r="371" spans="1:8" x14ac:dyDescent="0.2">
      <c r="A371" s="15">
        <v>4</v>
      </c>
      <c r="B371">
        <v>69</v>
      </c>
      <c r="C371" s="2">
        <v>531</v>
      </c>
      <c r="D371">
        <v>366</v>
      </c>
      <c r="E371" s="2">
        <f t="shared" si="22"/>
        <v>8193.7091999999993</v>
      </c>
      <c r="F371" s="15">
        <f t="shared" si="23"/>
        <v>8200.1596000000009</v>
      </c>
      <c r="G371" s="15"/>
      <c r="H371" s="2"/>
    </row>
    <row r="372" spans="1:8" x14ac:dyDescent="0.2">
      <c r="A372" s="15">
        <v>4</v>
      </c>
      <c r="B372">
        <v>70</v>
      </c>
      <c r="C372" s="2">
        <v>532</v>
      </c>
      <c r="D372">
        <v>367</v>
      </c>
      <c r="E372" s="2">
        <f t="shared" si="22"/>
        <v>8216.3508000000002</v>
      </c>
      <c r="F372" s="15">
        <f t="shared" si="23"/>
        <v>8222.8089</v>
      </c>
      <c r="G372" s="15"/>
      <c r="H372" s="2"/>
    </row>
    <row r="373" spans="1:8" x14ac:dyDescent="0.2">
      <c r="A373" s="15">
        <v>4</v>
      </c>
      <c r="B373">
        <v>71</v>
      </c>
      <c r="C373" s="2">
        <v>533</v>
      </c>
      <c r="D373">
        <v>368</v>
      </c>
      <c r="E373" s="2">
        <f t="shared" si="22"/>
        <v>8239.0247999999992</v>
      </c>
      <c r="F373" s="15">
        <f t="shared" si="23"/>
        <v>8245.4904000000006</v>
      </c>
      <c r="G373" s="15"/>
      <c r="H373" s="2"/>
    </row>
    <row r="374" spans="1:8" x14ac:dyDescent="0.2">
      <c r="A374" s="15">
        <v>4</v>
      </c>
      <c r="B374">
        <v>72</v>
      </c>
      <c r="C374" s="2">
        <v>534</v>
      </c>
      <c r="D374">
        <v>369</v>
      </c>
      <c r="E374" s="2">
        <f t="shared" si="22"/>
        <v>8261.7312000000002</v>
      </c>
      <c r="F374" s="15">
        <f t="shared" si="23"/>
        <v>8268.2041000000008</v>
      </c>
      <c r="G374" s="15"/>
      <c r="H374" s="2"/>
    </row>
    <row r="375" spans="1:8" x14ac:dyDescent="0.2">
      <c r="A375" s="15">
        <v>4</v>
      </c>
      <c r="B375">
        <v>73</v>
      </c>
      <c r="C375" s="2">
        <v>535</v>
      </c>
      <c r="D375">
        <v>370</v>
      </c>
      <c r="E375" s="2">
        <f t="shared" si="22"/>
        <v>8284.4699999999993</v>
      </c>
      <c r="F375" s="15">
        <f t="shared" si="23"/>
        <v>8290.9500000000007</v>
      </c>
      <c r="G375" s="15"/>
      <c r="H375" s="2"/>
    </row>
    <row r="376" spans="1:8" x14ac:dyDescent="0.2">
      <c r="A376" s="15">
        <v>4</v>
      </c>
      <c r="B376">
        <v>74</v>
      </c>
      <c r="C376" s="2">
        <v>536</v>
      </c>
      <c r="D376">
        <v>371</v>
      </c>
      <c r="E376" s="2">
        <f t="shared" si="22"/>
        <v>8307.2412000000004</v>
      </c>
      <c r="F376" s="15">
        <f t="shared" si="23"/>
        <v>8313.7281000000003</v>
      </c>
      <c r="G376" s="15"/>
      <c r="H376" s="2"/>
    </row>
    <row r="377" spans="1:8" x14ac:dyDescent="0.2">
      <c r="A377" s="15">
        <v>4</v>
      </c>
      <c r="B377">
        <v>75</v>
      </c>
      <c r="C377" s="2">
        <v>537</v>
      </c>
      <c r="D377">
        <v>372</v>
      </c>
      <c r="E377" s="2">
        <f t="shared" si="22"/>
        <v>8330.0447999999997</v>
      </c>
      <c r="F377" s="15">
        <f t="shared" si="23"/>
        <v>8336.5383999999995</v>
      </c>
      <c r="G377" s="15"/>
      <c r="H377" s="2"/>
    </row>
    <row r="378" spans="1:8" x14ac:dyDescent="0.2">
      <c r="A378" s="15">
        <v>4</v>
      </c>
      <c r="B378">
        <v>76</v>
      </c>
      <c r="C378" s="2">
        <v>538</v>
      </c>
      <c r="D378">
        <v>373</v>
      </c>
      <c r="E378" s="2">
        <f t="shared" si="22"/>
        <v>8352.880799999999</v>
      </c>
      <c r="F378" s="15">
        <f t="shared" si="23"/>
        <v>8359.3809000000001</v>
      </c>
      <c r="G378" s="15"/>
      <c r="H378" s="2"/>
    </row>
    <row r="379" spans="1:8" x14ac:dyDescent="0.2">
      <c r="A379" s="15">
        <v>4</v>
      </c>
      <c r="B379">
        <v>77</v>
      </c>
      <c r="C379" s="2">
        <v>539</v>
      </c>
      <c r="D379">
        <v>374</v>
      </c>
      <c r="E379" s="2">
        <f t="shared" si="22"/>
        <v>8375.7492000000002</v>
      </c>
      <c r="F379" s="15">
        <f t="shared" si="23"/>
        <v>8382.2556000000004</v>
      </c>
      <c r="G379" s="15"/>
      <c r="H379" s="2"/>
    </row>
    <row r="380" spans="1:8" x14ac:dyDescent="0.2">
      <c r="A380" s="15">
        <v>4</v>
      </c>
      <c r="B380">
        <v>78</v>
      </c>
      <c r="C380" s="2">
        <v>540</v>
      </c>
      <c r="D380">
        <v>375</v>
      </c>
      <c r="E380" s="2">
        <f t="shared" si="22"/>
        <v>8398.65</v>
      </c>
      <c r="F380" s="15">
        <f t="shared" si="23"/>
        <v>8405.1625000000004</v>
      </c>
      <c r="G380" s="15"/>
      <c r="H380" s="2"/>
    </row>
    <row r="381" spans="1:8" x14ac:dyDescent="0.2">
      <c r="A381" s="15">
        <v>4</v>
      </c>
      <c r="B381">
        <v>79</v>
      </c>
      <c r="C381" s="2">
        <v>541</v>
      </c>
      <c r="D381">
        <v>376</v>
      </c>
      <c r="E381" s="2">
        <f t="shared" si="22"/>
        <v>8421.5831999999991</v>
      </c>
      <c r="F381" s="15">
        <f t="shared" si="23"/>
        <v>8428.1016</v>
      </c>
      <c r="G381" s="15"/>
      <c r="H381" s="2"/>
    </row>
    <row r="382" spans="1:8" x14ac:dyDescent="0.2">
      <c r="A382" s="15">
        <v>4</v>
      </c>
      <c r="B382">
        <v>80</v>
      </c>
      <c r="C382" s="2">
        <v>542</v>
      </c>
      <c r="D382">
        <v>377</v>
      </c>
      <c r="E382" s="2">
        <f t="shared" si="22"/>
        <v>8444.5487999999987</v>
      </c>
      <c r="F382" s="15">
        <f t="shared" si="23"/>
        <v>8451.072900000001</v>
      </c>
      <c r="G382" s="15"/>
      <c r="H382" s="2"/>
    </row>
    <row r="383" spans="1:8" x14ac:dyDescent="0.2">
      <c r="A383" s="15">
        <v>4</v>
      </c>
      <c r="B383">
        <v>81</v>
      </c>
      <c r="C383" s="2">
        <v>543</v>
      </c>
      <c r="D383">
        <v>378</v>
      </c>
      <c r="E383" s="2">
        <f t="shared" si="22"/>
        <v>8467.5468000000001</v>
      </c>
      <c r="F383" s="15">
        <f t="shared" si="23"/>
        <v>8474.0763999999999</v>
      </c>
      <c r="G383" s="15"/>
      <c r="H383" s="2"/>
    </row>
    <row r="384" spans="1:8" x14ac:dyDescent="0.2">
      <c r="A384" s="15">
        <v>4</v>
      </c>
      <c r="B384">
        <v>82</v>
      </c>
      <c r="C384" s="2">
        <v>544</v>
      </c>
      <c r="D384">
        <v>379</v>
      </c>
      <c r="E384" s="2">
        <f t="shared" si="22"/>
        <v>8490.5771999999997</v>
      </c>
      <c r="F384" s="15">
        <f t="shared" si="23"/>
        <v>8497.1121000000003</v>
      </c>
      <c r="G384" s="15"/>
      <c r="H384" s="2"/>
    </row>
    <row r="385" spans="1:8" x14ac:dyDescent="0.2">
      <c r="A385" s="15">
        <v>4</v>
      </c>
      <c r="B385">
        <v>83</v>
      </c>
      <c r="C385" s="2">
        <v>545</v>
      </c>
      <c r="D385">
        <v>380</v>
      </c>
      <c r="E385" s="2">
        <f t="shared" si="22"/>
        <v>8513.64</v>
      </c>
      <c r="F385" s="15">
        <f t="shared" si="23"/>
        <v>8520.18</v>
      </c>
      <c r="G385" s="15"/>
      <c r="H385" s="2"/>
    </row>
    <row r="386" spans="1:8" x14ac:dyDescent="0.2">
      <c r="A386" s="15">
        <v>4</v>
      </c>
      <c r="B386">
        <v>84</v>
      </c>
      <c r="C386" s="2">
        <v>546</v>
      </c>
      <c r="D386">
        <v>381</v>
      </c>
      <c r="E386" s="2">
        <f t="shared" si="22"/>
        <v>8536.7351999999992</v>
      </c>
      <c r="F386" s="15">
        <f t="shared" si="23"/>
        <v>8543.2800999999999</v>
      </c>
      <c r="G386" s="15"/>
      <c r="H386" s="2"/>
    </row>
    <row r="387" spans="1:8" x14ac:dyDescent="0.2">
      <c r="A387" s="15">
        <v>4</v>
      </c>
      <c r="B387">
        <v>85</v>
      </c>
      <c r="C387" s="2">
        <v>547</v>
      </c>
      <c r="D387">
        <v>382</v>
      </c>
      <c r="E387" s="2">
        <f t="shared" si="22"/>
        <v>8559.862799999999</v>
      </c>
      <c r="F387" s="15">
        <f t="shared" si="23"/>
        <v>8566.4124000000011</v>
      </c>
      <c r="G387" s="15"/>
      <c r="H387" s="2"/>
    </row>
    <row r="388" spans="1:8" x14ac:dyDescent="0.2">
      <c r="A388" s="15">
        <v>4</v>
      </c>
      <c r="B388">
        <v>86</v>
      </c>
      <c r="C388" s="2">
        <v>548</v>
      </c>
      <c r="D388">
        <v>383</v>
      </c>
      <c r="E388" s="2">
        <f t="shared" si="22"/>
        <v>8583.0227999999988</v>
      </c>
      <c r="F388" s="15">
        <f t="shared" si="23"/>
        <v>8589.5769</v>
      </c>
      <c r="G388" s="15"/>
      <c r="H388" s="2"/>
    </row>
    <row r="389" spans="1:8" x14ac:dyDescent="0.2">
      <c r="A389" s="15">
        <v>4</v>
      </c>
      <c r="B389">
        <v>87</v>
      </c>
      <c r="C389" s="2">
        <v>549</v>
      </c>
      <c r="D389">
        <v>384</v>
      </c>
      <c r="E389" s="2">
        <f t="shared" ref="E389:E400" si="24" xml:space="preserve"> 0.0162*D389^2 + 10.767*D389 + 2082.9</f>
        <v>8606.2152000000006</v>
      </c>
      <c r="F389" s="15">
        <f t="shared" si="23"/>
        <v>8612.7736000000004</v>
      </c>
      <c r="G389" s="15"/>
      <c r="H389" s="2"/>
    </row>
    <row r="390" spans="1:8" x14ac:dyDescent="0.2">
      <c r="A390" s="15">
        <v>4</v>
      </c>
      <c r="B390">
        <v>88</v>
      </c>
      <c r="C390" s="2">
        <v>550</v>
      </c>
      <c r="D390">
        <v>385</v>
      </c>
      <c r="E390" s="2">
        <f t="shared" si="24"/>
        <v>8629.44</v>
      </c>
      <c r="F390" s="15">
        <f t="shared" ref="F390:F400" si="25" xml:space="preserve"> 0.0161*D390^2 + 10.848*D390 + 2073.1</f>
        <v>8636.0025000000005</v>
      </c>
      <c r="G390" s="15"/>
      <c r="H390" s="2"/>
    </row>
    <row r="391" spans="1:8" x14ac:dyDescent="0.2">
      <c r="A391" s="15">
        <v>4</v>
      </c>
      <c r="B391">
        <v>89</v>
      </c>
      <c r="C391" s="2">
        <v>551</v>
      </c>
      <c r="D391">
        <v>386</v>
      </c>
      <c r="E391" s="2">
        <f t="shared" si="24"/>
        <v>8652.6972000000005</v>
      </c>
      <c r="F391" s="15">
        <f t="shared" si="25"/>
        <v>8659.2636000000002</v>
      </c>
      <c r="G391" s="15"/>
      <c r="H391" s="2"/>
    </row>
    <row r="392" spans="1:8" x14ac:dyDescent="0.2">
      <c r="A392" s="15">
        <v>4</v>
      </c>
      <c r="B392">
        <v>90</v>
      </c>
      <c r="C392" s="2">
        <v>552</v>
      </c>
      <c r="D392">
        <v>387</v>
      </c>
      <c r="E392" s="2">
        <f t="shared" si="24"/>
        <v>8675.9867999999988</v>
      </c>
      <c r="F392" s="15">
        <f t="shared" si="25"/>
        <v>8682.5568999999996</v>
      </c>
      <c r="G392" s="15"/>
      <c r="H392" s="2"/>
    </row>
    <row r="393" spans="1:8" x14ac:dyDescent="0.2">
      <c r="A393" s="15">
        <v>4</v>
      </c>
      <c r="B393">
        <v>91</v>
      </c>
      <c r="C393" s="2">
        <v>553</v>
      </c>
      <c r="D393">
        <v>388</v>
      </c>
      <c r="E393" s="2">
        <f t="shared" si="24"/>
        <v>8699.3087999999989</v>
      </c>
      <c r="F393" s="15">
        <f t="shared" si="25"/>
        <v>8705.8824000000004</v>
      </c>
      <c r="G393" s="15"/>
      <c r="H393" s="2"/>
    </row>
    <row r="394" spans="1:8" x14ac:dyDescent="0.2">
      <c r="A394" s="15">
        <v>4</v>
      </c>
      <c r="B394">
        <v>92</v>
      </c>
      <c r="C394" s="2">
        <v>554</v>
      </c>
      <c r="D394">
        <v>389</v>
      </c>
      <c r="E394" s="2">
        <f t="shared" si="24"/>
        <v>8722.6631999999991</v>
      </c>
      <c r="F394" s="15">
        <f t="shared" si="25"/>
        <v>8729.2401000000009</v>
      </c>
      <c r="G394" s="15"/>
      <c r="H394" s="2"/>
    </row>
    <row r="395" spans="1:8" x14ac:dyDescent="0.2">
      <c r="A395" s="15">
        <v>4</v>
      </c>
      <c r="B395">
        <v>93</v>
      </c>
      <c r="C395" s="2">
        <v>555</v>
      </c>
      <c r="D395">
        <v>390</v>
      </c>
      <c r="E395" s="2">
        <f t="shared" si="24"/>
        <v>8746.0499999999993</v>
      </c>
      <c r="F395" s="15">
        <f t="shared" si="25"/>
        <v>8752.630000000001</v>
      </c>
      <c r="G395" s="15"/>
      <c r="H395" s="2"/>
    </row>
    <row r="396" spans="1:8" x14ac:dyDescent="0.2">
      <c r="A396" s="15">
        <v>4</v>
      </c>
      <c r="B396">
        <v>94</v>
      </c>
      <c r="C396" s="2">
        <v>556</v>
      </c>
      <c r="D396">
        <v>391</v>
      </c>
      <c r="E396" s="2">
        <f t="shared" si="24"/>
        <v>8769.4691999999995</v>
      </c>
      <c r="F396" s="15">
        <f t="shared" si="25"/>
        <v>8776.0521000000008</v>
      </c>
      <c r="G396" s="31" t="s">
        <v>353</v>
      </c>
      <c r="H396" s="2"/>
    </row>
    <row r="397" spans="1:8" x14ac:dyDescent="0.2">
      <c r="A397" s="15">
        <v>4</v>
      </c>
      <c r="B397">
        <v>95</v>
      </c>
      <c r="C397" s="2">
        <v>557</v>
      </c>
      <c r="D397">
        <v>392</v>
      </c>
      <c r="E397" s="2">
        <f t="shared" si="24"/>
        <v>8792.9207999999999</v>
      </c>
      <c r="F397" s="15">
        <f t="shared" si="25"/>
        <v>8799.5064000000002</v>
      </c>
      <c r="G397" s="15"/>
      <c r="H397" s="2"/>
    </row>
    <row r="398" spans="1:8" x14ac:dyDescent="0.2">
      <c r="A398" s="15">
        <v>4</v>
      </c>
      <c r="B398">
        <v>96</v>
      </c>
      <c r="C398" s="2">
        <v>558</v>
      </c>
      <c r="D398">
        <v>393</v>
      </c>
      <c r="E398" s="2">
        <f t="shared" si="24"/>
        <v>8816.4047999999984</v>
      </c>
      <c r="F398" s="15">
        <f t="shared" si="25"/>
        <v>8822.9929000000011</v>
      </c>
      <c r="G398" s="15"/>
      <c r="H398" s="2"/>
    </row>
    <row r="399" spans="1:8" x14ac:dyDescent="0.2">
      <c r="A399" s="15">
        <v>4</v>
      </c>
      <c r="B399">
        <v>97</v>
      </c>
      <c r="C399" s="2">
        <v>559</v>
      </c>
      <c r="D399">
        <v>394</v>
      </c>
      <c r="E399" s="2">
        <f t="shared" si="24"/>
        <v>8839.9211999999989</v>
      </c>
      <c r="F399" s="15">
        <f t="shared" si="25"/>
        <v>8846.5115999999998</v>
      </c>
      <c r="G399" s="15"/>
      <c r="H399" s="2"/>
    </row>
    <row r="400" spans="1:8" x14ac:dyDescent="0.2">
      <c r="A400" s="15">
        <v>4</v>
      </c>
      <c r="B400">
        <v>98</v>
      </c>
      <c r="C400" s="2">
        <v>560</v>
      </c>
      <c r="D400">
        <v>395</v>
      </c>
      <c r="E400" s="2">
        <f t="shared" si="24"/>
        <v>8863.4699999999993</v>
      </c>
      <c r="F400" s="15">
        <f t="shared" si="25"/>
        <v>8870.0625</v>
      </c>
      <c r="G400" s="15"/>
      <c r="H400" s="2"/>
    </row>
    <row r="401" spans="5:8" x14ac:dyDescent="0.2">
      <c r="E401" s="2"/>
      <c r="F401" s="2"/>
      <c r="G401" s="2"/>
      <c r="H401" s="2"/>
    </row>
    <row r="402" spans="5:8" x14ac:dyDescent="0.2">
      <c r="E402" s="2"/>
      <c r="F402" s="2"/>
      <c r="G402" s="2"/>
      <c r="H402" s="2"/>
    </row>
    <row r="403" spans="5:8" x14ac:dyDescent="0.2">
      <c r="E403" s="2"/>
      <c r="F403" s="2"/>
      <c r="G403" s="2"/>
      <c r="H403" s="2"/>
    </row>
    <row r="404" spans="5:8" x14ac:dyDescent="0.2">
      <c r="E404" s="2"/>
      <c r="F404" s="2"/>
      <c r="G404" s="2"/>
      <c r="H404" s="2"/>
    </row>
    <row r="405" spans="5:8" x14ac:dyDescent="0.2">
      <c r="E405" s="2"/>
      <c r="F405" s="2"/>
      <c r="G405" s="2"/>
      <c r="H405" s="2"/>
    </row>
    <row r="406" spans="5:8" x14ac:dyDescent="0.2">
      <c r="E406" s="2"/>
      <c r="F406" s="2"/>
      <c r="G406" s="2"/>
      <c r="H406" s="2"/>
    </row>
    <row r="407" spans="5:8" x14ac:dyDescent="0.2">
      <c r="E407" s="2"/>
      <c r="F407" s="2"/>
      <c r="G407" s="2"/>
      <c r="H407" s="2"/>
    </row>
    <row r="408" spans="5:8" x14ac:dyDescent="0.2">
      <c r="E408" s="2"/>
      <c r="F408" s="2"/>
      <c r="G408" s="2"/>
      <c r="H408" s="2"/>
    </row>
    <row r="409" spans="5:8" x14ac:dyDescent="0.2">
      <c r="E409" s="2"/>
      <c r="F409" s="2"/>
      <c r="G409" s="2"/>
      <c r="H409" s="2"/>
    </row>
    <row r="410" spans="5:8" x14ac:dyDescent="0.2">
      <c r="E410" s="2"/>
      <c r="F410" s="2"/>
      <c r="G410" s="2"/>
      <c r="H410" s="2"/>
    </row>
    <row r="411" spans="5:8" x14ac:dyDescent="0.2">
      <c r="E411" s="2"/>
      <c r="F411" s="2"/>
      <c r="G411" s="2"/>
      <c r="H411" s="2"/>
    </row>
    <row r="412" spans="5:8" x14ac:dyDescent="0.2">
      <c r="E412" s="2"/>
      <c r="F412" s="2"/>
      <c r="G412" s="2"/>
      <c r="H412" s="2"/>
    </row>
    <row r="413" spans="5:8" x14ac:dyDescent="0.2">
      <c r="E413" s="2"/>
      <c r="F413" s="2"/>
      <c r="G413" s="2"/>
      <c r="H413" s="2"/>
    </row>
    <row r="414" spans="5:8" x14ac:dyDescent="0.2">
      <c r="E414" s="2"/>
      <c r="F414" s="2"/>
      <c r="G414" s="2"/>
      <c r="H414" s="2"/>
    </row>
    <row r="415" spans="5:8" x14ac:dyDescent="0.2">
      <c r="E415" s="2"/>
      <c r="F415" s="2"/>
      <c r="G415" s="2"/>
      <c r="H415" s="2"/>
    </row>
    <row r="416" spans="5:8" x14ac:dyDescent="0.2">
      <c r="E416" s="2"/>
      <c r="F416" s="2"/>
      <c r="G416" s="2"/>
      <c r="H416" s="2"/>
    </row>
    <row r="417" spans="5:8" x14ac:dyDescent="0.2">
      <c r="E417" s="2"/>
      <c r="F417" s="2"/>
      <c r="G417" s="2"/>
      <c r="H417" s="2"/>
    </row>
    <row r="418" spans="5:8" x14ac:dyDescent="0.2">
      <c r="E418" s="2"/>
      <c r="F418" s="2"/>
      <c r="G418" s="2"/>
      <c r="H418" s="2"/>
    </row>
    <row r="419" spans="5:8" x14ac:dyDescent="0.2">
      <c r="E419" s="2"/>
      <c r="F419" s="2"/>
      <c r="G419" s="2"/>
      <c r="H419" s="2"/>
    </row>
    <row r="420" spans="5:8" x14ac:dyDescent="0.2">
      <c r="E420" s="2"/>
      <c r="F420" s="2"/>
      <c r="G420" s="2"/>
      <c r="H420" s="2"/>
    </row>
    <row r="421" spans="5:8" x14ac:dyDescent="0.2">
      <c r="E421" s="2"/>
      <c r="F421" s="2"/>
      <c r="G421" s="2"/>
      <c r="H421" s="2"/>
    </row>
    <row r="422" spans="5:8" x14ac:dyDescent="0.2">
      <c r="E422" s="2"/>
      <c r="F422" s="2"/>
      <c r="G422" s="2"/>
      <c r="H422" s="2"/>
    </row>
    <row r="423" spans="5:8" x14ac:dyDescent="0.2">
      <c r="E423" s="2"/>
      <c r="F423" s="2"/>
      <c r="G423" s="2"/>
      <c r="H423" s="2"/>
    </row>
    <row r="424" spans="5:8" x14ac:dyDescent="0.2">
      <c r="E424" s="2"/>
      <c r="F424" s="2"/>
      <c r="G424" s="2"/>
      <c r="H424" s="2"/>
    </row>
    <row r="425" spans="5:8" x14ac:dyDescent="0.2">
      <c r="E425" s="2"/>
      <c r="F425" s="2"/>
      <c r="G425" s="2"/>
      <c r="H425" s="2"/>
    </row>
    <row r="426" spans="5:8" x14ac:dyDescent="0.2">
      <c r="E426" s="2"/>
      <c r="F426" s="2"/>
      <c r="G426" s="2"/>
      <c r="H426" s="2"/>
    </row>
    <row r="427" spans="5:8" x14ac:dyDescent="0.2">
      <c r="E427" s="2"/>
      <c r="F427" s="2"/>
      <c r="G427" s="2"/>
      <c r="H427" s="2"/>
    </row>
    <row r="428" spans="5:8" x14ac:dyDescent="0.2">
      <c r="E428" s="2"/>
      <c r="F428" s="2"/>
      <c r="G428" s="2"/>
      <c r="H428" s="2"/>
    </row>
    <row r="429" spans="5:8" x14ac:dyDescent="0.2">
      <c r="E429" s="2"/>
      <c r="F429" s="2"/>
      <c r="G429" s="2"/>
      <c r="H429" s="2"/>
    </row>
    <row r="430" spans="5:8" x14ac:dyDescent="0.2">
      <c r="E430" s="2"/>
      <c r="F430" s="2"/>
      <c r="G430" s="2"/>
      <c r="H430" s="2"/>
    </row>
  </sheetData>
  <phoneticPr fontId="2" type="noConversion"/>
  <pageMargins left="0.75" right="0.75" top="1" bottom="1" header="0.5" footer="0.5"/>
  <pageSetup orientation="portrait" horizontalDpi="4294967293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20"/>
  <sheetViews>
    <sheetView topLeftCell="A91" workbookViewId="0">
      <selection activeCell="J124" sqref="J124"/>
    </sheetView>
  </sheetViews>
  <sheetFormatPr defaultRowHeight="12.75" x14ac:dyDescent="0.2"/>
  <cols>
    <col min="1" max="1" width="15.5703125" customWidth="1"/>
    <col min="2" max="2" width="14" customWidth="1"/>
  </cols>
  <sheetData>
    <row r="1" spans="1:99" x14ac:dyDescent="0.2">
      <c r="E1" s="1" t="s">
        <v>6</v>
      </c>
      <c r="P1" s="1" t="s">
        <v>7</v>
      </c>
      <c r="S1" s="1" t="s">
        <v>8</v>
      </c>
      <c r="X1" s="1" t="s">
        <v>9</v>
      </c>
      <c r="Z1" s="1" t="s">
        <v>10</v>
      </c>
      <c r="AC1" s="1" t="s">
        <v>11</v>
      </c>
      <c r="AM1" s="1" t="s">
        <v>12</v>
      </c>
      <c r="AO1" s="1" t="s">
        <v>13</v>
      </c>
      <c r="AR1" s="1" t="s">
        <v>14</v>
      </c>
      <c r="AS1" s="1" t="s">
        <v>15</v>
      </c>
      <c r="BG1" s="1" t="s">
        <v>16</v>
      </c>
      <c r="BQ1" s="1" t="s">
        <v>17</v>
      </c>
      <c r="BS1" s="1" t="s">
        <v>18</v>
      </c>
      <c r="CA1" s="1" t="s">
        <v>19</v>
      </c>
      <c r="CE1" s="1" t="s">
        <v>20</v>
      </c>
    </row>
    <row r="2" spans="1:99" x14ac:dyDescent="0.2">
      <c r="A2" s="25" t="s">
        <v>450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33</v>
      </c>
      <c r="T2" t="s">
        <v>38</v>
      </c>
      <c r="U2" t="s">
        <v>39</v>
      </c>
      <c r="V2" t="s">
        <v>40</v>
      </c>
      <c r="W2" t="s">
        <v>41</v>
      </c>
      <c r="X2" t="s">
        <v>42</v>
      </c>
      <c r="Y2" t="s">
        <v>43</v>
      </c>
      <c r="Z2" t="s">
        <v>44</v>
      </c>
      <c r="AA2" t="s">
        <v>45</v>
      </c>
      <c r="AB2" t="s">
        <v>46</v>
      </c>
      <c r="AC2" t="s">
        <v>47</v>
      </c>
      <c r="AD2" t="s">
        <v>48</v>
      </c>
      <c r="AE2" t="s">
        <v>49</v>
      </c>
      <c r="AF2" t="s">
        <v>50</v>
      </c>
      <c r="AG2" t="s">
        <v>51</v>
      </c>
      <c r="AH2" t="s">
        <v>52</v>
      </c>
      <c r="AI2" t="s">
        <v>53</v>
      </c>
      <c r="AJ2" t="s">
        <v>54</v>
      </c>
      <c r="AK2" t="s">
        <v>55</v>
      </c>
      <c r="AL2" t="s">
        <v>56</v>
      </c>
      <c r="AM2" t="s">
        <v>57</v>
      </c>
      <c r="AN2" t="s">
        <v>58</v>
      </c>
      <c r="AO2" t="s">
        <v>59</v>
      </c>
      <c r="AP2" t="s">
        <v>60</v>
      </c>
      <c r="AQ2" t="s">
        <v>61</v>
      </c>
      <c r="AR2" t="s">
        <v>62</v>
      </c>
      <c r="AS2" t="s">
        <v>63</v>
      </c>
      <c r="AT2" t="s">
        <v>64</v>
      </c>
      <c r="AU2" t="s">
        <v>65</v>
      </c>
      <c r="AV2" t="s">
        <v>66</v>
      </c>
      <c r="AW2" t="s">
        <v>67</v>
      </c>
      <c r="AX2" t="s">
        <v>68</v>
      </c>
      <c r="AY2" t="s">
        <v>69</v>
      </c>
      <c r="AZ2" t="s">
        <v>29</v>
      </c>
      <c r="BA2" t="s">
        <v>30</v>
      </c>
      <c r="BB2" t="s">
        <v>70</v>
      </c>
      <c r="BC2" t="s">
        <v>71</v>
      </c>
      <c r="BD2" t="s">
        <v>72</v>
      </c>
      <c r="BE2" t="s">
        <v>73</v>
      </c>
      <c r="BF2" t="s">
        <v>74</v>
      </c>
      <c r="BG2" t="s">
        <v>75</v>
      </c>
      <c r="BH2" t="s">
        <v>76</v>
      </c>
      <c r="BI2" t="s">
        <v>77</v>
      </c>
      <c r="BJ2" t="s">
        <v>71</v>
      </c>
      <c r="BK2" t="s">
        <v>72</v>
      </c>
      <c r="BL2" t="s">
        <v>29</v>
      </c>
      <c r="BM2" t="s">
        <v>30</v>
      </c>
      <c r="BN2" t="s">
        <v>78</v>
      </c>
      <c r="BO2" t="s">
        <v>79</v>
      </c>
      <c r="BP2" t="s">
        <v>80</v>
      </c>
      <c r="BQ2" t="s">
        <v>81</v>
      </c>
      <c r="BR2" t="s">
        <v>82</v>
      </c>
      <c r="BS2" t="s">
        <v>83</v>
      </c>
      <c r="BT2" t="s">
        <v>84</v>
      </c>
      <c r="BU2" t="s">
        <v>85</v>
      </c>
      <c r="BV2" t="s">
        <v>86</v>
      </c>
      <c r="BW2" t="s">
        <v>87</v>
      </c>
      <c r="BX2" t="s">
        <v>88</v>
      </c>
      <c r="BY2" t="s">
        <v>89</v>
      </c>
      <c r="BZ2" t="s">
        <v>90</v>
      </c>
      <c r="CA2" t="s">
        <v>91</v>
      </c>
      <c r="CB2" t="s">
        <v>92</v>
      </c>
      <c r="CC2" t="s">
        <v>93</v>
      </c>
      <c r="CD2" t="s">
        <v>94</v>
      </c>
      <c r="CE2" t="s">
        <v>95</v>
      </c>
      <c r="CF2" t="s">
        <v>96</v>
      </c>
      <c r="CG2" t="s">
        <v>97</v>
      </c>
      <c r="CH2" t="s">
        <v>98</v>
      </c>
      <c r="CI2" t="s">
        <v>99</v>
      </c>
      <c r="CJ2" t="s">
        <v>100</v>
      </c>
      <c r="CK2" t="s">
        <v>101</v>
      </c>
      <c r="CL2" t="s">
        <v>102</v>
      </c>
      <c r="CM2" t="s">
        <v>30</v>
      </c>
      <c r="CN2" t="s">
        <v>103</v>
      </c>
      <c r="CO2" t="s">
        <v>31</v>
      </c>
      <c r="CP2" t="s">
        <v>70</v>
      </c>
      <c r="CQ2" t="s">
        <v>104</v>
      </c>
      <c r="CR2" t="s">
        <v>19</v>
      </c>
      <c r="CS2" t="s">
        <v>105</v>
      </c>
      <c r="CT2" t="s">
        <v>106</v>
      </c>
      <c r="CU2" t="s">
        <v>107</v>
      </c>
    </row>
    <row r="3" spans="1:99" x14ac:dyDescent="0.2">
      <c r="A3" s="1" t="s">
        <v>1</v>
      </c>
    </row>
    <row r="4" spans="1:99" x14ac:dyDescent="0.2">
      <c r="A4">
        <v>169</v>
      </c>
      <c r="B4">
        <v>4</v>
      </c>
      <c r="C4">
        <v>2176</v>
      </c>
      <c r="D4" s="2">
        <v>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2.1739130434782608</v>
      </c>
      <c r="V4">
        <v>2.1739130434782608</v>
      </c>
      <c r="W4">
        <v>0</v>
      </c>
      <c r="X4">
        <v>13.043478260869565</v>
      </c>
      <c r="Y4">
        <v>0</v>
      </c>
      <c r="Z4">
        <v>34.782608695652172</v>
      </c>
      <c r="AA4">
        <v>4.3478260869565215</v>
      </c>
      <c r="AB4">
        <v>39.130434782608695</v>
      </c>
      <c r="AC4">
        <v>0</v>
      </c>
      <c r="AD4">
        <v>0</v>
      </c>
      <c r="AE4">
        <v>0</v>
      </c>
      <c r="AF4">
        <v>0</v>
      </c>
      <c r="AG4">
        <v>0</v>
      </c>
      <c r="AH4">
        <v>321.73913043478262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4.3478260869565215</v>
      </c>
      <c r="AT4">
        <v>156.52173913043478</v>
      </c>
      <c r="AU4">
        <v>0</v>
      </c>
      <c r="AV4">
        <v>0</v>
      </c>
      <c r="AW4">
        <v>2.1739130434782608</v>
      </c>
      <c r="AX4">
        <v>147.82608695652172</v>
      </c>
      <c r="AY4">
        <v>0</v>
      </c>
      <c r="AZ4">
        <v>0</v>
      </c>
      <c r="BA4">
        <v>6.5217391304347823</v>
      </c>
      <c r="BB4">
        <v>0</v>
      </c>
      <c r="BC4">
        <v>0</v>
      </c>
      <c r="BD4">
        <v>0</v>
      </c>
      <c r="BE4">
        <v>0</v>
      </c>
      <c r="BF4">
        <v>156.52173913043478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15.217391304347828</v>
      </c>
      <c r="CF4">
        <v>6.5217391304347823</v>
      </c>
      <c r="CG4">
        <v>0</v>
      </c>
      <c r="CH4">
        <v>21.739130434782609</v>
      </c>
      <c r="CI4" s="2">
        <v>21.739130434782609</v>
      </c>
      <c r="CJ4">
        <v>6.5217391304347823</v>
      </c>
      <c r="CK4">
        <v>0</v>
      </c>
      <c r="CL4">
        <v>13.043478260869565</v>
      </c>
      <c r="CM4">
        <v>43.478260869565219</v>
      </c>
      <c r="CN4">
        <v>0</v>
      </c>
      <c r="CO4">
        <v>0</v>
      </c>
      <c r="CP4">
        <v>0</v>
      </c>
      <c r="CQ4">
        <v>84.782608695652172</v>
      </c>
      <c r="CR4">
        <v>0</v>
      </c>
      <c r="CS4">
        <v>0</v>
      </c>
      <c r="CT4">
        <v>1</v>
      </c>
      <c r="CU4">
        <v>5</v>
      </c>
    </row>
    <row r="5" spans="1:99" x14ac:dyDescent="0.2">
      <c r="A5">
        <v>175</v>
      </c>
      <c r="B5">
        <v>10</v>
      </c>
      <c r="C5" s="2">
        <v>2192.19</v>
      </c>
      <c r="D5" s="2">
        <v>20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25</v>
      </c>
      <c r="AA5">
        <v>0</v>
      </c>
      <c r="AB5">
        <v>25</v>
      </c>
      <c r="AC5">
        <v>0</v>
      </c>
      <c r="AD5">
        <v>0</v>
      </c>
      <c r="AE5">
        <v>0</v>
      </c>
      <c r="AF5">
        <v>0</v>
      </c>
      <c r="AG5">
        <v>0</v>
      </c>
      <c r="AH5">
        <v>155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2.5</v>
      </c>
      <c r="AT5">
        <v>32.5</v>
      </c>
      <c r="AU5">
        <v>2.5</v>
      </c>
      <c r="AV5">
        <v>0</v>
      </c>
      <c r="AW5">
        <v>2.5</v>
      </c>
      <c r="AX5">
        <v>145</v>
      </c>
      <c r="AY5">
        <v>0</v>
      </c>
      <c r="AZ5">
        <v>0</v>
      </c>
      <c r="BA5">
        <v>5</v>
      </c>
      <c r="BB5">
        <v>0</v>
      </c>
      <c r="BC5">
        <v>2.5</v>
      </c>
      <c r="BD5">
        <v>0</v>
      </c>
      <c r="BE5">
        <v>0</v>
      </c>
      <c r="BF5">
        <v>155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5</v>
      </c>
      <c r="CF5">
        <v>5</v>
      </c>
      <c r="CG5">
        <v>0</v>
      </c>
      <c r="CH5">
        <v>32.5</v>
      </c>
      <c r="CI5" s="2">
        <v>10</v>
      </c>
      <c r="CJ5">
        <v>10</v>
      </c>
      <c r="CK5">
        <v>0</v>
      </c>
      <c r="CL5">
        <v>5</v>
      </c>
      <c r="CM5">
        <v>12.5</v>
      </c>
      <c r="CN5">
        <v>0</v>
      </c>
      <c r="CO5">
        <v>0</v>
      </c>
      <c r="CP5">
        <v>0</v>
      </c>
      <c r="CQ5">
        <v>37.5</v>
      </c>
      <c r="CR5">
        <v>0</v>
      </c>
      <c r="CS5">
        <v>0</v>
      </c>
      <c r="CT5">
        <v>1</v>
      </c>
      <c r="CU5">
        <v>10</v>
      </c>
    </row>
    <row r="6" spans="1:99" x14ac:dyDescent="0.2">
      <c r="A6">
        <v>180</v>
      </c>
      <c r="B6">
        <v>15</v>
      </c>
      <c r="C6" s="2">
        <v>2248.0500000000002</v>
      </c>
      <c r="D6" s="2">
        <v>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2.083333333333333</v>
      </c>
      <c r="V6">
        <v>2.083333333333333</v>
      </c>
      <c r="W6">
        <v>0</v>
      </c>
      <c r="X6">
        <v>2.083333333333333</v>
      </c>
      <c r="Y6">
        <v>0</v>
      </c>
      <c r="Z6">
        <v>0</v>
      </c>
      <c r="AA6">
        <v>2.083333333333333</v>
      </c>
      <c r="AB6">
        <v>2.083333333333333</v>
      </c>
      <c r="AC6">
        <v>0</v>
      </c>
      <c r="AD6">
        <v>0</v>
      </c>
      <c r="AE6">
        <v>0</v>
      </c>
      <c r="AF6">
        <v>0</v>
      </c>
      <c r="AG6">
        <v>0</v>
      </c>
      <c r="AH6">
        <v>93.75</v>
      </c>
      <c r="AI6">
        <v>0</v>
      </c>
      <c r="AJ6">
        <v>0</v>
      </c>
      <c r="AK6">
        <v>2.083333333333333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25</v>
      </c>
      <c r="AU6">
        <v>2.083333333333333</v>
      </c>
      <c r="AV6">
        <v>0</v>
      </c>
      <c r="AW6">
        <v>2.083333333333333</v>
      </c>
      <c r="AX6">
        <v>47.916666666666671</v>
      </c>
      <c r="AY6">
        <v>0</v>
      </c>
      <c r="AZ6">
        <v>0</v>
      </c>
      <c r="BA6">
        <v>6.25</v>
      </c>
      <c r="BB6">
        <v>0</v>
      </c>
      <c r="BC6">
        <v>0</v>
      </c>
      <c r="BD6">
        <v>0</v>
      </c>
      <c r="BE6">
        <v>0</v>
      </c>
      <c r="BF6">
        <v>56.25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2.083333333333333</v>
      </c>
      <c r="CF6">
        <v>0</v>
      </c>
      <c r="CG6">
        <v>0</v>
      </c>
      <c r="CH6">
        <v>2.083333333333333</v>
      </c>
      <c r="CI6" s="2">
        <v>2.083333333333333</v>
      </c>
      <c r="CJ6">
        <v>0</v>
      </c>
      <c r="CK6">
        <v>2.083333333333333</v>
      </c>
      <c r="CL6">
        <v>4.1666666666666661</v>
      </c>
      <c r="CM6">
        <v>6.25</v>
      </c>
      <c r="CN6">
        <v>0</v>
      </c>
      <c r="CO6">
        <v>0</v>
      </c>
      <c r="CP6">
        <v>0</v>
      </c>
      <c r="CQ6">
        <v>14.583333333333334</v>
      </c>
      <c r="CR6">
        <v>0</v>
      </c>
      <c r="CS6">
        <v>0</v>
      </c>
      <c r="CT6">
        <v>1</v>
      </c>
      <c r="CU6">
        <v>15</v>
      </c>
    </row>
    <row r="7" spans="1:99" x14ac:dyDescent="0.2">
      <c r="A7">
        <v>185</v>
      </c>
      <c r="B7">
        <v>20</v>
      </c>
      <c r="C7" s="2">
        <v>2304.7199999999998</v>
      </c>
      <c r="D7" s="2">
        <v>25</v>
      </c>
      <c r="E7">
        <v>0</v>
      </c>
      <c r="F7">
        <v>2</v>
      </c>
      <c r="G7">
        <v>4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2</v>
      </c>
      <c r="W7">
        <v>0</v>
      </c>
      <c r="X7">
        <v>2</v>
      </c>
      <c r="Y7">
        <v>2</v>
      </c>
      <c r="Z7">
        <v>8</v>
      </c>
      <c r="AA7">
        <v>0</v>
      </c>
      <c r="AB7">
        <v>8</v>
      </c>
      <c r="AC7">
        <v>0</v>
      </c>
      <c r="AD7">
        <v>0</v>
      </c>
      <c r="AE7">
        <v>0</v>
      </c>
      <c r="AF7">
        <v>0</v>
      </c>
      <c r="AG7">
        <v>0</v>
      </c>
      <c r="AH7">
        <v>152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0</v>
      </c>
      <c r="AR7">
        <v>0</v>
      </c>
      <c r="AS7">
        <v>6</v>
      </c>
      <c r="AT7">
        <v>108</v>
      </c>
      <c r="AU7">
        <v>2</v>
      </c>
      <c r="AV7">
        <v>0</v>
      </c>
      <c r="AW7">
        <v>2</v>
      </c>
      <c r="AX7">
        <v>64</v>
      </c>
      <c r="AY7">
        <v>0</v>
      </c>
      <c r="AZ7">
        <v>0</v>
      </c>
      <c r="BA7">
        <v>2</v>
      </c>
      <c r="BB7">
        <v>0</v>
      </c>
      <c r="BC7">
        <v>0</v>
      </c>
      <c r="BD7">
        <v>0</v>
      </c>
      <c r="BE7">
        <v>0</v>
      </c>
      <c r="BF7">
        <v>68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8</v>
      </c>
      <c r="CF7">
        <v>2</v>
      </c>
      <c r="CG7">
        <v>2</v>
      </c>
      <c r="CH7">
        <v>12</v>
      </c>
      <c r="CI7" s="2">
        <v>10</v>
      </c>
      <c r="CJ7">
        <v>2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12</v>
      </c>
      <c r="CR7">
        <v>0</v>
      </c>
      <c r="CS7">
        <v>0</v>
      </c>
      <c r="CT7">
        <v>1</v>
      </c>
      <c r="CU7">
        <v>20</v>
      </c>
    </row>
    <row r="8" spans="1:99" x14ac:dyDescent="0.2">
      <c r="A8">
        <v>190</v>
      </c>
      <c r="B8">
        <v>25</v>
      </c>
      <c r="C8" s="2">
        <v>2362.1999999999998</v>
      </c>
      <c r="D8" s="2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</v>
      </c>
      <c r="Y8">
        <v>0</v>
      </c>
      <c r="Z8">
        <v>22</v>
      </c>
      <c r="AA8">
        <v>6</v>
      </c>
      <c r="AB8">
        <v>28</v>
      </c>
      <c r="AC8">
        <v>0</v>
      </c>
      <c r="AD8">
        <v>0</v>
      </c>
      <c r="AE8">
        <v>0</v>
      </c>
      <c r="AF8">
        <v>0</v>
      </c>
      <c r="AG8">
        <v>0</v>
      </c>
      <c r="AH8">
        <v>268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8</v>
      </c>
      <c r="AT8">
        <v>118</v>
      </c>
      <c r="AU8">
        <v>0</v>
      </c>
      <c r="AV8">
        <v>0</v>
      </c>
      <c r="AW8">
        <v>2</v>
      </c>
      <c r="AX8">
        <v>250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252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34</v>
      </c>
      <c r="CF8">
        <v>16</v>
      </c>
      <c r="CG8">
        <v>6</v>
      </c>
      <c r="CH8">
        <v>34</v>
      </c>
      <c r="CI8" s="2">
        <v>50</v>
      </c>
      <c r="CJ8">
        <v>12</v>
      </c>
      <c r="CK8">
        <v>4</v>
      </c>
      <c r="CL8">
        <v>16</v>
      </c>
      <c r="CM8">
        <v>10</v>
      </c>
      <c r="CN8">
        <v>6</v>
      </c>
      <c r="CO8">
        <v>0</v>
      </c>
      <c r="CP8">
        <v>0</v>
      </c>
      <c r="CQ8">
        <v>98</v>
      </c>
      <c r="CR8">
        <v>0</v>
      </c>
      <c r="CS8">
        <v>0</v>
      </c>
      <c r="CT8">
        <v>1</v>
      </c>
      <c r="CU8">
        <v>25</v>
      </c>
    </row>
    <row r="9" spans="1:99" x14ac:dyDescent="0.2">
      <c r="A9">
        <v>195</v>
      </c>
      <c r="B9">
        <v>30</v>
      </c>
      <c r="C9" s="2">
        <v>2420.4899999999998</v>
      </c>
      <c r="D9" s="2">
        <v>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2</v>
      </c>
      <c r="U9">
        <v>0</v>
      </c>
      <c r="V9">
        <v>4</v>
      </c>
      <c r="W9">
        <v>0</v>
      </c>
      <c r="X9">
        <v>4</v>
      </c>
      <c r="Y9">
        <v>0</v>
      </c>
      <c r="Z9">
        <v>10</v>
      </c>
      <c r="AA9">
        <v>0</v>
      </c>
      <c r="AB9">
        <v>10</v>
      </c>
      <c r="AC9">
        <v>0</v>
      </c>
      <c r="AD9">
        <v>0</v>
      </c>
      <c r="AE9">
        <v>0</v>
      </c>
      <c r="AF9">
        <v>0</v>
      </c>
      <c r="AG9">
        <v>0</v>
      </c>
      <c r="AH9">
        <v>130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86</v>
      </c>
      <c r="AU9">
        <v>0</v>
      </c>
      <c r="AV9">
        <v>0</v>
      </c>
      <c r="AW9">
        <v>2</v>
      </c>
      <c r="AX9">
        <v>86</v>
      </c>
      <c r="AY9">
        <v>0</v>
      </c>
      <c r="AZ9">
        <v>0</v>
      </c>
      <c r="BA9">
        <v>6</v>
      </c>
      <c r="BB9">
        <v>0</v>
      </c>
      <c r="BC9">
        <v>0</v>
      </c>
      <c r="BD9">
        <v>0</v>
      </c>
      <c r="BE9">
        <v>0</v>
      </c>
      <c r="BF9">
        <v>94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10</v>
      </c>
      <c r="CF9">
        <v>6</v>
      </c>
      <c r="CG9">
        <v>0</v>
      </c>
      <c r="CH9">
        <v>16</v>
      </c>
      <c r="CI9" s="2">
        <v>16</v>
      </c>
      <c r="CJ9">
        <v>2</v>
      </c>
      <c r="CK9">
        <v>0</v>
      </c>
      <c r="CL9">
        <v>4</v>
      </c>
      <c r="CM9">
        <v>8</v>
      </c>
      <c r="CN9">
        <v>0</v>
      </c>
      <c r="CO9">
        <v>0</v>
      </c>
      <c r="CP9">
        <v>0</v>
      </c>
      <c r="CQ9">
        <v>30</v>
      </c>
      <c r="CR9">
        <v>0</v>
      </c>
      <c r="CS9">
        <v>0</v>
      </c>
      <c r="CT9">
        <v>1</v>
      </c>
      <c r="CU9">
        <v>30</v>
      </c>
    </row>
    <row r="10" spans="1:99" x14ac:dyDescent="0.2">
      <c r="A10">
        <v>200</v>
      </c>
      <c r="B10">
        <v>35</v>
      </c>
      <c r="C10" s="2">
        <v>2479.59</v>
      </c>
      <c r="D10" s="2">
        <v>23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4.3478260869565215</v>
      </c>
      <c r="V10">
        <v>4.3478260869565215</v>
      </c>
      <c r="W10">
        <v>0</v>
      </c>
      <c r="X10">
        <v>4.3478260869565215</v>
      </c>
      <c r="Y10">
        <v>0</v>
      </c>
      <c r="Z10">
        <v>21.739130434782609</v>
      </c>
      <c r="AA10">
        <v>0</v>
      </c>
      <c r="AB10">
        <v>21.739130434782609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39.130434782608695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2.1739130434782608</v>
      </c>
      <c r="AT10">
        <v>173.91304347826087</v>
      </c>
      <c r="AU10">
        <v>2.1739130434782608</v>
      </c>
      <c r="AV10">
        <v>0</v>
      </c>
      <c r="AW10">
        <v>2.1739130434782608</v>
      </c>
      <c r="AX10">
        <v>58.695652173913047</v>
      </c>
      <c r="AY10">
        <v>0</v>
      </c>
      <c r="AZ10">
        <v>0</v>
      </c>
      <c r="BA10">
        <v>4.3478260869565215</v>
      </c>
      <c r="BB10">
        <v>0</v>
      </c>
      <c r="BC10">
        <v>0</v>
      </c>
      <c r="BD10">
        <v>0</v>
      </c>
      <c r="BE10">
        <v>0</v>
      </c>
      <c r="BF10">
        <v>65.217391304347828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6.5217391304347823</v>
      </c>
      <c r="CF10">
        <v>10.869565217391305</v>
      </c>
      <c r="CG10">
        <v>2.1739130434782608</v>
      </c>
      <c r="CH10">
        <v>8.695652173913043</v>
      </c>
      <c r="CI10" s="2">
        <v>15.217391304347828</v>
      </c>
      <c r="CJ10">
        <v>2.1739130434782608</v>
      </c>
      <c r="CK10">
        <v>0</v>
      </c>
      <c r="CL10">
        <v>2.1739130434782608</v>
      </c>
      <c r="CM10">
        <v>34.782608695652172</v>
      </c>
      <c r="CN10">
        <v>0</v>
      </c>
      <c r="CO10">
        <v>0</v>
      </c>
      <c r="CP10">
        <v>0</v>
      </c>
      <c r="CQ10">
        <v>54.347826086956516</v>
      </c>
      <c r="CR10">
        <v>0</v>
      </c>
      <c r="CS10">
        <v>0</v>
      </c>
      <c r="CT10">
        <v>1</v>
      </c>
      <c r="CU10">
        <v>35</v>
      </c>
    </row>
    <row r="11" spans="1:99" x14ac:dyDescent="0.2">
      <c r="A11">
        <v>205</v>
      </c>
      <c r="B11">
        <v>40</v>
      </c>
      <c r="C11" s="2">
        <v>2539.5</v>
      </c>
      <c r="D11" s="2">
        <v>25</v>
      </c>
      <c r="E11">
        <v>2</v>
      </c>
      <c r="F11">
        <v>0</v>
      </c>
      <c r="G11">
        <v>0</v>
      </c>
      <c r="H11">
        <v>0</v>
      </c>
      <c r="I11">
        <v>2</v>
      </c>
      <c r="J11">
        <v>2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4</v>
      </c>
      <c r="Y11">
        <v>0</v>
      </c>
      <c r="Z11">
        <v>18</v>
      </c>
      <c r="AA11">
        <v>4</v>
      </c>
      <c r="AB11">
        <v>22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76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70</v>
      </c>
      <c r="AU11">
        <v>6</v>
      </c>
      <c r="AV11">
        <v>0</v>
      </c>
      <c r="AW11">
        <v>2</v>
      </c>
      <c r="AX11">
        <v>52</v>
      </c>
      <c r="AY11">
        <v>0</v>
      </c>
      <c r="AZ11">
        <v>2</v>
      </c>
      <c r="BA11">
        <v>108</v>
      </c>
      <c r="BB11">
        <v>0</v>
      </c>
      <c r="BC11">
        <v>0</v>
      </c>
      <c r="BD11">
        <v>0</v>
      </c>
      <c r="BE11">
        <v>0</v>
      </c>
      <c r="BF11">
        <v>164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10</v>
      </c>
      <c r="CF11">
        <v>2</v>
      </c>
      <c r="CG11">
        <v>2</v>
      </c>
      <c r="CH11">
        <v>24</v>
      </c>
      <c r="CI11" s="2">
        <v>12</v>
      </c>
      <c r="CJ11">
        <v>0</v>
      </c>
      <c r="CK11">
        <v>2</v>
      </c>
      <c r="CL11">
        <v>0</v>
      </c>
      <c r="CM11">
        <v>2</v>
      </c>
      <c r="CN11">
        <v>2</v>
      </c>
      <c r="CO11">
        <v>0</v>
      </c>
      <c r="CP11">
        <v>0</v>
      </c>
      <c r="CQ11">
        <v>18</v>
      </c>
      <c r="CR11">
        <v>0</v>
      </c>
      <c r="CS11">
        <v>0</v>
      </c>
      <c r="CT11">
        <v>1</v>
      </c>
      <c r="CU11">
        <v>40</v>
      </c>
    </row>
    <row r="12" spans="1:99" x14ac:dyDescent="0.2">
      <c r="A12">
        <v>210</v>
      </c>
      <c r="B12">
        <v>45</v>
      </c>
      <c r="C12" s="2">
        <v>2600.2199999999998</v>
      </c>
      <c r="D12" s="2">
        <v>27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7.4074074074074066</v>
      </c>
      <c r="V12">
        <v>7.4074074074074066</v>
      </c>
      <c r="W12">
        <v>0</v>
      </c>
      <c r="X12">
        <v>9.2592592592592595</v>
      </c>
      <c r="Y12">
        <v>0</v>
      </c>
      <c r="Z12">
        <v>31.481481481481481</v>
      </c>
      <c r="AA12">
        <v>0</v>
      </c>
      <c r="AB12">
        <v>31.481481481481481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103.7037037037037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90.740740740740748</v>
      </c>
      <c r="AU12">
        <v>1.8518518518518516</v>
      </c>
      <c r="AV12">
        <v>0</v>
      </c>
      <c r="AW12">
        <v>1.8518518518518516</v>
      </c>
      <c r="AX12">
        <v>68.518518518518519</v>
      </c>
      <c r="AY12">
        <v>0</v>
      </c>
      <c r="AZ12">
        <v>0</v>
      </c>
      <c r="BA12">
        <v>87.037037037037038</v>
      </c>
      <c r="BB12">
        <v>1.8518518518518516</v>
      </c>
      <c r="BC12">
        <v>0</v>
      </c>
      <c r="BD12">
        <v>0</v>
      </c>
      <c r="BE12">
        <v>0</v>
      </c>
      <c r="BF12">
        <v>159.25925925925927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18.518518518518519</v>
      </c>
      <c r="CF12">
        <v>11.111111111111111</v>
      </c>
      <c r="CG12">
        <v>1.8518518518518516</v>
      </c>
      <c r="CH12">
        <v>11.111111111111111</v>
      </c>
      <c r="CI12" s="2">
        <v>29.629629629629626</v>
      </c>
      <c r="CJ12">
        <v>5.5555555555555554</v>
      </c>
      <c r="CK12">
        <v>0</v>
      </c>
      <c r="CL12">
        <v>0</v>
      </c>
      <c r="CM12">
        <v>1.8518518518518516</v>
      </c>
      <c r="CN12">
        <v>0</v>
      </c>
      <c r="CO12">
        <v>0</v>
      </c>
      <c r="CP12">
        <v>0</v>
      </c>
      <c r="CQ12">
        <v>37.037037037037038</v>
      </c>
      <c r="CR12">
        <v>0</v>
      </c>
      <c r="CS12">
        <v>0</v>
      </c>
      <c r="CT12">
        <v>1</v>
      </c>
      <c r="CU12">
        <v>45</v>
      </c>
    </row>
    <row r="13" spans="1:99" x14ac:dyDescent="0.2">
      <c r="A13">
        <v>215</v>
      </c>
      <c r="B13">
        <v>50</v>
      </c>
      <c r="C13" s="2">
        <v>2661.75</v>
      </c>
      <c r="D13" s="2">
        <v>25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4</v>
      </c>
      <c r="Y13">
        <v>0</v>
      </c>
      <c r="Z13">
        <v>20</v>
      </c>
      <c r="AA13">
        <v>2</v>
      </c>
      <c r="AB13">
        <v>22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176</v>
      </c>
      <c r="AI13">
        <v>0</v>
      </c>
      <c r="AJ13">
        <v>0</v>
      </c>
      <c r="AK13">
        <v>0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86</v>
      </c>
      <c r="AU13">
        <v>2</v>
      </c>
      <c r="AV13">
        <v>0</v>
      </c>
      <c r="AW13">
        <v>2</v>
      </c>
      <c r="AX13">
        <v>126</v>
      </c>
      <c r="AY13">
        <v>0</v>
      </c>
      <c r="AZ13">
        <v>0</v>
      </c>
      <c r="BA13">
        <v>2</v>
      </c>
      <c r="BB13">
        <v>0</v>
      </c>
      <c r="BC13">
        <v>0</v>
      </c>
      <c r="BD13">
        <v>0</v>
      </c>
      <c r="BE13">
        <v>0</v>
      </c>
      <c r="BF13">
        <v>130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10</v>
      </c>
      <c r="CF13">
        <v>16</v>
      </c>
      <c r="CG13">
        <v>4</v>
      </c>
      <c r="CH13">
        <v>14</v>
      </c>
      <c r="CI13" s="2">
        <v>24</v>
      </c>
      <c r="CJ13">
        <v>6</v>
      </c>
      <c r="CK13">
        <v>0</v>
      </c>
      <c r="CL13">
        <v>2</v>
      </c>
      <c r="CM13">
        <v>0</v>
      </c>
      <c r="CN13">
        <v>0</v>
      </c>
      <c r="CO13">
        <v>0</v>
      </c>
      <c r="CP13">
        <v>0</v>
      </c>
      <c r="CQ13">
        <v>32</v>
      </c>
      <c r="CR13">
        <v>0</v>
      </c>
      <c r="CS13">
        <v>0</v>
      </c>
      <c r="CT13">
        <v>1</v>
      </c>
      <c r="CU13">
        <v>50</v>
      </c>
    </row>
    <row r="14" spans="1:99" x14ac:dyDescent="0.2">
      <c r="A14">
        <v>220</v>
      </c>
      <c r="B14">
        <v>55</v>
      </c>
      <c r="C14" s="2">
        <v>2724.09</v>
      </c>
      <c r="D14" s="2">
        <v>30</v>
      </c>
      <c r="E14">
        <v>0</v>
      </c>
      <c r="F14">
        <v>0</v>
      </c>
      <c r="G14">
        <v>3.3333333333333335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3.3333333333333335</v>
      </c>
      <c r="V14">
        <v>3.3333333333333335</v>
      </c>
      <c r="W14">
        <v>0</v>
      </c>
      <c r="X14">
        <v>0</v>
      </c>
      <c r="Y14">
        <v>0</v>
      </c>
      <c r="Z14">
        <v>18.333333333333332</v>
      </c>
      <c r="AA14">
        <v>0</v>
      </c>
      <c r="AB14">
        <v>18.333333333333332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186.66666666666666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1.6666666666666667</v>
      </c>
      <c r="AT14">
        <v>73.333333333333329</v>
      </c>
      <c r="AU14">
        <v>0</v>
      </c>
      <c r="AV14">
        <v>0</v>
      </c>
      <c r="AW14">
        <v>1.6666666666666667</v>
      </c>
      <c r="AX14">
        <v>130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131.66666666666666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5</v>
      </c>
      <c r="CF14">
        <v>5</v>
      </c>
      <c r="CG14">
        <v>1.6666666666666667</v>
      </c>
      <c r="CH14">
        <v>15</v>
      </c>
      <c r="CI14" s="2">
        <v>10</v>
      </c>
      <c r="CJ14">
        <v>0</v>
      </c>
      <c r="CK14">
        <v>0</v>
      </c>
      <c r="CL14">
        <v>1.6666666666666667</v>
      </c>
      <c r="CM14">
        <v>8.3333333333333321</v>
      </c>
      <c r="CN14">
        <v>0</v>
      </c>
      <c r="CO14">
        <v>0</v>
      </c>
      <c r="CP14">
        <v>0</v>
      </c>
      <c r="CQ14">
        <v>20</v>
      </c>
      <c r="CR14">
        <v>0</v>
      </c>
      <c r="CS14">
        <v>0</v>
      </c>
      <c r="CT14">
        <v>1</v>
      </c>
      <c r="CU14">
        <v>55</v>
      </c>
    </row>
    <row r="15" spans="1:99" x14ac:dyDescent="0.2">
      <c r="A15">
        <v>225</v>
      </c>
      <c r="B15">
        <v>60</v>
      </c>
      <c r="C15" s="2">
        <v>2787.24</v>
      </c>
      <c r="D15" s="2">
        <v>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2</v>
      </c>
      <c r="W15">
        <v>0</v>
      </c>
      <c r="X15">
        <v>0</v>
      </c>
      <c r="Y15">
        <v>0</v>
      </c>
      <c r="Z15">
        <v>16</v>
      </c>
      <c r="AA15">
        <v>0</v>
      </c>
      <c r="AB15">
        <v>16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174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4</v>
      </c>
      <c r="AT15">
        <v>102</v>
      </c>
      <c r="AU15">
        <v>0</v>
      </c>
      <c r="AV15">
        <v>0</v>
      </c>
      <c r="AW15">
        <v>2</v>
      </c>
      <c r="AX15">
        <v>102</v>
      </c>
      <c r="AY15">
        <v>0</v>
      </c>
      <c r="AZ15">
        <v>2</v>
      </c>
      <c r="BA15">
        <v>6</v>
      </c>
      <c r="BB15">
        <v>0</v>
      </c>
      <c r="BC15">
        <v>0</v>
      </c>
      <c r="BD15">
        <v>0</v>
      </c>
      <c r="BE15">
        <v>0</v>
      </c>
      <c r="BF15">
        <v>112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2</v>
      </c>
      <c r="CH15">
        <v>10</v>
      </c>
      <c r="CI15" s="2">
        <v>2</v>
      </c>
      <c r="CJ15">
        <v>0</v>
      </c>
      <c r="CK15">
        <v>0</v>
      </c>
      <c r="CL15">
        <v>6</v>
      </c>
      <c r="CM15">
        <v>2</v>
      </c>
      <c r="CN15">
        <v>0</v>
      </c>
      <c r="CO15">
        <v>0</v>
      </c>
      <c r="CP15">
        <v>0</v>
      </c>
      <c r="CQ15">
        <v>10</v>
      </c>
      <c r="CR15">
        <v>0</v>
      </c>
      <c r="CS15">
        <v>0</v>
      </c>
      <c r="CT15">
        <v>1</v>
      </c>
      <c r="CU15">
        <v>60</v>
      </c>
    </row>
    <row r="16" spans="1:99" x14ac:dyDescent="0.2">
      <c r="A16">
        <v>230</v>
      </c>
      <c r="B16">
        <v>65</v>
      </c>
      <c r="C16" s="2">
        <v>2851.2</v>
      </c>
      <c r="D16" s="2">
        <v>30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1.6666666666666667</v>
      </c>
      <c r="R16">
        <v>1.6666666666666667</v>
      </c>
      <c r="S16">
        <v>1.6666666666666667</v>
      </c>
      <c r="T16">
        <v>0</v>
      </c>
      <c r="U16">
        <v>0</v>
      </c>
      <c r="V16">
        <v>1.6666666666666667</v>
      </c>
      <c r="W16">
        <v>0</v>
      </c>
      <c r="X16">
        <v>5</v>
      </c>
      <c r="Y16">
        <v>0</v>
      </c>
      <c r="Z16">
        <v>28.333333333333332</v>
      </c>
      <c r="AA16">
        <v>1.6666666666666667</v>
      </c>
      <c r="AB16">
        <v>30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190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1.6666666666666667</v>
      </c>
      <c r="AQ16">
        <v>0</v>
      </c>
      <c r="AR16">
        <v>0</v>
      </c>
      <c r="AS16">
        <v>0</v>
      </c>
      <c r="AT16">
        <v>138.33333333333334</v>
      </c>
      <c r="AU16">
        <v>0</v>
      </c>
      <c r="AV16">
        <v>0</v>
      </c>
      <c r="AW16">
        <v>1.6666666666666667</v>
      </c>
      <c r="AX16">
        <v>190</v>
      </c>
      <c r="AY16">
        <v>0</v>
      </c>
      <c r="AZ16">
        <v>0</v>
      </c>
      <c r="BA16">
        <v>5</v>
      </c>
      <c r="BB16">
        <v>0</v>
      </c>
      <c r="BC16">
        <v>3.3333333333333335</v>
      </c>
      <c r="BD16">
        <v>5</v>
      </c>
      <c r="BE16">
        <v>0</v>
      </c>
      <c r="BF16">
        <v>205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5</v>
      </c>
      <c r="CF16">
        <v>1.6666666666666667</v>
      </c>
      <c r="CG16">
        <v>0</v>
      </c>
      <c r="CH16">
        <v>5</v>
      </c>
      <c r="CI16" s="2">
        <v>6.666666666666667</v>
      </c>
      <c r="CJ16">
        <v>0</v>
      </c>
      <c r="CK16">
        <v>0</v>
      </c>
      <c r="CL16">
        <v>0</v>
      </c>
      <c r="CM16">
        <v>10</v>
      </c>
      <c r="CN16">
        <v>0</v>
      </c>
      <c r="CO16">
        <v>0</v>
      </c>
      <c r="CP16">
        <v>0</v>
      </c>
      <c r="CQ16">
        <v>16.666666666666664</v>
      </c>
      <c r="CR16">
        <v>0</v>
      </c>
      <c r="CS16">
        <v>0</v>
      </c>
      <c r="CT16">
        <v>1</v>
      </c>
      <c r="CU16">
        <v>65</v>
      </c>
    </row>
    <row r="17" spans="1:99" x14ac:dyDescent="0.2">
      <c r="A17">
        <v>235</v>
      </c>
      <c r="B17">
        <v>70</v>
      </c>
      <c r="C17" s="2">
        <v>2915.97</v>
      </c>
      <c r="D17" s="2">
        <v>25</v>
      </c>
      <c r="E17">
        <v>4</v>
      </c>
      <c r="F17">
        <v>2</v>
      </c>
      <c r="G17">
        <v>2</v>
      </c>
      <c r="H17">
        <v>0</v>
      </c>
      <c r="I17">
        <v>4</v>
      </c>
      <c r="J17">
        <v>0</v>
      </c>
      <c r="K17">
        <v>0</v>
      </c>
      <c r="L17">
        <v>0</v>
      </c>
      <c r="M17">
        <v>0</v>
      </c>
      <c r="N17">
        <v>0</v>
      </c>
      <c r="O17">
        <v>4</v>
      </c>
      <c r="P17">
        <v>0</v>
      </c>
      <c r="Q17">
        <v>0</v>
      </c>
      <c r="R17">
        <v>0</v>
      </c>
      <c r="S17">
        <v>0</v>
      </c>
      <c r="T17">
        <v>0</v>
      </c>
      <c r="U17">
        <v>8</v>
      </c>
      <c r="V17">
        <v>8</v>
      </c>
      <c r="W17">
        <v>0</v>
      </c>
      <c r="X17">
        <v>0</v>
      </c>
      <c r="Y17">
        <v>0</v>
      </c>
      <c r="Z17">
        <v>26</v>
      </c>
      <c r="AA17">
        <v>4</v>
      </c>
      <c r="AB17">
        <v>30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160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84</v>
      </c>
      <c r="AU17">
        <v>0</v>
      </c>
      <c r="AV17">
        <v>0</v>
      </c>
      <c r="AW17">
        <v>2</v>
      </c>
      <c r="AX17">
        <v>100</v>
      </c>
      <c r="AY17">
        <v>2</v>
      </c>
      <c r="AZ17">
        <v>0</v>
      </c>
      <c r="BA17">
        <v>4</v>
      </c>
      <c r="BB17">
        <v>2</v>
      </c>
      <c r="BC17">
        <v>4</v>
      </c>
      <c r="BD17">
        <v>6</v>
      </c>
      <c r="BE17">
        <v>0</v>
      </c>
      <c r="BF17">
        <v>120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4</v>
      </c>
      <c r="CI17" s="2">
        <v>2</v>
      </c>
      <c r="CJ17">
        <v>0</v>
      </c>
      <c r="CK17">
        <v>0</v>
      </c>
      <c r="CL17">
        <v>2</v>
      </c>
      <c r="CM17">
        <v>0</v>
      </c>
      <c r="CN17">
        <v>0</v>
      </c>
      <c r="CO17">
        <v>0</v>
      </c>
      <c r="CP17">
        <v>0</v>
      </c>
      <c r="CQ17">
        <v>4</v>
      </c>
      <c r="CR17">
        <v>0</v>
      </c>
      <c r="CS17">
        <v>0</v>
      </c>
      <c r="CT17">
        <v>1</v>
      </c>
      <c r="CU17">
        <v>70</v>
      </c>
    </row>
    <row r="18" spans="1:99" x14ac:dyDescent="0.2">
      <c r="A18">
        <v>240</v>
      </c>
      <c r="B18">
        <v>75</v>
      </c>
      <c r="C18" s="2">
        <v>2981.55</v>
      </c>
      <c r="D18" s="2">
        <v>25</v>
      </c>
      <c r="E18">
        <v>0</v>
      </c>
      <c r="F18">
        <v>0</v>
      </c>
      <c r="G18">
        <v>0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12</v>
      </c>
      <c r="AA18">
        <v>2</v>
      </c>
      <c r="AB18">
        <v>14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130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108</v>
      </c>
      <c r="AU18">
        <v>0</v>
      </c>
      <c r="AV18">
        <v>0</v>
      </c>
      <c r="AW18">
        <v>2</v>
      </c>
      <c r="AX18">
        <v>100</v>
      </c>
      <c r="AY18">
        <v>0</v>
      </c>
      <c r="AZ18">
        <v>0</v>
      </c>
      <c r="BA18">
        <v>0</v>
      </c>
      <c r="BB18">
        <v>12</v>
      </c>
      <c r="BC18">
        <v>0</v>
      </c>
      <c r="BD18">
        <v>0</v>
      </c>
      <c r="BE18">
        <v>0</v>
      </c>
      <c r="BF18">
        <v>114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4</v>
      </c>
      <c r="CG18">
        <v>2</v>
      </c>
      <c r="CH18">
        <v>10</v>
      </c>
      <c r="CI18" s="2">
        <v>4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4</v>
      </c>
      <c r="CR18">
        <v>0</v>
      </c>
      <c r="CS18">
        <v>0</v>
      </c>
      <c r="CT18">
        <v>1</v>
      </c>
      <c r="CU18">
        <v>75</v>
      </c>
    </row>
    <row r="19" spans="1:99" x14ac:dyDescent="0.2">
      <c r="A19">
        <v>245</v>
      </c>
      <c r="B19">
        <v>80</v>
      </c>
      <c r="C19" s="2">
        <v>3047.94</v>
      </c>
      <c r="D19" s="2">
        <v>22</v>
      </c>
      <c r="E19">
        <v>0</v>
      </c>
      <c r="F19">
        <v>2.2727272727272729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13.636363636363635</v>
      </c>
      <c r="Y19">
        <v>4.5454545454545459</v>
      </c>
      <c r="Z19">
        <v>27.27272727272727</v>
      </c>
      <c r="AA19">
        <v>11.363636363636363</v>
      </c>
      <c r="AB19">
        <v>38.636363636363633</v>
      </c>
      <c r="AC19">
        <v>0</v>
      </c>
      <c r="AD19">
        <v>2.2727272727272729</v>
      </c>
      <c r="AE19">
        <v>0</v>
      </c>
      <c r="AF19">
        <v>2.2727272727272729</v>
      </c>
      <c r="AG19">
        <v>0</v>
      </c>
      <c r="AH19">
        <v>234.09090909090909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11.363636363636363</v>
      </c>
      <c r="AT19">
        <v>368.18181818181819</v>
      </c>
      <c r="AU19">
        <v>4.5454545454545459</v>
      </c>
      <c r="AV19">
        <v>0</v>
      </c>
      <c r="AW19">
        <v>4.5454545454545459</v>
      </c>
      <c r="AX19">
        <v>195.45454545454547</v>
      </c>
      <c r="AY19">
        <v>2.2727272727272729</v>
      </c>
      <c r="AZ19">
        <v>11.363636363636363</v>
      </c>
      <c r="BA19">
        <v>0</v>
      </c>
      <c r="BB19">
        <v>2.2727272727272729</v>
      </c>
      <c r="BC19">
        <v>0</v>
      </c>
      <c r="BD19">
        <v>2.2727272727272729</v>
      </c>
      <c r="BE19">
        <v>0</v>
      </c>
      <c r="BF19">
        <v>218.18181818181816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 s="2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80</v>
      </c>
    </row>
    <row r="20" spans="1:99" x14ac:dyDescent="0.2">
      <c r="A20">
        <v>250</v>
      </c>
      <c r="B20">
        <v>85</v>
      </c>
      <c r="C20" s="2">
        <v>3115.14</v>
      </c>
      <c r="D20" s="2">
        <v>25</v>
      </c>
      <c r="E20">
        <v>0</v>
      </c>
      <c r="F20">
        <v>2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>
        <v>40</v>
      </c>
      <c r="AA20">
        <v>2</v>
      </c>
      <c r="AB20">
        <v>42</v>
      </c>
      <c r="AC20">
        <v>0</v>
      </c>
      <c r="AD20">
        <v>4</v>
      </c>
      <c r="AE20">
        <v>0</v>
      </c>
      <c r="AF20">
        <v>4</v>
      </c>
      <c r="AG20">
        <v>0</v>
      </c>
      <c r="AH20">
        <v>320</v>
      </c>
      <c r="AI20">
        <v>0</v>
      </c>
      <c r="AJ20">
        <v>0</v>
      </c>
      <c r="AK20">
        <v>0</v>
      </c>
      <c r="AL20">
        <v>2</v>
      </c>
      <c r="AM20">
        <v>0</v>
      </c>
      <c r="AN20">
        <v>0</v>
      </c>
      <c r="AO20">
        <v>0</v>
      </c>
      <c r="AP20">
        <v>2</v>
      </c>
      <c r="AQ20">
        <v>0</v>
      </c>
      <c r="AR20">
        <v>0</v>
      </c>
      <c r="AS20">
        <v>14</v>
      </c>
      <c r="AT20">
        <v>192</v>
      </c>
      <c r="AU20">
        <v>2</v>
      </c>
      <c r="AV20">
        <v>0</v>
      </c>
      <c r="AW20">
        <v>2</v>
      </c>
      <c r="AX20">
        <v>238</v>
      </c>
      <c r="AY20">
        <v>0</v>
      </c>
      <c r="AZ20">
        <v>2</v>
      </c>
      <c r="BA20">
        <v>56</v>
      </c>
      <c r="BB20">
        <v>0</v>
      </c>
      <c r="BC20">
        <v>0</v>
      </c>
      <c r="BD20">
        <v>0</v>
      </c>
      <c r="BE20">
        <v>0</v>
      </c>
      <c r="BF20">
        <v>298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 s="2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85</v>
      </c>
    </row>
    <row r="21" spans="1:99" x14ac:dyDescent="0.2">
      <c r="A21">
        <v>255</v>
      </c>
      <c r="B21">
        <v>90</v>
      </c>
      <c r="C21" s="2">
        <v>3183.15</v>
      </c>
      <c r="D21" s="2">
        <v>24</v>
      </c>
      <c r="E21">
        <v>0</v>
      </c>
      <c r="F21">
        <v>4.1666666666666661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8.3333333333333321</v>
      </c>
      <c r="V21">
        <v>8.3333333333333321</v>
      </c>
      <c r="W21">
        <v>0</v>
      </c>
      <c r="X21">
        <v>4.1666666666666661</v>
      </c>
      <c r="Y21">
        <v>0</v>
      </c>
      <c r="Z21">
        <v>56.25</v>
      </c>
      <c r="AA21">
        <v>4.1666666666666661</v>
      </c>
      <c r="AB21">
        <v>60.416666666666664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533.33333333333326</v>
      </c>
      <c r="AI21">
        <v>0</v>
      </c>
      <c r="AJ21">
        <v>0</v>
      </c>
      <c r="AK21">
        <v>4.1666666666666661</v>
      </c>
      <c r="AL21">
        <v>2.083333333333333</v>
      </c>
      <c r="AM21">
        <v>0</v>
      </c>
      <c r="AN21">
        <v>0</v>
      </c>
      <c r="AO21">
        <v>0</v>
      </c>
      <c r="AP21">
        <v>2.083333333333333</v>
      </c>
      <c r="AQ21">
        <v>0</v>
      </c>
      <c r="AR21">
        <v>0</v>
      </c>
      <c r="AS21">
        <v>10.416666666666668</v>
      </c>
      <c r="AT21">
        <v>154.16666666666669</v>
      </c>
      <c r="AU21">
        <v>2.083333333333333</v>
      </c>
      <c r="AV21">
        <v>0</v>
      </c>
      <c r="AW21">
        <v>2.083333333333333</v>
      </c>
      <c r="AX21">
        <v>291.66666666666663</v>
      </c>
      <c r="AY21">
        <v>0</v>
      </c>
      <c r="AZ21">
        <v>6.25</v>
      </c>
      <c r="BA21">
        <v>20.833333333333336</v>
      </c>
      <c r="BB21">
        <v>6.25</v>
      </c>
      <c r="BC21">
        <v>0</v>
      </c>
      <c r="BD21">
        <v>2.083333333333333</v>
      </c>
      <c r="BE21">
        <v>0</v>
      </c>
      <c r="BF21">
        <v>329.16666666666663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2.083333333333333</v>
      </c>
      <c r="CF21">
        <v>6.25</v>
      </c>
      <c r="CG21">
        <v>0</v>
      </c>
      <c r="CH21">
        <v>10.416666666666668</v>
      </c>
      <c r="CI21" s="2">
        <v>8.3333333333333321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8.3333333333333321</v>
      </c>
      <c r="CR21">
        <v>0</v>
      </c>
      <c r="CS21">
        <v>0</v>
      </c>
      <c r="CT21">
        <v>1</v>
      </c>
      <c r="CU21">
        <v>90</v>
      </c>
    </row>
    <row r="22" spans="1:99" x14ac:dyDescent="0.2">
      <c r="A22">
        <v>260</v>
      </c>
      <c r="B22">
        <v>95</v>
      </c>
      <c r="C22" s="2">
        <v>3251.97</v>
      </c>
      <c r="D22" s="2">
        <v>20</v>
      </c>
      <c r="E22">
        <v>0</v>
      </c>
      <c r="F22">
        <v>2.5</v>
      </c>
      <c r="G22">
        <v>2.5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2.5</v>
      </c>
      <c r="R22">
        <v>2.5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35</v>
      </c>
      <c r="AA22">
        <v>5</v>
      </c>
      <c r="AB22">
        <v>40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132.5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2.5</v>
      </c>
      <c r="AP22">
        <v>0</v>
      </c>
      <c r="AQ22">
        <v>0</v>
      </c>
      <c r="AR22">
        <v>0</v>
      </c>
      <c r="AS22">
        <v>0</v>
      </c>
      <c r="AT22">
        <v>52.5</v>
      </c>
      <c r="AU22">
        <v>0</v>
      </c>
      <c r="AV22">
        <v>0</v>
      </c>
      <c r="AW22">
        <v>2.5</v>
      </c>
      <c r="AX22">
        <v>115</v>
      </c>
      <c r="AY22">
        <v>0</v>
      </c>
      <c r="AZ22">
        <v>0</v>
      </c>
      <c r="BA22">
        <v>0</v>
      </c>
      <c r="BB22">
        <v>5</v>
      </c>
      <c r="BC22">
        <v>0</v>
      </c>
      <c r="BD22">
        <v>0</v>
      </c>
      <c r="BE22">
        <v>0</v>
      </c>
      <c r="BF22">
        <v>122.5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5</v>
      </c>
      <c r="CI22" s="2">
        <v>2.5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2.5</v>
      </c>
      <c r="CR22">
        <v>0</v>
      </c>
      <c r="CS22">
        <v>0</v>
      </c>
      <c r="CT22">
        <v>1</v>
      </c>
      <c r="CU22">
        <v>95</v>
      </c>
    </row>
    <row r="23" spans="1:99" x14ac:dyDescent="0.2">
      <c r="A23">
        <v>269</v>
      </c>
      <c r="B23">
        <v>104</v>
      </c>
      <c r="C23" s="2">
        <v>3377.8872000000001</v>
      </c>
      <c r="D23" s="2">
        <v>20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7.5</v>
      </c>
      <c r="Y23">
        <v>2.5</v>
      </c>
      <c r="Z23">
        <v>22.5</v>
      </c>
      <c r="AA23">
        <v>5</v>
      </c>
      <c r="AB23">
        <v>27.5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210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5</v>
      </c>
      <c r="AQ23">
        <v>0</v>
      </c>
      <c r="AR23">
        <v>0</v>
      </c>
      <c r="AS23">
        <v>7.5</v>
      </c>
      <c r="AT23">
        <v>100</v>
      </c>
      <c r="AU23">
        <v>2.5</v>
      </c>
      <c r="AV23">
        <v>0</v>
      </c>
      <c r="AW23">
        <v>2.5</v>
      </c>
      <c r="AX23">
        <v>110</v>
      </c>
      <c r="AY23">
        <v>0</v>
      </c>
      <c r="AZ23">
        <v>0</v>
      </c>
      <c r="BA23">
        <v>135</v>
      </c>
      <c r="BB23">
        <v>0</v>
      </c>
      <c r="BC23">
        <v>0</v>
      </c>
      <c r="BD23">
        <v>0</v>
      </c>
      <c r="BE23">
        <v>0</v>
      </c>
      <c r="BF23">
        <v>247.5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2.5</v>
      </c>
      <c r="CF23">
        <v>0</v>
      </c>
      <c r="CG23">
        <v>0</v>
      </c>
      <c r="CH23">
        <v>5</v>
      </c>
      <c r="CI23" s="2">
        <v>2.5</v>
      </c>
      <c r="CJ23">
        <v>2.5</v>
      </c>
      <c r="CK23">
        <v>0</v>
      </c>
      <c r="CL23">
        <v>0</v>
      </c>
      <c r="CM23">
        <v>0</v>
      </c>
      <c r="CN23">
        <v>2.5</v>
      </c>
      <c r="CO23">
        <v>0</v>
      </c>
      <c r="CP23">
        <v>2.5</v>
      </c>
      <c r="CQ23">
        <v>10</v>
      </c>
      <c r="CR23">
        <v>0</v>
      </c>
      <c r="CS23">
        <v>0</v>
      </c>
      <c r="CT23">
        <v>1</v>
      </c>
      <c r="CU23">
        <v>104</v>
      </c>
    </row>
    <row r="24" spans="1:99" x14ac:dyDescent="0.2">
      <c r="A24">
        <v>274</v>
      </c>
      <c r="B24">
        <v>109</v>
      </c>
      <c r="C24" s="2">
        <v>3448.9751999999999</v>
      </c>
      <c r="D24" s="2">
        <v>25</v>
      </c>
      <c r="E24">
        <v>0</v>
      </c>
      <c r="F24">
        <v>0</v>
      </c>
      <c r="G24">
        <v>10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</v>
      </c>
      <c r="V24">
        <v>2</v>
      </c>
      <c r="W24">
        <v>0</v>
      </c>
      <c r="X24">
        <v>2</v>
      </c>
      <c r="Y24">
        <v>0</v>
      </c>
      <c r="Z24">
        <v>6</v>
      </c>
      <c r="AA24">
        <v>0</v>
      </c>
      <c r="AB24">
        <v>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92</v>
      </c>
      <c r="AI24">
        <v>0</v>
      </c>
      <c r="AJ24">
        <v>0</v>
      </c>
      <c r="AK24">
        <v>0</v>
      </c>
      <c r="AL24">
        <v>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</v>
      </c>
      <c r="AT24">
        <v>118</v>
      </c>
      <c r="AU24">
        <v>2</v>
      </c>
      <c r="AV24">
        <v>0</v>
      </c>
      <c r="AW24">
        <v>2</v>
      </c>
      <c r="AX24">
        <v>78</v>
      </c>
      <c r="AY24">
        <v>2</v>
      </c>
      <c r="AZ24">
        <v>0</v>
      </c>
      <c r="BA24">
        <v>22</v>
      </c>
      <c r="BB24">
        <v>0</v>
      </c>
      <c r="BC24">
        <v>0</v>
      </c>
      <c r="BD24">
        <v>2</v>
      </c>
      <c r="BE24">
        <v>0</v>
      </c>
      <c r="BF24">
        <v>106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2</v>
      </c>
      <c r="CG24">
        <v>0</v>
      </c>
      <c r="CH24">
        <v>0</v>
      </c>
      <c r="CI24" s="2">
        <v>2</v>
      </c>
      <c r="CJ24">
        <v>0</v>
      </c>
      <c r="CK24">
        <v>0</v>
      </c>
      <c r="CL24">
        <v>0</v>
      </c>
      <c r="CM24">
        <v>6</v>
      </c>
      <c r="CN24">
        <v>0</v>
      </c>
      <c r="CO24">
        <v>0</v>
      </c>
      <c r="CP24">
        <v>0</v>
      </c>
      <c r="CQ24">
        <v>8</v>
      </c>
      <c r="CR24">
        <v>0</v>
      </c>
      <c r="CS24">
        <v>0</v>
      </c>
      <c r="CT24">
        <v>1</v>
      </c>
      <c r="CU24">
        <v>109</v>
      </c>
    </row>
    <row r="25" spans="1:99" x14ac:dyDescent="0.2">
      <c r="A25">
        <v>279</v>
      </c>
      <c r="B25">
        <v>114</v>
      </c>
      <c r="C25" s="2">
        <v>3520.8732</v>
      </c>
      <c r="D25" s="2">
        <v>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6</v>
      </c>
      <c r="V25">
        <v>6</v>
      </c>
      <c r="W25">
        <v>0</v>
      </c>
      <c r="X25">
        <v>2</v>
      </c>
      <c r="Y25">
        <v>0</v>
      </c>
      <c r="Z25">
        <v>12</v>
      </c>
      <c r="AA25">
        <v>4</v>
      </c>
      <c r="AB25">
        <v>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152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154</v>
      </c>
      <c r="AU25">
        <v>0</v>
      </c>
      <c r="AV25">
        <v>0</v>
      </c>
      <c r="AW25">
        <v>2</v>
      </c>
      <c r="AX25">
        <v>86</v>
      </c>
      <c r="AY25">
        <v>0</v>
      </c>
      <c r="AZ25">
        <v>0</v>
      </c>
      <c r="BA25">
        <v>12</v>
      </c>
      <c r="BB25">
        <v>0</v>
      </c>
      <c r="BC25">
        <v>0</v>
      </c>
      <c r="BD25">
        <v>0</v>
      </c>
      <c r="BE25">
        <v>0</v>
      </c>
      <c r="BF25">
        <v>100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4</v>
      </c>
      <c r="CG25">
        <v>0</v>
      </c>
      <c r="CH25">
        <v>0</v>
      </c>
      <c r="CI25" s="2">
        <v>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2</v>
      </c>
      <c r="CR25">
        <v>0</v>
      </c>
      <c r="CS25">
        <v>0</v>
      </c>
      <c r="CT25">
        <v>1</v>
      </c>
      <c r="CU25">
        <v>114</v>
      </c>
    </row>
    <row r="26" spans="1:99" x14ac:dyDescent="0.2">
      <c r="A26">
        <v>284</v>
      </c>
      <c r="B26">
        <v>119</v>
      </c>
      <c r="C26" s="2">
        <v>3593.5812000000001</v>
      </c>
      <c r="D26" s="2">
        <v>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0</v>
      </c>
      <c r="Z26">
        <v>10</v>
      </c>
      <c r="AA26">
        <v>2</v>
      </c>
      <c r="AB26">
        <v>12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172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</v>
      </c>
      <c r="AP26">
        <v>0</v>
      </c>
      <c r="AQ26">
        <v>0</v>
      </c>
      <c r="AR26">
        <v>0</v>
      </c>
      <c r="AS26">
        <v>8</v>
      </c>
      <c r="AT26">
        <v>82</v>
      </c>
      <c r="AU26">
        <v>0</v>
      </c>
      <c r="AV26">
        <v>0</v>
      </c>
      <c r="AW26">
        <v>2</v>
      </c>
      <c r="AX26">
        <v>118</v>
      </c>
      <c r="AY26">
        <v>0</v>
      </c>
      <c r="AZ26">
        <v>4</v>
      </c>
      <c r="BA26">
        <v>52</v>
      </c>
      <c r="BB26">
        <v>0</v>
      </c>
      <c r="BC26">
        <v>0</v>
      </c>
      <c r="BD26">
        <v>0</v>
      </c>
      <c r="BE26">
        <v>0</v>
      </c>
      <c r="BF26">
        <v>176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2</v>
      </c>
      <c r="CF26">
        <v>2</v>
      </c>
      <c r="CG26">
        <v>0</v>
      </c>
      <c r="CH26">
        <v>4</v>
      </c>
      <c r="CI26" s="2">
        <v>4</v>
      </c>
      <c r="CJ26">
        <v>2</v>
      </c>
      <c r="CK26">
        <v>0</v>
      </c>
      <c r="CL26">
        <v>4</v>
      </c>
      <c r="CM26">
        <v>52</v>
      </c>
      <c r="CN26">
        <v>0</v>
      </c>
      <c r="CO26">
        <v>0</v>
      </c>
      <c r="CP26">
        <v>0</v>
      </c>
      <c r="CQ26">
        <v>62</v>
      </c>
      <c r="CR26">
        <v>0</v>
      </c>
      <c r="CS26">
        <v>0</v>
      </c>
      <c r="CT26">
        <v>1</v>
      </c>
      <c r="CU26">
        <v>119</v>
      </c>
    </row>
    <row r="27" spans="1:99" x14ac:dyDescent="0.2">
      <c r="A27">
        <v>289</v>
      </c>
      <c r="B27">
        <v>124</v>
      </c>
      <c r="C27" s="2">
        <v>3667.0992000000001</v>
      </c>
      <c r="D27" s="2">
        <v>30</v>
      </c>
      <c r="E27">
        <v>0</v>
      </c>
      <c r="F27">
        <v>1.6666666666666667</v>
      </c>
      <c r="G27">
        <v>0</v>
      </c>
      <c r="H27">
        <v>1.6666666666666667</v>
      </c>
      <c r="I27">
        <v>1.6666666666666667</v>
      </c>
      <c r="J27">
        <v>0</v>
      </c>
      <c r="K27">
        <v>0</v>
      </c>
      <c r="L27">
        <v>0</v>
      </c>
      <c r="M27">
        <v>0</v>
      </c>
      <c r="N27">
        <v>0</v>
      </c>
      <c r="O27">
        <v>1.6666666666666667</v>
      </c>
      <c r="P27">
        <v>0</v>
      </c>
      <c r="Q27">
        <v>1.6666666666666667</v>
      </c>
      <c r="R27">
        <v>1.6666666666666667</v>
      </c>
      <c r="S27">
        <v>0</v>
      </c>
      <c r="T27">
        <v>0</v>
      </c>
      <c r="U27">
        <v>3.3333333333333335</v>
      </c>
      <c r="V27">
        <v>3.3333333333333335</v>
      </c>
      <c r="W27">
        <v>0</v>
      </c>
      <c r="X27">
        <v>1.6666666666666667</v>
      </c>
      <c r="Y27">
        <v>0</v>
      </c>
      <c r="Z27">
        <v>8.3333333333333321</v>
      </c>
      <c r="AA27">
        <v>1.6666666666666667</v>
      </c>
      <c r="AB27">
        <v>10</v>
      </c>
      <c r="AC27">
        <v>0</v>
      </c>
      <c r="AD27">
        <v>1.6666666666666667</v>
      </c>
      <c r="AE27">
        <v>0</v>
      </c>
      <c r="AF27">
        <v>1.6666666666666667</v>
      </c>
      <c r="AG27">
        <v>0</v>
      </c>
      <c r="AH27">
        <v>218.33333333333331</v>
      </c>
      <c r="AI27">
        <v>0</v>
      </c>
      <c r="AJ27">
        <v>0</v>
      </c>
      <c r="AK27">
        <v>0</v>
      </c>
      <c r="AL27">
        <v>1.6666666666666667</v>
      </c>
      <c r="AM27">
        <v>0</v>
      </c>
      <c r="AN27">
        <v>0</v>
      </c>
      <c r="AO27">
        <v>1.6666666666666667</v>
      </c>
      <c r="AP27">
        <v>0</v>
      </c>
      <c r="AQ27">
        <v>0</v>
      </c>
      <c r="AR27">
        <v>0</v>
      </c>
      <c r="AS27">
        <v>3.3333333333333335</v>
      </c>
      <c r="AT27">
        <v>211.66666666666666</v>
      </c>
      <c r="AU27">
        <v>0</v>
      </c>
      <c r="AV27">
        <v>0</v>
      </c>
      <c r="AW27">
        <v>1.6666666666666667</v>
      </c>
      <c r="AX27">
        <v>163.33333333333334</v>
      </c>
      <c r="AY27">
        <v>1.6666666666666667</v>
      </c>
      <c r="AZ27">
        <v>0</v>
      </c>
      <c r="BA27">
        <v>21.666666666666668</v>
      </c>
      <c r="BB27">
        <v>1.6666666666666667</v>
      </c>
      <c r="BC27">
        <v>1.6666666666666667</v>
      </c>
      <c r="BD27">
        <v>5</v>
      </c>
      <c r="BE27">
        <v>0</v>
      </c>
      <c r="BF27">
        <v>196.66666666666666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1.6666666666666667</v>
      </c>
      <c r="CH27">
        <v>1.6666666666666667</v>
      </c>
      <c r="CI27" s="2">
        <v>1.6666666666666667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1.6666666666666667</v>
      </c>
      <c r="CR27">
        <v>0</v>
      </c>
      <c r="CS27">
        <v>0</v>
      </c>
      <c r="CT27">
        <v>1</v>
      </c>
      <c r="CU27">
        <v>124</v>
      </c>
    </row>
    <row r="28" spans="1:99" x14ac:dyDescent="0.2">
      <c r="A28">
        <v>294</v>
      </c>
      <c r="B28">
        <v>129</v>
      </c>
      <c r="C28" s="2">
        <v>3741.4272000000001</v>
      </c>
      <c r="D28" s="2">
        <v>30</v>
      </c>
      <c r="E28">
        <v>0</v>
      </c>
      <c r="F28">
        <v>3.3333333333333335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6.666666666666667</v>
      </c>
      <c r="U28">
        <v>10</v>
      </c>
      <c r="V28">
        <v>16.666666666666664</v>
      </c>
      <c r="W28">
        <v>1.6666666666666667</v>
      </c>
      <c r="X28">
        <v>1.6666666666666667</v>
      </c>
      <c r="Y28">
        <v>0</v>
      </c>
      <c r="Z28">
        <v>5</v>
      </c>
      <c r="AA28">
        <v>6.666666666666667</v>
      </c>
      <c r="AB28">
        <v>11.666666666666666</v>
      </c>
      <c r="AC28">
        <v>0</v>
      </c>
      <c r="AD28">
        <v>0</v>
      </c>
      <c r="AE28">
        <v>1.6666666666666667</v>
      </c>
      <c r="AF28">
        <v>1.6666666666666667</v>
      </c>
      <c r="AG28">
        <v>0</v>
      </c>
      <c r="AH28">
        <v>178.33333333333334</v>
      </c>
      <c r="AI28">
        <v>1.6666666666666667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1.6666666666666667</v>
      </c>
      <c r="AP28">
        <v>0</v>
      </c>
      <c r="AQ28">
        <v>0</v>
      </c>
      <c r="AR28">
        <v>0</v>
      </c>
      <c r="AS28">
        <v>1.6666666666666667</v>
      </c>
      <c r="AT28">
        <v>123.33333333333334</v>
      </c>
      <c r="AU28">
        <v>1.6666666666666667</v>
      </c>
      <c r="AV28">
        <v>0</v>
      </c>
      <c r="AW28">
        <v>1.6666666666666667</v>
      </c>
      <c r="AX28">
        <v>111.66666666666667</v>
      </c>
      <c r="AY28">
        <v>3.3333333333333335</v>
      </c>
      <c r="AZ28">
        <v>5</v>
      </c>
      <c r="BA28">
        <v>23.333333333333332</v>
      </c>
      <c r="BB28">
        <v>1.6666666666666667</v>
      </c>
      <c r="BC28">
        <v>0</v>
      </c>
      <c r="BD28">
        <v>1.6666666666666667</v>
      </c>
      <c r="BE28">
        <v>0</v>
      </c>
      <c r="BF28">
        <v>148.33333333333334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 s="2">
        <v>0</v>
      </c>
      <c r="CJ28">
        <v>0</v>
      </c>
      <c r="CK28">
        <v>0</v>
      </c>
      <c r="CL28">
        <v>1.6666666666666667</v>
      </c>
      <c r="CM28">
        <v>0</v>
      </c>
      <c r="CN28">
        <v>1.6666666666666667</v>
      </c>
      <c r="CO28">
        <v>0</v>
      </c>
      <c r="CP28">
        <v>0</v>
      </c>
      <c r="CQ28">
        <v>3.3333333333333335</v>
      </c>
      <c r="CR28">
        <v>0</v>
      </c>
      <c r="CS28">
        <v>0</v>
      </c>
      <c r="CT28">
        <v>1</v>
      </c>
      <c r="CU28">
        <v>129</v>
      </c>
    </row>
    <row r="29" spans="1:99" x14ac:dyDescent="0.2">
      <c r="A29">
        <v>299</v>
      </c>
      <c r="B29">
        <v>134</v>
      </c>
      <c r="C29" s="2">
        <v>3816.5652</v>
      </c>
      <c r="D29" s="2">
        <v>30</v>
      </c>
      <c r="E29">
        <v>0</v>
      </c>
      <c r="F29">
        <v>1.6666666666666667</v>
      </c>
      <c r="G29">
        <v>3.3333333333333335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3.3333333333333335</v>
      </c>
      <c r="V29">
        <v>3.3333333333333335</v>
      </c>
      <c r="W29">
        <v>0</v>
      </c>
      <c r="X29">
        <v>0</v>
      </c>
      <c r="Y29">
        <v>0</v>
      </c>
      <c r="Z29">
        <v>5</v>
      </c>
      <c r="AA29">
        <v>0</v>
      </c>
      <c r="AB29">
        <v>5</v>
      </c>
      <c r="AC29">
        <v>0</v>
      </c>
      <c r="AD29">
        <v>1.6666666666666667</v>
      </c>
      <c r="AE29">
        <v>0</v>
      </c>
      <c r="AF29">
        <v>1.6666666666666667</v>
      </c>
      <c r="AG29">
        <v>0</v>
      </c>
      <c r="AH29">
        <v>295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1.6666666666666667</v>
      </c>
      <c r="AT29">
        <v>96.666666666666671</v>
      </c>
      <c r="AU29">
        <v>1.6666666666666667</v>
      </c>
      <c r="AV29">
        <v>0</v>
      </c>
      <c r="AW29">
        <v>1.6666666666666667</v>
      </c>
      <c r="AX29">
        <v>246.66666666666669</v>
      </c>
      <c r="AY29">
        <v>0</v>
      </c>
      <c r="AZ29">
        <v>0</v>
      </c>
      <c r="BA29">
        <v>13.333333333333334</v>
      </c>
      <c r="BB29">
        <v>1.6666666666666667</v>
      </c>
      <c r="BC29">
        <v>0</v>
      </c>
      <c r="BD29">
        <v>3.3333333333333335</v>
      </c>
      <c r="BE29">
        <v>0</v>
      </c>
      <c r="BF29">
        <v>266.66666666666663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3.3333333333333335</v>
      </c>
      <c r="CI29" s="2">
        <v>1.6666666666666667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1.6666666666666667</v>
      </c>
      <c r="CR29">
        <v>0</v>
      </c>
      <c r="CS29">
        <v>0</v>
      </c>
      <c r="CT29">
        <v>1</v>
      </c>
      <c r="CU29">
        <v>134</v>
      </c>
    </row>
    <row r="30" spans="1:99" x14ac:dyDescent="0.2">
      <c r="A30">
        <v>304</v>
      </c>
      <c r="B30">
        <v>139</v>
      </c>
      <c r="C30" s="2">
        <v>3892.5131999999999</v>
      </c>
      <c r="D30" s="2">
        <v>30</v>
      </c>
      <c r="E30">
        <v>0</v>
      </c>
      <c r="F30">
        <v>0</v>
      </c>
      <c r="G30">
        <v>3.3333333333333335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3.3333333333333335</v>
      </c>
      <c r="V30">
        <v>3.3333333333333335</v>
      </c>
      <c r="W30">
        <v>0</v>
      </c>
      <c r="X30">
        <v>1.6666666666666667</v>
      </c>
      <c r="Y30">
        <v>0</v>
      </c>
      <c r="Z30">
        <v>1.6666666666666667</v>
      </c>
      <c r="AA30">
        <v>0</v>
      </c>
      <c r="AB30">
        <v>1.6666666666666667</v>
      </c>
      <c r="AC30">
        <v>0</v>
      </c>
      <c r="AD30">
        <v>1.6666666666666667</v>
      </c>
      <c r="AE30">
        <v>0</v>
      </c>
      <c r="AF30">
        <v>1.6666666666666667</v>
      </c>
      <c r="AG30">
        <v>0</v>
      </c>
      <c r="AH30">
        <v>305</v>
      </c>
      <c r="AI30">
        <v>0</v>
      </c>
      <c r="AJ30">
        <v>0</v>
      </c>
      <c r="AK30">
        <v>0</v>
      </c>
      <c r="AL30">
        <v>8.3333333333333321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18.333333333333332</v>
      </c>
      <c r="AT30">
        <v>306.66666666666669</v>
      </c>
      <c r="AU30">
        <v>5</v>
      </c>
      <c r="AV30">
        <v>0</v>
      </c>
      <c r="AW30">
        <v>5</v>
      </c>
      <c r="AX30">
        <v>231.66666666666669</v>
      </c>
      <c r="AY30">
        <v>0</v>
      </c>
      <c r="AZ30">
        <v>5</v>
      </c>
      <c r="BA30">
        <v>40</v>
      </c>
      <c r="BB30">
        <v>0</v>
      </c>
      <c r="BC30">
        <v>0</v>
      </c>
      <c r="BD30">
        <v>5</v>
      </c>
      <c r="BE30">
        <v>0</v>
      </c>
      <c r="BF30">
        <v>286.66666666666669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3.3333333333333335</v>
      </c>
      <c r="CF30">
        <v>0</v>
      </c>
      <c r="CG30">
        <v>1.6666666666666667</v>
      </c>
      <c r="CH30">
        <v>1.6666666666666667</v>
      </c>
      <c r="CI30" s="2">
        <v>3.3333333333333335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3.3333333333333335</v>
      </c>
      <c r="CR30">
        <v>0</v>
      </c>
      <c r="CS30">
        <v>0</v>
      </c>
      <c r="CT30">
        <v>1</v>
      </c>
      <c r="CU30">
        <v>139</v>
      </c>
    </row>
    <row r="31" spans="1:99" x14ac:dyDescent="0.2">
      <c r="A31">
        <v>309</v>
      </c>
      <c r="B31">
        <v>144</v>
      </c>
      <c r="C31" s="2">
        <v>3969.2712000000001</v>
      </c>
      <c r="D31" s="2">
        <v>30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3.3333333333333335</v>
      </c>
      <c r="V31">
        <v>3.3333333333333335</v>
      </c>
      <c r="W31">
        <v>1.6666666666666667</v>
      </c>
      <c r="X31">
        <v>1.6666666666666667</v>
      </c>
      <c r="Y31">
        <v>0</v>
      </c>
      <c r="Z31">
        <v>5</v>
      </c>
      <c r="AA31">
        <v>0</v>
      </c>
      <c r="AB31">
        <v>5</v>
      </c>
      <c r="AC31">
        <v>0</v>
      </c>
      <c r="AD31">
        <v>1.6666666666666667</v>
      </c>
      <c r="AE31">
        <v>0</v>
      </c>
      <c r="AF31">
        <v>1.6666666666666667</v>
      </c>
      <c r="AG31">
        <v>0</v>
      </c>
      <c r="AH31">
        <v>383.33333333333337</v>
      </c>
      <c r="AI31">
        <v>0</v>
      </c>
      <c r="AJ31">
        <v>1.6666666666666667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1.6666666666666667</v>
      </c>
      <c r="AQ31">
        <v>0</v>
      </c>
      <c r="AR31">
        <v>0</v>
      </c>
      <c r="AS31">
        <v>13.333333333333334</v>
      </c>
      <c r="AT31">
        <v>280</v>
      </c>
      <c r="AU31">
        <v>18.333333333333332</v>
      </c>
      <c r="AV31">
        <v>0</v>
      </c>
      <c r="AW31">
        <v>13.333333333333334</v>
      </c>
      <c r="AX31">
        <v>201.66666666666666</v>
      </c>
      <c r="AY31">
        <v>0</v>
      </c>
      <c r="AZ31">
        <v>3.3333333333333335</v>
      </c>
      <c r="BA31">
        <v>71.666666666666671</v>
      </c>
      <c r="BB31">
        <v>0</v>
      </c>
      <c r="BC31">
        <v>0</v>
      </c>
      <c r="BD31">
        <v>6.666666666666667</v>
      </c>
      <c r="BE31">
        <v>0</v>
      </c>
      <c r="BF31">
        <v>296.66666666666669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3.3333333333333335</v>
      </c>
      <c r="CI31" s="2">
        <v>1.6666666666666667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1.6666666666666667</v>
      </c>
      <c r="CR31">
        <v>0</v>
      </c>
      <c r="CS31">
        <v>0</v>
      </c>
      <c r="CT31">
        <v>1</v>
      </c>
      <c r="CU31">
        <v>144</v>
      </c>
    </row>
    <row r="32" spans="1:99" x14ac:dyDescent="0.2">
      <c r="A32">
        <v>314</v>
      </c>
      <c r="B32">
        <v>149</v>
      </c>
      <c r="C32" s="2">
        <v>4046.8391999999999</v>
      </c>
      <c r="D32" s="2">
        <v>30</v>
      </c>
      <c r="E32">
        <v>0</v>
      </c>
      <c r="F32">
        <v>0</v>
      </c>
      <c r="G32">
        <v>1.6666666666666667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5</v>
      </c>
      <c r="T32">
        <v>1.6666666666666667</v>
      </c>
      <c r="U32">
        <v>5</v>
      </c>
      <c r="V32">
        <v>11.666666666666666</v>
      </c>
      <c r="W32">
        <v>0</v>
      </c>
      <c r="X32">
        <v>0</v>
      </c>
      <c r="Y32">
        <v>1.6666666666666667</v>
      </c>
      <c r="Z32">
        <v>0</v>
      </c>
      <c r="AA32">
        <v>0</v>
      </c>
      <c r="AB32">
        <v>0</v>
      </c>
      <c r="AC32">
        <v>0</v>
      </c>
      <c r="AD32">
        <v>6.666666666666667</v>
      </c>
      <c r="AE32">
        <v>0</v>
      </c>
      <c r="AF32">
        <v>6.666666666666667</v>
      </c>
      <c r="AG32">
        <v>0</v>
      </c>
      <c r="AH32">
        <v>533.33333333333326</v>
      </c>
      <c r="AI32">
        <v>0</v>
      </c>
      <c r="AJ32">
        <v>0</v>
      </c>
      <c r="AK32">
        <v>1.6666666666666667</v>
      </c>
      <c r="AL32">
        <v>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1.6666666666666667</v>
      </c>
      <c r="AT32">
        <v>361.66666666666669</v>
      </c>
      <c r="AU32">
        <v>5</v>
      </c>
      <c r="AV32">
        <v>0</v>
      </c>
      <c r="AW32">
        <v>1.6666666666666667</v>
      </c>
      <c r="AX32">
        <v>281.66666666666669</v>
      </c>
      <c r="AY32">
        <v>3.3333333333333335</v>
      </c>
      <c r="AZ32">
        <v>3.3333333333333335</v>
      </c>
      <c r="BA32">
        <v>31.666666666666664</v>
      </c>
      <c r="BB32">
        <v>8.3333333333333321</v>
      </c>
      <c r="BC32">
        <v>8.3333333333333321</v>
      </c>
      <c r="BD32">
        <v>6.666666666666667</v>
      </c>
      <c r="BE32">
        <v>0</v>
      </c>
      <c r="BF32">
        <v>345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 s="2">
        <v>0</v>
      </c>
      <c r="CJ32">
        <v>0</v>
      </c>
      <c r="CK32">
        <v>0</v>
      </c>
      <c r="CL32">
        <v>0</v>
      </c>
      <c r="CM32">
        <v>0</v>
      </c>
      <c r="CN32">
        <v>1.6666666666666667</v>
      </c>
      <c r="CO32">
        <v>0</v>
      </c>
      <c r="CP32">
        <v>0</v>
      </c>
      <c r="CQ32">
        <v>1.6666666666666667</v>
      </c>
      <c r="CR32">
        <v>0</v>
      </c>
      <c r="CS32">
        <v>0</v>
      </c>
      <c r="CT32">
        <v>1</v>
      </c>
      <c r="CU32">
        <v>149</v>
      </c>
    </row>
    <row r="33" spans="1:99" x14ac:dyDescent="0.2">
      <c r="A33">
        <v>319</v>
      </c>
      <c r="B33">
        <v>154</v>
      </c>
      <c r="C33" s="2">
        <v>4125.2172</v>
      </c>
      <c r="D33" s="2">
        <v>30</v>
      </c>
      <c r="E33">
        <v>0</v>
      </c>
      <c r="F33">
        <v>0</v>
      </c>
      <c r="G33">
        <v>0</v>
      </c>
      <c r="H33">
        <v>1.6666666666666667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6.666666666666667</v>
      </c>
      <c r="V33">
        <v>6.666666666666667</v>
      </c>
      <c r="W33">
        <v>0</v>
      </c>
      <c r="X33">
        <v>3.3333333333333335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8.3333333333333321</v>
      </c>
      <c r="AE33">
        <v>0</v>
      </c>
      <c r="AF33">
        <v>8.3333333333333321</v>
      </c>
      <c r="AG33">
        <v>0</v>
      </c>
      <c r="AH33">
        <v>166.66666666666669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1.6666666666666667</v>
      </c>
      <c r="AQ33">
        <v>0</v>
      </c>
      <c r="AR33">
        <v>0</v>
      </c>
      <c r="AS33">
        <v>3.3333333333333335</v>
      </c>
      <c r="AT33">
        <v>86.666666666666671</v>
      </c>
      <c r="AU33">
        <v>5</v>
      </c>
      <c r="AV33">
        <v>0</v>
      </c>
      <c r="AW33">
        <v>3.3333333333333335</v>
      </c>
      <c r="AX33">
        <v>113.33333333333333</v>
      </c>
      <c r="AY33">
        <v>0</v>
      </c>
      <c r="AZ33">
        <v>1.6666666666666667</v>
      </c>
      <c r="BA33">
        <v>11.666666666666666</v>
      </c>
      <c r="BB33">
        <v>0</v>
      </c>
      <c r="BC33">
        <v>0</v>
      </c>
      <c r="BD33">
        <v>0</v>
      </c>
      <c r="BE33">
        <v>0</v>
      </c>
      <c r="BF33">
        <v>130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1.6666666666666667</v>
      </c>
      <c r="CI33" s="2">
        <v>1.6666666666666667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1.6666666666666667</v>
      </c>
      <c r="CR33">
        <v>0</v>
      </c>
      <c r="CS33">
        <v>0</v>
      </c>
      <c r="CT33">
        <v>1</v>
      </c>
      <c r="CU33">
        <v>154</v>
      </c>
    </row>
    <row r="34" spans="1:99" x14ac:dyDescent="0.2">
      <c r="A34">
        <v>324</v>
      </c>
      <c r="B34">
        <v>159</v>
      </c>
      <c r="C34" s="2">
        <v>4204.4052000000001</v>
      </c>
      <c r="D34" s="2">
        <v>20</v>
      </c>
      <c r="E34">
        <v>0</v>
      </c>
      <c r="F34">
        <v>0</v>
      </c>
      <c r="G34">
        <v>2.5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2.5</v>
      </c>
      <c r="U34">
        <v>17.5</v>
      </c>
      <c r="V34">
        <v>20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120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10</v>
      </c>
      <c r="AT34">
        <v>130</v>
      </c>
      <c r="AU34">
        <v>2.5</v>
      </c>
      <c r="AV34">
        <v>0</v>
      </c>
      <c r="AW34">
        <v>2.5</v>
      </c>
      <c r="AX34">
        <v>112.5</v>
      </c>
      <c r="AY34">
        <v>0</v>
      </c>
      <c r="AZ34">
        <v>0</v>
      </c>
      <c r="BA34">
        <v>12.5</v>
      </c>
      <c r="BB34">
        <v>0</v>
      </c>
      <c r="BC34">
        <v>0</v>
      </c>
      <c r="BD34">
        <v>2.5</v>
      </c>
      <c r="BE34">
        <v>0</v>
      </c>
      <c r="BF34">
        <v>130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 s="2">
        <v>0</v>
      </c>
      <c r="CJ34">
        <v>2.5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2.5</v>
      </c>
      <c r="CR34">
        <v>0</v>
      </c>
      <c r="CS34">
        <v>0</v>
      </c>
      <c r="CT34">
        <v>1</v>
      </c>
      <c r="CU34">
        <v>159</v>
      </c>
    </row>
    <row r="35" spans="1:99" x14ac:dyDescent="0.2">
      <c r="A35">
        <v>329</v>
      </c>
      <c r="B35">
        <v>164</v>
      </c>
      <c r="C35" s="2">
        <v>4284.4032000000007</v>
      </c>
      <c r="D35" s="2">
        <v>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</v>
      </c>
      <c r="V35">
        <v>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264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28</v>
      </c>
      <c r="AT35">
        <v>302</v>
      </c>
      <c r="AU35">
        <v>8</v>
      </c>
      <c r="AV35">
        <v>0</v>
      </c>
      <c r="AW35">
        <v>8</v>
      </c>
      <c r="AX35">
        <v>206</v>
      </c>
      <c r="AY35">
        <v>2</v>
      </c>
      <c r="AZ35">
        <v>0</v>
      </c>
      <c r="BA35">
        <v>20</v>
      </c>
      <c r="BB35">
        <v>10</v>
      </c>
      <c r="BC35">
        <v>2</v>
      </c>
      <c r="BD35">
        <v>4</v>
      </c>
      <c r="BE35">
        <v>0</v>
      </c>
      <c r="BF35">
        <v>252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</v>
      </c>
      <c r="CF35">
        <v>2</v>
      </c>
      <c r="CG35">
        <v>0</v>
      </c>
      <c r="CH35">
        <v>2</v>
      </c>
      <c r="CI35" s="2">
        <v>6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6</v>
      </c>
      <c r="CR35">
        <v>0</v>
      </c>
      <c r="CS35">
        <v>0</v>
      </c>
      <c r="CT35">
        <v>1</v>
      </c>
      <c r="CU35">
        <v>164</v>
      </c>
    </row>
    <row r="36" spans="1:99" x14ac:dyDescent="0.2">
      <c r="A36">
        <v>334</v>
      </c>
      <c r="B36">
        <v>169</v>
      </c>
      <c r="C36" s="2">
        <v>4365.2111999999997</v>
      </c>
      <c r="D36" s="2">
        <v>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4</v>
      </c>
      <c r="T36">
        <v>6</v>
      </c>
      <c r="U36">
        <v>2</v>
      </c>
      <c r="V36">
        <v>12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594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40</v>
      </c>
      <c r="AT36">
        <v>560</v>
      </c>
      <c r="AU36">
        <v>6</v>
      </c>
      <c r="AV36">
        <v>0</v>
      </c>
      <c r="AW36">
        <v>6</v>
      </c>
      <c r="AX36">
        <v>846</v>
      </c>
      <c r="AY36">
        <v>0</v>
      </c>
      <c r="AZ36">
        <v>14</v>
      </c>
      <c r="BA36">
        <v>264</v>
      </c>
      <c r="BB36">
        <v>6</v>
      </c>
      <c r="BC36">
        <v>14</v>
      </c>
      <c r="BD36">
        <v>32</v>
      </c>
      <c r="BE36">
        <v>0</v>
      </c>
      <c r="BF36">
        <v>1182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10</v>
      </c>
      <c r="CF36">
        <v>6</v>
      </c>
      <c r="CG36">
        <v>8</v>
      </c>
      <c r="CH36">
        <v>8</v>
      </c>
      <c r="CI36" s="2">
        <v>16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16</v>
      </c>
      <c r="CR36">
        <v>0</v>
      </c>
      <c r="CS36">
        <v>0</v>
      </c>
      <c r="CT36">
        <v>1</v>
      </c>
      <c r="CU36">
        <v>169</v>
      </c>
    </row>
    <row r="37" spans="1:99" x14ac:dyDescent="0.2">
      <c r="A37">
        <v>339</v>
      </c>
      <c r="B37">
        <v>174</v>
      </c>
      <c r="C37" s="2">
        <v>4446.8292000000001</v>
      </c>
      <c r="D37" s="2">
        <v>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</v>
      </c>
      <c r="T37">
        <v>2</v>
      </c>
      <c r="U37">
        <v>6</v>
      </c>
      <c r="V37">
        <v>10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</v>
      </c>
      <c r="AH37">
        <v>336</v>
      </c>
      <c r="AI37">
        <v>0</v>
      </c>
      <c r="AJ37">
        <v>0</v>
      </c>
      <c r="AK37">
        <v>0</v>
      </c>
      <c r="AL37">
        <v>2</v>
      </c>
      <c r="AM37">
        <v>0</v>
      </c>
      <c r="AN37">
        <v>0</v>
      </c>
      <c r="AO37">
        <v>2</v>
      </c>
      <c r="AP37">
        <v>0</v>
      </c>
      <c r="AQ37">
        <v>0</v>
      </c>
      <c r="AR37">
        <v>0</v>
      </c>
      <c r="AS37">
        <v>6</v>
      </c>
      <c r="AT37">
        <v>414</v>
      </c>
      <c r="AU37">
        <v>0</v>
      </c>
      <c r="AV37">
        <v>0</v>
      </c>
      <c r="AW37">
        <v>2</v>
      </c>
      <c r="AX37">
        <v>312</v>
      </c>
      <c r="AY37">
        <v>0</v>
      </c>
      <c r="AZ37">
        <v>6</v>
      </c>
      <c r="BA37">
        <v>66</v>
      </c>
      <c r="BB37">
        <v>0</v>
      </c>
      <c r="BC37">
        <v>6</v>
      </c>
      <c r="BD37">
        <v>0</v>
      </c>
      <c r="BE37">
        <v>0</v>
      </c>
      <c r="BF37">
        <v>392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0</v>
      </c>
      <c r="CG37">
        <v>0</v>
      </c>
      <c r="CH37">
        <v>4</v>
      </c>
      <c r="CI37" s="2">
        <v>2</v>
      </c>
      <c r="CJ37">
        <v>0</v>
      </c>
      <c r="CK37">
        <v>0</v>
      </c>
      <c r="CL37">
        <v>0</v>
      </c>
      <c r="CM37">
        <v>0</v>
      </c>
      <c r="CN37">
        <v>2</v>
      </c>
      <c r="CO37">
        <v>0</v>
      </c>
      <c r="CP37">
        <v>0</v>
      </c>
      <c r="CQ37">
        <v>4</v>
      </c>
      <c r="CR37">
        <v>0</v>
      </c>
      <c r="CS37">
        <v>0</v>
      </c>
      <c r="CT37">
        <v>1</v>
      </c>
      <c r="CU37">
        <v>174</v>
      </c>
    </row>
    <row r="38" spans="1:99" x14ac:dyDescent="0.2">
      <c r="A38">
        <v>344</v>
      </c>
      <c r="B38">
        <v>179</v>
      </c>
      <c r="C38" s="2">
        <v>4529.2572</v>
      </c>
      <c r="D38" s="2">
        <v>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</v>
      </c>
      <c r="T38">
        <v>2</v>
      </c>
      <c r="U38">
        <v>2</v>
      </c>
      <c r="V38">
        <v>6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</v>
      </c>
      <c r="AE38">
        <v>0</v>
      </c>
      <c r="AF38">
        <v>2</v>
      </c>
      <c r="AG38">
        <v>0</v>
      </c>
      <c r="AH38">
        <v>252</v>
      </c>
      <c r="AI38">
        <v>0</v>
      </c>
      <c r="AJ38">
        <v>0</v>
      </c>
      <c r="AK38">
        <v>0</v>
      </c>
      <c r="AL38">
        <v>2</v>
      </c>
      <c r="AM38">
        <v>0</v>
      </c>
      <c r="AN38">
        <v>0</v>
      </c>
      <c r="AO38">
        <v>4</v>
      </c>
      <c r="AP38">
        <v>0</v>
      </c>
      <c r="AQ38">
        <v>0</v>
      </c>
      <c r="AR38">
        <v>0</v>
      </c>
      <c r="AS38">
        <v>8</v>
      </c>
      <c r="AT38">
        <v>246</v>
      </c>
      <c r="AU38">
        <v>4</v>
      </c>
      <c r="AV38">
        <v>0</v>
      </c>
      <c r="AW38">
        <v>4</v>
      </c>
      <c r="AX38">
        <v>198</v>
      </c>
      <c r="AY38">
        <v>0</v>
      </c>
      <c r="AZ38">
        <v>6</v>
      </c>
      <c r="BA38">
        <v>112</v>
      </c>
      <c r="BB38">
        <v>0</v>
      </c>
      <c r="BC38">
        <v>2</v>
      </c>
      <c r="BD38">
        <v>8</v>
      </c>
      <c r="BE38">
        <v>0</v>
      </c>
      <c r="BF38">
        <v>330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2</v>
      </c>
      <c r="CF38">
        <v>2</v>
      </c>
      <c r="CG38">
        <v>4</v>
      </c>
      <c r="CH38">
        <v>2</v>
      </c>
      <c r="CI38" s="2">
        <v>4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4</v>
      </c>
      <c r="CR38">
        <v>0</v>
      </c>
      <c r="CS38">
        <v>0</v>
      </c>
      <c r="CT38">
        <v>1</v>
      </c>
      <c r="CU38">
        <v>179</v>
      </c>
    </row>
    <row r="39" spans="1:99" x14ac:dyDescent="0.2">
      <c r="A39">
        <v>349</v>
      </c>
      <c r="B39">
        <v>184</v>
      </c>
      <c r="C39" s="2">
        <v>4612.4951999999994</v>
      </c>
      <c r="D39" s="2">
        <v>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</v>
      </c>
      <c r="T39">
        <v>8</v>
      </c>
      <c r="U39">
        <v>6</v>
      </c>
      <c r="V39">
        <v>16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440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2</v>
      </c>
      <c r="AP39">
        <v>0</v>
      </c>
      <c r="AQ39">
        <v>0</v>
      </c>
      <c r="AR39">
        <v>0</v>
      </c>
      <c r="AS39">
        <v>16</v>
      </c>
      <c r="AT39">
        <v>280</v>
      </c>
      <c r="AU39">
        <v>2</v>
      </c>
      <c r="AV39">
        <v>0</v>
      </c>
      <c r="AW39">
        <v>2</v>
      </c>
      <c r="AX39">
        <v>386</v>
      </c>
      <c r="AY39">
        <v>0</v>
      </c>
      <c r="AZ39">
        <v>10</v>
      </c>
      <c r="BA39">
        <v>112</v>
      </c>
      <c r="BB39">
        <v>4</v>
      </c>
      <c r="BC39">
        <v>0</v>
      </c>
      <c r="BD39">
        <v>4</v>
      </c>
      <c r="BE39">
        <v>0</v>
      </c>
      <c r="BF39">
        <v>518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4</v>
      </c>
      <c r="CF39">
        <v>0</v>
      </c>
      <c r="CG39">
        <v>0</v>
      </c>
      <c r="CH39">
        <v>6</v>
      </c>
      <c r="CI39" s="2">
        <v>4</v>
      </c>
      <c r="CJ39">
        <v>2</v>
      </c>
      <c r="CK39">
        <v>2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8</v>
      </c>
      <c r="CR39">
        <v>0</v>
      </c>
      <c r="CS39">
        <v>0</v>
      </c>
      <c r="CT39">
        <v>1</v>
      </c>
      <c r="CU39">
        <v>184</v>
      </c>
    </row>
    <row r="40" spans="1:99" x14ac:dyDescent="0.2">
      <c r="A40">
        <v>354</v>
      </c>
      <c r="B40">
        <v>189</v>
      </c>
      <c r="C40" s="2">
        <v>4696.5432000000001</v>
      </c>
      <c r="D40" s="2">
        <v>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</v>
      </c>
      <c r="U40">
        <v>0</v>
      </c>
      <c r="V40">
        <v>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150</v>
      </c>
      <c r="AI40">
        <v>0</v>
      </c>
      <c r="AJ40">
        <v>0</v>
      </c>
      <c r="AK40">
        <v>0</v>
      </c>
      <c r="AL40">
        <v>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120</v>
      </c>
      <c r="AU40">
        <v>2</v>
      </c>
      <c r="AV40">
        <v>0</v>
      </c>
      <c r="AW40">
        <v>2</v>
      </c>
      <c r="AX40">
        <v>94</v>
      </c>
      <c r="AY40">
        <v>0</v>
      </c>
      <c r="AZ40">
        <v>0</v>
      </c>
      <c r="BA40">
        <v>6</v>
      </c>
      <c r="BB40">
        <v>0</v>
      </c>
      <c r="BC40">
        <v>0</v>
      </c>
      <c r="BD40">
        <v>0</v>
      </c>
      <c r="BE40">
        <v>0</v>
      </c>
      <c r="BF40">
        <v>102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6</v>
      </c>
      <c r="CI40" s="2">
        <v>0</v>
      </c>
      <c r="CJ40">
        <v>0</v>
      </c>
      <c r="CK40">
        <v>0</v>
      </c>
      <c r="CL40">
        <v>0</v>
      </c>
      <c r="CM40">
        <v>2</v>
      </c>
      <c r="CN40">
        <v>0</v>
      </c>
      <c r="CO40">
        <v>0</v>
      </c>
      <c r="CP40">
        <v>0</v>
      </c>
      <c r="CQ40">
        <v>2</v>
      </c>
      <c r="CR40">
        <v>0</v>
      </c>
      <c r="CS40">
        <v>0</v>
      </c>
      <c r="CT40">
        <v>1</v>
      </c>
      <c r="CU40">
        <v>189</v>
      </c>
    </row>
    <row r="41" spans="1:99" x14ac:dyDescent="0.2">
      <c r="A41">
        <v>369</v>
      </c>
      <c r="B41">
        <v>204</v>
      </c>
      <c r="C41">
        <v>4953.5472</v>
      </c>
      <c r="D41">
        <v>22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9.0909090909090917</v>
      </c>
      <c r="V41">
        <v>9.0909090909090917</v>
      </c>
      <c r="W41">
        <v>0</v>
      </c>
      <c r="X41">
        <v>2.2727272727272729</v>
      </c>
      <c r="Y41">
        <v>0</v>
      </c>
      <c r="Z41">
        <v>0</v>
      </c>
      <c r="AA41">
        <v>0</v>
      </c>
      <c r="AB41">
        <v>0</v>
      </c>
      <c r="AC41">
        <v>0</v>
      </c>
      <c r="AD41">
        <v>6.8181818181818175</v>
      </c>
      <c r="AE41">
        <v>0</v>
      </c>
      <c r="AF41">
        <v>6.8181818181818175</v>
      </c>
      <c r="AG41">
        <v>0</v>
      </c>
      <c r="AH41">
        <v>202.27272727272728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2.2727272727272729</v>
      </c>
      <c r="AP41">
        <v>0</v>
      </c>
      <c r="AQ41">
        <v>0</v>
      </c>
      <c r="AR41">
        <v>0</v>
      </c>
      <c r="AS41">
        <v>6.8181818181818175</v>
      </c>
      <c r="AT41">
        <v>120.45454545454545</v>
      </c>
      <c r="AU41">
        <v>6.8181818181818175</v>
      </c>
      <c r="AV41">
        <v>0</v>
      </c>
      <c r="AW41">
        <v>6.8181818181818175</v>
      </c>
      <c r="AX41">
        <v>152.27272727272728</v>
      </c>
      <c r="AY41">
        <v>2.2727272727272729</v>
      </c>
      <c r="AZ41">
        <v>2.2727272727272729</v>
      </c>
      <c r="BA41">
        <v>29.545454545454547</v>
      </c>
      <c r="BB41">
        <v>6.8181818181818175</v>
      </c>
      <c r="BC41">
        <v>2.2727272727272729</v>
      </c>
      <c r="BD41">
        <v>4.5454545454545459</v>
      </c>
      <c r="BE41">
        <v>2.2727272727272729</v>
      </c>
      <c r="BF41">
        <v>209.09090909090909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4.5454545454545459</v>
      </c>
      <c r="CF41">
        <v>0</v>
      </c>
      <c r="CG41">
        <v>0</v>
      </c>
      <c r="CH41">
        <v>15.909090909090908</v>
      </c>
      <c r="CI41" s="2">
        <v>4.5454545454545459</v>
      </c>
      <c r="CJ41">
        <v>0</v>
      </c>
      <c r="CK41">
        <v>2.2727272727272729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6.8181818181818175</v>
      </c>
      <c r="CR41">
        <v>0</v>
      </c>
      <c r="CS41">
        <v>0</v>
      </c>
      <c r="CT41">
        <v>1</v>
      </c>
      <c r="CU41">
        <v>204</v>
      </c>
    </row>
    <row r="42" spans="1:99" x14ac:dyDescent="0.2">
      <c r="A42">
        <v>374</v>
      </c>
      <c r="B42">
        <v>209</v>
      </c>
      <c r="C42">
        <v>5040.8351999999995</v>
      </c>
      <c r="D42">
        <v>21</v>
      </c>
      <c r="E42">
        <v>0</v>
      </c>
      <c r="F42">
        <v>0</v>
      </c>
      <c r="G42">
        <v>2.3809523809523809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7.1428571428571423</v>
      </c>
      <c r="V42">
        <v>7.1428571428571423</v>
      </c>
      <c r="W42">
        <v>0</v>
      </c>
      <c r="X42">
        <v>0</v>
      </c>
      <c r="Y42">
        <v>2.3809523809523809</v>
      </c>
      <c r="Z42">
        <v>0</v>
      </c>
      <c r="AA42">
        <v>0</v>
      </c>
      <c r="AB42">
        <v>0</v>
      </c>
      <c r="AC42">
        <v>0</v>
      </c>
      <c r="AD42">
        <v>2.3809523809523809</v>
      </c>
      <c r="AE42">
        <v>2.3809523809523809</v>
      </c>
      <c r="AF42">
        <v>4.7619047619047619</v>
      </c>
      <c r="AG42">
        <v>0</v>
      </c>
      <c r="AH42">
        <v>76.19047619047619</v>
      </c>
      <c r="AI42">
        <v>0</v>
      </c>
      <c r="AJ42">
        <v>0</v>
      </c>
      <c r="AK42">
        <v>0</v>
      </c>
      <c r="AL42">
        <v>2.3809523809523809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7.1428571428571423</v>
      </c>
      <c r="AT42">
        <v>123.80952380952381</v>
      </c>
      <c r="AU42">
        <v>2.3809523809523809</v>
      </c>
      <c r="AV42">
        <v>0</v>
      </c>
      <c r="AW42">
        <v>2.3809523809523809</v>
      </c>
      <c r="AX42">
        <v>69.047619047619051</v>
      </c>
      <c r="AY42">
        <v>0</v>
      </c>
      <c r="AZ42">
        <v>4.7619047619047619</v>
      </c>
      <c r="BA42">
        <v>128.57142857142858</v>
      </c>
      <c r="BB42">
        <v>0</v>
      </c>
      <c r="BC42">
        <v>0</v>
      </c>
      <c r="BD42">
        <v>0</v>
      </c>
      <c r="BE42">
        <v>0</v>
      </c>
      <c r="BF42">
        <v>204.76190476190476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19.047619047619047</v>
      </c>
      <c r="CF42">
        <v>4.7619047619047619</v>
      </c>
      <c r="CG42">
        <v>2.3809523809523809</v>
      </c>
      <c r="CH42">
        <v>73.80952380952381</v>
      </c>
      <c r="CI42" s="2">
        <v>23.809523809523807</v>
      </c>
      <c r="CJ42">
        <v>16.666666666666664</v>
      </c>
      <c r="CK42">
        <v>11.904761904761903</v>
      </c>
      <c r="CL42">
        <v>0</v>
      </c>
      <c r="CM42">
        <v>2.3809523809523809</v>
      </c>
      <c r="CN42">
        <v>4.7619047619047619</v>
      </c>
      <c r="CO42">
        <v>0</v>
      </c>
      <c r="CP42">
        <v>0</v>
      </c>
      <c r="CQ42">
        <v>59.523809523809526</v>
      </c>
      <c r="CR42">
        <v>0</v>
      </c>
      <c r="CS42">
        <v>0</v>
      </c>
      <c r="CT42">
        <v>1</v>
      </c>
      <c r="CU42">
        <v>209</v>
      </c>
    </row>
    <row r="43" spans="1:99" x14ac:dyDescent="0.2">
      <c r="A43">
        <v>379</v>
      </c>
      <c r="B43">
        <v>214</v>
      </c>
      <c r="C43">
        <v>5128.9331999999995</v>
      </c>
      <c r="D43">
        <v>29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5.1724137931034484</v>
      </c>
      <c r="V43">
        <v>5.1724137931034484</v>
      </c>
      <c r="W43">
        <v>0</v>
      </c>
      <c r="X43">
        <v>3.4482758620689653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5.1724137931034484</v>
      </c>
      <c r="AE43">
        <v>3.4482758620689653</v>
      </c>
      <c r="AF43">
        <v>8.6206896551724146</v>
      </c>
      <c r="AG43">
        <v>0</v>
      </c>
      <c r="AH43">
        <v>74.137931034482762</v>
      </c>
      <c r="AI43">
        <v>0</v>
      </c>
      <c r="AJ43">
        <v>0</v>
      </c>
      <c r="AK43">
        <v>0</v>
      </c>
      <c r="AL43">
        <v>3.4482758620689653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1.7241379310344827</v>
      </c>
      <c r="AT43">
        <v>74.137931034482762</v>
      </c>
      <c r="AU43">
        <v>0</v>
      </c>
      <c r="AV43">
        <v>0</v>
      </c>
      <c r="AW43">
        <v>1.7241379310344827</v>
      </c>
      <c r="AX43">
        <v>48.275862068965516</v>
      </c>
      <c r="AY43">
        <v>0</v>
      </c>
      <c r="AZ43">
        <v>0</v>
      </c>
      <c r="BA43">
        <v>6.8965517241379306</v>
      </c>
      <c r="BB43">
        <v>0</v>
      </c>
      <c r="BC43">
        <v>0</v>
      </c>
      <c r="BD43">
        <v>1.7241379310344827</v>
      </c>
      <c r="BE43">
        <v>0</v>
      </c>
      <c r="BF43">
        <v>58.620689655172406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10.344827586206897</v>
      </c>
      <c r="CF43">
        <v>24.137931034482758</v>
      </c>
      <c r="CG43">
        <v>3.4482758620689653</v>
      </c>
      <c r="CH43">
        <v>24.137931034482758</v>
      </c>
      <c r="CI43" s="2">
        <v>34.482758620689658</v>
      </c>
      <c r="CJ43">
        <v>24.137931034482758</v>
      </c>
      <c r="CK43">
        <v>15.517241379310345</v>
      </c>
      <c r="CL43">
        <v>3.4482758620689653</v>
      </c>
      <c r="CM43">
        <v>13.793103448275861</v>
      </c>
      <c r="CN43">
        <v>17.241379310344829</v>
      </c>
      <c r="CO43">
        <v>0</v>
      </c>
      <c r="CP43">
        <v>0</v>
      </c>
      <c r="CQ43">
        <v>108.62068965517241</v>
      </c>
      <c r="CR43">
        <v>0</v>
      </c>
      <c r="CS43">
        <v>0</v>
      </c>
      <c r="CT43">
        <v>1</v>
      </c>
      <c r="CU43">
        <v>214</v>
      </c>
    </row>
    <row r="44" spans="1:99" x14ac:dyDescent="0.2">
      <c r="A44">
        <v>384</v>
      </c>
      <c r="B44">
        <v>219</v>
      </c>
      <c r="C44">
        <v>5217.8411999999998</v>
      </c>
      <c r="D44">
        <v>30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>
        <v>0</v>
      </c>
      <c r="U44">
        <v>0</v>
      </c>
      <c r="V44">
        <v>5</v>
      </c>
      <c r="W44">
        <v>0</v>
      </c>
      <c r="X44">
        <v>3.3333333333333335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13.333333333333334</v>
      </c>
      <c r="AE44">
        <v>0</v>
      </c>
      <c r="AF44">
        <v>13.333333333333334</v>
      </c>
      <c r="AG44">
        <v>0</v>
      </c>
      <c r="AH44">
        <v>28.333333333333332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33.333333333333329</v>
      </c>
      <c r="AU44">
        <v>0</v>
      </c>
      <c r="AV44">
        <v>0</v>
      </c>
      <c r="AW44">
        <v>1.6666666666666667</v>
      </c>
      <c r="AX44">
        <v>15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16.666666666666664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3.3333333333333335</v>
      </c>
      <c r="CF44">
        <v>3.3333333333333335</v>
      </c>
      <c r="CG44">
        <v>0</v>
      </c>
      <c r="CH44">
        <v>13.333333333333334</v>
      </c>
      <c r="CI44" s="2">
        <v>6.666666666666667</v>
      </c>
      <c r="CJ44">
        <v>3.3333333333333335</v>
      </c>
      <c r="CK44">
        <v>5</v>
      </c>
      <c r="CL44">
        <v>0</v>
      </c>
      <c r="CM44">
        <v>0</v>
      </c>
      <c r="CN44">
        <v>3.3333333333333335</v>
      </c>
      <c r="CO44">
        <v>0</v>
      </c>
      <c r="CP44">
        <v>0</v>
      </c>
      <c r="CQ44">
        <v>18.333333333333332</v>
      </c>
      <c r="CR44">
        <v>0</v>
      </c>
      <c r="CS44">
        <v>0</v>
      </c>
      <c r="CT44">
        <v>1</v>
      </c>
      <c r="CU44">
        <v>219</v>
      </c>
    </row>
    <row r="45" spans="1:99" x14ac:dyDescent="0.2">
      <c r="A45">
        <v>389</v>
      </c>
      <c r="B45">
        <v>224</v>
      </c>
      <c r="C45">
        <v>5307.5591999999997</v>
      </c>
      <c r="D45">
        <v>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1.5625</v>
      </c>
      <c r="R45">
        <v>1.5625</v>
      </c>
      <c r="S45">
        <v>0</v>
      </c>
      <c r="T45">
        <v>0</v>
      </c>
      <c r="U45">
        <v>4.6875</v>
      </c>
      <c r="V45">
        <v>4.6875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6.25</v>
      </c>
      <c r="AE45">
        <v>0</v>
      </c>
      <c r="AF45">
        <v>6.25</v>
      </c>
      <c r="AG45">
        <v>0</v>
      </c>
      <c r="AH45">
        <v>217.1875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1.5625</v>
      </c>
      <c r="AT45">
        <v>51.5625</v>
      </c>
      <c r="AU45">
        <v>3.125</v>
      </c>
      <c r="AV45">
        <v>0</v>
      </c>
      <c r="AW45">
        <v>1.5625</v>
      </c>
      <c r="AX45">
        <v>112.5</v>
      </c>
      <c r="AY45">
        <v>0</v>
      </c>
      <c r="AZ45">
        <v>0</v>
      </c>
      <c r="BA45">
        <v>14.0625</v>
      </c>
      <c r="BB45">
        <v>0</v>
      </c>
      <c r="BC45">
        <v>3.125</v>
      </c>
      <c r="BD45">
        <v>0</v>
      </c>
      <c r="BE45">
        <v>0</v>
      </c>
      <c r="BF45">
        <v>131.25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18.75</v>
      </c>
      <c r="CF45">
        <v>20.3125</v>
      </c>
      <c r="CG45">
        <v>0</v>
      </c>
      <c r="CH45">
        <v>71.875</v>
      </c>
      <c r="CI45" s="2">
        <v>39.0625</v>
      </c>
      <c r="CJ45">
        <v>21.875</v>
      </c>
      <c r="CK45">
        <v>6.25</v>
      </c>
      <c r="CL45">
        <v>0</v>
      </c>
      <c r="CM45">
        <v>12.5</v>
      </c>
      <c r="CN45">
        <v>0</v>
      </c>
      <c r="CO45">
        <v>0</v>
      </c>
      <c r="CP45">
        <v>0</v>
      </c>
      <c r="CQ45">
        <v>79.6875</v>
      </c>
      <c r="CR45">
        <v>0</v>
      </c>
      <c r="CS45">
        <v>0</v>
      </c>
      <c r="CT45">
        <v>1</v>
      </c>
      <c r="CU45">
        <v>224</v>
      </c>
    </row>
    <row r="46" spans="1:99" x14ac:dyDescent="0.2">
      <c r="A46">
        <v>394</v>
      </c>
      <c r="B46">
        <v>229</v>
      </c>
      <c r="C46">
        <v>5398.0871999999999</v>
      </c>
      <c r="D46">
        <v>26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3.8461538461538463</v>
      </c>
      <c r="V46">
        <v>3.8461538461538463</v>
      </c>
      <c r="W46">
        <v>0</v>
      </c>
      <c r="X46">
        <v>5.7692307692307692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1.9230769230769231</v>
      </c>
      <c r="AF46">
        <v>1.9230769230769231</v>
      </c>
      <c r="AG46">
        <v>0</v>
      </c>
      <c r="AH46">
        <v>55.769230769230774</v>
      </c>
      <c r="AI46">
        <v>0</v>
      </c>
      <c r="AJ46">
        <v>0</v>
      </c>
      <c r="AK46">
        <v>0</v>
      </c>
      <c r="AL46">
        <v>1.9230769230769231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15.384615384615385</v>
      </c>
      <c r="AU46">
        <v>0</v>
      </c>
      <c r="AV46">
        <v>0</v>
      </c>
      <c r="AW46">
        <v>1.9230769230769231</v>
      </c>
      <c r="AX46">
        <v>30.76923076923077</v>
      </c>
      <c r="AY46">
        <v>0</v>
      </c>
      <c r="AZ46">
        <v>1.9230769230769231</v>
      </c>
      <c r="BA46">
        <v>7.6923076923076925</v>
      </c>
      <c r="BB46">
        <v>0</v>
      </c>
      <c r="BC46">
        <v>0</v>
      </c>
      <c r="BD46">
        <v>0</v>
      </c>
      <c r="BE46">
        <v>0</v>
      </c>
      <c r="BF46">
        <v>42.307692307692307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7.6923076923076925</v>
      </c>
      <c r="CF46">
        <v>3.8461538461538463</v>
      </c>
      <c r="CG46">
        <v>0</v>
      </c>
      <c r="CH46">
        <v>30.76923076923077</v>
      </c>
      <c r="CI46" s="2">
        <v>11.538461538461538</v>
      </c>
      <c r="CJ46">
        <v>5.7692307692307692</v>
      </c>
      <c r="CK46">
        <v>1.9230769230769231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19.230769230769234</v>
      </c>
      <c r="CR46">
        <v>0</v>
      </c>
      <c r="CS46">
        <v>0</v>
      </c>
      <c r="CT46">
        <v>1</v>
      </c>
      <c r="CU46">
        <v>229</v>
      </c>
    </row>
    <row r="47" spans="1:99" x14ac:dyDescent="0.2">
      <c r="A47">
        <v>399</v>
      </c>
      <c r="B47">
        <v>234</v>
      </c>
      <c r="C47">
        <v>5489.4251999999997</v>
      </c>
      <c r="D47">
        <v>21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4.7619047619047619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61.904761904761905</v>
      </c>
      <c r="AI47">
        <v>0</v>
      </c>
      <c r="AJ47">
        <v>2.3809523809523809</v>
      </c>
      <c r="AK47">
        <v>0</v>
      </c>
      <c r="AL47">
        <v>2.3809523809523809</v>
      </c>
      <c r="AM47">
        <v>0</v>
      </c>
      <c r="AN47">
        <v>0</v>
      </c>
      <c r="AO47">
        <v>2.3809523809523809</v>
      </c>
      <c r="AP47">
        <v>0</v>
      </c>
      <c r="AQ47">
        <v>0</v>
      </c>
      <c r="AR47">
        <v>0</v>
      </c>
      <c r="AS47">
        <v>21.428571428571427</v>
      </c>
      <c r="AT47">
        <v>214.28571428571428</v>
      </c>
      <c r="AU47">
        <v>2.3809523809523809</v>
      </c>
      <c r="AV47">
        <v>0</v>
      </c>
      <c r="AW47">
        <v>2.3809523809523809</v>
      </c>
      <c r="AX47">
        <v>64.285714285714292</v>
      </c>
      <c r="AY47">
        <v>0</v>
      </c>
      <c r="AZ47">
        <v>2.3809523809523809</v>
      </c>
      <c r="BA47">
        <v>0</v>
      </c>
      <c r="BB47">
        <v>0</v>
      </c>
      <c r="BC47">
        <v>2.3809523809523809</v>
      </c>
      <c r="BD47">
        <v>0</v>
      </c>
      <c r="BE47">
        <v>0</v>
      </c>
      <c r="BF47">
        <v>71.428571428571431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14.285714285714285</v>
      </c>
      <c r="CF47">
        <v>19.047619047619047</v>
      </c>
      <c r="CG47">
        <v>4.7619047619047619</v>
      </c>
      <c r="CH47">
        <v>104.76190476190477</v>
      </c>
      <c r="CI47" s="2">
        <v>33.333333333333329</v>
      </c>
      <c r="CJ47">
        <v>7.1428571428571423</v>
      </c>
      <c r="CK47">
        <v>4.7619047619047619</v>
      </c>
      <c r="CL47">
        <v>2.3809523809523809</v>
      </c>
      <c r="CM47">
        <v>14.285714285714285</v>
      </c>
      <c r="CN47">
        <v>7.1428571428571423</v>
      </c>
      <c r="CO47">
        <v>0</v>
      </c>
      <c r="CP47">
        <v>0</v>
      </c>
      <c r="CQ47">
        <v>69.047619047619051</v>
      </c>
      <c r="CR47">
        <v>0</v>
      </c>
      <c r="CS47">
        <v>0</v>
      </c>
      <c r="CT47">
        <v>1</v>
      </c>
      <c r="CU47">
        <v>234</v>
      </c>
    </row>
    <row r="48" spans="1:99" x14ac:dyDescent="0.2">
      <c r="A48">
        <v>404</v>
      </c>
      <c r="B48">
        <v>239</v>
      </c>
      <c r="C48">
        <v>5581.5731999999998</v>
      </c>
      <c r="D48">
        <v>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3.0303030303030303</v>
      </c>
      <c r="AE48">
        <v>0</v>
      </c>
      <c r="AF48">
        <v>3.0303030303030303</v>
      </c>
      <c r="AG48">
        <v>0</v>
      </c>
      <c r="AH48">
        <v>75.757575757575751</v>
      </c>
      <c r="AI48">
        <v>0</v>
      </c>
      <c r="AJ48">
        <v>0</v>
      </c>
      <c r="AK48">
        <v>0</v>
      </c>
      <c r="AL48">
        <v>1.5151515151515151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36.363636363636367</v>
      </c>
      <c r="AU48">
        <v>0</v>
      </c>
      <c r="AV48">
        <v>0</v>
      </c>
      <c r="AW48">
        <v>1.5151515151515151</v>
      </c>
      <c r="AX48">
        <v>80.303030303030297</v>
      </c>
      <c r="AY48">
        <v>0</v>
      </c>
      <c r="AZ48">
        <v>4.5454545454545459</v>
      </c>
      <c r="BA48">
        <v>56.060606060606055</v>
      </c>
      <c r="BB48">
        <v>0</v>
      </c>
      <c r="BC48">
        <v>0</v>
      </c>
      <c r="BD48">
        <v>0</v>
      </c>
      <c r="BE48">
        <v>0</v>
      </c>
      <c r="BF48">
        <v>142.42424242424244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13.636363636363635</v>
      </c>
      <c r="CF48">
        <v>12.121212121212121</v>
      </c>
      <c r="CG48">
        <v>1.5151515151515151</v>
      </c>
      <c r="CH48">
        <v>68.181818181818173</v>
      </c>
      <c r="CI48" s="2">
        <v>25.757575757575758</v>
      </c>
      <c r="CJ48">
        <v>18.181818181818183</v>
      </c>
      <c r="CK48">
        <v>6.0606060606060606</v>
      </c>
      <c r="CL48">
        <v>3.0303030303030303</v>
      </c>
      <c r="CM48">
        <v>3.0303030303030303</v>
      </c>
      <c r="CN48">
        <v>0</v>
      </c>
      <c r="CO48">
        <v>0</v>
      </c>
      <c r="CP48">
        <v>0</v>
      </c>
      <c r="CQ48">
        <v>56.060606060606055</v>
      </c>
      <c r="CR48">
        <v>0</v>
      </c>
      <c r="CS48">
        <v>0</v>
      </c>
      <c r="CT48">
        <v>1</v>
      </c>
      <c r="CU48">
        <v>239</v>
      </c>
    </row>
    <row r="49" spans="1:99" x14ac:dyDescent="0.2">
      <c r="A49">
        <v>409</v>
      </c>
      <c r="B49">
        <v>244</v>
      </c>
      <c r="C49">
        <v>5674.5311999999994</v>
      </c>
      <c r="D49">
        <v>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3.4482758620689653</v>
      </c>
      <c r="AE49">
        <v>1.7241379310344827</v>
      </c>
      <c r="AF49">
        <v>5.1724137931034484</v>
      </c>
      <c r="AG49">
        <v>0</v>
      </c>
      <c r="AH49">
        <v>117.24137931034481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1.7241379310344827</v>
      </c>
      <c r="AT49">
        <v>24.137931034482758</v>
      </c>
      <c r="AU49">
        <v>0</v>
      </c>
      <c r="AV49">
        <v>0</v>
      </c>
      <c r="AW49">
        <v>1.7241379310344827</v>
      </c>
      <c r="AX49">
        <v>60.344827586206897</v>
      </c>
      <c r="AY49">
        <v>0</v>
      </c>
      <c r="AZ49">
        <v>1.7241379310344827</v>
      </c>
      <c r="BA49">
        <v>3.4482758620689653</v>
      </c>
      <c r="BB49">
        <v>0</v>
      </c>
      <c r="BC49">
        <v>0</v>
      </c>
      <c r="BD49">
        <v>0</v>
      </c>
      <c r="BE49">
        <v>0</v>
      </c>
      <c r="BF49">
        <v>67.241379310344826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8.6206896551724146</v>
      </c>
      <c r="CF49">
        <v>18.96551724137931</v>
      </c>
      <c r="CG49">
        <v>3.4482758620689653</v>
      </c>
      <c r="CH49">
        <v>67.241379310344826</v>
      </c>
      <c r="CI49" s="2">
        <v>27.586206896551722</v>
      </c>
      <c r="CJ49">
        <v>22.413793103448278</v>
      </c>
      <c r="CK49">
        <v>6.8965517241379306</v>
      </c>
      <c r="CL49">
        <v>3.4482758620689653</v>
      </c>
      <c r="CM49">
        <v>6.8965517241379306</v>
      </c>
      <c r="CN49">
        <v>0</v>
      </c>
      <c r="CO49">
        <v>0</v>
      </c>
      <c r="CP49">
        <v>0</v>
      </c>
      <c r="CQ49">
        <v>67.241379310344826</v>
      </c>
      <c r="CR49">
        <v>0</v>
      </c>
      <c r="CS49">
        <v>0</v>
      </c>
      <c r="CT49">
        <v>1</v>
      </c>
      <c r="CU49">
        <v>244</v>
      </c>
    </row>
    <row r="50" spans="1:99" x14ac:dyDescent="0.2">
      <c r="A50">
        <v>414</v>
      </c>
      <c r="B50">
        <v>249</v>
      </c>
      <c r="C50">
        <v>5768.2991999999995</v>
      </c>
      <c r="D50">
        <v>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1.7857142857142856</v>
      </c>
      <c r="AE50">
        <v>0</v>
      </c>
      <c r="AF50">
        <v>1.7857142857142856</v>
      </c>
      <c r="AG50">
        <v>0</v>
      </c>
      <c r="AH50">
        <v>196.42857142857142</v>
      </c>
      <c r="AI50">
        <v>0</v>
      </c>
      <c r="AJ50">
        <v>0</v>
      </c>
      <c r="AK50">
        <v>0</v>
      </c>
      <c r="AL50">
        <v>1.7857142857142856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108.92857142857142</v>
      </c>
      <c r="AU50">
        <v>0</v>
      </c>
      <c r="AV50">
        <v>0</v>
      </c>
      <c r="AW50">
        <v>1.7857142857142856</v>
      </c>
      <c r="AX50">
        <v>137.5</v>
      </c>
      <c r="AY50">
        <v>0</v>
      </c>
      <c r="AZ50">
        <v>1.7857142857142856</v>
      </c>
      <c r="BA50">
        <v>14.285714285714285</v>
      </c>
      <c r="BB50">
        <v>0</v>
      </c>
      <c r="BC50">
        <v>3.5714285714285712</v>
      </c>
      <c r="BD50">
        <v>0</v>
      </c>
      <c r="BE50">
        <v>0</v>
      </c>
      <c r="BF50">
        <v>158.92857142857142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16.071428571428573</v>
      </c>
      <c r="CF50">
        <v>5.3571428571428568</v>
      </c>
      <c r="CG50">
        <v>0</v>
      </c>
      <c r="CH50">
        <v>30.357142857142854</v>
      </c>
      <c r="CI50" s="2">
        <v>21.428571428571427</v>
      </c>
      <c r="CJ50">
        <v>10.714285714285714</v>
      </c>
      <c r="CK50">
        <v>0</v>
      </c>
      <c r="CL50">
        <v>0</v>
      </c>
      <c r="CM50">
        <v>1.7857142857142856</v>
      </c>
      <c r="CN50">
        <v>1.7857142857142856</v>
      </c>
      <c r="CO50">
        <v>0</v>
      </c>
      <c r="CP50">
        <v>0</v>
      </c>
      <c r="CQ50">
        <v>35.714285714285715</v>
      </c>
      <c r="CR50">
        <v>0</v>
      </c>
      <c r="CS50">
        <v>0</v>
      </c>
      <c r="CT50">
        <v>1</v>
      </c>
      <c r="CU50">
        <v>249</v>
      </c>
    </row>
    <row r="51" spans="1:99" x14ac:dyDescent="0.2">
      <c r="A51">
        <v>419</v>
      </c>
      <c r="B51">
        <v>254</v>
      </c>
      <c r="C51">
        <v>5862.8771999999999</v>
      </c>
      <c r="D51">
        <v>28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1.7857142857142856</v>
      </c>
      <c r="R51">
        <v>1.7857142857142856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5.3571428571428568</v>
      </c>
      <c r="AE51">
        <v>0</v>
      </c>
      <c r="AF51">
        <v>5.3571428571428568</v>
      </c>
      <c r="AG51">
        <v>0</v>
      </c>
      <c r="AH51">
        <v>439.28571428571433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1.7857142857142856</v>
      </c>
      <c r="AQ51">
        <v>0</v>
      </c>
      <c r="AR51">
        <v>0</v>
      </c>
      <c r="AS51">
        <v>1.7857142857142856</v>
      </c>
      <c r="AT51">
        <v>89.285714285714292</v>
      </c>
      <c r="AU51">
        <v>1.7857142857142856</v>
      </c>
      <c r="AV51">
        <v>0</v>
      </c>
      <c r="AW51">
        <v>1.7857142857142856</v>
      </c>
      <c r="AX51">
        <v>214.28571428571428</v>
      </c>
      <c r="AY51">
        <v>0</v>
      </c>
      <c r="AZ51">
        <v>3.5714285714285712</v>
      </c>
      <c r="BA51">
        <v>14.285714285714285</v>
      </c>
      <c r="BB51">
        <v>5.3571428571428568</v>
      </c>
      <c r="BC51">
        <v>3.5714285714285712</v>
      </c>
      <c r="BD51">
        <v>0</v>
      </c>
      <c r="BE51">
        <v>0</v>
      </c>
      <c r="BF51">
        <v>242.85714285714283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5.3571428571428568</v>
      </c>
      <c r="CF51">
        <v>1.7857142857142856</v>
      </c>
      <c r="CG51">
        <v>0</v>
      </c>
      <c r="CH51">
        <v>33.928571428571431</v>
      </c>
      <c r="CI51" s="2">
        <v>7.1428571428571423</v>
      </c>
      <c r="CJ51">
        <v>16.071428571428573</v>
      </c>
      <c r="CK51">
        <v>0</v>
      </c>
      <c r="CL51">
        <v>5.3571428571428568</v>
      </c>
      <c r="CM51">
        <v>10.714285714285714</v>
      </c>
      <c r="CN51">
        <v>0</v>
      </c>
      <c r="CO51">
        <v>0</v>
      </c>
      <c r="CP51">
        <v>0</v>
      </c>
      <c r="CQ51">
        <v>39.285714285714285</v>
      </c>
      <c r="CR51">
        <v>0</v>
      </c>
      <c r="CS51">
        <v>0</v>
      </c>
      <c r="CT51">
        <v>1</v>
      </c>
      <c r="CU51">
        <v>254</v>
      </c>
    </row>
    <row r="52" spans="1:99" x14ac:dyDescent="0.2">
      <c r="A52">
        <v>424</v>
      </c>
      <c r="B52">
        <v>259</v>
      </c>
      <c r="C52">
        <v>5958.2651999999998</v>
      </c>
      <c r="D52">
        <v>34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2.9411764705882351</v>
      </c>
      <c r="AE52">
        <v>1.4705882352941175</v>
      </c>
      <c r="AF52">
        <v>4.4117647058823533</v>
      </c>
      <c r="AG52">
        <v>0</v>
      </c>
      <c r="AH52">
        <v>932.35294117647061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2.9411764705882351</v>
      </c>
      <c r="AP52">
        <v>0</v>
      </c>
      <c r="AQ52">
        <v>0</v>
      </c>
      <c r="AR52">
        <v>0</v>
      </c>
      <c r="AS52">
        <v>5.8823529411764701</v>
      </c>
      <c r="AT52">
        <v>120.58823529411764</v>
      </c>
      <c r="AU52">
        <v>2.9411764705882351</v>
      </c>
      <c r="AV52">
        <v>0</v>
      </c>
      <c r="AW52">
        <v>2.9411764705882351</v>
      </c>
      <c r="AX52">
        <v>752.94117647058818</v>
      </c>
      <c r="AY52">
        <v>0</v>
      </c>
      <c r="AZ52">
        <v>7.3529411764705888</v>
      </c>
      <c r="BA52">
        <v>41.17647058823529</v>
      </c>
      <c r="BB52">
        <v>5.8823529411764701</v>
      </c>
      <c r="BC52">
        <v>0</v>
      </c>
      <c r="BD52">
        <v>0</v>
      </c>
      <c r="BE52">
        <v>0</v>
      </c>
      <c r="BF52">
        <v>810.2941176470589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8.8235294117647065</v>
      </c>
      <c r="CF52">
        <v>7.3529411764705888</v>
      </c>
      <c r="CG52">
        <v>0</v>
      </c>
      <c r="CH52">
        <v>26.47058823529412</v>
      </c>
      <c r="CI52" s="2">
        <v>16.176470588235293</v>
      </c>
      <c r="CJ52">
        <v>14.705882352941178</v>
      </c>
      <c r="CK52">
        <v>0</v>
      </c>
      <c r="CL52">
        <v>1.4705882352941175</v>
      </c>
      <c r="CM52">
        <v>1.4705882352941175</v>
      </c>
      <c r="CN52">
        <v>0</v>
      </c>
      <c r="CO52">
        <v>0</v>
      </c>
      <c r="CP52">
        <v>0</v>
      </c>
      <c r="CQ52">
        <v>33.82352941176471</v>
      </c>
      <c r="CR52">
        <v>0</v>
      </c>
      <c r="CS52">
        <v>0</v>
      </c>
      <c r="CT52">
        <v>1</v>
      </c>
      <c r="CU52">
        <v>259</v>
      </c>
    </row>
    <row r="53" spans="1:99" x14ac:dyDescent="0.2">
      <c r="A53">
        <v>429</v>
      </c>
      <c r="B53">
        <v>264</v>
      </c>
      <c r="C53">
        <v>6054.4632000000001</v>
      </c>
      <c r="D53">
        <v>24</v>
      </c>
      <c r="E53">
        <v>0</v>
      </c>
      <c r="F53">
        <v>2.083333333333333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4.1666666666666661</v>
      </c>
      <c r="AE53">
        <v>0</v>
      </c>
      <c r="AF53">
        <v>4.1666666666666661</v>
      </c>
      <c r="AG53">
        <v>0</v>
      </c>
      <c r="AH53">
        <v>1222.9166666666665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2.083333333333333</v>
      </c>
      <c r="AT53">
        <v>152.08333333333331</v>
      </c>
      <c r="AU53">
        <v>0</v>
      </c>
      <c r="AV53">
        <v>0</v>
      </c>
      <c r="AW53">
        <v>2.083333333333333</v>
      </c>
      <c r="AX53">
        <v>579.16666666666674</v>
      </c>
      <c r="AY53">
        <v>0</v>
      </c>
      <c r="AZ53">
        <v>2.083333333333333</v>
      </c>
      <c r="BA53">
        <v>52.083333333333336</v>
      </c>
      <c r="BB53">
        <v>2.083333333333333</v>
      </c>
      <c r="BC53">
        <v>4.1666666666666661</v>
      </c>
      <c r="BD53">
        <v>0</v>
      </c>
      <c r="BE53">
        <v>0</v>
      </c>
      <c r="BF53">
        <v>641.66666666666674</v>
      </c>
      <c r="BG53">
        <v>0</v>
      </c>
      <c r="BH53">
        <v>4.1666666666666661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4.1666666666666661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2.083333333333333</v>
      </c>
      <c r="CF53">
        <v>0</v>
      </c>
      <c r="CG53">
        <v>0</v>
      </c>
      <c r="CH53">
        <v>6.25</v>
      </c>
      <c r="CI53" s="2">
        <v>2.083333333333333</v>
      </c>
      <c r="CJ53">
        <v>2.083333333333333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4.1666666666666661</v>
      </c>
      <c r="CR53">
        <v>0</v>
      </c>
      <c r="CS53">
        <v>0</v>
      </c>
      <c r="CT53">
        <v>1</v>
      </c>
      <c r="CU53">
        <v>264</v>
      </c>
    </row>
    <row r="54" spans="1:99" x14ac:dyDescent="0.2">
      <c r="A54">
        <v>434</v>
      </c>
      <c r="B54">
        <v>269</v>
      </c>
      <c r="C54">
        <v>6151.4712</v>
      </c>
      <c r="D54">
        <v>28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7.1428571428571423</v>
      </c>
      <c r="AE54">
        <v>1.7857142857142856</v>
      </c>
      <c r="AF54">
        <v>8.9285714285714288</v>
      </c>
      <c r="AG54">
        <v>0</v>
      </c>
      <c r="AH54">
        <v>741.07142857142856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1.7857142857142856</v>
      </c>
      <c r="AP54">
        <v>0</v>
      </c>
      <c r="AQ54">
        <v>0</v>
      </c>
      <c r="AR54">
        <v>0</v>
      </c>
      <c r="AS54">
        <v>14.285714285714285</v>
      </c>
      <c r="AT54">
        <v>153.57142857142858</v>
      </c>
      <c r="AU54">
        <v>1.7857142857142856</v>
      </c>
      <c r="AV54">
        <v>0</v>
      </c>
      <c r="AW54">
        <v>1.7857142857142856</v>
      </c>
      <c r="AX54">
        <v>375</v>
      </c>
      <c r="AY54">
        <v>0</v>
      </c>
      <c r="AZ54">
        <v>1.7857142857142856</v>
      </c>
      <c r="BA54">
        <v>5.3571428571428568</v>
      </c>
      <c r="BB54">
        <v>8.9285714285714288</v>
      </c>
      <c r="BC54">
        <v>5.3571428571428568</v>
      </c>
      <c r="BD54">
        <v>5.3571428571428568</v>
      </c>
      <c r="BE54">
        <v>0</v>
      </c>
      <c r="BF54">
        <v>403.57142857142856</v>
      </c>
      <c r="BG54">
        <v>0</v>
      </c>
      <c r="BH54">
        <v>1.7857142857142856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1.7857142857142856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 s="2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269</v>
      </c>
    </row>
    <row r="55" spans="1:99" x14ac:dyDescent="0.2">
      <c r="A55">
        <v>439</v>
      </c>
      <c r="B55">
        <v>274</v>
      </c>
      <c r="C55">
        <v>6249.2891999999993</v>
      </c>
      <c r="D55">
        <v>27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3.7037037037037033</v>
      </c>
      <c r="AE55">
        <v>3.7037037037037033</v>
      </c>
      <c r="AF55">
        <v>7.4074074074074066</v>
      </c>
      <c r="AG55">
        <v>0</v>
      </c>
      <c r="AH55">
        <v>424.07407407407402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11.111111111111111</v>
      </c>
      <c r="AT55">
        <v>335.18518518518516</v>
      </c>
      <c r="AU55">
        <v>1.8518518518518516</v>
      </c>
      <c r="AV55">
        <v>0</v>
      </c>
      <c r="AW55">
        <v>1.8518518518518516</v>
      </c>
      <c r="AX55">
        <v>266.66666666666663</v>
      </c>
      <c r="AY55">
        <v>0</v>
      </c>
      <c r="AZ55">
        <v>1.8518518518518516</v>
      </c>
      <c r="BA55">
        <v>87.037037037037038</v>
      </c>
      <c r="BB55">
        <v>0</v>
      </c>
      <c r="BC55">
        <v>7.4074074074074066</v>
      </c>
      <c r="BD55">
        <v>3.7037037037037033</v>
      </c>
      <c r="BE55">
        <v>0</v>
      </c>
      <c r="BF55">
        <v>368.51851851851853</v>
      </c>
      <c r="BG55">
        <v>0</v>
      </c>
      <c r="BH55">
        <v>1.8518518518518516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1.8518518518518516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 s="2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274</v>
      </c>
    </row>
    <row r="56" spans="1:99" x14ac:dyDescent="0.2">
      <c r="A56">
        <v>444</v>
      </c>
      <c r="B56">
        <v>279</v>
      </c>
      <c r="C56">
        <v>6347.9171999999999</v>
      </c>
      <c r="D56">
        <v>30</v>
      </c>
      <c r="E56">
        <v>0</v>
      </c>
      <c r="F56">
        <v>1.6666666666666667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1.6666666666666667</v>
      </c>
      <c r="V56">
        <v>1.6666666666666667</v>
      </c>
      <c r="W56">
        <v>0</v>
      </c>
      <c r="X56">
        <v>1.6666666666666667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</v>
      </c>
      <c r="AE56">
        <v>1.6666666666666667</v>
      </c>
      <c r="AF56">
        <v>6.666666666666667</v>
      </c>
      <c r="AG56">
        <v>0</v>
      </c>
      <c r="AH56">
        <v>498.33333333333331</v>
      </c>
      <c r="AI56">
        <v>1.6666666666666667</v>
      </c>
      <c r="AJ56">
        <v>1.6666666666666667</v>
      </c>
      <c r="AK56">
        <v>0</v>
      </c>
      <c r="AL56">
        <v>1.6666666666666667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21.666666666666668</v>
      </c>
      <c r="AT56">
        <v>483.33333333333331</v>
      </c>
      <c r="AU56">
        <v>13.333333333333334</v>
      </c>
      <c r="AV56">
        <v>0</v>
      </c>
      <c r="AW56">
        <v>13.333333333333334</v>
      </c>
      <c r="AX56">
        <v>378.33333333333331</v>
      </c>
      <c r="AY56">
        <v>0</v>
      </c>
      <c r="AZ56">
        <v>8.3333333333333321</v>
      </c>
      <c r="BA56">
        <v>26.666666666666668</v>
      </c>
      <c r="BB56">
        <v>6.666666666666667</v>
      </c>
      <c r="BC56">
        <v>1.6666666666666667</v>
      </c>
      <c r="BD56">
        <v>10</v>
      </c>
      <c r="BE56">
        <v>0</v>
      </c>
      <c r="BF56">
        <v>445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1.6666666666666667</v>
      </c>
      <c r="CI56" s="2">
        <v>1.6666666666666667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1.6666666666666667</v>
      </c>
      <c r="CR56">
        <v>0</v>
      </c>
      <c r="CS56">
        <v>0</v>
      </c>
      <c r="CT56">
        <v>1</v>
      </c>
      <c r="CU56">
        <v>279</v>
      </c>
    </row>
    <row r="57" spans="1:99" x14ac:dyDescent="0.2">
      <c r="A57">
        <v>449</v>
      </c>
      <c r="B57">
        <v>284</v>
      </c>
      <c r="C57">
        <v>6447.3552</v>
      </c>
      <c r="D57">
        <v>31</v>
      </c>
      <c r="E57">
        <v>0</v>
      </c>
      <c r="F57">
        <v>1.6129032258064515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554.83870967741939</v>
      </c>
      <c r="AI57">
        <v>0</v>
      </c>
      <c r="AJ57">
        <v>0</v>
      </c>
      <c r="AK57">
        <v>0</v>
      </c>
      <c r="AL57">
        <v>1.6129032258064515</v>
      </c>
      <c r="AM57">
        <v>0</v>
      </c>
      <c r="AN57">
        <v>0</v>
      </c>
      <c r="AO57">
        <v>0</v>
      </c>
      <c r="AP57">
        <v>1.6129032258064515</v>
      </c>
      <c r="AQ57">
        <v>0</v>
      </c>
      <c r="AR57">
        <v>0</v>
      </c>
      <c r="AS57">
        <v>22.58064516129032</v>
      </c>
      <c r="AT57">
        <v>274.19354838709677</v>
      </c>
      <c r="AU57">
        <v>3.225806451612903</v>
      </c>
      <c r="AV57">
        <v>0</v>
      </c>
      <c r="AW57">
        <v>3.225806451612903</v>
      </c>
      <c r="AX57">
        <v>319.35483870967738</v>
      </c>
      <c r="AY57">
        <v>0</v>
      </c>
      <c r="AZ57">
        <v>9.67741935483871</v>
      </c>
      <c r="BA57">
        <v>51.612903225806448</v>
      </c>
      <c r="BB57">
        <v>1.6129032258064515</v>
      </c>
      <c r="BC57">
        <v>1.6129032258064515</v>
      </c>
      <c r="BD57">
        <v>3.225806451612903</v>
      </c>
      <c r="BE57">
        <v>0</v>
      </c>
      <c r="BF57">
        <v>390.32258064516128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1.6129032258064515</v>
      </c>
      <c r="CG57">
        <v>0</v>
      </c>
      <c r="CH57">
        <v>8.064516129032258</v>
      </c>
      <c r="CI57" s="2">
        <v>1.6129032258064515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1.6129032258064515</v>
      </c>
      <c r="CR57">
        <v>0</v>
      </c>
      <c r="CS57">
        <v>0</v>
      </c>
      <c r="CT57">
        <v>1</v>
      </c>
      <c r="CU57">
        <v>284</v>
      </c>
    </row>
    <row r="58" spans="1:99" x14ac:dyDescent="0.2">
      <c r="A58">
        <v>454</v>
      </c>
      <c r="B58">
        <v>289</v>
      </c>
      <c r="C58">
        <v>6547.6031999999996</v>
      </c>
      <c r="D58">
        <v>27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3.7037037037037033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11.111111111111111</v>
      </c>
      <c r="AE58">
        <v>1.8518518518518516</v>
      </c>
      <c r="AF58">
        <v>12.962962962962962</v>
      </c>
      <c r="AG58">
        <v>0</v>
      </c>
      <c r="AH58">
        <v>822.22222222222217</v>
      </c>
      <c r="AI58">
        <v>0</v>
      </c>
      <c r="AJ58">
        <v>0</v>
      </c>
      <c r="AK58">
        <v>0</v>
      </c>
      <c r="AL58">
        <v>3.7037037037037033</v>
      </c>
      <c r="AM58">
        <v>0</v>
      </c>
      <c r="AN58">
        <v>0</v>
      </c>
      <c r="AO58">
        <v>1.8518518518518516</v>
      </c>
      <c r="AP58">
        <v>0</v>
      </c>
      <c r="AQ58">
        <v>0</v>
      </c>
      <c r="AR58">
        <v>0</v>
      </c>
      <c r="AS58">
        <v>16.666666666666664</v>
      </c>
      <c r="AT58">
        <v>359.25925925925924</v>
      </c>
      <c r="AU58">
        <v>11.111111111111111</v>
      </c>
      <c r="AV58">
        <v>0</v>
      </c>
      <c r="AW58">
        <v>11.111111111111111</v>
      </c>
      <c r="AX58">
        <v>512.96296296296293</v>
      </c>
      <c r="AY58">
        <v>1.8518518518518516</v>
      </c>
      <c r="AZ58">
        <v>5.5555555555555554</v>
      </c>
      <c r="BA58">
        <v>35.185185185185183</v>
      </c>
      <c r="BB58">
        <v>16.666666666666664</v>
      </c>
      <c r="BC58">
        <v>9.2592592592592595</v>
      </c>
      <c r="BD58">
        <v>1.8518518518518516</v>
      </c>
      <c r="BE58">
        <v>0</v>
      </c>
      <c r="BF58">
        <v>594.44444444444446</v>
      </c>
      <c r="BG58">
        <v>0</v>
      </c>
      <c r="BH58">
        <v>1.8518518518518516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1.8518518518518516</v>
      </c>
      <c r="BP58">
        <v>3.7037037037037033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 s="2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289</v>
      </c>
    </row>
    <row r="59" spans="1:99" x14ac:dyDescent="0.2">
      <c r="A59">
        <v>459</v>
      </c>
      <c r="B59">
        <v>294</v>
      </c>
      <c r="C59" s="2">
        <v>6648.6612000000005</v>
      </c>
      <c r="D59" s="2">
        <v>24</v>
      </c>
      <c r="E59">
        <v>0</v>
      </c>
      <c r="F59">
        <v>2.083333333333333</v>
      </c>
      <c r="G59">
        <v>4.1666666666666661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2.083333333333333</v>
      </c>
      <c r="R59">
        <v>2.083333333333333</v>
      </c>
      <c r="S59">
        <v>0</v>
      </c>
      <c r="T59">
        <v>0</v>
      </c>
      <c r="U59">
        <v>0</v>
      </c>
      <c r="V59">
        <v>0</v>
      </c>
      <c r="W59">
        <v>0</v>
      </c>
      <c r="X59">
        <v>6.25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18.75</v>
      </c>
      <c r="AE59">
        <v>2.083333333333333</v>
      </c>
      <c r="AF59">
        <v>20.833333333333336</v>
      </c>
      <c r="AG59">
        <v>0</v>
      </c>
      <c r="AH59">
        <v>645.83333333333326</v>
      </c>
      <c r="AI59">
        <v>0</v>
      </c>
      <c r="AJ59">
        <v>0</v>
      </c>
      <c r="AK59">
        <v>4.1666666666666661</v>
      </c>
      <c r="AL59">
        <v>4.1666666666666661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16.666666666666664</v>
      </c>
      <c r="AT59">
        <v>277.08333333333337</v>
      </c>
      <c r="AU59">
        <v>6.25</v>
      </c>
      <c r="AV59">
        <v>0</v>
      </c>
      <c r="AW59">
        <v>6.25</v>
      </c>
      <c r="AX59">
        <v>331.25</v>
      </c>
      <c r="AY59">
        <v>0</v>
      </c>
      <c r="AZ59">
        <v>12.5</v>
      </c>
      <c r="BA59">
        <v>100</v>
      </c>
      <c r="BB59">
        <v>8.3333333333333321</v>
      </c>
      <c r="BC59">
        <v>2.083333333333333</v>
      </c>
      <c r="BD59">
        <v>6.25</v>
      </c>
      <c r="BE59">
        <v>0</v>
      </c>
      <c r="BF59">
        <v>466.66666666666669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 s="2">
        <v>0</v>
      </c>
      <c r="CJ59">
        <v>0</v>
      </c>
      <c r="CK59">
        <v>0</v>
      </c>
      <c r="CL59">
        <v>0</v>
      </c>
      <c r="CM59">
        <v>2.083333333333333</v>
      </c>
      <c r="CN59">
        <v>0</v>
      </c>
      <c r="CO59">
        <v>0</v>
      </c>
      <c r="CP59">
        <v>0</v>
      </c>
      <c r="CQ59">
        <v>2.083333333333333</v>
      </c>
      <c r="CR59">
        <v>0</v>
      </c>
      <c r="CS59">
        <v>0</v>
      </c>
      <c r="CT59">
        <v>1</v>
      </c>
      <c r="CU59">
        <v>294</v>
      </c>
    </row>
    <row r="60" spans="1:99" x14ac:dyDescent="0.2">
      <c r="A60">
        <v>469</v>
      </c>
      <c r="B60">
        <v>304</v>
      </c>
      <c r="C60">
        <v>6853.2071999999989</v>
      </c>
      <c r="D60">
        <v>29</v>
      </c>
      <c r="E60">
        <v>1.7241379310344827</v>
      </c>
      <c r="F60">
        <v>1.7241379310344827</v>
      </c>
      <c r="G60">
        <v>0</v>
      </c>
      <c r="H60">
        <v>0</v>
      </c>
      <c r="I60">
        <v>1.7241379310344827</v>
      </c>
      <c r="J60">
        <v>0</v>
      </c>
      <c r="K60">
        <v>0</v>
      </c>
      <c r="L60">
        <v>0</v>
      </c>
      <c r="M60">
        <v>0</v>
      </c>
      <c r="N60">
        <v>0</v>
      </c>
      <c r="O60">
        <v>1.7241379310344827</v>
      </c>
      <c r="P60">
        <v>1.7241379310344827</v>
      </c>
      <c r="Q60">
        <v>0</v>
      </c>
      <c r="R60">
        <v>1.7241379310344827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8.6206896551724146</v>
      </c>
      <c r="AE60">
        <v>1.7241379310344827</v>
      </c>
      <c r="AF60">
        <v>10.344827586206897</v>
      </c>
      <c r="AG60">
        <v>0</v>
      </c>
      <c r="AH60">
        <v>693.10344827586209</v>
      </c>
      <c r="AI60">
        <v>0</v>
      </c>
      <c r="AJ60">
        <v>0</v>
      </c>
      <c r="AK60">
        <v>0</v>
      </c>
      <c r="AL60">
        <v>5.1724137931034484</v>
      </c>
      <c r="AM60">
        <v>0</v>
      </c>
      <c r="AN60">
        <v>0</v>
      </c>
      <c r="AO60">
        <v>5.1724137931034484</v>
      </c>
      <c r="AP60">
        <v>1.7241379310344827</v>
      </c>
      <c r="AQ60">
        <v>0</v>
      </c>
      <c r="AR60">
        <v>0</v>
      </c>
      <c r="AS60">
        <v>17.241379310344829</v>
      </c>
      <c r="AT60">
        <v>281.0344827586207</v>
      </c>
      <c r="AU60">
        <v>10.344827586206897</v>
      </c>
      <c r="AV60">
        <v>0</v>
      </c>
      <c r="AW60">
        <v>10.344827586206897</v>
      </c>
      <c r="AX60">
        <v>491.37931034482756</v>
      </c>
      <c r="AY60">
        <v>1.7241379310344827</v>
      </c>
      <c r="AZ60">
        <v>5.1724137931034484</v>
      </c>
      <c r="BA60">
        <v>12.068965517241379</v>
      </c>
      <c r="BB60">
        <v>0</v>
      </c>
      <c r="BC60">
        <v>8.6206896551724146</v>
      </c>
      <c r="BD60">
        <v>6.8965517241379306</v>
      </c>
      <c r="BE60">
        <v>0</v>
      </c>
      <c r="BF60">
        <v>536.20689655172407</v>
      </c>
      <c r="BG60">
        <v>0</v>
      </c>
      <c r="BH60">
        <v>6.8965517241379306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6.8965517241379306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 s="2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304</v>
      </c>
    </row>
    <row r="61" spans="1:99" x14ac:dyDescent="0.2">
      <c r="A61">
        <v>474</v>
      </c>
      <c r="B61">
        <v>309</v>
      </c>
      <c r="C61">
        <v>6956.6952000000001</v>
      </c>
      <c r="D61">
        <v>29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10.344827586206897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3.4482758620689653</v>
      </c>
      <c r="AE61">
        <v>0</v>
      </c>
      <c r="AF61">
        <v>3.4482758620689653</v>
      </c>
      <c r="AG61">
        <v>0</v>
      </c>
      <c r="AH61">
        <v>1389.655172413793</v>
      </c>
      <c r="AI61">
        <v>0</v>
      </c>
      <c r="AJ61">
        <v>0</v>
      </c>
      <c r="AK61">
        <v>0</v>
      </c>
      <c r="AL61">
        <v>3.4482758620689653</v>
      </c>
      <c r="AM61">
        <v>0</v>
      </c>
      <c r="AN61">
        <v>0</v>
      </c>
      <c r="AO61">
        <v>1.7241379310344827</v>
      </c>
      <c r="AP61">
        <v>0</v>
      </c>
      <c r="AQ61">
        <v>1.7241379310344827</v>
      </c>
      <c r="AR61">
        <v>0</v>
      </c>
      <c r="AS61">
        <v>31.03448275862069</v>
      </c>
      <c r="AT61">
        <v>417.24137931034483</v>
      </c>
      <c r="AU61">
        <v>6.8965517241379306</v>
      </c>
      <c r="AV61">
        <v>0</v>
      </c>
      <c r="AW61">
        <v>6.8965517241379306</v>
      </c>
      <c r="AX61">
        <v>370.68965517241378</v>
      </c>
      <c r="AY61">
        <v>0</v>
      </c>
      <c r="AZ61">
        <v>17.241379310344829</v>
      </c>
      <c r="BA61">
        <v>118.96551724137932</v>
      </c>
      <c r="BB61">
        <v>0</v>
      </c>
      <c r="BC61">
        <v>1.7241379310344827</v>
      </c>
      <c r="BD61">
        <v>5.1724137931034484</v>
      </c>
      <c r="BE61">
        <v>0</v>
      </c>
      <c r="BF61">
        <v>520.68965517241384</v>
      </c>
      <c r="BG61">
        <v>0</v>
      </c>
      <c r="BH61">
        <v>3.4482758620689653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3.4482758620689653</v>
      </c>
      <c r="BP61">
        <v>6.8965517241379306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 s="2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309</v>
      </c>
    </row>
    <row r="62" spans="1:99" x14ac:dyDescent="0.2">
      <c r="A62">
        <v>479</v>
      </c>
      <c r="B62">
        <v>314</v>
      </c>
      <c r="C62">
        <v>7060.993199999999</v>
      </c>
      <c r="D62">
        <v>29</v>
      </c>
      <c r="E62">
        <v>0</v>
      </c>
      <c r="F62">
        <v>1.7241379310344827</v>
      </c>
      <c r="G62">
        <v>1.7241379310344827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10.344827586206897</v>
      </c>
      <c r="AE62">
        <v>6.8965517241379306</v>
      </c>
      <c r="AF62">
        <v>17.241379310344829</v>
      </c>
      <c r="AG62">
        <v>0</v>
      </c>
      <c r="AH62">
        <v>831.0344827586207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12.068965517241379</v>
      </c>
      <c r="AT62">
        <v>427.58620689655169</v>
      </c>
      <c r="AU62">
        <v>6.8965517241379306</v>
      </c>
      <c r="AV62">
        <v>0</v>
      </c>
      <c r="AW62">
        <v>6.8965517241379306</v>
      </c>
      <c r="AX62">
        <v>420.68965517241378</v>
      </c>
      <c r="AY62">
        <v>0</v>
      </c>
      <c r="AZ62">
        <v>5.1724137931034484</v>
      </c>
      <c r="BA62">
        <v>62.068965517241381</v>
      </c>
      <c r="BB62">
        <v>0</v>
      </c>
      <c r="BC62">
        <v>6.8965517241379306</v>
      </c>
      <c r="BD62">
        <v>12.068965517241379</v>
      </c>
      <c r="BE62">
        <v>0</v>
      </c>
      <c r="BF62">
        <v>513.79310344827593</v>
      </c>
      <c r="BG62">
        <v>0</v>
      </c>
      <c r="BH62">
        <v>1.7241379310344827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1.7241379310344827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 s="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314</v>
      </c>
    </row>
    <row r="63" spans="1:99" x14ac:dyDescent="0.2">
      <c r="A63">
        <v>484</v>
      </c>
      <c r="B63">
        <v>319</v>
      </c>
      <c r="C63">
        <v>7166.1011999999992</v>
      </c>
      <c r="D63">
        <v>29</v>
      </c>
      <c r="E63">
        <v>1.7241379310344827</v>
      </c>
      <c r="F63">
        <v>0</v>
      </c>
      <c r="G63">
        <v>1.7241379310344827</v>
      </c>
      <c r="H63">
        <v>1.7241379310344827</v>
      </c>
      <c r="I63">
        <v>1.7241379310344827</v>
      </c>
      <c r="J63">
        <v>0</v>
      </c>
      <c r="K63">
        <v>0</v>
      </c>
      <c r="L63">
        <v>0</v>
      </c>
      <c r="M63">
        <v>0</v>
      </c>
      <c r="N63">
        <v>0</v>
      </c>
      <c r="O63">
        <v>1.7241379310344827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3.4482758620689653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1.7241379310344827</v>
      </c>
      <c r="AE63">
        <v>0</v>
      </c>
      <c r="AF63">
        <v>1.7241379310344827</v>
      </c>
      <c r="AG63">
        <v>0</v>
      </c>
      <c r="AH63">
        <v>1286.2068965517242</v>
      </c>
      <c r="AI63">
        <v>0</v>
      </c>
      <c r="AJ63">
        <v>1.7241379310344827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3.4482758620689653</v>
      </c>
      <c r="AU63">
        <v>1.7241379310344827</v>
      </c>
      <c r="AV63">
        <v>0</v>
      </c>
      <c r="AW63">
        <v>1.7241379310344827</v>
      </c>
      <c r="AX63">
        <v>612.06896551724139</v>
      </c>
      <c r="AY63">
        <v>3.4482758620689653</v>
      </c>
      <c r="AZ63">
        <v>10.344827586206897</v>
      </c>
      <c r="BA63">
        <v>62.068965517241381</v>
      </c>
      <c r="BB63">
        <v>0</v>
      </c>
      <c r="BC63">
        <v>8.6206896551724146</v>
      </c>
      <c r="BD63">
        <v>13.793103448275861</v>
      </c>
      <c r="BE63">
        <v>0</v>
      </c>
      <c r="BF63">
        <v>712.06896551724139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13.793103448275861</v>
      </c>
      <c r="BP63">
        <v>13.793103448275861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 s="2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319</v>
      </c>
    </row>
    <row r="64" spans="1:99" x14ac:dyDescent="0.2">
      <c r="A64">
        <v>489</v>
      </c>
      <c r="B64">
        <v>324</v>
      </c>
      <c r="C64">
        <v>7272.0191999999988</v>
      </c>
      <c r="D64">
        <v>26</v>
      </c>
      <c r="E64">
        <v>0</v>
      </c>
      <c r="F64">
        <v>1.9230769230769231</v>
      </c>
      <c r="G64">
        <v>1.9230769230769231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1.9230769230769231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17.307692307692307</v>
      </c>
      <c r="AE64">
        <v>1.9230769230769231</v>
      </c>
      <c r="AF64">
        <v>19.230769230769234</v>
      </c>
      <c r="AG64">
        <v>0</v>
      </c>
      <c r="AH64">
        <v>1032.6923076923076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5.7692307692307692</v>
      </c>
      <c r="AT64">
        <v>226.92307692307691</v>
      </c>
      <c r="AU64">
        <v>3.8461538461538463</v>
      </c>
      <c r="AV64">
        <v>0</v>
      </c>
      <c r="AW64">
        <v>3.8461538461538463</v>
      </c>
      <c r="AX64">
        <v>511.53846153846149</v>
      </c>
      <c r="AY64">
        <v>0</v>
      </c>
      <c r="AZ64">
        <v>0</v>
      </c>
      <c r="BA64">
        <v>15.384615384615385</v>
      </c>
      <c r="BB64">
        <v>0</v>
      </c>
      <c r="BC64">
        <v>9.6153846153846168</v>
      </c>
      <c r="BD64">
        <v>3.8461538461538463</v>
      </c>
      <c r="BE64">
        <v>0</v>
      </c>
      <c r="BF64">
        <v>544.23076923076928</v>
      </c>
      <c r="BG64">
        <v>0</v>
      </c>
      <c r="BH64">
        <v>1.9230769230769231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9.6153846153846168</v>
      </c>
      <c r="BP64">
        <v>11.538461538461538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 s="2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324</v>
      </c>
    </row>
    <row r="65" spans="1:99" x14ac:dyDescent="0.2">
      <c r="A65">
        <v>494</v>
      </c>
      <c r="B65">
        <v>329</v>
      </c>
      <c r="C65">
        <v>7378.7471999999998</v>
      </c>
      <c r="D65">
        <v>32</v>
      </c>
      <c r="E65">
        <v>0</v>
      </c>
      <c r="F65">
        <v>0</v>
      </c>
      <c r="G65">
        <v>1.5625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10.9375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10.9375</v>
      </c>
      <c r="AE65">
        <v>0</v>
      </c>
      <c r="AF65">
        <v>10.9375</v>
      </c>
      <c r="AG65">
        <v>0</v>
      </c>
      <c r="AH65">
        <v>592.1875</v>
      </c>
      <c r="AI65">
        <v>0</v>
      </c>
      <c r="AJ65">
        <v>3.125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6.25</v>
      </c>
      <c r="AU65">
        <v>0</v>
      </c>
      <c r="AV65">
        <v>0</v>
      </c>
      <c r="AW65">
        <v>1.5625</v>
      </c>
      <c r="AX65">
        <v>342.1875</v>
      </c>
      <c r="AY65">
        <v>0</v>
      </c>
      <c r="AZ65">
        <v>0</v>
      </c>
      <c r="BA65">
        <v>60.9375</v>
      </c>
      <c r="BB65">
        <v>0</v>
      </c>
      <c r="BC65">
        <v>0</v>
      </c>
      <c r="BD65">
        <v>7.8125</v>
      </c>
      <c r="BE65">
        <v>0</v>
      </c>
      <c r="BF65">
        <v>412.5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1.5625</v>
      </c>
      <c r="BP65">
        <v>1.5625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 s="2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329</v>
      </c>
    </row>
    <row r="66" spans="1:99" x14ac:dyDescent="0.2">
      <c r="A66">
        <v>499</v>
      </c>
      <c r="B66">
        <v>334</v>
      </c>
      <c r="C66">
        <v>7486.2852000000003</v>
      </c>
      <c r="D66">
        <v>33</v>
      </c>
      <c r="E66">
        <v>0</v>
      </c>
      <c r="F66">
        <v>3.0303030303030303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15.151515151515152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19.696969696969695</v>
      </c>
      <c r="AE66">
        <v>1.5151515151515151</v>
      </c>
      <c r="AF66">
        <v>21.212121212121211</v>
      </c>
      <c r="AG66">
        <v>0</v>
      </c>
      <c r="AH66">
        <v>1010.6060606060605</v>
      </c>
      <c r="AI66">
        <v>0</v>
      </c>
      <c r="AJ66">
        <v>1.5151515151515151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12.121212121212121</v>
      </c>
      <c r="AT66">
        <v>415.15151515151513</v>
      </c>
      <c r="AU66">
        <v>10.606060606060606</v>
      </c>
      <c r="AV66">
        <v>0</v>
      </c>
      <c r="AW66">
        <v>10.606060606060606</v>
      </c>
      <c r="AX66">
        <v>327.27272727272731</v>
      </c>
      <c r="AY66">
        <v>0</v>
      </c>
      <c r="AZ66">
        <v>4.5454545454545459</v>
      </c>
      <c r="BA66">
        <v>166.66666666666669</v>
      </c>
      <c r="BB66">
        <v>0</v>
      </c>
      <c r="BC66">
        <v>9.0909090909090917</v>
      </c>
      <c r="BD66">
        <v>6.0606060606060606</v>
      </c>
      <c r="BE66">
        <v>0</v>
      </c>
      <c r="BF66">
        <v>524.24242424242425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19.696969696969695</v>
      </c>
      <c r="BP66">
        <v>19.696969696969695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 s="2">
        <v>0</v>
      </c>
      <c r="CJ66">
        <v>1.5151515151515151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1.5151515151515151</v>
      </c>
      <c r="CR66">
        <v>0</v>
      </c>
      <c r="CS66">
        <v>0</v>
      </c>
      <c r="CT66">
        <v>1</v>
      </c>
      <c r="CU66">
        <v>334</v>
      </c>
    </row>
    <row r="67" spans="1:99" x14ac:dyDescent="0.2">
      <c r="A67">
        <v>504</v>
      </c>
      <c r="B67">
        <v>339</v>
      </c>
      <c r="C67">
        <v>7594.6332000000002</v>
      </c>
      <c r="D67">
        <v>28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12.5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5.3571428571428568</v>
      </c>
      <c r="AE67">
        <v>1.7857142857142856</v>
      </c>
      <c r="AF67">
        <v>7.1428571428571423</v>
      </c>
      <c r="AG67">
        <v>0</v>
      </c>
      <c r="AH67">
        <v>730.35714285714289</v>
      </c>
      <c r="AI67">
        <v>0</v>
      </c>
      <c r="AJ67">
        <v>1.7857142857142856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192.85714285714286</v>
      </c>
      <c r="AY67">
        <v>0</v>
      </c>
      <c r="AZ67">
        <v>1.7857142857142856</v>
      </c>
      <c r="BA67">
        <v>7.1428571428571423</v>
      </c>
      <c r="BB67">
        <v>0</v>
      </c>
      <c r="BC67">
        <v>0</v>
      </c>
      <c r="BD67">
        <v>0</v>
      </c>
      <c r="BE67">
        <v>0</v>
      </c>
      <c r="BF67">
        <v>201.78571428571428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1.7857142857142856</v>
      </c>
      <c r="CI67" s="2">
        <v>1.7857142857142856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1.7857142857142856</v>
      </c>
      <c r="CR67">
        <v>0</v>
      </c>
      <c r="CS67">
        <v>0</v>
      </c>
      <c r="CT67">
        <v>1</v>
      </c>
      <c r="CU67">
        <v>339</v>
      </c>
    </row>
    <row r="68" spans="1:99" x14ac:dyDescent="0.2">
      <c r="A68">
        <v>509</v>
      </c>
      <c r="B68">
        <v>344</v>
      </c>
      <c r="C68">
        <v>7703.7911999999997</v>
      </c>
      <c r="D68">
        <v>30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13.23529411764706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11.76470588235294</v>
      </c>
      <c r="AE68">
        <v>1.4705882352941175</v>
      </c>
      <c r="AF68">
        <v>13.23529411764706</v>
      </c>
      <c r="AG68">
        <v>0</v>
      </c>
      <c r="AH68">
        <v>313.23529411764707</v>
      </c>
      <c r="AI68">
        <v>0</v>
      </c>
      <c r="AJ68">
        <v>1.4705882352941175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1.4705882352941175</v>
      </c>
      <c r="AT68">
        <v>33.82352941176471</v>
      </c>
      <c r="AU68">
        <v>0</v>
      </c>
      <c r="AV68">
        <v>0</v>
      </c>
      <c r="AW68">
        <v>1.4705882352941175</v>
      </c>
      <c r="AX68">
        <v>111.76470588235294</v>
      </c>
      <c r="AY68">
        <v>0</v>
      </c>
      <c r="AZ68">
        <v>1.4705882352941175</v>
      </c>
      <c r="BA68">
        <v>13.23529411764706</v>
      </c>
      <c r="BB68">
        <v>0</v>
      </c>
      <c r="BC68">
        <v>0</v>
      </c>
      <c r="BD68">
        <v>2.9411764705882351</v>
      </c>
      <c r="BE68">
        <v>0</v>
      </c>
      <c r="BF68">
        <v>130.88235294117646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 s="2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344</v>
      </c>
    </row>
    <row r="69" spans="1:99" x14ac:dyDescent="0.2">
      <c r="A69">
        <v>514</v>
      </c>
      <c r="B69">
        <v>349</v>
      </c>
      <c r="C69">
        <v>7813.7592000000004</v>
      </c>
      <c r="D69">
        <v>30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6.666666666666667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10</v>
      </c>
      <c r="AE69">
        <v>0</v>
      </c>
      <c r="AF69">
        <v>10</v>
      </c>
      <c r="AG69">
        <v>0</v>
      </c>
      <c r="AH69">
        <v>626.66666666666663</v>
      </c>
      <c r="AI69">
        <v>0</v>
      </c>
      <c r="AJ69">
        <v>6.666666666666667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1.6666666666666667</v>
      </c>
      <c r="AQ69">
        <v>0</v>
      </c>
      <c r="AR69">
        <v>0</v>
      </c>
      <c r="AS69">
        <v>1.6666666666666667</v>
      </c>
      <c r="AT69">
        <v>38.333333333333336</v>
      </c>
      <c r="AU69">
        <v>1.6666666666666667</v>
      </c>
      <c r="AV69">
        <v>0</v>
      </c>
      <c r="AW69">
        <v>1.6666666666666667</v>
      </c>
      <c r="AX69">
        <v>160</v>
      </c>
      <c r="AY69">
        <v>0</v>
      </c>
      <c r="AZ69">
        <v>1.6666666666666667</v>
      </c>
      <c r="BA69">
        <v>0</v>
      </c>
      <c r="BB69">
        <v>0</v>
      </c>
      <c r="BC69">
        <v>3.3333333333333335</v>
      </c>
      <c r="BD69">
        <v>5</v>
      </c>
      <c r="BE69">
        <v>0</v>
      </c>
      <c r="BF69">
        <v>171.66666666666666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 s="2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349</v>
      </c>
    </row>
    <row r="70" spans="1:99" x14ac:dyDescent="0.2">
      <c r="A70">
        <v>519</v>
      </c>
      <c r="B70">
        <v>354</v>
      </c>
      <c r="C70">
        <v>7924.5372000000007</v>
      </c>
      <c r="D70">
        <v>34</v>
      </c>
      <c r="E70">
        <v>0</v>
      </c>
      <c r="F70">
        <v>1.6666666666666667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38.333333333333336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23.333333333333332</v>
      </c>
      <c r="AE70">
        <v>5</v>
      </c>
      <c r="AF70">
        <v>28.333333333333332</v>
      </c>
      <c r="AG70">
        <v>0</v>
      </c>
      <c r="AH70">
        <v>785</v>
      </c>
      <c r="AI70">
        <v>0</v>
      </c>
      <c r="AJ70">
        <v>6.666666666666667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3.3333333333333335</v>
      </c>
      <c r="AT70">
        <v>33.333333333333329</v>
      </c>
      <c r="AU70">
        <v>0</v>
      </c>
      <c r="AV70">
        <v>0</v>
      </c>
      <c r="AW70">
        <v>0</v>
      </c>
      <c r="AX70">
        <v>300</v>
      </c>
      <c r="AY70">
        <v>0</v>
      </c>
      <c r="AZ70">
        <v>0</v>
      </c>
      <c r="BA70">
        <v>0</v>
      </c>
      <c r="BB70">
        <v>0</v>
      </c>
      <c r="BC70">
        <v>5</v>
      </c>
      <c r="BD70">
        <v>0</v>
      </c>
      <c r="BE70">
        <v>0</v>
      </c>
      <c r="BF70">
        <v>305</v>
      </c>
      <c r="BG70">
        <v>0</v>
      </c>
      <c r="BH70">
        <v>6.666666666666667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6.666666666666667</v>
      </c>
      <c r="BP70">
        <v>13.333333333333334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 s="2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354</v>
      </c>
    </row>
    <row r="71" spans="1:99" x14ac:dyDescent="0.2">
      <c r="A71">
        <v>524</v>
      </c>
      <c r="B71">
        <v>359</v>
      </c>
      <c r="C71">
        <v>8036.1251999999986</v>
      </c>
      <c r="D71">
        <v>40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2.5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2.5</v>
      </c>
      <c r="AE71">
        <v>0</v>
      </c>
      <c r="AF71">
        <v>2.5</v>
      </c>
      <c r="AG71">
        <v>0</v>
      </c>
      <c r="AH71">
        <v>238.75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76.25</v>
      </c>
      <c r="AY71">
        <v>0</v>
      </c>
      <c r="AZ71">
        <v>3.75</v>
      </c>
      <c r="BA71">
        <v>2.5</v>
      </c>
      <c r="BB71">
        <v>0</v>
      </c>
      <c r="BC71">
        <v>0</v>
      </c>
      <c r="BD71">
        <v>2.5</v>
      </c>
      <c r="BE71">
        <v>0</v>
      </c>
      <c r="BF71">
        <v>85</v>
      </c>
      <c r="BG71">
        <v>0</v>
      </c>
      <c r="BH71">
        <v>1.25</v>
      </c>
      <c r="BI71">
        <v>0</v>
      </c>
      <c r="BJ71">
        <v>0</v>
      </c>
      <c r="BK71">
        <v>1.25</v>
      </c>
      <c r="BL71">
        <v>0</v>
      </c>
      <c r="BM71">
        <v>0</v>
      </c>
      <c r="BN71">
        <v>0</v>
      </c>
      <c r="BO71">
        <v>11.25</v>
      </c>
      <c r="BP71">
        <v>13.75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 s="2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359</v>
      </c>
    </row>
    <row r="72" spans="1:99" x14ac:dyDescent="0.2">
      <c r="A72">
        <v>529</v>
      </c>
      <c r="B72">
        <v>364</v>
      </c>
      <c r="C72">
        <v>8148.5231999999996</v>
      </c>
      <c r="D72">
        <v>32</v>
      </c>
      <c r="E72">
        <v>0</v>
      </c>
      <c r="F72">
        <v>0</v>
      </c>
      <c r="G72">
        <v>4.6875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73.4375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17.1875</v>
      </c>
      <c r="AE72">
        <v>23.4375</v>
      </c>
      <c r="AF72">
        <v>40.625</v>
      </c>
      <c r="AG72">
        <v>0</v>
      </c>
      <c r="AH72">
        <v>40.625</v>
      </c>
      <c r="AI72">
        <v>0</v>
      </c>
      <c r="AJ72">
        <v>0</v>
      </c>
      <c r="AK72">
        <v>4.6875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31.25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1.5625</v>
      </c>
      <c r="BE72">
        <v>0</v>
      </c>
      <c r="BF72">
        <v>32.8125</v>
      </c>
      <c r="BG72">
        <v>0</v>
      </c>
      <c r="BH72">
        <v>48.4375</v>
      </c>
      <c r="BI72">
        <v>0</v>
      </c>
      <c r="BJ72">
        <v>6.25</v>
      </c>
      <c r="BK72">
        <v>3.125</v>
      </c>
      <c r="BL72">
        <v>6.25</v>
      </c>
      <c r="BM72">
        <v>68.75</v>
      </c>
      <c r="BN72">
        <v>0</v>
      </c>
      <c r="BO72">
        <v>121.875</v>
      </c>
      <c r="BP72">
        <v>254.6875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 s="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364</v>
      </c>
    </row>
    <row r="73" spans="1:99" x14ac:dyDescent="0.2">
      <c r="A73">
        <v>534</v>
      </c>
      <c r="B73">
        <v>369</v>
      </c>
      <c r="C73">
        <v>8261.7312000000002</v>
      </c>
      <c r="D73">
        <v>39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1.2820512820512819</v>
      </c>
      <c r="N73">
        <v>0</v>
      </c>
      <c r="O73">
        <v>1.2820512820512819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20.512820512820511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32.051282051282051</v>
      </c>
      <c r="AE73">
        <v>29.487179487179489</v>
      </c>
      <c r="AF73">
        <v>61.53846153846154</v>
      </c>
      <c r="AG73">
        <v>0</v>
      </c>
      <c r="AH73">
        <v>79.487179487179489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2.5641025641025639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2.5641025641025639</v>
      </c>
      <c r="BG73">
        <v>0</v>
      </c>
      <c r="BH73">
        <v>12.820512820512819</v>
      </c>
      <c r="BI73">
        <v>0</v>
      </c>
      <c r="BJ73">
        <v>1.2820512820512819</v>
      </c>
      <c r="BK73">
        <v>0</v>
      </c>
      <c r="BL73">
        <v>3.8461538461538463</v>
      </c>
      <c r="BM73">
        <v>7.6923076923076925</v>
      </c>
      <c r="BN73">
        <v>0</v>
      </c>
      <c r="BO73">
        <v>69.230769230769226</v>
      </c>
      <c r="BP73">
        <v>94.871794871794862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 s="2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369</v>
      </c>
    </row>
    <row r="74" spans="1:99" x14ac:dyDescent="0.2">
      <c r="A74">
        <v>539</v>
      </c>
      <c r="B74">
        <v>374</v>
      </c>
      <c r="C74">
        <v>8375.7492000000002</v>
      </c>
      <c r="D74">
        <v>27</v>
      </c>
      <c r="E74">
        <v>0</v>
      </c>
      <c r="F74">
        <v>18.518518518518519</v>
      </c>
      <c r="G74">
        <v>25.925925925925924</v>
      </c>
      <c r="H74">
        <v>1.8518518518518516</v>
      </c>
      <c r="I74">
        <v>1.8518518518518516</v>
      </c>
      <c r="J74">
        <v>0</v>
      </c>
      <c r="K74">
        <v>0</v>
      </c>
      <c r="L74">
        <v>1.8518518518518516</v>
      </c>
      <c r="M74">
        <v>1.8518518518518516</v>
      </c>
      <c r="N74">
        <v>0</v>
      </c>
      <c r="O74">
        <v>5.5555555555555554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68.518518518518519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98.148148148148152</v>
      </c>
      <c r="AE74">
        <v>85.18518518518519</v>
      </c>
      <c r="AF74">
        <v>183.33333333333331</v>
      </c>
      <c r="AG74">
        <v>0</v>
      </c>
      <c r="AH74">
        <v>25.925925925925924</v>
      </c>
      <c r="AI74">
        <v>0</v>
      </c>
      <c r="AJ74">
        <v>1.8518518518518516</v>
      </c>
      <c r="AK74">
        <v>16.666666666666664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1.8518518518518516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1.8518518518518516</v>
      </c>
      <c r="BG74">
        <v>0</v>
      </c>
      <c r="BH74">
        <v>144.44444444444443</v>
      </c>
      <c r="BI74">
        <v>0</v>
      </c>
      <c r="BJ74">
        <v>1.8518518518518516</v>
      </c>
      <c r="BK74">
        <v>9.2592592592592595</v>
      </c>
      <c r="BL74">
        <v>3.7037037037037033</v>
      </c>
      <c r="BM74">
        <v>0</v>
      </c>
      <c r="BN74">
        <v>0</v>
      </c>
      <c r="BO74">
        <v>120.37037037037037</v>
      </c>
      <c r="BP74">
        <v>279.62962962962962</v>
      </c>
      <c r="BQ74">
        <v>0</v>
      </c>
      <c r="BR74">
        <v>0</v>
      </c>
      <c r="BS74">
        <v>1.8518518518518516</v>
      </c>
      <c r="BT74">
        <v>1.8518518518518516</v>
      </c>
      <c r="BU74">
        <v>0</v>
      </c>
      <c r="BV74">
        <v>0</v>
      </c>
      <c r="BW74">
        <v>1.8518518518518516</v>
      </c>
      <c r="BX74">
        <v>0</v>
      </c>
      <c r="BY74">
        <v>1.8518518518518516</v>
      </c>
      <c r="BZ74">
        <v>3.7037037037037033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 s="2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374</v>
      </c>
    </row>
    <row r="75" spans="1:99" x14ac:dyDescent="0.2">
      <c r="A75">
        <v>544</v>
      </c>
      <c r="B75">
        <v>379</v>
      </c>
      <c r="C75">
        <v>8490.5771999999997</v>
      </c>
      <c r="D75">
        <v>42</v>
      </c>
      <c r="E75">
        <v>0</v>
      </c>
      <c r="F75">
        <v>1.1904761904761905</v>
      </c>
      <c r="G75">
        <v>1.1904761904761905</v>
      </c>
      <c r="H75">
        <v>0</v>
      </c>
      <c r="I75">
        <v>0</v>
      </c>
      <c r="J75">
        <v>0</v>
      </c>
      <c r="K75">
        <v>0</v>
      </c>
      <c r="L75">
        <v>2.3809523809523809</v>
      </c>
      <c r="M75">
        <v>2.3809523809523809</v>
      </c>
      <c r="N75">
        <v>0</v>
      </c>
      <c r="O75">
        <v>4.7619047619047619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28.571428571428569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25</v>
      </c>
      <c r="AE75">
        <v>13.095238095238097</v>
      </c>
      <c r="AF75">
        <v>38.095238095238095</v>
      </c>
      <c r="AG75">
        <v>0</v>
      </c>
      <c r="AH75">
        <v>8.3333333333333321</v>
      </c>
      <c r="AI75">
        <v>0</v>
      </c>
      <c r="AJ75">
        <v>3.5714285714285712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13.095238095238097</v>
      </c>
      <c r="BI75">
        <v>0</v>
      </c>
      <c r="BJ75">
        <v>0</v>
      </c>
      <c r="BK75">
        <v>0</v>
      </c>
      <c r="BL75">
        <v>1.1904761904761905</v>
      </c>
      <c r="BM75">
        <v>0</v>
      </c>
      <c r="BN75">
        <v>1.1904761904761905</v>
      </c>
      <c r="BO75">
        <v>4.7619047619047619</v>
      </c>
      <c r="BP75">
        <v>20.238095238095237</v>
      </c>
      <c r="BQ75">
        <v>1.1904761904761905</v>
      </c>
      <c r="BR75">
        <v>0</v>
      </c>
      <c r="BS75">
        <v>0</v>
      </c>
      <c r="BT75">
        <v>1.1904761904761905</v>
      </c>
      <c r="BU75">
        <v>1.1904761904761905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 s="2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379</v>
      </c>
    </row>
    <row r="76" spans="1:99" x14ac:dyDescent="0.2">
      <c r="A76">
        <v>549</v>
      </c>
      <c r="B76">
        <v>384</v>
      </c>
      <c r="C76">
        <v>8606.2152000000006</v>
      </c>
      <c r="D76">
        <v>26</v>
      </c>
      <c r="E76">
        <v>0</v>
      </c>
      <c r="F76">
        <v>1.9230769230769231</v>
      </c>
      <c r="G76">
        <v>3.8461538461538463</v>
      </c>
      <c r="H76">
        <v>0</v>
      </c>
      <c r="I76">
        <v>0</v>
      </c>
      <c r="J76">
        <v>0</v>
      </c>
      <c r="K76">
        <v>0</v>
      </c>
      <c r="L76">
        <v>1.9230769230769231</v>
      </c>
      <c r="M76">
        <v>1.9230769230769231</v>
      </c>
      <c r="N76">
        <v>0</v>
      </c>
      <c r="O76">
        <v>3.8461538461538463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126.92307692307692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163.46153846153845</v>
      </c>
      <c r="AE76">
        <v>67.307692307692307</v>
      </c>
      <c r="AF76">
        <v>230.76923076923075</v>
      </c>
      <c r="AG76">
        <v>7.6923076923076925</v>
      </c>
      <c r="AH76">
        <v>0</v>
      </c>
      <c r="AI76">
        <v>0</v>
      </c>
      <c r="AJ76">
        <v>0</v>
      </c>
      <c r="AK76">
        <v>1.9230769230769231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1.9230769230769231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1.9230769230769231</v>
      </c>
      <c r="BQ76">
        <v>0</v>
      </c>
      <c r="BR76">
        <v>0</v>
      </c>
      <c r="BS76">
        <v>0</v>
      </c>
      <c r="BT76">
        <v>3.8461538461538463</v>
      </c>
      <c r="BU76">
        <v>21.153846153846153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 s="2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384</v>
      </c>
    </row>
    <row r="77" spans="1:99" x14ac:dyDescent="0.2">
      <c r="A77">
        <v>554</v>
      </c>
      <c r="B77">
        <v>389</v>
      </c>
      <c r="C77">
        <v>8722.6631999999991</v>
      </c>
      <c r="D77">
        <v>44</v>
      </c>
      <c r="E77">
        <v>0</v>
      </c>
      <c r="F77">
        <v>6.8181818181818175</v>
      </c>
      <c r="G77">
        <v>6.8181818181818175</v>
      </c>
      <c r="H77">
        <v>0</v>
      </c>
      <c r="I77">
        <v>0</v>
      </c>
      <c r="J77">
        <v>0</v>
      </c>
      <c r="K77">
        <v>0</v>
      </c>
      <c r="L77">
        <v>5.6818181818181817</v>
      </c>
      <c r="M77">
        <v>1.1363636363636365</v>
      </c>
      <c r="N77">
        <v>1.1363636363636365</v>
      </c>
      <c r="O77">
        <v>7.9545454545454541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21.59090909090909</v>
      </c>
      <c r="AE77">
        <v>6.8181818181818175</v>
      </c>
      <c r="AF77">
        <v>28.40909090909091</v>
      </c>
      <c r="AG77">
        <v>0</v>
      </c>
      <c r="AH77">
        <v>1.1363636363636365</v>
      </c>
      <c r="AI77">
        <v>0</v>
      </c>
      <c r="AJ77">
        <v>1.1363636363636365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1.1363636363636365</v>
      </c>
      <c r="BP77">
        <v>1.1363636363636365</v>
      </c>
      <c r="BQ77">
        <v>2.2727272727272729</v>
      </c>
      <c r="BR77">
        <v>0</v>
      </c>
      <c r="BS77">
        <v>4.5454545454545459</v>
      </c>
      <c r="BT77">
        <v>9.0909090909090917</v>
      </c>
      <c r="BU77">
        <v>10.227272727272728</v>
      </c>
      <c r="BV77">
        <v>1.1363636363636365</v>
      </c>
      <c r="BW77">
        <v>5.6818181818181817</v>
      </c>
      <c r="BX77">
        <v>1.1363636363636365</v>
      </c>
      <c r="BY77">
        <v>2.2727272727272729</v>
      </c>
      <c r="BZ77">
        <v>9.0909090909090917</v>
      </c>
      <c r="CA77">
        <v>4.5454545454545459</v>
      </c>
      <c r="CB77">
        <v>9.0909090909090917</v>
      </c>
      <c r="CC77">
        <v>1.1363636363636365</v>
      </c>
      <c r="CD77">
        <v>1.1363636363636365</v>
      </c>
      <c r="CE77">
        <v>0</v>
      </c>
      <c r="CF77">
        <v>0</v>
      </c>
      <c r="CG77">
        <v>0</v>
      </c>
      <c r="CH77">
        <v>0</v>
      </c>
      <c r="CI77" s="2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389</v>
      </c>
    </row>
    <row r="78" spans="1:99" x14ac:dyDescent="0.2">
      <c r="A78">
        <v>559</v>
      </c>
      <c r="B78">
        <v>394</v>
      </c>
      <c r="C78">
        <v>8839.9211999999989</v>
      </c>
      <c r="D78">
        <v>39</v>
      </c>
      <c r="E78">
        <v>0</v>
      </c>
      <c r="F78">
        <v>5.1282051282051277</v>
      </c>
      <c r="G78">
        <v>1.2820512820512819</v>
      </c>
      <c r="H78">
        <v>0</v>
      </c>
      <c r="I78">
        <v>0</v>
      </c>
      <c r="J78">
        <v>0</v>
      </c>
      <c r="K78">
        <v>0</v>
      </c>
      <c r="L78">
        <v>2.5641025641025639</v>
      </c>
      <c r="M78">
        <v>1.2820512820512819</v>
      </c>
      <c r="N78">
        <v>0</v>
      </c>
      <c r="O78">
        <v>3.8461538461538463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244.87179487179489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193.58974358974359</v>
      </c>
      <c r="AE78">
        <v>92.307692307692307</v>
      </c>
      <c r="AF78">
        <v>285.89743589743591</v>
      </c>
      <c r="AG78">
        <v>0</v>
      </c>
      <c r="AH78">
        <v>3.8461538461538463</v>
      </c>
      <c r="AI78">
        <v>0</v>
      </c>
      <c r="AJ78">
        <v>3.8461538461538463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1.2820512820512819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1.2820512820512819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1.2820512820512819</v>
      </c>
      <c r="BU78">
        <v>1.2820512820512819</v>
      </c>
      <c r="BV78">
        <v>0</v>
      </c>
      <c r="BW78">
        <v>0</v>
      </c>
      <c r="BX78">
        <v>0</v>
      </c>
      <c r="BY78">
        <v>19.230769230769234</v>
      </c>
      <c r="BZ78">
        <v>19.230769230769234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 s="2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394</v>
      </c>
    </row>
    <row r="79" spans="1:99" x14ac:dyDescent="0.2">
      <c r="A79" s="1" t="s">
        <v>2</v>
      </c>
      <c r="CI79" s="2"/>
    </row>
    <row r="80" spans="1:99" x14ac:dyDescent="0.2">
      <c r="A80">
        <v>4</v>
      </c>
      <c r="B80" s="3">
        <v>4</v>
      </c>
      <c r="C80" s="3">
        <v>-16.736000000000004</v>
      </c>
      <c r="D80" s="3">
        <v>12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4.1666666666666661</v>
      </c>
      <c r="V80">
        <v>4.1666666666666661</v>
      </c>
      <c r="W80">
        <v>0</v>
      </c>
      <c r="X80">
        <v>0</v>
      </c>
      <c r="Y80">
        <v>0</v>
      </c>
      <c r="Z80">
        <v>8.3333333333333321</v>
      </c>
      <c r="AA80">
        <v>4.1666666666666661</v>
      </c>
      <c r="AB80">
        <v>12.5</v>
      </c>
      <c r="AC80">
        <v>4.1666666666666661</v>
      </c>
      <c r="AD80">
        <v>0</v>
      </c>
      <c r="AE80">
        <v>0</v>
      </c>
      <c r="AF80">
        <v>0</v>
      </c>
      <c r="AG80">
        <v>0</v>
      </c>
      <c r="AH80">
        <v>16.666666666666664</v>
      </c>
      <c r="AI80">
        <v>0</v>
      </c>
      <c r="AJ80">
        <v>0</v>
      </c>
      <c r="AK80">
        <v>4.1666666666666661</v>
      </c>
      <c r="AL80">
        <v>0</v>
      </c>
      <c r="AM80">
        <v>8.3333333333333321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16.666666666666664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16.666666666666664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29.166666666666668</v>
      </c>
      <c r="CF80">
        <v>0</v>
      </c>
      <c r="CG80">
        <v>0</v>
      </c>
      <c r="CH80">
        <v>0</v>
      </c>
      <c r="CI80" s="2">
        <v>29.166666666666668</v>
      </c>
      <c r="CJ80">
        <v>0</v>
      </c>
      <c r="CK80">
        <v>0</v>
      </c>
      <c r="CL80">
        <v>12.5</v>
      </c>
      <c r="CM80">
        <v>41.666666666666671</v>
      </c>
      <c r="CN80">
        <v>0</v>
      </c>
      <c r="CO80">
        <v>0</v>
      </c>
      <c r="CP80">
        <v>0</v>
      </c>
      <c r="CQ80">
        <v>83.333333333333343</v>
      </c>
      <c r="CR80">
        <v>0</v>
      </c>
      <c r="CS80">
        <v>0</v>
      </c>
      <c r="CT80">
        <v>1</v>
      </c>
      <c r="CU80" s="3">
        <v>4</v>
      </c>
    </row>
    <row r="81" spans="1:99" x14ac:dyDescent="0.2">
      <c r="A81">
        <v>9</v>
      </c>
      <c r="B81" s="4">
        <v>9</v>
      </c>
      <c r="C81" s="3">
        <v>30.893999999999991</v>
      </c>
      <c r="D81" s="3">
        <v>12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25</v>
      </c>
      <c r="AA81">
        <v>0</v>
      </c>
      <c r="AB81">
        <v>25</v>
      </c>
      <c r="AC81">
        <v>4.1666666666666661</v>
      </c>
      <c r="AD81">
        <v>0</v>
      </c>
      <c r="AE81">
        <v>0</v>
      </c>
      <c r="AF81">
        <v>0</v>
      </c>
      <c r="AG81">
        <v>0</v>
      </c>
      <c r="AH81">
        <v>8.3333333333333321</v>
      </c>
      <c r="AI81">
        <v>0</v>
      </c>
      <c r="AJ81">
        <v>0</v>
      </c>
      <c r="AK81">
        <v>0</v>
      </c>
      <c r="AL81">
        <v>0</v>
      </c>
      <c r="AM81">
        <v>16.666666666666664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16.666666666666664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16.666666666666664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29.166666666666668</v>
      </c>
      <c r="CF81">
        <v>0</v>
      </c>
      <c r="CG81">
        <v>0</v>
      </c>
      <c r="CH81">
        <v>0</v>
      </c>
      <c r="CI81" s="2">
        <v>29.166666666666668</v>
      </c>
      <c r="CJ81">
        <v>0</v>
      </c>
      <c r="CK81">
        <v>0</v>
      </c>
      <c r="CL81">
        <v>8.3333333333333321</v>
      </c>
      <c r="CM81">
        <v>0</v>
      </c>
      <c r="CN81">
        <v>0</v>
      </c>
      <c r="CO81">
        <v>0</v>
      </c>
      <c r="CP81">
        <v>4.1666666666666661</v>
      </c>
      <c r="CQ81">
        <v>41.666666666666671</v>
      </c>
      <c r="CR81">
        <v>0</v>
      </c>
      <c r="CS81">
        <v>0</v>
      </c>
      <c r="CT81">
        <v>1</v>
      </c>
      <c r="CU81" s="4">
        <v>9</v>
      </c>
    </row>
    <row r="82" spans="1:99" x14ac:dyDescent="0.2">
      <c r="A82">
        <v>14</v>
      </c>
      <c r="B82" s="4">
        <v>14</v>
      </c>
      <c r="C82" s="3">
        <v>78.524000000000001</v>
      </c>
      <c r="D82" s="3">
        <v>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12.5</v>
      </c>
      <c r="V82">
        <v>12.5</v>
      </c>
      <c r="W82">
        <v>0</v>
      </c>
      <c r="X82">
        <v>0</v>
      </c>
      <c r="Y82">
        <v>0</v>
      </c>
      <c r="Z82">
        <v>8.3333333333333321</v>
      </c>
      <c r="AA82">
        <v>4.1666666666666661</v>
      </c>
      <c r="AB82">
        <v>12.5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8.3333333333333321</v>
      </c>
      <c r="AI82">
        <v>0</v>
      </c>
      <c r="AJ82">
        <v>0</v>
      </c>
      <c r="AK82">
        <v>0</v>
      </c>
      <c r="AL82">
        <v>0</v>
      </c>
      <c r="AM82">
        <v>8.3333333333333321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8.3333333333333321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8.3333333333333321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8.3333333333333321</v>
      </c>
      <c r="CF82">
        <v>0</v>
      </c>
      <c r="CG82">
        <v>0</v>
      </c>
      <c r="CH82">
        <v>0</v>
      </c>
      <c r="CI82" s="2">
        <v>8.3333333333333321</v>
      </c>
      <c r="CJ82">
        <v>8.3333333333333321</v>
      </c>
      <c r="CK82">
        <v>0</v>
      </c>
      <c r="CL82">
        <v>0</v>
      </c>
      <c r="CM82">
        <v>4.1666666666666661</v>
      </c>
      <c r="CN82">
        <v>0</v>
      </c>
      <c r="CO82">
        <v>0</v>
      </c>
      <c r="CP82">
        <v>0</v>
      </c>
      <c r="CQ82">
        <v>20.833333333333336</v>
      </c>
      <c r="CR82">
        <v>0</v>
      </c>
      <c r="CS82">
        <v>0</v>
      </c>
      <c r="CT82">
        <v>1</v>
      </c>
      <c r="CU82" s="4">
        <v>14</v>
      </c>
    </row>
    <row r="83" spans="1:99" x14ac:dyDescent="0.2">
      <c r="A83">
        <v>19</v>
      </c>
      <c r="B83">
        <v>19</v>
      </c>
      <c r="C83" s="3">
        <v>126.154</v>
      </c>
      <c r="D83" s="3">
        <v>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8.3333333333333321</v>
      </c>
      <c r="V83">
        <v>8.3333333333333321</v>
      </c>
      <c r="W83">
        <v>0</v>
      </c>
      <c r="X83">
        <v>0</v>
      </c>
      <c r="Y83">
        <v>0</v>
      </c>
      <c r="Z83">
        <v>4.1666666666666661</v>
      </c>
      <c r="AA83">
        <v>4.1666666666666661</v>
      </c>
      <c r="AB83">
        <v>8.3333333333333321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91.666666666666657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4.1666666666666661</v>
      </c>
      <c r="AT83">
        <v>150</v>
      </c>
      <c r="AU83">
        <v>0</v>
      </c>
      <c r="AV83">
        <v>0</v>
      </c>
      <c r="AW83">
        <v>4.1666666666666661</v>
      </c>
      <c r="AX83">
        <v>112.5</v>
      </c>
      <c r="AY83">
        <v>0</v>
      </c>
      <c r="AZ83">
        <v>4.1666666666666661</v>
      </c>
      <c r="BA83">
        <v>45.833333333333329</v>
      </c>
      <c r="BB83">
        <v>0</v>
      </c>
      <c r="BC83">
        <v>0</v>
      </c>
      <c r="BD83">
        <v>0</v>
      </c>
      <c r="BE83">
        <v>0</v>
      </c>
      <c r="BF83">
        <v>166.66666666666669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16.666666666666664</v>
      </c>
      <c r="CF83">
        <v>12.5</v>
      </c>
      <c r="CG83">
        <v>0</v>
      </c>
      <c r="CH83">
        <v>0</v>
      </c>
      <c r="CI83" s="2">
        <v>16.666666666666664</v>
      </c>
      <c r="CJ83">
        <v>0</v>
      </c>
      <c r="CK83">
        <v>4.1666666666666661</v>
      </c>
      <c r="CL83">
        <v>4.1666666666666661</v>
      </c>
      <c r="CM83">
        <v>12.5</v>
      </c>
      <c r="CN83">
        <v>4.1666666666666661</v>
      </c>
      <c r="CO83">
        <v>0</v>
      </c>
      <c r="CP83">
        <v>0</v>
      </c>
      <c r="CQ83">
        <v>41.666666666666671</v>
      </c>
      <c r="CR83">
        <v>0</v>
      </c>
      <c r="CS83">
        <v>0</v>
      </c>
      <c r="CT83">
        <v>1</v>
      </c>
      <c r="CU83">
        <v>19</v>
      </c>
    </row>
    <row r="84" spans="1:99" x14ac:dyDescent="0.2">
      <c r="A84">
        <v>24</v>
      </c>
      <c r="B84">
        <v>24</v>
      </c>
      <c r="C84" s="3">
        <v>173.78399999999999</v>
      </c>
      <c r="D84" s="3">
        <v>12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4.1666666666666661</v>
      </c>
      <c r="T84">
        <v>12.5</v>
      </c>
      <c r="U84">
        <v>0</v>
      </c>
      <c r="V84">
        <v>16.666666666666664</v>
      </c>
      <c r="W84">
        <v>0</v>
      </c>
      <c r="X84">
        <v>4.1666666666666661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166.66666666666669</v>
      </c>
      <c r="AI84">
        <v>0</v>
      </c>
      <c r="AJ84">
        <v>0</v>
      </c>
      <c r="AK84">
        <v>8.3333333333333321</v>
      </c>
      <c r="AL84">
        <v>0</v>
      </c>
      <c r="AM84">
        <v>12.5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50</v>
      </c>
      <c r="AU84">
        <v>4.1666666666666661</v>
      </c>
      <c r="AV84">
        <v>4.1666666666666661</v>
      </c>
      <c r="AW84">
        <v>4.1666666666666661</v>
      </c>
      <c r="AX84">
        <v>145.83333333333331</v>
      </c>
      <c r="AY84">
        <v>0</v>
      </c>
      <c r="AZ84">
        <v>0</v>
      </c>
      <c r="BA84">
        <v>8.3333333333333321</v>
      </c>
      <c r="BB84">
        <v>0</v>
      </c>
      <c r="BC84">
        <v>0</v>
      </c>
      <c r="BD84">
        <v>0</v>
      </c>
      <c r="BE84">
        <v>0</v>
      </c>
      <c r="BF84">
        <v>158.33333333333331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16.666666666666664</v>
      </c>
      <c r="CF84">
        <v>0</v>
      </c>
      <c r="CG84">
        <v>0</v>
      </c>
      <c r="CH84">
        <v>8.3333333333333321</v>
      </c>
      <c r="CI84" s="2">
        <v>16.666666666666664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16.666666666666664</v>
      </c>
      <c r="CR84">
        <v>0</v>
      </c>
      <c r="CS84">
        <v>0</v>
      </c>
      <c r="CT84">
        <v>1</v>
      </c>
      <c r="CU84">
        <v>24</v>
      </c>
    </row>
    <row r="85" spans="1:99" x14ac:dyDescent="0.2">
      <c r="A85">
        <v>29</v>
      </c>
      <c r="B85">
        <v>29</v>
      </c>
      <c r="C85" s="3">
        <v>221.41400000000002</v>
      </c>
      <c r="D85" s="3">
        <v>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4.1666666666666661</v>
      </c>
      <c r="T85">
        <v>4.1666666666666661</v>
      </c>
      <c r="U85">
        <v>0</v>
      </c>
      <c r="V85">
        <v>8.3333333333333321</v>
      </c>
      <c r="W85">
        <v>0</v>
      </c>
      <c r="X85">
        <v>0</v>
      </c>
      <c r="Y85">
        <v>0</v>
      </c>
      <c r="Z85">
        <v>4.1666666666666661</v>
      </c>
      <c r="AA85">
        <v>0</v>
      </c>
      <c r="AB85">
        <v>4.1666666666666661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312.5</v>
      </c>
      <c r="AI85">
        <v>0</v>
      </c>
      <c r="AJ85">
        <v>0</v>
      </c>
      <c r="AK85">
        <v>0</v>
      </c>
      <c r="AL85">
        <v>0</v>
      </c>
      <c r="AM85">
        <v>16.666666666666664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58.333333333333336</v>
      </c>
      <c r="AU85">
        <v>12.5</v>
      </c>
      <c r="AV85">
        <v>0</v>
      </c>
      <c r="AW85">
        <v>4.1666666666666661</v>
      </c>
      <c r="AX85">
        <v>262.5</v>
      </c>
      <c r="AY85">
        <v>0</v>
      </c>
      <c r="AZ85">
        <v>0</v>
      </c>
      <c r="BA85">
        <v>12.5</v>
      </c>
      <c r="BB85">
        <v>0</v>
      </c>
      <c r="BC85">
        <v>0</v>
      </c>
      <c r="BD85">
        <v>0</v>
      </c>
      <c r="BE85">
        <v>0</v>
      </c>
      <c r="BF85">
        <v>279.16666666666663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20.833333333333336</v>
      </c>
      <c r="CF85">
        <v>4.1666666666666661</v>
      </c>
      <c r="CG85">
        <v>0</v>
      </c>
      <c r="CH85">
        <v>0</v>
      </c>
      <c r="CI85" s="2">
        <v>20.833333333333336</v>
      </c>
      <c r="CJ85">
        <v>4.1666666666666661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25</v>
      </c>
      <c r="CR85">
        <v>0</v>
      </c>
      <c r="CS85">
        <v>0</v>
      </c>
      <c r="CT85">
        <v>1</v>
      </c>
      <c r="CU85">
        <v>29</v>
      </c>
    </row>
    <row r="86" spans="1:99" x14ac:dyDescent="0.2">
      <c r="A86">
        <v>34</v>
      </c>
      <c r="B86">
        <v>34</v>
      </c>
      <c r="C86" s="3">
        <v>269.04399999999998</v>
      </c>
      <c r="D86" s="3">
        <v>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4.1666666666666661</v>
      </c>
      <c r="T86">
        <v>0</v>
      </c>
      <c r="U86">
        <v>0</v>
      </c>
      <c r="V86">
        <v>4.1666666666666661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212.5</v>
      </c>
      <c r="AI86">
        <v>0</v>
      </c>
      <c r="AJ86">
        <v>0</v>
      </c>
      <c r="AK86">
        <v>0</v>
      </c>
      <c r="AL86">
        <v>0</v>
      </c>
      <c r="AM86">
        <v>8.3333333333333321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12.5</v>
      </c>
      <c r="AT86">
        <v>137.5</v>
      </c>
      <c r="AU86">
        <v>12.5</v>
      </c>
      <c r="AV86">
        <v>0</v>
      </c>
      <c r="AW86">
        <v>12.5</v>
      </c>
      <c r="AX86">
        <v>333.33333333333337</v>
      </c>
      <c r="AY86">
        <v>0</v>
      </c>
      <c r="AZ86">
        <v>0</v>
      </c>
      <c r="BA86">
        <v>16.666666666666664</v>
      </c>
      <c r="BB86">
        <v>4.1666666666666661</v>
      </c>
      <c r="BC86">
        <v>0</v>
      </c>
      <c r="BD86">
        <v>12.5</v>
      </c>
      <c r="BE86">
        <v>0</v>
      </c>
      <c r="BF86">
        <v>379.16666666666663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33.333333333333329</v>
      </c>
      <c r="CF86">
        <v>12.5</v>
      </c>
      <c r="CG86">
        <v>0</v>
      </c>
      <c r="CH86">
        <v>12.5</v>
      </c>
      <c r="CI86" s="2">
        <v>45.833333333333329</v>
      </c>
      <c r="CJ86">
        <v>4.1666666666666661</v>
      </c>
      <c r="CK86">
        <v>12.5</v>
      </c>
      <c r="CL86">
        <v>0</v>
      </c>
      <c r="CM86">
        <v>4.1666666666666661</v>
      </c>
      <c r="CN86">
        <v>0</v>
      </c>
      <c r="CO86">
        <v>0</v>
      </c>
      <c r="CP86">
        <v>4.1666666666666661</v>
      </c>
      <c r="CQ86">
        <v>70.833333333333343</v>
      </c>
      <c r="CR86">
        <v>0</v>
      </c>
      <c r="CS86">
        <v>0</v>
      </c>
      <c r="CT86">
        <v>1</v>
      </c>
      <c r="CU86">
        <v>34</v>
      </c>
    </row>
    <row r="87" spans="1:99" x14ac:dyDescent="0.2">
      <c r="A87">
        <v>39</v>
      </c>
      <c r="B87">
        <v>39</v>
      </c>
      <c r="C87">
        <v>316.67399999999998</v>
      </c>
      <c r="D87" s="3">
        <v>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4.1666666666666661</v>
      </c>
      <c r="T87">
        <v>0</v>
      </c>
      <c r="U87">
        <v>4.1666666666666661</v>
      </c>
      <c r="V87">
        <v>8.3333333333333321</v>
      </c>
      <c r="W87">
        <v>0</v>
      </c>
      <c r="X87">
        <v>0</v>
      </c>
      <c r="Y87">
        <v>0</v>
      </c>
      <c r="Z87">
        <v>8.3333333333333321</v>
      </c>
      <c r="AA87">
        <v>0</v>
      </c>
      <c r="AB87">
        <v>8.3333333333333321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225</v>
      </c>
      <c r="AI87">
        <v>0</v>
      </c>
      <c r="AJ87">
        <v>0</v>
      </c>
      <c r="AK87">
        <v>0</v>
      </c>
      <c r="AL87">
        <v>0</v>
      </c>
      <c r="AM87">
        <v>4.1666666666666661</v>
      </c>
      <c r="AN87">
        <v>0</v>
      </c>
      <c r="AO87">
        <v>0</v>
      </c>
      <c r="AP87">
        <v>0</v>
      </c>
      <c r="AQ87">
        <v>0</v>
      </c>
      <c r="AR87">
        <v>4.1666666666666661</v>
      </c>
      <c r="AS87">
        <v>4.1666666666666661</v>
      </c>
      <c r="AT87">
        <v>62.5</v>
      </c>
      <c r="AU87">
        <v>0</v>
      </c>
      <c r="AV87">
        <v>0</v>
      </c>
      <c r="AW87">
        <v>4.1666666666666661</v>
      </c>
      <c r="AX87">
        <v>183.33333333333331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187.5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33.333333333333329</v>
      </c>
      <c r="CF87">
        <v>4.1666666666666661</v>
      </c>
      <c r="CG87">
        <v>0</v>
      </c>
      <c r="CH87">
        <v>16.666666666666664</v>
      </c>
      <c r="CI87" s="2">
        <v>37.5</v>
      </c>
      <c r="CJ87">
        <v>12.5</v>
      </c>
      <c r="CK87">
        <v>0</v>
      </c>
      <c r="CL87">
        <v>0</v>
      </c>
      <c r="CM87">
        <v>12.5</v>
      </c>
      <c r="CN87">
        <v>0</v>
      </c>
      <c r="CO87">
        <v>0</v>
      </c>
      <c r="CP87">
        <v>4.1666666666666661</v>
      </c>
      <c r="CQ87">
        <v>66.666666666666657</v>
      </c>
      <c r="CR87">
        <v>0</v>
      </c>
      <c r="CS87">
        <v>0</v>
      </c>
      <c r="CT87">
        <v>1</v>
      </c>
      <c r="CU87">
        <v>39</v>
      </c>
    </row>
    <row r="88" spans="1:99" x14ac:dyDescent="0.2">
      <c r="A88">
        <v>44</v>
      </c>
      <c r="B88">
        <v>44</v>
      </c>
      <c r="C88">
        <v>364.30399999999997</v>
      </c>
      <c r="D88" s="3">
        <v>12</v>
      </c>
      <c r="E88">
        <v>0</v>
      </c>
      <c r="F88">
        <v>4.1666666666666661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8.3333333333333321</v>
      </c>
      <c r="V88">
        <v>8.3333333333333321</v>
      </c>
      <c r="W88">
        <v>0</v>
      </c>
      <c r="X88">
        <v>0</v>
      </c>
      <c r="Y88">
        <v>0</v>
      </c>
      <c r="Z88">
        <v>4.1666666666666661</v>
      </c>
      <c r="AA88">
        <v>0</v>
      </c>
      <c r="AB88">
        <v>4.1666666666666661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129.16666666666669</v>
      </c>
      <c r="AI88">
        <v>0</v>
      </c>
      <c r="AJ88">
        <v>0</v>
      </c>
      <c r="AK88">
        <v>0</v>
      </c>
      <c r="AL88">
        <v>4.1666666666666661</v>
      </c>
      <c r="AM88">
        <v>16.666666666666664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83.333333333333343</v>
      </c>
      <c r="AU88">
        <v>4.1666666666666661</v>
      </c>
      <c r="AV88">
        <v>0</v>
      </c>
      <c r="AW88">
        <v>4.1666666666666661</v>
      </c>
      <c r="AX88">
        <v>254.16666666666666</v>
      </c>
      <c r="AY88">
        <v>4.1666666666666661</v>
      </c>
      <c r="AZ88">
        <v>0</v>
      </c>
      <c r="BA88">
        <v>4.1666666666666661</v>
      </c>
      <c r="BB88">
        <v>0</v>
      </c>
      <c r="BC88">
        <v>0</v>
      </c>
      <c r="BD88">
        <v>0</v>
      </c>
      <c r="BE88">
        <v>0</v>
      </c>
      <c r="BF88">
        <v>266.66666666666663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104.16666666666667</v>
      </c>
      <c r="CF88">
        <v>20.833333333333336</v>
      </c>
      <c r="CG88">
        <v>0</v>
      </c>
      <c r="CH88">
        <v>41.666666666666671</v>
      </c>
      <c r="CI88" s="2">
        <v>125</v>
      </c>
      <c r="CJ88">
        <v>8.3333333333333321</v>
      </c>
      <c r="CK88">
        <v>0</v>
      </c>
      <c r="CL88">
        <v>12.5</v>
      </c>
      <c r="CM88">
        <v>0</v>
      </c>
      <c r="CN88">
        <v>4.1666666666666661</v>
      </c>
      <c r="CO88">
        <v>0</v>
      </c>
      <c r="CP88">
        <v>0</v>
      </c>
      <c r="CQ88">
        <v>150</v>
      </c>
      <c r="CR88">
        <v>0</v>
      </c>
      <c r="CS88">
        <v>0</v>
      </c>
      <c r="CT88">
        <v>1</v>
      </c>
      <c r="CU88">
        <v>44</v>
      </c>
    </row>
    <row r="89" spans="1:99" x14ac:dyDescent="0.2">
      <c r="A89">
        <v>49</v>
      </c>
      <c r="B89">
        <v>49</v>
      </c>
      <c r="C89">
        <v>411.93399999999997</v>
      </c>
      <c r="D89" s="3">
        <v>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66.666666666666657</v>
      </c>
      <c r="AI89">
        <v>0</v>
      </c>
      <c r="AJ89">
        <v>0</v>
      </c>
      <c r="AK89">
        <v>4.1666666666666661</v>
      </c>
      <c r="AL89">
        <v>0</v>
      </c>
      <c r="AM89">
        <v>8.3333333333333321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16.666666666666664</v>
      </c>
      <c r="AU89">
        <v>4.1666666666666661</v>
      </c>
      <c r="AV89">
        <v>0</v>
      </c>
      <c r="AW89">
        <v>4.1666666666666661</v>
      </c>
      <c r="AX89">
        <v>120.83333333333333</v>
      </c>
      <c r="AY89">
        <v>0</v>
      </c>
      <c r="AZ89">
        <v>0</v>
      </c>
      <c r="BA89">
        <v>4.1666666666666661</v>
      </c>
      <c r="BB89">
        <v>0</v>
      </c>
      <c r="BC89">
        <v>0</v>
      </c>
      <c r="BD89">
        <v>0</v>
      </c>
      <c r="BE89">
        <v>0</v>
      </c>
      <c r="BF89">
        <v>129.16666666666669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54.166666666666664</v>
      </c>
      <c r="CF89">
        <v>25</v>
      </c>
      <c r="CG89">
        <v>0</v>
      </c>
      <c r="CH89">
        <v>25</v>
      </c>
      <c r="CI89" s="2">
        <v>79.166666666666657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79.166666666666657</v>
      </c>
      <c r="CR89">
        <v>0</v>
      </c>
      <c r="CS89">
        <v>0</v>
      </c>
      <c r="CT89">
        <v>1</v>
      </c>
      <c r="CU89">
        <v>49</v>
      </c>
    </row>
    <row r="90" spans="1:99" x14ac:dyDescent="0.2">
      <c r="A90">
        <v>54</v>
      </c>
      <c r="B90">
        <v>54</v>
      </c>
      <c r="C90">
        <v>459.56399999999996</v>
      </c>
      <c r="D90" s="3">
        <v>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16.666666666666664</v>
      </c>
      <c r="V90">
        <v>16.666666666666664</v>
      </c>
      <c r="W90">
        <v>0</v>
      </c>
      <c r="X90">
        <v>0</v>
      </c>
      <c r="Y90">
        <v>0</v>
      </c>
      <c r="Z90">
        <v>12.5</v>
      </c>
      <c r="AA90">
        <v>4.1666666666666661</v>
      </c>
      <c r="AB90">
        <v>16.666666666666664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216.66666666666666</v>
      </c>
      <c r="AI90">
        <v>0</v>
      </c>
      <c r="AJ90">
        <v>0</v>
      </c>
      <c r="AK90">
        <v>0</v>
      </c>
      <c r="AL90">
        <v>0</v>
      </c>
      <c r="AM90">
        <v>8.3333333333333321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4.1666666666666661</v>
      </c>
      <c r="AT90">
        <v>58.333333333333336</v>
      </c>
      <c r="AU90">
        <v>0</v>
      </c>
      <c r="AV90">
        <v>0</v>
      </c>
      <c r="AW90">
        <v>4.1666666666666661</v>
      </c>
      <c r="AX90">
        <v>262.5</v>
      </c>
      <c r="AY90">
        <v>0</v>
      </c>
      <c r="AZ90">
        <v>0</v>
      </c>
      <c r="BA90">
        <v>16.666666666666664</v>
      </c>
      <c r="BB90">
        <v>4.1666666666666661</v>
      </c>
      <c r="BC90">
        <v>0</v>
      </c>
      <c r="BD90">
        <v>4.1666666666666661</v>
      </c>
      <c r="BE90">
        <v>0</v>
      </c>
      <c r="BF90">
        <v>291.66666666666663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83.333333333333343</v>
      </c>
      <c r="CF90">
        <v>12.5</v>
      </c>
      <c r="CG90">
        <v>4.1666666666666661</v>
      </c>
      <c r="CH90">
        <v>20.833333333333336</v>
      </c>
      <c r="CI90" s="2">
        <v>95.833333333333343</v>
      </c>
      <c r="CJ90">
        <v>8.3333333333333321</v>
      </c>
      <c r="CK90">
        <v>0</v>
      </c>
      <c r="CL90">
        <v>4.1666666666666661</v>
      </c>
      <c r="CM90">
        <v>20.833333333333336</v>
      </c>
      <c r="CN90">
        <v>0</v>
      </c>
      <c r="CO90">
        <v>0</v>
      </c>
      <c r="CP90">
        <v>0</v>
      </c>
      <c r="CQ90">
        <v>129.16666666666669</v>
      </c>
      <c r="CR90">
        <v>0</v>
      </c>
      <c r="CS90">
        <v>0</v>
      </c>
      <c r="CT90">
        <v>1</v>
      </c>
      <c r="CU90">
        <v>54</v>
      </c>
    </row>
    <row r="91" spans="1:99" x14ac:dyDescent="0.2">
      <c r="A91">
        <v>59</v>
      </c>
      <c r="B91">
        <v>59</v>
      </c>
      <c r="C91">
        <v>507.19399999999996</v>
      </c>
      <c r="D91" s="3">
        <v>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4.1666666666666661</v>
      </c>
      <c r="V91">
        <v>4.1666666666666661</v>
      </c>
      <c r="W91">
        <v>0</v>
      </c>
      <c r="X91">
        <v>0</v>
      </c>
      <c r="Y91">
        <v>0</v>
      </c>
      <c r="Z91">
        <v>8.3333333333333321</v>
      </c>
      <c r="AA91">
        <v>0</v>
      </c>
      <c r="AB91">
        <v>8.3333333333333321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175</v>
      </c>
      <c r="AI91">
        <v>0</v>
      </c>
      <c r="AJ91">
        <v>0</v>
      </c>
      <c r="AK91">
        <v>0</v>
      </c>
      <c r="AL91">
        <v>0</v>
      </c>
      <c r="AM91">
        <v>12.5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8.3333333333333321</v>
      </c>
      <c r="AT91">
        <v>100</v>
      </c>
      <c r="AU91">
        <v>4.1666666666666661</v>
      </c>
      <c r="AV91">
        <v>0</v>
      </c>
      <c r="AW91">
        <v>4.1666666666666661</v>
      </c>
      <c r="AX91">
        <v>112.5</v>
      </c>
      <c r="AY91">
        <v>0</v>
      </c>
      <c r="AZ91">
        <v>0</v>
      </c>
      <c r="BA91">
        <v>45.833333333333329</v>
      </c>
      <c r="BB91">
        <v>4.1666666666666661</v>
      </c>
      <c r="BC91">
        <v>0</v>
      </c>
      <c r="BD91">
        <v>0</v>
      </c>
      <c r="BE91">
        <v>0</v>
      </c>
      <c r="BF91">
        <v>166.66666666666669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33.333333333333329</v>
      </c>
      <c r="CF91">
        <v>20.833333333333336</v>
      </c>
      <c r="CG91">
        <v>4.1666666666666661</v>
      </c>
      <c r="CH91">
        <v>16.666666666666664</v>
      </c>
      <c r="CI91" s="2">
        <v>50</v>
      </c>
      <c r="CJ91">
        <v>4.1666666666666661</v>
      </c>
      <c r="CK91">
        <v>4.1666666666666661</v>
      </c>
      <c r="CL91">
        <v>4.1666666666666661</v>
      </c>
      <c r="CM91">
        <v>4.1666666666666661</v>
      </c>
      <c r="CN91">
        <v>4.1666666666666661</v>
      </c>
      <c r="CO91">
        <v>0</v>
      </c>
      <c r="CP91">
        <v>0</v>
      </c>
      <c r="CQ91">
        <v>70.833333333333343</v>
      </c>
      <c r="CR91">
        <v>0</v>
      </c>
      <c r="CS91">
        <v>0</v>
      </c>
      <c r="CT91">
        <v>1</v>
      </c>
      <c r="CU91">
        <v>59</v>
      </c>
    </row>
    <row r="92" spans="1:99" x14ac:dyDescent="0.2">
      <c r="A92" s="1" t="s">
        <v>4</v>
      </c>
    </row>
    <row r="93" spans="1:99" x14ac:dyDescent="0.2">
      <c r="A93">
        <v>55</v>
      </c>
      <c r="B93" t="s">
        <v>108</v>
      </c>
      <c r="C93">
        <v>472</v>
      </c>
      <c r="D93" s="3">
        <v>20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7.5</v>
      </c>
      <c r="V93">
        <v>7.5</v>
      </c>
      <c r="W93">
        <v>0</v>
      </c>
      <c r="X93">
        <v>0</v>
      </c>
      <c r="Y93">
        <v>0</v>
      </c>
      <c r="Z93">
        <v>10</v>
      </c>
      <c r="AA93">
        <v>2.5</v>
      </c>
      <c r="AB93">
        <v>12.5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200</v>
      </c>
      <c r="AI93">
        <v>0</v>
      </c>
      <c r="AJ93">
        <v>0</v>
      </c>
      <c r="AK93" t="e">
        <v>#VALUE!</v>
      </c>
      <c r="AL93">
        <v>0</v>
      </c>
      <c r="AM93">
        <v>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2.5</v>
      </c>
      <c r="AT93">
        <v>12.5</v>
      </c>
      <c r="AU93">
        <v>2.5</v>
      </c>
      <c r="AV93">
        <v>0</v>
      </c>
      <c r="AW93">
        <v>2.5</v>
      </c>
      <c r="AX93">
        <v>95</v>
      </c>
      <c r="AY93">
        <v>0</v>
      </c>
      <c r="AZ93">
        <v>2.5</v>
      </c>
      <c r="BA93">
        <v>5</v>
      </c>
      <c r="BB93">
        <v>5</v>
      </c>
      <c r="BC93">
        <v>0</v>
      </c>
      <c r="BD93">
        <v>0</v>
      </c>
      <c r="BE93">
        <v>5</v>
      </c>
      <c r="BF93">
        <v>115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7.5</v>
      </c>
      <c r="CG93">
        <v>5</v>
      </c>
      <c r="CH93">
        <v>0</v>
      </c>
      <c r="CI93" s="2">
        <v>0</v>
      </c>
      <c r="CJ93">
        <v>7.5</v>
      </c>
      <c r="CK93">
        <v>5</v>
      </c>
      <c r="CL93">
        <v>0</v>
      </c>
      <c r="CM93">
        <v>0</v>
      </c>
      <c r="CN93">
        <v>2.5</v>
      </c>
      <c r="CO93">
        <v>0</v>
      </c>
      <c r="CP93">
        <v>0</v>
      </c>
      <c r="CQ93">
        <v>15</v>
      </c>
      <c r="CR93">
        <v>0</v>
      </c>
      <c r="CS93">
        <v>5</v>
      </c>
      <c r="CT93">
        <v>1</v>
      </c>
      <c r="CU93" t="s">
        <v>108</v>
      </c>
    </row>
    <row r="94" spans="1:99" x14ac:dyDescent="0.2">
      <c r="A94">
        <v>63</v>
      </c>
      <c r="B94">
        <v>15</v>
      </c>
      <c r="C94">
        <v>545.39890000000014</v>
      </c>
      <c r="D94" s="3">
        <v>20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2.5</v>
      </c>
      <c r="T94">
        <v>0</v>
      </c>
      <c r="U94">
        <v>5</v>
      </c>
      <c r="V94">
        <v>7.5</v>
      </c>
      <c r="W94">
        <v>0</v>
      </c>
      <c r="X94">
        <v>7.5</v>
      </c>
      <c r="Y94">
        <v>0</v>
      </c>
      <c r="Z94">
        <v>7.5</v>
      </c>
      <c r="AA94">
        <v>5</v>
      </c>
      <c r="AB94">
        <v>12.5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172.5</v>
      </c>
      <c r="AI94">
        <v>0</v>
      </c>
      <c r="AJ94">
        <v>0</v>
      </c>
      <c r="AK94" t="e">
        <v>#VALUE!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5</v>
      </c>
      <c r="AT94">
        <v>130</v>
      </c>
      <c r="AU94">
        <v>5</v>
      </c>
      <c r="AV94">
        <v>0</v>
      </c>
      <c r="AW94">
        <v>5</v>
      </c>
      <c r="AX94">
        <v>210</v>
      </c>
      <c r="AY94">
        <v>0</v>
      </c>
      <c r="AZ94">
        <v>2.5</v>
      </c>
      <c r="BA94">
        <v>7.5</v>
      </c>
      <c r="BB94">
        <v>0</v>
      </c>
      <c r="BC94">
        <v>0</v>
      </c>
      <c r="BD94">
        <v>0</v>
      </c>
      <c r="BE94">
        <v>0</v>
      </c>
      <c r="BF94">
        <v>225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37.5</v>
      </c>
      <c r="CF94">
        <v>15</v>
      </c>
      <c r="CG94">
        <v>5</v>
      </c>
      <c r="CH94">
        <v>2.5</v>
      </c>
      <c r="CI94" s="2">
        <v>40</v>
      </c>
      <c r="CJ94">
        <v>2.5</v>
      </c>
      <c r="CK94">
        <v>0</v>
      </c>
      <c r="CL94">
        <v>0</v>
      </c>
      <c r="CM94">
        <v>40</v>
      </c>
      <c r="CN94">
        <v>0</v>
      </c>
      <c r="CO94">
        <v>0</v>
      </c>
      <c r="CP94">
        <v>0</v>
      </c>
      <c r="CQ94">
        <v>82.5</v>
      </c>
      <c r="CR94">
        <v>0</v>
      </c>
      <c r="CS94">
        <v>0</v>
      </c>
      <c r="CT94">
        <v>1</v>
      </c>
      <c r="CU94">
        <v>15</v>
      </c>
    </row>
    <row r="95" spans="1:99" x14ac:dyDescent="0.2">
      <c r="A95">
        <v>68</v>
      </c>
      <c r="B95">
        <v>20</v>
      </c>
      <c r="C95">
        <v>618.79780000000039</v>
      </c>
      <c r="D95" s="3">
        <v>20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2.5</v>
      </c>
      <c r="V95">
        <v>2.5</v>
      </c>
      <c r="W95">
        <v>0</v>
      </c>
      <c r="X95">
        <v>0</v>
      </c>
      <c r="Y95">
        <v>0</v>
      </c>
      <c r="Z95">
        <v>10</v>
      </c>
      <c r="AA95">
        <v>0</v>
      </c>
      <c r="AB95">
        <v>10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145</v>
      </c>
      <c r="AI95">
        <v>0</v>
      </c>
      <c r="AJ95">
        <v>0</v>
      </c>
      <c r="AK95">
        <v>0</v>
      </c>
      <c r="AL95">
        <v>0</v>
      </c>
      <c r="AM95">
        <v>10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20</v>
      </c>
      <c r="AU95">
        <v>0</v>
      </c>
      <c r="AV95">
        <v>0</v>
      </c>
      <c r="AW95">
        <v>2.5</v>
      </c>
      <c r="AX95">
        <v>147.5</v>
      </c>
      <c r="AY95">
        <v>0</v>
      </c>
      <c r="AZ95">
        <v>0</v>
      </c>
      <c r="BA95">
        <v>5</v>
      </c>
      <c r="BB95">
        <v>0</v>
      </c>
      <c r="BC95">
        <v>0</v>
      </c>
      <c r="BD95">
        <v>0</v>
      </c>
      <c r="BE95">
        <v>0</v>
      </c>
      <c r="BF95">
        <v>155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32.5</v>
      </c>
      <c r="CF95">
        <v>2.5</v>
      </c>
      <c r="CG95">
        <v>0</v>
      </c>
      <c r="CH95">
        <v>5</v>
      </c>
      <c r="CI95" s="2">
        <v>37.5</v>
      </c>
      <c r="CJ95">
        <v>2.5</v>
      </c>
      <c r="CK95">
        <v>5</v>
      </c>
      <c r="CL95">
        <v>0</v>
      </c>
      <c r="CM95">
        <v>10</v>
      </c>
      <c r="CN95">
        <v>0</v>
      </c>
      <c r="CO95">
        <v>0</v>
      </c>
      <c r="CP95">
        <v>0</v>
      </c>
      <c r="CQ95">
        <v>55</v>
      </c>
      <c r="CR95">
        <v>0</v>
      </c>
      <c r="CS95">
        <v>0</v>
      </c>
      <c r="CT95">
        <v>1</v>
      </c>
      <c r="CU95">
        <v>20</v>
      </c>
    </row>
    <row r="96" spans="1:99" x14ac:dyDescent="0.2">
      <c r="A96">
        <v>73</v>
      </c>
      <c r="B96">
        <v>25</v>
      </c>
      <c r="C96">
        <v>692.19670000000065</v>
      </c>
      <c r="D96" s="3">
        <v>20</v>
      </c>
      <c r="E96">
        <v>5</v>
      </c>
      <c r="F96">
        <v>0</v>
      </c>
      <c r="G96">
        <v>0</v>
      </c>
      <c r="H96">
        <v>0</v>
      </c>
      <c r="I96">
        <v>5</v>
      </c>
      <c r="J96">
        <v>0</v>
      </c>
      <c r="K96">
        <v>0</v>
      </c>
      <c r="L96">
        <v>0</v>
      </c>
      <c r="M96">
        <v>0</v>
      </c>
      <c r="N96">
        <v>0</v>
      </c>
      <c r="O96">
        <v>5</v>
      </c>
      <c r="P96">
        <v>0</v>
      </c>
      <c r="Q96">
        <v>0</v>
      </c>
      <c r="R96">
        <v>0</v>
      </c>
      <c r="S96">
        <v>0</v>
      </c>
      <c r="T96">
        <v>0</v>
      </c>
      <c r="U96">
        <v>2.5</v>
      </c>
      <c r="V96">
        <v>2.5</v>
      </c>
      <c r="W96">
        <v>0</v>
      </c>
      <c r="X96">
        <v>2.5</v>
      </c>
      <c r="Y96">
        <v>0</v>
      </c>
      <c r="Z96">
        <v>5</v>
      </c>
      <c r="AA96">
        <v>0</v>
      </c>
      <c r="AB96">
        <v>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65</v>
      </c>
      <c r="AI96">
        <v>0</v>
      </c>
      <c r="AJ96">
        <v>0</v>
      </c>
      <c r="AK96">
        <v>0</v>
      </c>
      <c r="AL96">
        <v>0</v>
      </c>
      <c r="AM96">
        <v>5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2.5</v>
      </c>
      <c r="AT96">
        <v>45</v>
      </c>
      <c r="AU96">
        <v>0</v>
      </c>
      <c r="AV96">
        <v>0</v>
      </c>
      <c r="AW96">
        <v>2.5</v>
      </c>
      <c r="AX96">
        <v>112.5</v>
      </c>
      <c r="AY96">
        <v>0</v>
      </c>
      <c r="AZ96">
        <v>2.5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117.5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50</v>
      </c>
      <c r="CF96">
        <v>10</v>
      </c>
      <c r="CG96">
        <v>0</v>
      </c>
      <c r="CH96">
        <v>30</v>
      </c>
      <c r="CI96" s="2">
        <v>60</v>
      </c>
      <c r="CJ96">
        <v>0</v>
      </c>
      <c r="CK96">
        <v>2.5</v>
      </c>
      <c r="CL96">
        <v>0</v>
      </c>
      <c r="CM96">
        <v>2.5</v>
      </c>
      <c r="CN96">
        <v>0</v>
      </c>
      <c r="CO96">
        <v>0</v>
      </c>
      <c r="CP96">
        <v>0</v>
      </c>
      <c r="CQ96">
        <v>65</v>
      </c>
      <c r="CR96">
        <v>0</v>
      </c>
      <c r="CS96">
        <v>0</v>
      </c>
      <c r="CT96">
        <v>1</v>
      </c>
      <c r="CU96">
        <v>25</v>
      </c>
    </row>
    <row r="97" spans="1:99" x14ac:dyDescent="0.2">
      <c r="A97">
        <v>78</v>
      </c>
      <c r="B97">
        <v>30</v>
      </c>
      <c r="C97">
        <v>765.5956000000009</v>
      </c>
      <c r="D97" s="3">
        <v>20</v>
      </c>
      <c r="E97">
        <v>2.5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2.5</v>
      </c>
      <c r="T97">
        <v>0</v>
      </c>
      <c r="U97">
        <v>2.5</v>
      </c>
      <c r="V97">
        <v>5</v>
      </c>
      <c r="W97">
        <v>0</v>
      </c>
      <c r="X97">
        <v>2.5</v>
      </c>
      <c r="Y97">
        <v>0</v>
      </c>
      <c r="Z97">
        <v>5</v>
      </c>
      <c r="AA97">
        <v>0</v>
      </c>
      <c r="AB97">
        <v>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130</v>
      </c>
      <c r="AI97">
        <v>0</v>
      </c>
      <c r="AJ97">
        <v>0</v>
      </c>
      <c r="AK97">
        <v>0</v>
      </c>
      <c r="AL97">
        <v>0</v>
      </c>
      <c r="AM97">
        <v>20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2.5</v>
      </c>
      <c r="AT97">
        <v>155</v>
      </c>
      <c r="AU97">
        <v>0</v>
      </c>
      <c r="AV97">
        <v>0</v>
      </c>
      <c r="AW97">
        <v>2.5</v>
      </c>
      <c r="AX97">
        <v>202.5</v>
      </c>
      <c r="AY97">
        <v>0</v>
      </c>
      <c r="AZ97">
        <v>0</v>
      </c>
      <c r="BA97">
        <v>2.5</v>
      </c>
      <c r="BB97">
        <v>0</v>
      </c>
      <c r="BC97">
        <v>0</v>
      </c>
      <c r="BD97">
        <v>0</v>
      </c>
      <c r="BE97">
        <v>0</v>
      </c>
      <c r="BF97">
        <v>207.5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37.5</v>
      </c>
      <c r="CF97">
        <v>5</v>
      </c>
      <c r="CG97">
        <v>0</v>
      </c>
      <c r="CH97">
        <v>27.5</v>
      </c>
      <c r="CI97" s="2">
        <v>42.5</v>
      </c>
      <c r="CJ97">
        <v>0</v>
      </c>
      <c r="CK97">
        <v>0</v>
      </c>
      <c r="CL97">
        <v>0</v>
      </c>
      <c r="CM97">
        <v>5</v>
      </c>
      <c r="CN97">
        <v>2.5</v>
      </c>
      <c r="CO97">
        <v>0</v>
      </c>
      <c r="CP97">
        <v>0</v>
      </c>
      <c r="CQ97">
        <v>50</v>
      </c>
      <c r="CR97">
        <v>5</v>
      </c>
      <c r="CS97">
        <v>0</v>
      </c>
      <c r="CT97">
        <v>1</v>
      </c>
      <c r="CU97">
        <v>30</v>
      </c>
    </row>
    <row r="98" spans="1:99" x14ac:dyDescent="0.2">
      <c r="A98">
        <v>83</v>
      </c>
      <c r="B98">
        <v>35</v>
      </c>
      <c r="C98">
        <v>838.99450000000115</v>
      </c>
      <c r="D98" s="3">
        <v>22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2.2727272727272729</v>
      </c>
      <c r="U98">
        <v>6.8181818181818175</v>
      </c>
      <c r="V98">
        <v>9.0909090909090917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81.818181818181827</v>
      </c>
      <c r="AI98">
        <v>0</v>
      </c>
      <c r="AJ98">
        <v>0</v>
      </c>
      <c r="AK98">
        <v>0</v>
      </c>
      <c r="AL98">
        <v>0</v>
      </c>
      <c r="AM98">
        <v>2.2727272727272729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4.5454545454545459</v>
      </c>
      <c r="AT98">
        <v>40.909090909090914</v>
      </c>
      <c r="AU98">
        <v>2.2727272727272729</v>
      </c>
      <c r="AV98">
        <v>0</v>
      </c>
      <c r="AW98">
        <v>2.2727272727272729</v>
      </c>
      <c r="AX98">
        <v>138.63636363636365</v>
      </c>
      <c r="AY98">
        <v>0</v>
      </c>
      <c r="AZ98">
        <v>2.2727272727272729</v>
      </c>
      <c r="BA98">
        <v>2.2727272727272729</v>
      </c>
      <c r="BB98">
        <v>0</v>
      </c>
      <c r="BC98">
        <v>0</v>
      </c>
      <c r="BD98">
        <v>0</v>
      </c>
      <c r="BE98">
        <v>0</v>
      </c>
      <c r="BF98">
        <v>145.45454545454547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77.272727272727266</v>
      </c>
      <c r="CF98">
        <v>9.0909090909090917</v>
      </c>
      <c r="CG98">
        <v>15.909090909090908</v>
      </c>
      <c r="CH98">
        <v>15.909090909090908</v>
      </c>
      <c r="CI98" s="2">
        <v>86.36363636363636</v>
      </c>
      <c r="CJ98">
        <v>0</v>
      </c>
      <c r="CK98">
        <v>0</v>
      </c>
      <c r="CL98">
        <v>0</v>
      </c>
      <c r="CM98">
        <v>4.5454545454545459</v>
      </c>
      <c r="CN98">
        <v>0</v>
      </c>
      <c r="CO98">
        <v>0</v>
      </c>
      <c r="CP98">
        <v>0</v>
      </c>
      <c r="CQ98">
        <v>90.909090909090907</v>
      </c>
      <c r="CR98">
        <v>0</v>
      </c>
      <c r="CS98">
        <v>0</v>
      </c>
      <c r="CT98">
        <v>1</v>
      </c>
      <c r="CU98">
        <v>35</v>
      </c>
    </row>
    <row r="99" spans="1:99" x14ac:dyDescent="0.2">
      <c r="A99">
        <v>88</v>
      </c>
      <c r="B99">
        <v>40</v>
      </c>
      <c r="C99">
        <v>912.39340000000141</v>
      </c>
      <c r="D99" s="3">
        <v>20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2.5</v>
      </c>
      <c r="V99">
        <v>2.5</v>
      </c>
      <c r="W99">
        <v>0</v>
      </c>
      <c r="X99">
        <v>0</v>
      </c>
      <c r="Y99">
        <v>0</v>
      </c>
      <c r="Z99">
        <v>2.5</v>
      </c>
      <c r="AA99">
        <v>0</v>
      </c>
      <c r="AB99">
        <v>2.5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27.5</v>
      </c>
      <c r="AI99">
        <v>0</v>
      </c>
      <c r="AJ99">
        <v>0</v>
      </c>
      <c r="AK99">
        <v>0</v>
      </c>
      <c r="AL99">
        <v>0</v>
      </c>
      <c r="AM99">
        <v>2.5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15</v>
      </c>
      <c r="AU99">
        <v>0</v>
      </c>
      <c r="AV99">
        <v>0</v>
      </c>
      <c r="AW99">
        <v>2.5</v>
      </c>
      <c r="AX99">
        <v>72.5</v>
      </c>
      <c r="AY99">
        <v>0</v>
      </c>
      <c r="AZ99">
        <v>0</v>
      </c>
      <c r="BA99">
        <v>0</v>
      </c>
      <c r="BB99">
        <v>0</v>
      </c>
      <c r="BC99">
        <v>2.5</v>
      </c>
      <c r="BD99">
        <v>0</v>
      </c>
      <c r="BE99">
        <v>0</v>
      </c>
      <c r="BF99">
        <v>77.5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10</v>
      </c>
      <c r="CF99">
        <v>10</v>
      </c>
      <c r="CG99">
        <v>0</v>
      </c>
      <c r="CH99">
        <v>20</v>
      </c>
      <c r="CI99" s="2">
        <v>20</v>
      </c>
      <c r="CJ99">
        <v>5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25</v>
      </c>
      <c r="CR99">
        <v>0</v>
      </c>
      <c r="CS99">
        <v>0</v>
      </c>
      <c r="CT99">
        <v>1</v>
      </c>
      <c r="CU99">
        <v>40</v>
      </c>
    </row>
    <row r="100" spans="1:99" x14ac:dyDescent="0.2">
      <c r="A100">
        <v>93</v>
      </c>
      <c r="B100">
        <v>45</v>
      </c>
      <c r="C100">
        <v>985.79230000000166</v>
      </c>
      <c r="D100" s="3">
        <v>22</v>
      </c>
      <c r="E100">
        <v>4.5454545454545459</v>
      </c>
      <c r="F100">
        <v>0</v>
      </c>
      <c r="G100">
        <v>0</v>
      </c>
      <c r="H100">
        <v>0</v>
      </c>
      <c r="I100">
        <v>4.5454545454545459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4.5454545454545459</v>
      </c>
      <c r="P100">
        <v>0</v>
      </c>
      <c r="Q100">
        <v>0</v>
      </c>
      <c r="R100">
        <v>0</v>
      </c>
      <c r="S100">
        <v>2.2727272727272729</v>
      </c>
      <c r="T100">
        <v>0</v>
      </c>
      <c r="U100">
        <v>0</v>
      </c>
      <c r="V100">
        <v>2.2727272727272729</v>
      </c>
      <c r="W100">
        <v>0</v>
      </c>
      <c r="X100">
        <v>0</v>
      </c>
      <c r="Y100">
        <v>0</v>
      </c>
      <c r="Z100">
        <v>2.2727272727272729</v>
      </c>
      <c r="AA100">
        <v>0</v>
      </c>
      <c r="AB100">
        <v>2.2727272727272729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102.27272727272727</v>
      </c>
      <c r="AI100">
        <v>0</v>
      </c>
      <c r="AJ100">
        <v>0</v>
      </c>
      <c r="AK100">
        <v>0</v>
      </c>
      <c r="AL100">
        <v>0</v>
      </c>
      <c r="AM100">
        <v>11.363636363636363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9.0909090909090917</v>
      </c>
      <c r="AU100">
        <v>0</v>
      </c>
      <c r="AV100">
        <v>0</v>
      </c>
      <c r="AW100">
        <v>2.2727272727272729</v>
      </c>
      <c r="AX100">
        <v>165.90909090909091</v>
      </c>
      <c r="AY100">
        <v>0</v>
      </c>
      <c r="AZ100">
        <v>0</v>
      </c>
      <c r="BA100">
        <v>2.2727272727272729</v>
      </c>
      <c r="BB100">
        <v>0</v>
      </c>
      <c r="BC100">
        <v>0</v>
      </c>
      <c r="BD100">
        <v>0</v>
      </c>
      <c r="BE100">
        <v>0</v>
      </c>
      <c r="BF100">
        <v>170.45454545454547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20.454545454545457</v>
      </c>
      <c r="CF100">
        <v>2.2727272727272729</v>
      </c>
      <c r="CG100">
        <v>0</v>
      </c>
      <c r="CH100">
        <v>20.454545454545457</v>
      </c>
      <c r="CI100" s="2">
        <v>22.727272727272727</v>
      </c>
      <c r="CJ100">
        <v>2.2727272727272729</v>
      </c>
      <c r="CK100">
        <v>0</v>
      </c>
      <c r="CL100">
        <v>0</v>
      </c>
      <c r="CM100">
        <v>2.2727272727272729</v>
      </c>
      <c r="CN100">
        <v>0</v>
      </c>
      <c r="CO100">
        <v>0</v>
      </c>
      <c r="CP100">
        <v>2.2727272727272729</v>
      </c>
      <c r="CQ100">
        <v>29.545454545454547</v>
      </c>
      <c r="CR100">
        <v>0</v>
      </c>
      <c r="CS100">
        <v>0</v>
      </c>
      <c r="CT100">
        <v>1</v>
      </c>
      <c r="CU100">
        <v>45</v>
      </c>
    </row>
    <row r="101" spans="1:99" x14ac:dyDescent="0.2">
      <c r="A101">
        <v>98</v>
      </c>
      <c r="B101">
        <v>50</v>
      </c>
      <c r="C101">
        <v>1059.1912000000016</v>
      </c>
      <c r="D101" s="3">
        <v>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7.5</v>
      </c>
      <c r="V101">
        <v>7.5</v>
      </c>
      <c r="W101">
        <v>0</v>
      </c>
      <c r="X101">
        <v>0</v>
      </c>
      <c r="Y101">
        <v>0</v>
      </c>
      <c r="Z101">
        <v>2.5</v>
      </c>
      <c r="AA101">
        <v>0</v>
      </c>
      <c r="AB101">
        <v>2.5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60</v>
      </c>
      <c r="AI101">
        <v>2.5</v>
      </c>
      <c r="AJ101">
        <v>0</v>
      </c>
      <c r="AK101">
        <v>0</v>
      </c>
      <c r="AL101">
        <v>0</v>
      </c>
      <c r="AM101">
        <v>5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2.5</v>
      </c>
      <c r="AV101">
        <v>0</v>
      </c>
      <c r="AW101">
        <v>2.5</v>
      </c>
      <c r="AX101">
        <v>52.5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5</v>
      </c>
      <c r="CF101">
        <v>5</v>
      </c>
      <c r="CG101">
        <v>7.5</v>
      </c>
      <c r="CH101">
        <v>10</v>
      </c>
      <c r="CI101" s="2">
        <v>10</v>
      </c>
      <c r="CJ101">
        <v>2.5</v>
      </c>
      <c r="CK101">
        <v>0</v>
      </c>
      <c r="CL101">
        <v>0</v>
      </c>
      <c r="CM101">
        <v>10</v>
      </c>
      <c r="CN101">
        <v>0</v>
      </c>
      <c r="CO101">
        <v>0</v>
      </c>
      <c r="CP101">
        <v>0</v>
      </c>
      <c r="CQ101">
        <v>22.5</v>
      </c>
      <c r="CR101">
        <v>0</v>
      </c>
      <c r="CS101">
        <v>0</v>
      </c>
      <c r="CT101">
        <v>1</v>
      </c>
      <c r="CU101">
        <v>50</v>
      </c>
    </row>
    <row r="102" spans="1:99" x14ac:dyDescent="0.2">
      <c r="A102">
        <v>103</v>
      </c>
      <c r="B102">
        <v>55</v>
      </c>
      <c r="C102">
        <v>1132.5901000000013</v>
      </c>
      <c r="D102" s="3">
        <v>30</v>
      </c>
      <c r="E102">
        <v>1.6666666666666667</v>
      </c>
      <c r="F102">
        <v>0</v>
      </c>
      <c r="G102">
        <v>0</v>
      </c>
      <c r="H102">
        <v>0</v>
      </c>
      <c r="I102">
        <v>1.6666666666666667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1.6666666666666667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5</v>
      </c>
      <c r="V102">
        <v>5</v>
      </c>
      <c r="W102">
        <v>0</v>
      </c>
      <c r="X102">
        <v>0</v>
      </c>
      <c r="Y102">
        <v>0</v>
      </c>
      <c r="Z102">
        <v>3.3333333333333335</v>
      </c>
      <c r="AA102">
        <v>0</v>
      </c>
      <c r="AB102">
        <v>3.3333333333333335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153.33333333333334</v>
      </c>
      <c r="AI102">
        <v>0</v>
      </c>
      <c r="AJ102">
        <v>0</v>
      </c>
      <c r="AK102">
        <v>0</v>
      </c>
      <c r="AL102">
        <v>0</v>
      </c>
      <c r="AM102">
        <v>3.3333333333333335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15</v>
      </c>
      <c r="AT102">
        <v>90</v>
      </c>
      <c r="AU102">
        <v>0</v>
      </c>
      <c r="AV102">
        <v>0</v>
      </c>
      <c r="AW102">
        <v>1.6666666666666667</v>
      </c>
      <c r="AX102">
        <v>213.33333333333334</v>
      </c>
      <c r="AY102">
        <v>0</v>
      </c>
      <c r="AZ102">
        <v>3.3333333333333335</v>
      </c>
      <c r="BA102">
        <v>6.666666666666667</v>
      </c>
      <c r="BB102">
        <v>0</v>
      </c>
      <c r="BC102">
        <v>0</v>
      </c>
      <c r="BD102">
        <v>6.666666666666667</v>
      </c>
      <c r="BE102">
        <v>0</v>
      </c>
      <c r="BF102">
        <v>231.66666666666669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25</v>
      </c>
      <c r="CF102">
        <v>8.3333333333333321</v>
      </c>
      <c r="CG102">
        <v>0</v>
      </c>
      <c r="CH102">
        <v>15</v>
      </c>
      <c r="CI102" s="2">
        <v>33.333333333333329</v>
      </c>
      <c r="CJ102">
        <v>0</v>
      </c>
      <c r="CK102">
        <v>13.333333333333334</v>
      </c>
      <c r="CL102">
        <v>0</v>
      </c>
      <c r="CM102">
        <v>6.666666666666667</v>
      </c>
      <c r="CN102">
        <v>3.3333333333333335</v>
      </c>
      <c r="CO102">
        <v>0</v>
      </c>
      <c r="CP102">
        <v>0</v>
      </c>
      <c r="CQ102">
        <v>56.666666666666664</v>
      </c>
      <c r="CR102">
        <v>1.6666666666666667</v>
      </c>
      <c r="CS102">
        <v>0</v>
      </c>
      <c r="CT102">
        <v>1</v>
      </c>
      <c r="CU102">
        <v>55</v>
      </c>
    </row>
    <row r="103" spans="1:99" x14ac:dyDescent="0.2">
      <c r="A103">
        <v>108</v>
      </c>
      <c r="B103">
        <v>60</v>
      </c>
      <c r="C103">
        <v>1205.9890000000009</v>
      </c>
      <c r="D103" s="3">
        <v>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2</v>
      </c>
      <c r="W103">
        <v>0</v>
      </c>
      <c r="X103">
        <v>4</v>
      </c>
      <c r="Y103">
        <v>0</v>
      </c>
      <c r="Z103">
        <v>12</v>
      </c>
      <c r="AA103">
        <v>8</v>
      </c>
      <c r="AB103">
        <v>20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24</v>
      </c>
      <c r="AN103">
        <v>4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30</v>
      </c>
      <c r="AU103">
        <v>2</v>
      </c>
      <c r="AV103">
        <v>0</v>
      </c>
      <c r="AW103">
        <v>2</v>
      </c>
      <c r="AX103">
        <v>166</v>
      </c>
      <c r="AY103">
        <v>0</v>
      </c>
      <c r="AZ103">
        <v>4</v>
      </c>
      <c r="BA103">
        <v>52</v>
      </c>
      <c r="BB103">
        <v>0</v>
      </c>
      <c r="BC103">
        <v>0</v>
      </c>
      <c r="BD103">
        <v>0</v>
      </c>
      <c r="BE103">
        <v>0</v>
      </c>
      <c r="BF103">
        <v>224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14</v>
      </c>
      <c r="CF103">
        <v>12</v>
      </c>
      <c r="CG103">
        <v>0</v>
      </c>
      <c r="CH103">
        <v>10</v>
      </c>
      <c r="CI103" s="2">
        <v>24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24</v>
      </c>
      <c r="CR103">
        <v>0</v>
      </c>
      <c r="CS103">
        <v>2</v>
      </c>
      <c r="CT103">
        <v>1</v>
      </c>
      <c r="CU103">
        <v>60</v>
      </c>
    </row>
    <row r="104" spans="1:99" x14ac:dyDescent="0.2">
      <c r="A104">
        <v>113</v>
      </c>
      <c r="B104">
        <v>65</v>
      </c>
      <c r="C104">
        <v>1279.3879000000006</v>
      </c>
      <c r="D104" s="3">
        <v>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</v>
      </c>
      <c r="V104">
        <v>2</v>
      </c>
      <c r="W104">
        <v>0</v>
      </c>
      <c r="X104">
        <v>0</v>
      </c>
      <c r="Y104">
        <v>0</v>
      </c>
      <c r="Z104">
        <v>14</v>
      </c>
      <c r="AA104">
        <v>0</v>
      </c>
      <c r="AB104">
        <v>14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70</v>
      </c>
      <c r="AI104">
        <v>2</v>
      </c>
      <c r="AJ104">
        <v>0</v>
      </c>
      <c r="AK104">
        <v>0</v>
      </c>
      <c r="AL104">
        <v>0</v>
      </c>
      <c r="AM104">
        <v>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28</v>
      </c>
      <c r="AU104">
        <v>0</v>
      </c>
      <c r="AV104">
        <v>0</v>
      </c>
      <c r="AW104">
        <v>2</v>
      </c>
      <c r="AX104">
        <v>106</v>
      </c>
      <c r="AY104">
        <v>0</v>
      </c>
      <c r="AZ104">
        <v>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112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14</v>
      </c>
      <c r="CF104">
        <v>8</v>
      </c>
      <c r="CG104">
        <v>0</v>
      </c>
      <c r="CH104">
        <v>6</v>
      </c>
      <c r="CI104" s="2">
        <v>20</v>
      </c>
      <c r="CJ104">
        <v>2</v>
      </c>
      <c r="CK104">
        <v>0</v>
      </c>
      <c r="CL104">
        <v>2</v>
      </c>
      <c r="CM104">
        <v>0</v>
      </c>
      <c r="CN104">
        <v>0</v>
      </c>
      <c r="CO104">
        <v>0</v>
      </c>
      <c r="CP104">
        <v>2</v>
      </c>
      <c r="CQ104">
        <v>26</v>
      </c>
      <c r="CR104">
        <v>0</v>
      </c>
      <c r="CS104">
        <v>0</v>
      </c>
      <c r="CT104">
        <v>1</v>
      </c>
      <c r="CU104">
        <v>65</v>
      </c>
    </row>
    <row r="105" spans="1:99" x14ac:dyDescent="0.2">
      <c r="A105">
        <v>118</v>
      </c>
      <c r="B105">
        <v>70</v>
      </c>
      <c r="C105">
        <v>1352.7868000000003</v>
      </c>
      <c r="D105" s="3">
        <v>20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2.5</v>
      </c>
      <c r="V105">
        <v>2.5</v>
      </c>
      <c r="W105">
        <v>0</v>
      </c>
      <c r="X105">
        <v>10</v>
      </c>
      <c r="Y105">
        <v>0</v>
      </c>
      <c r="Z105">
        <v>22.5</v>
      </c>
      <c r="AA105">
        <v>0</v>
      </c>
      <c r="AB105">
        <v>22.5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72.5</v>
      </c>
      <c r="AI105">
        <v>0</v>
      </c>
      <c r="AJ105">
        <v>0</v>
      </c>
      <c r="AK105">
        <v>0</v>
      </c>
      <c r="AL105">
        <v>0</v>
      </c>
      <c r="AM105">
        <v>5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2.5</v>
      </c>
      <c r="AT105">
        <v>45</v>
      </c>
      <c r="AU105">
        <v>0</v>
      </c>
      <c r="AV105">
        <v>0</v>
      </c>
      <c r="AW105">
        <v>2.5</v>
      </c>
      <c r="AX105">
        <v>45</v>
      </c>
      <c r="AY105">
        <v>0</v>
      </c>
      <c r="AZ105">
        <v>0</v>
      </c>
      <c r="BA105">
        <v>2.5</v>
      </c>
      <c r="BB105">
        <v>0</v>
      </c>
      <c r="BC105">
        <v>0</v>
      </c>
      <c r="BD105">
        <v>0</v>
      </c>
      <c r="BE105">
        <v>0</v>
      </c>
      <c r="BF105">
        <v>50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17.5</v>
      </c>
      <c r="CF105">
        <v>15</v>
      </c>
      <c r="CG105">
        <v>0</v>
      </c>
      <c r="CH105">
        <v>20</v>
      </c>
      <c r="CI105" s="2">
        <v>32.5</v>
      </c>
      <c r="CJ105">
        <v>0</v>
      </c>
      <c r="CK105">
        <v>2.5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35</v>
      </c>
      <c r="CR105">
        <v>0</v>
      </c>
      <c r="CS105">
        <v>0</v>
      </c>
      <c r="CT105">
        <v>1</v>
      </c>
      <c r="CU105">
        <v>70</v>
      </c>
    </row>
    <row r="106" spans="1:99" x14ac:dyDescent="0.2">
      <c r="A106">
        <v>123</v>
      </c>
      <c r="B106">
        <v>75</v>
      </c>
      <c r="C106">
        <v>1426.1857</v>
      </c>
      <c r="D106" s="3">
        <v>20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5</v>
      </c>
      <c r="U106">
        <v>5</v>
      </c>
      <c r="V106">
        <v>10</v>
      </c>
      <c r="W106">
        <v>0</v>
      </c>
      <c r="X106">
        <v>0</v>
      </c>
      <c r="Y106">
        <v>0</v>
      </c>
      <c r="Z106">
        <v>32.5</v>
      </c>
      <c r="AA106">
        <v>7.5</v>
      </c>
      <c r="AB106">
        <v>40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77.5</v>
      </c>
      <c r="AI106">
        <v>0</v>
      </c>
      <c r="AJ106">
        <v>0</v>
      </c>
      <c r="AK106">
        <v>0</v>
      </c>
      <c r="AL106">
        <v>0</v>
      </c>
      <c r="AM106">
        <v>10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5</v>
      </c>
      <c r="AT106">
        <v>27.5</v>
      </c>
      <c r="AU106">
        <v>0</v>
      </c>
      <c r="AV106">
        <v>0</v>
      </c>
      <c r="AW106">
        <v>2.5</v>
      </c>
      <c r="AX106">
        <v>117.5</v>
      </c>
      <c r="AY106">
        <v>0</v>
      </c>
      <c r="AZ106">
        <v>2.5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122.5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10</v>
      </c>
      <c r="CF106">
        <v>5</v>
      </c>
      <c r="CG106">
        <v>0</v>
      </c>
      <c r="CH106">
        <v>17.5</v>
      </c>
      <c r="CI106" s="2">
        <v>15</v>
      </c>
      <c r="CJ106">
        <v>2.5</v>
      </c>
      <c r="CK106">
        <v>2.5</v>
      </c>
      <c r="CL106">
        <v>0</v>
      </c>
      <c r="CM106">
        <v>7.5</v>
      </c>
      <c r="CN106">
        <v>0</v>
      </c>
      <c r="CO106">
        <v>0</v>
      </c>
      <c r="CP106">
        <v>0</v>
      </c>
      <c r="CQ106">
        <v>27.5</v>
      </c>
      <c r="CR106">
        <v>2.5</v>
      </c>
      <c r="CS106">
        <v>0</v>
      </c>
      <c r="CT106">
        <v>1</v>
      </c>
      <c r="CU106">
        <v>75</v>
      </c>
    </row>
    <row r="107" spans="1:99" x14ac:dyDescent="0.2">
      <c r="A107">
        <v>128</v>
      </c>
      <c r="B107">
        <v>80</v>
      </c>
      <c r="C107">
        <v>1499.5845999999997</v>
      </c>
      <c r="D107" s="3">
        <v>20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5</v>
      </c>
      <c r="V107">
        <v>5</v>
      </c>
      <c r="W107">
        <v>0</v>
      </c>
      <c r="X107">
        <v>0</v>
      </c>
      <c r="Y107">
        <v>0</v>
      </c>
      <c r="Z107">
        <v>15</v>
      </c>
      <c r="AA107">
        <v>0</v>
      </c>
      <c r="AB107">
        <v>15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102.5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2.5</v>
      </c>
      <c r="AT107">
        <v>60</v>
      </c>
      <c r="AU107">
        <v>0</v>
      </c>
      <c r="AV107">
        <v>0</v>
      </c>
      <c r="AW107">
        <v>2.5</v>
      </c>
      <c r="AX107">
        <v>25</v>
      </c>
      <c r="AY107">
        <v>0</v>
      </c>
      <c r="AZ107">
        <v>2.5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17.5</v>
      </c>
      <c r="CF107">
        <v>7.5</v>
      </c>
      <c r="CG107">
        <v>0</v>
      </c>
      <c r="CH107">
        <v>12.5</v>
      </c>
      <c r="CI107" s="2">
        <v>25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25</v>
      </c>
      <c r="CR107">
        <v>0</v>
      </c>
      <c r="CS107">
        <v>0</v>
      </c>
      <c r="CT107">
        <v>1</v>
      </c>
      <c r="CU107">
        <v>80</v>
      </c>
    </row>
    <row r="108" spans="1:99" x14ac:dyDescent="0.2">
      <c r="A108">
        <v>133</v>
      </c>
      <c r="B108">
        <v>85</v>
      </c>
      <c r="C108">
        <v>1572.9834999999994</v>
      </c>
      <c r="D108" s="3">
        <v>15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3.3333333333333335</v>
      </c>
      <c r="V108">
        <v>3.3333333333333335</v>
      </c>
      <c r="W108">
        <v>0</v>
      </c>
      <c r="X108">
        <v>3.3333333333333335</v>
      </c>
      <c r="Y108">
        <v>0</v>
      </c>
      <c r="Z108">
        <v>6.666666666666667</v>
      </c>
      <c r="AA108">
        <v>3.3333333333333335</v>
      </c>
      <c r="AB108">
        <v>10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46.666666666666664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6.666666666666667</v>
      </c>
      <c r="AT108">
        <v>63.333333333333329</v>
      </c>
      <c r="AU108">
        <v>0</v>
      </c>
      <c r="AV108">
        <v>0</v>
      </c>
      <c r="AW108">
        <v>3.3333333333333335</v>
      </c>
      <c r="AX108">
        <v>93.333333333333329</v>
      </c>
      <c r="AY108">
        <v>0</v>
      </c>
      <c r="AZ108">
        <v>6.666666666666667</v>
      </c>
      <c r="BA108">
        <v>36.666666666666664</v>
      </c>
      <c r="BB108">
        <v>0</v>
      </c>
      <c r="BC108">
        <v>0</v>
      </c>
      <c r="BD108">
        <v>3.3333333333333335</v>
      </c>
      <c r="BE108">
        <v>0</v>
      </c>
      <c r="BF108">
        <v>143.33333333333334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13.333333333333334</v>
      </c>
      <c r="CF108">
        <v>6.666666666666667</v>
      </c>
      <c r="CG108">
        <v>0</v>
      </c>
      <c r="CH108">
        <v>10</v>
      </c>
      <c r="CI108" s="2">
        <v>20</v>
      </c>
      <c r="CJ108">
        <v>0</v>
      </c>
      <c r="CK108">
        <v>0</v>
      </c>
      <c r="CL108">
        <v>0</v>
      </c>
      <c r="CM108">
        <v>53.333333333333336</v>
      </c>
      <c r="CN108">
        <v>0</v>
      </c>
      <c r="CO108">
        <v>0</v>
      </c>
      <c r="CP108">
        <v>0</v>
      </c>
      <c r="CQ108">
        <v>73.333333333333329</v>
      </c>
      <c r="CR108">
        <v>0</v>
      </c>
      <c r="CS108">
        <v>0</v>
      </c>
      <c r="CT108">
        <v>1</v>
      </c>
      <c r="CU108">
        <v>85</v>
      </c>
    </row>
    <row r="109" spans="1:99" x14ac:dyDescent="0.2">
      <c r="A109">
        <v>138</v>
      </c>
      <c r="B109">
        <v>90</v>
      </c>
      <c r="C109">
        <v>1646.3823999999991</v>
      </c>
      <c r="D109" s="3">
        <v>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</v>
      </c>
      <c r="T109">
        <v>35</v>
      </c>
      <c r="U109">
        <v>10</v>
      </c>
      <c r="V109">
        <v>50</v>
      </c>
      <c r="W109">
        <v>0</v>
      </c>
      <c r="X109">
        <v>0</v>
      </c>
      <c r="Y109">
        <v>0</v>
      </c>
      <c r="Z109">
        <v>45</v>
      </c>
      <c r="AA109">
        <v>5</v>
      </c>
      <c r="AB109">
        <v>50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740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30</v>
      </c>
      <c r="AT109">
        <v>80</v>
      </c>
      <c r="AU109">
        <v>5</v>
      </c>
      <c r="AV109">
        <v>0</v>
      </c>
      <c r="AW109">
        <v>5</v>
      </c>
      <c r="AX109">
        <v>410</v>
      </c>
      <c r="AY109">
        <v>0</v>
      </c>
      <c r="AZ109">
        <v>0</v>
      </c>
      <c r="BA109">
        <v>175</v>
      </c>
      <c r="BB109">
        <v>5</v>
      </c>
      <c r="BC109">
        <v>0</v>
      </c>
      <c r="BD109">
        <v>5</v>
      </c>
      <c r="BE109">
        <v>0</v>
      </c>
      <c r="BF109">
        <v>600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60</v>
      </c>
      <c r="CF109">
        <v>5</v>
      </c>
      <c r="CG109">
        <v>0</v>
      </c>
      <c r="CH109">
        <v>5</v>
      </c>
      <c r="CI109" s="2">
        <v>65</v>
      </c>
      <c r="CJ109">
        <v>15</v>
      </c>
      <c r="CK109">
        <v>0</v>
      </c>
      <c r="CL109">
        <v>5</v>
      </c>
      <c r="CM109">
        <v>5</v>
      </c>
      <c r="CN109">
        <v>0</v>
      </c>
      <c r="CO109">
        <v>0</v>
      </c>
      <c r="CP109">
        <v>0</v>
      </c>
      <c r="CQ109">
        <v>90</v>
      </c>
      <c r="CR109">
        <v>0</v>
      </c>
      <c r="CS109">
        <v>5</v>
      </c>
      <c r="CT109">
        <v>1</v>
      </c>
      <c r="CU109">
        <v>90</v>
      </c>
    </row>
    <row r="110" spans="1:99" x14ac:dyDescent="0.2">
      <c r="A110">
        <v>143</v>
      </c>
      <c r="B110">
        <v>95</v>
      </c>
      <c r="C110">
        <v>1719.7812999999987</v>
      </c>
      <c r="D110" s="3">
        <v>20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5</v>
      </c>
      <c r="V110">
        <v>5</v>
      </c>
      <c r="W110">
        <v>0</v>
      </c>
      <c r="X110">
        <v>2.5</v>
      </c>
      <c r="Y110">
        <v>0</v>
      </c>
      <c r="Z110">
        <v>20</v>
      </c>
      <c r="AA110">
        <v>0</v>
      </c>
      <c r="AB110">
        <v>20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150</v>
      </c>
      <c r="AI110">
        <v>7.5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12.5</v>
      </c>
      <c r="AT110">
        <v>180</v>
      </c>
      <c r="AU110">
        <v>7.5</v>
      </c>
      <c r="AV110">
        <v>0</v>
      </c>
      <c r="AW110">
        <v>7.5</v>
      </c>
      <c r="AX110">
        <v>310</v>
      </c>
      <c r="AY110">
        <v>0</v>
      </c>
      <c r="AZ110">
        <v>5</v>
      </c>
      <c r="BA110">
        <v>225</v>
      </c>
      <c r="BB110">
        <v>0</v>
      </c>
      <c r="BC110">
        <v>0</v>
      </c>
      <c r="BD110">
        <v>0</v>
      </c>
      <c r="BE110">
        <v>0</v>
      </c>
      <c r="BF110">
        <v>547.5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30</v>
      </c>
      <c r="CF110">
        <v>20</v>
      </c>
      <c r="CG110">
        <v>2.5</v>
      </c>
      <c r="CH110">
        <v>7.5</v>
      </c>
      <c r="CI110" s="2">
        <v>37.5</v>
      </c>
      <c r="CJ110">
        <v>0</v>
      </c>
      <c r="CK110">
        <v>2.5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40</v>
      </c>
      <c r="CR110">
        <v>0</v>
      </c>
      <c r="CS110">
        <v>0</v>
      </c>
      <c r="CT110">
        <v>1</v>
      </c>
      <c r="CU110">
        <v>95</v>
      </c>
    </row>
    <row r="111" spans="1:99" x14ac:dyDescent="0.2">
      <c r="A111">
        <v>147</v>
      </c>
      <c r="B111">
        <v>99</v>
      </c>
      <c r="C111">
        <v>1778.5004199999985</v>
      </c>
      <c r="D111" s="3">
        <v>12</v>
      </c>
      <c r="E111">
        <v>4.1666666666666661</v>
      </c>
      <c r="F111">
        <v>0</v>
      </c>
      <c r="G111">
        <v>0</v>
      </c>
      <c r="H111">
        <v>0</v>
      </c>
      <c r="I111">
        <v>4.1666666666666661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4.1666666666666661</v>
      </c>
      <c r="P111">
        <v>0</v>
      </c>
      <c r="Q111">
        <v>0</v>
      </c>
      <c r="R111">
        <v>0</v>
      </c>
      <c r="S111">
        <v>0</v>
      </c>
      <c r="T111">
        <v>8.3333333333333321</v>
      </c>
      <c r="U111">
        <v>8.3333333333333321</v>
      </c>
      <c r="V111">
        <v>16.666666666666664</v>
      </c>
      <c r="W111">
        <v>0</v>
      </c>
      <c r="X111">
        <v>0</v>
      </c>
      <c r="Y111">
        <v>0</v>
      </c>
      <c r="Z111">
        <v>20.833333333333336</v>
      </c>
      <c r="AA111">
        <v>4.1666666666666661</v>
      </c>
      <c r="AB111">
        <v>25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741.66666666666674</v>
      </c>
      <c r="AI111">
        <v>4.1666666666666661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37.5</v>
      </c>
      <c r="AT111">
        <v>320.83333333333337</v>
      </c>
      <c r="AU111">
        <v>16.666666666666664</v>
      </c>
      <c r="AV111">
        <v>0</v>
      </c>
      <c r="AW111">
        <v>16.666666666666664</v>
      </c>
      <c r="AX111">
        <v>870.83333333333337</v>
      </c>
      <c r="AY111">
        <v>0</v>
      </c>
      <c r="AZ111">
        <v>0</v>
      </c>
      <c r="BA111">
        <v>25</v>
      </c>
      <c r="BB111">
        <v>8.3333333333333321</v>
      </c>
      <c r="BC111">
        <v>0</v>
      </c>
      <c r="BD111">
        <v>12.5</v>
      </c>
      <c r="BE111">
        <v>0</v>
      </c>
      <c r="BF111">
        <v>933.33333333333337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37.5</v>
      </c>
      <c r="CF111">
        <v>4.1666666666666661</v>
      </c>
      <c r="CG111">
        <v>4.1666666666666661</v>
      </c>
      <c r="CH111">
        <v>20.833333333333336</v>
      </c>
      <c r="CI111" s="2">
        <v>41.666666666666671</v>
      </c>
      <c r="CJ111">
        <v>8.3333333333333321</v>
      </c>
      <c r="CK111">
        <v>0</v>
      </c>
      <c r="CL111">
        <v>4.1666666666666661</v>
      </c>
      <c r="CM111">
        <v>41.666666666666671</v>
      </c>
      <c r="CN111">
        <v>0</v>
      </c>
      <c r="CO111">
        <v>0</v>
      </c>
      <c r="CP111">
        <v>0</v>
      </c>
      <c r="CQ111">
        <v>95.833333333333343</v>
      </c>
      <c r="CR111">
        <v>0</v>
      </c>
      <c r="CS111">
        <v>0</v>
      </c>
      <c r="CT111">
        <v>1</v>
      </c>
      <c r="CU111">
        <v>99</v>
      </c>
    </row>
    <row r="112" spans="1:99" x14ac:dyDescent="0.2">
      <c r="A112">
        <v>153</v>
      </c>
      <c r="B112">
        <v>105</v>
      </c>
      <c r="C112">
        <v>1866.5790999999981</v>
      </c>
      <c r="D112" s="3">
        <v>20</v>
      </c>
      <c r="E112">
        <v>2.5</v>
      </c>
      <c r="F112">
        <v>0</v>
      </c>
      <c r="G112">
        <v>0</v>
      </c>
      <c r="H112">
        <v>5</v>
      </c>
      <c r="I112">
        <v>2.5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7.5</v>
      </c>
      <c r="V112">
        <v>7.5</v>
      </c>
      <c r="W112">
        <v>0</v>
      </c>
      <c r="X112">
        <v>0</v>
      </c>
      <c r="Y112">
        <v>0</v>
      </c>
      <c r="Z112">
        <v>27.5</v>
      </c>
      <c r="AA112">
        <v>2.5</v>
      </c>
      <c r="AB112">
        <v>30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245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15</v>
      </c>
      <c r="AT112">
        <v>287.5</v>
      </c>
      <c r="AU112">
        <v>7.5</v>
      </c>
      <c r="AV112">
        <v>0</v>
      </c>
      <c r="AW112">
        <v>7.5</v>
      </c>
      <c r="AX112">
        <v>415</v>
      </c>
      <c r="AY112">
        <v>0</v>
      </c>
      <c r="AZ112">
        <v>0</v>
      </c>
      <c r="BA112">
        <v>2.5</v>
      </c>
      <c r="BB112">
        <v>0</v>
      </c>
      <c r="BC112">
        <v>0</v>
      </c>
      <c r="BD112">
        <v>0</v>
      </c>
      <c r="BE112">
        <v>0</v>
      </c>
      <c r="BF112">
        <v>425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25</v>
      </c>
      <c r="CF112">
        <v>17.5</v>
      </c>
      <c r="CG112">
        <v>0</v>
      </c>
      <c r="CH112">
        <v>17.5</v>
      </c>
      <c r="CI112" s="2">
        <v>42.5</v>
      </c>
      <c r="CJ112">
        <v>0</v>
      </c>
      <c r="CK112">
        <v>0</v>
      </c>
      <c r="CL112">
        <v>0</v>
      </c>
      <c r="CM112">
        <v>75</v>
      </c>
      <c r="CN112">
        <v>0</v>
      </c>
      <c r="CO112">
        <v>0</v>
      </c>
      <c r="CP112">
        <v>0</v>
      </c>
      <c r="CQ112">
        <v>117.5</v>
      </c>
      <c r="CR112">
        <v>0</v>
      </c>
      <c r="CS112">
        <v>0</v>
      </c>
      <c r="CT112">
        <v>1</v>
      </c>
      <c r="CU112">
        <v>105</v>
      </c>
    </row>
    <row r="113" spans="1:99" x14ac:dyDescent="0.2">
      <c r="A113" s="1" t="s">
        <v>5</v>
      </c>
      <c r="D113" s="3"/>
      <c r="CI113" s="2"/>
    </row>
    <row r="114" spans="1:99" x14ac:dyDescent="0.2">
      <c r="A114">
        <v>86</v>
      </c>
      <c r="B114" t="s">
        <v>109</v>
      </c>
      <c r="C114">
        <v>879.5</v>
      </c>
      <c r="D114" s="3">
        <v>30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1.6666666666666667</v>
      </c>
      <c r="V114">
        <v>1.6666666666666667</v>
      </c>
      <c r="W114">
        <v>0</v>
      </c>
      <c r="X114">
        <v>1.6666666666666667</v>
      </c>
      <c r="Y114">
        <v>0</v>
      </c>
      <c r="Z114">
        <v>1.6666666666666667</v>
      </c>
      <c r="AA114">
        <v>1.6666666666666667</v>
      </c>
      <c r="AB114">
        <v>3.3333333333333335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46.666666666666664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1.6666666666666667</v>
      </c>
      <c r="AT114">
        <v>5</v>
      </c>
      <c r="AU114">
        <v>3.3333333333333335</v>
      </c>
      <c r="AV114">
        <v>0</v>
      </c>
      <c r="AW114">
        <v>1.6666666666666667</v>
      </c>
      <c r="AX114">
        <v>16.666666666666664</v>
      </c>
      <c r="AY114">
        <v>0</v>
      </c>
      <c r="AZ114">
        <v>3.3333333333333335</v>
      </c>
      <c r="BA114">
        <v>15</v>
      </c>
      <c r="BB114">
        <v>0</v>
      </c>
      <c r="BC114">
        <v>0</v>
      </c>
      <c r="BD114">
        <v>0</v>
      </c>
      <c r="BE114">
        <v>0</v>
      </c>
      <c r="BF114">
        <v>36.666666666666664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15</v>
      </c>
      <c r="CF114">
        <v>3.3333333333333335</v>
      </c>
      <c r="CG114">
        <v>0</v>
      </c>
      <c r="CH114">
        <v>3.3333333333333335</v>
      </c>
      <c r="CI114" s="2">
        <v>18.333333333333332</v>
      </c>
      <c r="CJ114">
        <v>0</v>
      </c>
      <c r="CK114">
        <v>0</v>
      </c>
      <c r="CL114">
        <v>1.6666666666666667</v>
      </c>
      <c r="CM114">
        <v>0</v>
      </c>
      <c r="CN114">
        <v>0</v>
      </c>
      <c r="CO114">
        <v>0</v>
      </c>
      <c r="CP114">
        <v>0</v>
      </c>
      <c r="CQ114">
        <v>20</v>
      </c>
      <c r="CR114">
        <v>0</v>
      </c>
      <c r="CS114">
        <v>0</v>
      </c>
      <c r="CT114">
        <v>1</v>
      </c>
      <c r="CU114" t="s">
        <v>109</v>
      </c>
    </row>
    <row r="115" spans="1:99" x14ac:dyDescent="0.2">
      <c r="A115">
        <v>91</v>
      </c>
      <c r="B115" t="s">
        <v>110</v>
      </c>
      <c r="C115">
        <v>947.77499999999998</v>
      </c>
      <c r="D115" s="3">
        <v>20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5</v>
      </c>
      <c r="T115">
        <v>0</v>
      </c>
      <c r="U115">
        <v>0</v>
      </c>
      <c r="V115">
        <v>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67.5</v>
      </c>
      <c r="AI115">
        <v>0</v>
      </c>
      <c r="AJ115">
        <v>0</v>
      </c>
      <c r="AK115">
        <v>0</v>
      </c>
      <c r="AL115">
        <v>0</v>
      </c>
      <c r="AM115">
        <v>5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12.5</v>
      </c>
      <c r="AU115">
        <v>0</v>
      </c>
      <c r="AV115">
        <v>0</v>
      </c>
      <c r="AW115">
        <v>2.5</v>
      </c>
      <c r="AX115">
        <v>20</v>
      </c>
      <c r="AY115">
        <v>0</v>
      </c>
      <c r="AZ115">
        <v>0</v>
      </c>
      <c r="BA115">
        <v>2.5</v>
      </c>
      <c r="BB115">
        <v>0</v>
      </c>
      <c r="BC115">
        <v>0</v>
      </c>
      <c r="BD115">
        <v>0</v>
      </c>
      <c r="BE115">
        <v>0</v>
      </c>
      <c r="BF115">
        <v>25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7.5</v>
      </c>
      <c r="CF115">
        <v>0</v>
      </c>
      <c r="CG115">
        <v>0</v>
      </c>
      <c r="CH115">
        <v>7.5</v>
      </c>
      <c r="CI115" s="2">
        <v>7.5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2.5</v>
      </c>
      <c r="CQ115">
        <v>10</v>
      </c>
      <c r="CR115">
        <v>0</v>
      </c>
      <c r="CS115">
        <v>0</v>
      </c>
      <c r="CT115">
        <v>1</v>
      </c>
      <c r="CU115" t="s">
        <v>110</v>
      </c>
    </row>
    <row r="116" spans="1:99" x14ac:dyDescent="0.2">
      <c r="A116">
        <v>159</v>
      </c>
      <c r="B116" t="s">
        <v>111</v>
      </c>
      <c r="C116">
        <v>1970.8975900000021</v>
      </c>
      <c r="D116" s="3">
        <v>20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2.5</v>
      </c>
      <c r="V116">
        <v>2.5</v>
      </c>
      <c r="W116">
        <v>0</v>
      </c>
      <c r="X116">
        <v>2.5</v>
      </c>
      <c r="Y116">
        <v>0</v>
      </c>
      <c r="Z116">
        <v>22.5</v>
      </c>
      <c r="AA116">
        <v>2.5</v>
      </c>
      <c r="AB116">
        <v>25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182.5</v>
      </c>
      <c r="AI116">
        <v>0</v>
      </c>
      <c r="AJ116">
        <v>0</v>
      </c>
      <c r="AK116">
        <v>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20</v>
      </c>
      <c r="AT116">
        <v>190</v>
      </c>
      <c r="AU116">
        <v>0</v>
      </c>
      <c r="AV116">
        <v>0</v>
      </c>
      <c r="AW116">
        <v>2.5</v>
      </c>
      <c r="AX116">
        <v>77.5</v>
      </c>
      <c r="AY116">
        <v>0</v>
      </c>
      <c r="AZ116">
        <v>0</v>
      </c>
      <c r="BA116">
        <v>2.5</v>
      </c>
      <c r="BB116">
        <v>2.5</v>
      </c>
      <c r="BC116">
        <v>0</v>
      </c>
      <c r="BD116">
        <v>0</v>
      </c>
      <c r="BE116">
        <v>0</v>
      </c>
      <c r="BF116">
        <v>85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2.5</v>
      </c>
      <c r="CF116">
        <v>0</v>
      </c>
      <c r="CG116">
        <v>0</v>
      </c>
      <c r="CH116">
        <v>0</v>
      </c>
      <c r="CI116" s="2">
        <v>2.5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2.5</v>
      </c>
      <c r="CR116">
        <v>0</v>
      </c>
      <c r="CS116">
        <v>0</v>
      </c>
      <c r="CT116">
        <v>1</v>
      </c>
      <c r="CU116" t="s">
        <v>111</v>
      </c>
    </row>
    <row r="117" spans="1:99" x14ac:dyDescent="0.2">
      <c r="A117">
        <v>164</v>
      </c>
      <c r="B117" t="s">
        <v>112</v>
      </c>
      <c r="C117">
        <v>2039.423</v>
      </c>
      <c r="D117" s="3">
        <v>20</v>
      </c>
      <c r="E117">
        <v>0</v>
      </c>
      <c r="F117">
        <v>5</v>
      </c>
      <c r="G117">
        <v>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2.5</v>
      </c>
      <c r="T117">
        <v>2.5</v>
      </c>
      <c r="U117">
        <v>5</v>
      </c>
      <c r="V117">
        <v>10</v>
      </c>
      <c r="W117">
        <v>0</v>
      </c>
      <c r="X117">
        <v>5</v>
      </c>
      <c r="Y117">
        <v>0</v>
      </c>
      <c r="Z117">
        <v>35</v>
      </c>
      <c r="AA117">
        <v>7.5</v>
      </c>
      <c r="AB117">
        <v>42.5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95</v>
      </c>
      <c r="AI117">
        <v>0</v>
      </c>
      <c r="AJ117">
        <v>0</v>
      </c>
      <c r="AK117">
        <v>2.5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7.5</v>
      </c>
      <c r="AT117">
        <v>172.5</v>
      </c>
      <c r="AU117">
        <v>2.5</v>
      </c>
      <c r="AV117">
        <v>0</v>
      </c>
      <c r="AW117">
        <v>2.5</v>
      </c>
      <c r="AX117">
        <v>82.5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5</v>
      </c>
      <c r="BE117">
        <v>0</v>
      </c>
      <c r="BF117">
        <v>90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2.5</v>
      </c>
      <c r="CF117">
        <v>7.5</v>
      </c>
      <c r="CG117">
        <v>5</v>
      </c>
      <c r="CH117">
        <v>27.5</v>
      </c>
      <c r="CI117" s="2">
        <v>30</v>
      </c>
      <c r="CJ117">
        <v>0</v>
      </c>
      <c r="CK117">
        <v>5</v>
      </c>
      <c r="CL117">
        <v>2.5</v>
      </c>
      <c r="CM117">
        <v>0</v>
      </c>
      <c r="CN117">
        <v>0</v>
      </c>
      <c r="CO117">
        <v>2.5</v>
      </c>
      <c r="CP117">
        <v>0</v>
      </c>
      <c r="CQ117">
        <v>40</v>
      </c>
      <c r="CR117">
        <v>0</v>
      </c>
      <c r="CS117">
        <v>0</v>
      </c>
      <c r="CT117">
        <v>1</v>
      </c>
      <c r="CU117" t="s">
        <v>112</v>
      </c>
    </row>
    <row r="118" spans="1:99" x14ac:dyDescent="0.2">
      <c r="A118">
        <v>169</v>
      </c>
      <c r="B118" t="s">
        <v>113</v>
      </c>
      <c r="C118">
        <v>2107.9488900000015</v>
      </c>
      <c r="D118" s="3">
        <v>15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16.666666666666664</v>
      </c>
      <c r="AA118">
        <v>0</v>
      </c>
      <c r="AB118">
        <v>16.666666666666664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80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3.3333333333333335</v>
      </c>
      <c r="AT118">
        <v>50</v>
      </c>
      <c r="AU118">
        <v>0</v>
      </c>
      <c r="AV118">
        <v>0</v>
      </c>
      <c r="AW118">
        <v>3.3333333333333335</v>
      </c>
      <c r="AX118">
        <v>153.33333333333334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156.66666666666666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103.33333333333334</v>
      </c>
      <c r="CI118" s="2">
        <v>0</v>
      </c>
      <c r="CJ118">
        <v>0</v>
      </c>
      <c r="CK118">
        <v>0</v>
      </c>
      <c r="CL118">
        <v>0</v>
      </c>
      <c r="CM118">
        <v>23.333333333333332</v>
      </c>
      <c r="CN118">
        <v>0</v>
      </c>
      <c r="CO118">
        <v>0</v>
      </c>
      <c r="CP118">
        <v>0</v>
      </c>
      <c r="CQ118">
        <v>23.333333333333332</v>
      </c>
      <c r="CR118">
        <v>0</v>
      </c>
      <c r="CS118">
        <v>0</v>
      </c>
      <c r="CT118">
        <v>1</v>
      </c>
      <c r="CU118" t="s">
        <v>113</v>
      </c>
    </row>
    <row r="119" spans="1:99" x14ac:dyDescent="0.2">
      <c r="A119">
        <v>173</v>
      </c>
      <c r="B119" t="s">
        <v>114</v>
      </c>
      <c r="C119">
        <v>2040.175</v>
      </c>
      <c r="D119" s="3">
        <v>20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20</v>
      </c>
      <c r="AA119">
        <v>0</v>
      </c>
      <c r="AB119">
        <v>20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135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10</v>
      </c>
      <c r="AT119">
        <v>260</v>
      </c>
      <c r="AU119">
        <v>0</v>
      </c>
      <c r="AV119">
        <v>0</v>
      </c>
      <c r="AW119">
        <v>2.5</v>
      </c>
      <c r="AX119">
        <v>215</v>
      </c>
      <c r="AY119">
        <v>0</v>
      </c>
      <c r="AZ119">
        <v>45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262.5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72.5</v>
      </c>
      <c r="CI119" s="2">
        <v>0</v>
      </c>
      <c r="CJ119">
        <v>17.5</v>
      </c>
      <c r="CK119">
        <v>0</v>
      </c>
      <c r="CL119">
        <v>0</v>
      </c>
      <c r="CM119">
        <v>7.5</v>
      </c>
      <c r="CN119">
        <v>0</v>
      </c>
      <c r="CO119">
        <v>0</v>
      </c>
      <c r="CP119">
        <v>0</v>
      </c>
      <c r="CQ119">
        <v>25</v>
      </c>
      <c r="CR119">
        <v>0</v>
      </c>
      <c r="CS119">
        <v>0</v>
      </c>
      <c r="CT119">
        <v>1</v>
      </c>
      <c r="CU119" t="s">
        <v>114</v>
      </c>
    </row>
    <row r="120" spans="1:99" x14ac:dyDescent="0.2">
      <c r="A120">
        <v>179.5</v>
      </c>
      <c r="B120" t="s">
        <v>115</v>
      </c>
      <c r="C120">
        <v>2245</v>
      </c>
      <c r="D120" s="3">
        <v>20</v>
      </c>
      <c r="E120">
        <v>4</v>
      </c>
      <c r="F120">
        <v>4</v>
      </c>
      <c r="G120">
        <v>0</v>
      </c>
      <c r="H120">
        <v>12</v>
      </c>
      <c r="I120">
        <v>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4</v>
      </c>
      <c r="V120">
        <v>4</v>
      </c>
      <c r="W120">
        <v>0</v>
      </c>
      <c r="X120">
        <v>0</v>
      </c>
      <c r="Y120">
        <v>0</v>
      </c>
      <c r="Z120">
        <v>72</v>
      </c>
      <c r="AA120">
        <v>8</v>
      </c>
      <c r="AB120">
        <v>80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740</v>
      </c>
      <c r="AI120">
        <v>4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24</v>
      </c>
      <c r="AT120">
        <v>92</v>
      </c>
      <c r="AU120">
        <v>4</v>
      </c>
      <c r="AV120">
        <v>0</v>
      </c>
      <c r="AW120">
        <v>4</v>
      </c>
      <c r="AX120">
        <v>480</v>
      </c>
      <c r="AY120">
        <v>0</v>
      </c>
      <c r="AZ120">
        <v>0</v>
      </c>
      <c r="BA120">
        <v>20</v>
      </c>
      <c r="BB120">
        <v>0</v>
      </c>
      <c r="BC120">
        <v>4</v>
      </c>
      <c r="BD120">
        <v>0</v>
      </c>
      <c r="BE120">
        <v>0</v>
      </c>
      <c r="BF120">
        <v>508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140</v>
      </c>
      <c r="CF120">
        <v>28</v>
      </c>
      <c r="CG120">
        <v>4</v>
      </c>
      <c r="CH120">
        <v>84</v>
      </c>
      <c r="CI120" s="2">
        <v>168</v>
      </c>
      <c r="CJ120">
        <v>12</v>
      </c>
      <c r="CK120">
        <v>0</v>
      </c>
      <c r="CL120">
        <v>4</v>
      </c>
      <c r="CM120">
        <v>4</v>
      </c>
      <c r="CN120">
        <v>0</v>
      </c>
      <c r="CO120">
        <v>4</v>
      </c>
      <c r="CP120">
        <v>4</v>
      </c>
      <c r="CQ120">
        <v>196</v>
      </c>
      <c r="CR120">
        <v>8</v>
      </c>
      <c r="CS120">
        <v>0</v>
      </c>
      <c r="CT120">
        <v>1</v>
      </c>
      <c r="CU120" t="s">
        <v>115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"/>
  <sheetViews>
    <sheetView workbookViewId="0"/>
  </sheetViews>
  <sheetFormatPr defaultRowHeight="12.75" x14ac:dyDescent="0.2"/>
  <cols>
    <col min="9" max="9" width="15.7109375" customWidth="1"/>
  </cols>
  <sheetData>
    <row r="1" spans="1:10" x14ac:dyDescent="0.2">
      <c r="A1" s="6" t="s">
        <v>169</v>
      </c>
      <c r="B1" s="6" t="s">
        <v>0</v>
      </c>
      <c r="C1" s="6" t="s">
        <v>170</v>
      </c>
      <c r="D1" s="6" t="s">
        <v>171</v>
      </c>
      <c r="E1" s="6" t="s">
        <v>172</v>
      </c>
      <c r="F1" s="5" t="s">
        <v>168</v>
      </c>
      <c r="G1" s="5" t="s">
        <v>173</v>
      </c>
      <c r="H1" s="5" t="s">
        <v>174</v>
      </c>
      <c r="I1" s="5" t="s">
        <v>175</v>
      </c>
      <c r="J1" s="5" t="s">
        <v>176</v>
      </c>
    </row>
    <row r="2" spans="1:10" x14ac:dyDescent="0.2">
      <c r="A2" t="s">
        <v>1</v>
      </c>
      <c r="B2" t="s">
        <v>192</v>
      </c>
      <c r="C2" s="9">
        <v>4</v>
      </c>
      <c r="D2">
        <v>250</v>
      </c>
      <c r="E2">
        <v>21</v>
      </c>
      <c r="F2">
        <v>159</v>
      </c>
      <c r="G2">
        <v>2126</v>
      </c>
      <c r="H2">
        <v>2137</v>
      </c>
      <c r="I2">
        <f t="shared" ref="I2:I41" si="0">(F2*62712)/E2</f>
        <v>474819.42857142858</v>
      </c>
      <c r="J2" s="2">
        <f t="shared" ref="J2:J41" si="1">I2/(H2-G2)</f>
        <v>43165.402597402601</v>
      </c>
    </row>
    <row r="3" spans="1:10" x14ac:dyDescent="0.2">
      <c r="A3" t="s">
        <v>1</v>
      </c>
      <c r="B3" t="s">
        <v>192</v>
      </c>
      <c r="C3" t="s">
        <v>177</v>
      </c>
      <c r="D3">
        <v>250</v>
      </c>
      <c r="E3">
        <v>15</v>
      </c>
      <c r="F3">
        <v>109</v>
      </c>
      <c r="G3">
        <v>2237</v>
      </c>
      <c r="H3">
        <v>2248</v>
      </c>
      <c r="I3">
        <f t="shared" si="0"/>
        <v>455707.2</v>
      </c>
      <c r="J3" s="2">
        <f t="shared" si="1"/>
        <v>41427.927272727276</v>
      </c>
    </row>
    <row r="4" spans="1:10" x14ac:dyDescent="0.2">
      <c r="A4" t="s">
        <v>1</v>
      </c>
      <c r="B4" t="s">
        <v>192</v>
      </c>
      <c r="C4" t="s">
        <v>178</v>
      </c>
      <c r="D4">
        <v>285</v>
      </c>
      <c r="E4">
        <v>32</v>
      </c>
      <c r="F4">
        <v>244</v>
      </c>
      <c r="G4">
        <v>2351</v>
      </c>
      <c r="H4">
        <v>2362</v>
      </c>
      <c r="I4">
        <f t="shared" si="0"/>
        <v>478179</v>
      </c>
      <c r="J4" s="2">
        <f t="shared" si="1"/>
        <v>43470.818181818184</v>
      </c>
    </row>
    <row r="5" spans="1:10" x14ac:dyDescent="0.2">
      <c r="A5" t="s">
        <v>1</v>
      </c>
      <c r="B5" t="s">
        <v>192</v>
      </c>
      <c r="C5" t="s">
        <v>179</v>
      </c>
      <c r="D5">
        <v>300</v>
      </c>
      <c r="E5">
        <v>27</v>
      </c>
      <c r="F5">
        <v>196</v>
      </c>
      <c r="G5">
        <v>2468</v>
      </c>
      <c r="H5">
        <v>2480</v>
      </c>
      <c r="I5">
        <f t="shared" si="0"/>
        <v>455242.66666666669</v>
      </c>
      <c r="J5" s="2">
        <f t="shared" si="1"/>
        <v>37936.888888888891</v>
      </c>
    </row>
    <row r="6" spans="1:10" x14ac:dyDescent="0.2">
      <c r="A6" t="s">
        <v>1</v>
      </c>
      <c r="B6" t="s">
        <v>192</v>
      </c>
      <c r="C6" t="s">
        <v>180</v>
      </c>
      <c r="D6">
        <v>273</v>
      </c>
      <c r="E6">
        <v>22</v>
      </c>
      <c r="F6">
        <v>87</v>
      </c>
      <c r="G6">
        <v>2588</v>
      </c>
      <c r="H6">
        <v>2600</v>
      </c>
      <c r="I6">
        <f t="shared" si="0"/>
        <v>247997.45454545456</v>
      </c>
      <c r="J6" s="2">
        <f t="shared" si="1"/>
        <v>20666.454545454548</v>
      </c>
    </row>
    <row r="7" spans="1:10" x14ac:dyDescent="0.2">
      <c r="A7" t="s">
        <v>1</v>
      </c>
      <c r="B7" t="s">
        <v>192</v>
      </c>
      <c r="C7" t="s">
        <v>181</v>
      </c>
      <c r="D7">
        <v>325</v>
      </c>
      <c r="E7">
        <v>33</v>
      </c>
      <c r="F7">
        <v>199</v>
      </c>
      <c r="G7">
        <v>2712</v>
      </c>
      <c r="H7">
        <v>2724</v>
      </c>
      <c r="I7">
        <f t="shared" si="0"/>
        <v>378172.36363636365</v>
      </c>
      <c r="J7" s="2">
        <f t="shared" si="1"/>
        <v>31514.363636363636</v>
      </c>
    </row>
    <row r="8" spans="1:10" x14ac:dyDescent="0.2">
      <c r="A8" t="s">
        <v>1</v>
      </c>
      <c r="B8" t="s">
        <v>192</v>
      </c>
      <c r="C8" t="s">
        <v>193</v>
      </c>
      <c r="D8">
        <v>251</v>
      </c>
      <c r="E8">
        <v>22</v>
      </c>
      <c r="F8">
        <v>127</v>
      </c>
      <c r="G8">
        <v>2838</v>
      </c>
      <c r="H8">
        <v>2851</v>
      </c>
      <c r="I8">
        <f t="shared" si="0"/>
        <v>362019.27272727271</v>
      </c>
      <c r="J8" s="2">
        <f t="shared" si="1"/>
        <v>27847.63636363636</v>
      </c>
    </row>
    <row r="9" spans="1:10" x14ac:dyDescent="0.2">
      <c r="A9" t="s">
        <v>1</v>
      </c>
      <c r="B9" t="s">
        <v>192</v>
      </c>
      <c r="C9" t="s">
        <v>194</v>
      </c>
      <c r="D9">
        <v>315</v>
      </c>
      <c r="E9">
        <v>20</v>
      </c>
      <c r="F9">
        <v>181</v>
      </c>
      <c r="G9">
        <v>2968</v>
      </c>
      <c r="H9">
        <v>2982</v>
      </c>
      <c r="I9">
        <f t="shared" si="0"/>
        <v>567543.6</v>
      </c>
      <c r="J9" s="2">
        <f t="shared" si="1"/>
        <v>40538.828571428567</v>
      </c>
    </row>
    <row r="10" spans="1:10" x14ac:dyDescent="0.2">
      <c r="A10" t="s">
        <v>1</v>
      </c>
      <c r="B10" t="s">
        <v>192</v>
      </c>
      <c r="C10" t="s">
        <v>195</v>
      </c>
      <c r="D10">
        <v>323</v>
      </c>
      <c r="E10">
        <v>22</v>
      </c>
      <c r="F10">
        <v>163</v>
      </c>
      <c r="G10">
        <v>3102</v>
      </c>
      <c r="H10">
        <v>3115</v>
      </c>
      <c r="I10">
        <f t="shared" si="0"/>
        <v>464638.90909090912</v>
      </c>
      <c r="J10" s="2">
        <f t="shared" si="1"/>
        <v>35741.454545454544</v>
      </c>
    </row>
    <row r="11" spans="1:10" x14ac:dyDescent="0.2">
      <c r="A11" t="s">
        <v>1</v>
      </c>
      <c r="B11" t="s">
        <v>192</v>
      </c>
      <c r="C11" t="s">
        <v>196</v>
      </c>
      <c r="D11">
        <v>287</v>
      </c>
      <c r="E11">
        <v>18</v>
      </c>
      <c r="F11">
        <v>143</v>
      </c>
      <c r="G11">
        <v>3238</v>
      </c>
      <c r="H11">
        <v>3252</v>
      </c>
      <c r="I11">
        <f t="shared" si="0"/>
        <v>498212</v>
      </c>
      <c r="J11" s="2">
        <f t="shared" si="1"/>
        <v>35586.571428571428</v>
      </c>
    </row>
    <row r="12" spans="1:10" x14ac:dyDescent="0.2">
      <c r="A12" t="s">
        <v>1</v>
      </c>
      <c r="B12" t="s">
        <v>197</v>
      </c>
      <c r="C12" s="9">
        <v>4</v>
      </c>
      <c r="D12">
        <v>336</v>
      </c>
      <c r="E12">
        <v>20</v>
      </c>
      <c r="F12">
        <v>108</v>
      </c>
      <c r="G12">
        <v>3378</v>
      </c>
      <c r="H12">
        <v>3392</v>
      </c>
      <c r="I12">
        <f t="shared" si="0"/>
        <v>338644.8</v>
      </c>
      <c r="J12" s="2">
        <f t="shared" si="1"/>
        <v>24188.914285714283</v>
      </c>
    </row>
    <row r="13" spans="1:10" x14ac:dyDescent="0.2">
      <c r="A13" t="s">
        <v>1</v>
      </c>
      <c r="B13" t="s">
        <v>197</v>
      </c>
      <c r="C13" t="s">
        <v>177</v>
      </c>
      <c r="D13">
        <v>305</v>
      </c>
      <c r="E13">
        <v>39</v>
      </c>
      <c r="F13">
        <v>233</v>
      </c>
      <c r="G13">
        <v>3521</v>
      </c>
      <c r="H13">
        <v>3535</v>
      </c>
      <c r="I13">
        <f t="shared" si="0"/>
        <v>374664</v>
      </c>
      <c r="J13" s="2">
        <f t="shared" si="1"/>
        <v>26761.714285714286</v>
      </c>
    </row>
    <row r="14" spans="1:10" x14ac:dyDescent="0.2">
      <c r="A14" t="s">
        <v>1</v>
      </c>
      <c r="B14" t="s">
        <v>197</v>
      </c>
      <c r="C14" t="s">
        <v>178</v>
      </c>
      <c r="D14">
        <v>306</v>
      </c>
      <c r="E14">
        <v>14</v>
      </c>
      <c r="F14">
        <v>133</v>
      </c>
      <c r="G14">
        <v>3667</v>
      </c>
      <c r="H14">
        <v>3682</v>
      </c>
      <c r="I14">
        <f t="shared" si="0"/>
        <v>595764</v>
      </c>
      <c r="J14" s="2">
        <f t="shared" si="1"/>
        <v>39717.599999999999</v>
      </c>
    </row>
    <row r="15" spans="1:10" x14ac:dyDescent="0.2">
      <c r="A15" t="s">
        <v>1</v>
      </c>
      <c r="B15" t="s">
        <v>197</v>
      </c>
      <c r="C15" t="s">
        <v>179</v>
      </c>
      <c r="D15">
        <v>308</v>
      </c>
      <c r="E15">
        <v>24</v>
      </c>
      <c r="F15">
        <v>243</v>
      </c>
      <c r="G15">
        <v>3817</v>
      </c>
      <c r="H15">
        <v>3832</v>
      </c>
      <c r="I15">
        <f t="shared" si="0"/>
        <v>634959</v>
      </c>
      <c r="J15" s="2">
        <f t="shared" si="1"/>
        <v>42330.6</v>
      </c>
    </row>
    <row r="16" spans="1:10" x14ac:dyDescent="0.2">
      <c r="A16" t="s">
        <v>1</v>
      </c>
      <c r="B16" t="s">
        <v>197</v>
      </c>
      <c r="C16" t="s">
        <v>180</v>
      </c>
      <c r="D16">
        <v>243</v>
      </c>
      <c r="E16">
        <v>37</v>
      </c>
      <c r="F16">
        <v>240</v>
      </c>
      <c r="G16">
        <v>3969</v>
      </c>
      <c r="H16">
        <v>3985</v>
      </c>
      <c r="I16">
        <f t="shared" si="0"/>
        <v>406780.54054054053</v>
      </c>
      <c r="J16" s="2">
        <f t="shared" si="1"/>
        <v>25423.783783783783</v>
      </c>
    </row>
    <row r="17" spans="1:10" x14ac:dyDescent="0.2">
      <c r="A17" t="s">
        <v>1</v>
      </c>
      <c r="B17" t="s">
        <v>197</v>
      </c>
      <c r="C17" t="s">
        <v>181</v>
      </c>
      <c r="D17">
        <v>251</v>
      </c>
      <c r="E17">
        <v>20</v>
      </c>
      <c r="F17">
        <v>124</v>
      </c>
      <c r="G17">
        <v>4125</v>
      </c>
      <c r="H17">
        <v>4141</v>
      </c>
      <c r="I17">
        <f t="shared" si="0"/>
        <v>388814.4</v>
      </c>
      <c r="J17" s="2">
        <f t="shared" si="1"/>
        <v>24300.9</v>
      </c>
    </row>
    <row r="18" spans="1:10" x14ac:dyDescent="0.2">
      <c r="A18" t="s">
        <v>1</v>
      </c>
      <c r="B18" t="s">
        <v>197</v>
      </c>
      <c r="C18" t="s">
        <v>193</v>
      </c>
      <c r="D18">
        <v>298</v>
      </c>
      <c r="E18">
        <v>17</v>
      </c>
      <c r="F18">
        <v>94</v>
      </c>
      <c r="G18">
        <v>4284</v>
      </c>
      <c r="H18">
        <v>4301</v>
      </c>
      <c r="I18">
        <f t="shared" si="0"/>
        <v>346760.4705882353</v>
      </c>
      <c r="J18" s="2">
        <f t="shared" si="1"/>
        <v>20397.674740484428</v>
      </c>
    </row>
    <row r="19" spans="1:10" x14ac:dyDescent="0.2">
      <c r="A19" t="s">
        <v>1</v>
      </c>
      <c r="B19" t="s">
        <v>197</v>
      </c>
      <c r="C19" t="s">
        <v>194</v>
      </c>
      <c r="D19">
        <v>250</v>
      </c>
      <c r="E19">
        <v>25</v>
      </c>
      <c r="F19">
        <v>124</v>
      </c>
      <c r="G19">
        <v>4447</v>
      </c>
      <c r="H19">
        <v>4463</v>
      </c>
      <c r="I19">
        <f t="shared" si="0"/>
        <v>311051.52000000002</v>
      </c>
      <c r="J19" s="2">
        <f t="shared" si="1"/>
        <v>19440.72</v>
      </c>
    </row>
    <row r="20" spans="1:10" x14ac:dyDescent="0.2">
      <c r="A20" t="s">
        <v>1</v>
      </c>
      <c r="B20" t="s">
        <v>197</v>
      </c>
      <c r="C20" t="s">
        <v>195</v>
      </c>
      <c r="D20">
        <v>291</v>
      </c>
      <c r="E20">
        <v>17</v>
      </c>
      <c r="F20">
        <v>250</v>
      </c>
      <c r="G20">
        <v>4612</v>
      </c>
      <c r="H20">
        <v>4629</v>
      </c>
      <c r="I20">
        <f t="shared" si="0"/>
        <v>922235.29411764711</v>
      </c>
      <c r="J20" s="2">
        <f t="shared" si="1"/>
        <v>54249.134948096886</v>
      </c>
    </row>
    <row r="21" spans="1:10" x14ac:dyDescent="0.2">
      <c r="A21" t="s">
        <v>1</v>
      </c>
      <c r="B21" t="s">
        <v>197</v>
      </c>
      <c r="C21" t="s">
        <v>198</v>
      </c>
      <c r="D21">
        <v>237</v>
      </c>
      <c r="E21">
        <v>23</v>
      </c>
      <c r="F21">
        <v>302</v>
      </c>
      <c r="G21">
        <v>4713</v>
      </c>
      <c r="H21">
        <v>4730</v>
      </c>
      <c r="I21">
        <f t="shared" si="0"/>
        <v>823435.82608695654</v>
      </c>
      <c r="J21" s="2">
        <f t="shared" si="1"/>
        <v>48437.401534526856</v>
      </c>
    </row>
    <row r="22" spans="1:10" x14ac:dyDescent="0.2">
      <c r="A22" t="s">
        <v>1</v>
      </c>
      <c r="B22" t="s">
        <v>199</v>
      </c>
      <c r="C22">
        <v>4</v>
      </c>
      <c r="D22">
        <v>267</v>
      </c>
      <c r="E22">
        <v>19</v>
      </c>
      <c r="F22">
        <v>96</v>
      </c>
      <c r="G22">
        <v>4954</v>
      </c>
      <c r="H22">
        <v>4971</v>
      </c>
      <c r="I22">
        <f t="shared" si="0"/>
        <v>316860.63157894736</v>
      </c>
      <c r="J22" s="2">
        <f t="shared" si="1"/>
        <v>18638.860681114551</v>
      </c>
    </row>
    <row r="23" spans="1:10" x14ac:dyDescent="0.2">
      <c r="A23" t="s">
        <v>1</v>
      </c>
      <c r="B23" t="s">
        <v>199</v>
      </c>
      <c r="C23" t="s">
        <v>177</v>
      </c>
      <c r="D23">
        <v>250</v>
      </c>
      <c r="E23">
        <v>24</v>
      </c>
      <c r="F23">
        <v>178</v>
      </c>
      <c r="G23">
        <v>5129</v>
      </c>
      <c r="H23">
        <v>5147</v>
      </c>
      <c r="I23">
        <f t="shared" si="0"/>
        <v>465114</v>
      </c>
      <c r="J23" s="2">
        <f t="shared" si="1"/>
        <v>25839.666666666668</v>
      </c>
    </row>
    <row r="24" spans="1:10" x14ac:dyDescent="0.2">
      <c r="A24" t="s">
        <v>1</v>
      </c>
      <c r="B24" t="s">
        <v>199</v>
      </c>
      <c r="C24" t="s">
        <v>178</v>
      </c>
      <c r="D24">
        <v>250</v>
      </c>
      <c r="E24">
        <v>23</v>
      </c>
      <c r="F24">
        <v>157</v>
      </c>
      <c r="G24">
        <v>5308</v>
      </c>
      <c r="H24">
        <v>5326</v>
      </c>
      <c r="I24">
        <f t="shared" si="0"/>
        <v>428077.5652173913</v>
      </c>
      <c r="J24" s="2">
        <f t="shared" si="1"/>
        <v>23782.08695652174</v>
      </c>
    </row>
    <row r="25" spans="1:10" x14ac:dyDescent="0.2">
      <c r="A25" t="s">
        <v>1</v>
      </c>
      <c r="B25" t="s">
        <v>199</v>
      </c>
      <c r="C25" t="s">
        <v>179</v>
      </c>
      <c r="D25">
        <v>272</v>
      </c>
      <c r="E25">
        <v>10</v>
      </c>
      <c r="F25">
        <v>89</v>
      </c>
      <c r="G25">
        <v>5489</v>
      </c>
      <c r="H25">
        <v>5508</v>
      </c>
      <c r="I25">
        <f t="shared" si="0"/>
        <v>558136.80000000005</v>
      </c>
      <c r="J25" s="2">
        <f t="shared" si="1"/>
        <v>29375.621052631581</v>
      </c>
    </row>
    <row r="26" spans="1:10" x14ac:dyDescent="0.2">
      <c r="A26" t="s">
        <v>1</v>
      </c>
      <c r="B26" t="s">
        <v>199</v>
      </c>
      <c r="C26" t="s">
        <v>180</v>
      </c>
      <c r="D26">
        <v>250</v>
      </c>
      <c r="E26">
        <v>14</v>
      </c>
      <c r="F26">
        <v>46</v>
      </c>
      <c r="G26">
        <v>5674</v>
      </c>
      <c r="H26">
        <v>5693</v>
      </c>
      <c r="I26">
        <f t="shared" si="0"/>
        <v>206053.71428571429</v>
      </c>
      <c r="J26" s="2">
        <f t="shared" si="1"/>
        <v>10844.932330827069</v>
      </c>
    </row>
    <row r="27" spans="1:10" x14ac:dyDescent="0.2">
      <c r="A27" t="s">
        <v>1</v>
      </c>
      <c r="B27" t="s">
        <v>199</v>
      </c>
      <c r="C27" t="s">
        <v>181</v>
      </c>
      <c r="D27">
        <v>322</v>
      </c>
      <c r="E27">
        <v>27</v>
      </c>
      <c r="F27">
        <v>110</v>
      </c>
      <c r="G27">
        <v>5863</v>
      </c>
      <c r="H27">
        <v>5882</v>
      </c>
      <c r="I27">
        <f t="shared" si="0"/>
        <v>255493.33333333334</v>
      </c>
      <c r="J27" s="2">
        <f t="shared" si="1"/>
        <v>13447.017543859649</v>
      </c>
    </row>
    <row r="28" spans="1:10" x14ac:dyDescent="0.2">
      <c r="A28" t="s">
        <v>1</v>
      </c>
      <c r="B28" t="s">
        <v>199</v>
      </c>
      <c r="C28" t="s">
        <v>193</v>
      </c>
      <c r="D28">
        <v>250.5</v>
      </c>
      <c r="E28">
        <v>17</v>
      </c>
      <c r="F28">
        <v>84</v>
      </c>
      <c r="G28">
        <v>6054</v>
      </c>
      <c r="H28">
        <v>6074</v>
      </c>
      <c r="I28">
        <f t="shared" si="0"/>
        <v>309871.0588235294</v>
      </c>
      <c r="J28" s="2">
        <f t="shared" si="1"/>
        <v>15493.552941176469</v>
      </c>
    </row>
    <row r="29" spans="1:10" x14ac:dyDescent="0.2">
      <c r="A29" t="s">
        <v>1</v>
      </c>
      <c r="B29" t="s">
        <v>199</v>
      </c>
      <c r="C29" t="s">
        <v>194</v>
      </c>
      <c r="D29">
        <v>282</v>
      </c>
      <c r="E29">
        <v>11</v>
      </c>
      <c r="F29">
        <v>43</v>
      </c>
      <c r="G29">
        <v>6249</v>
      </c>
      <c r="H29">
        <v>6269</v>
      </c>
      <c r="I29">
        <f t="shared" si="0"/>
        <v>245146.90909090909</v>
      </c>
      <c r="J29" s="2">
        <f t="shared" si="1"/>
        <v>12257.345454545455</v>
      </c>
    </row>
    <row r="30" spans="1:10" x14ac:dyDescent="0.2">
      <c r="A30" t="s">
        <v>1</v>
      </c>
      <c r="B30" t="s">
        <v>199</v>
      </c>
      <c r="C30" t="s">
        <v>195</v>
      </c>
      <c r="D30">
        <v>249.5</v>
      </c>
      <c r="E30">
        <v>10</v>
      </c>
      <c r="F30">
        <v>63</v>
      </c>
      <c r="G30">
        <v>6447</v>
      </c>
      <c r="H30">
        <v>6467</v>
      </c>
      <c r="I30">
        <f t="shared" si="0"/>
        <v>395085.6</v>
      </c>
      <c r="J30" s="2">
        <f t="shared" si="1"/>
        <v>19754.28</v>
      </c>
    </row>
    <row r="31" spans="1:10" x14ac:dyDescent="0.2">
      <c r="A31" t="s">
        <v>1</v>
      </c>
      <c r="B31" t="s">
        <v>199</v>
      </c>
      <c r="C31" t="s">
        <v>196</v>
      </c>
      <c r="D31">
        <v>283</v>
      </c>
      <c r="E31">
        <v>14</v>
      </c>
      <c r="F31">
        <v>109</v>
      </c>
      <c r="G31">
        <v>6649</v>
      </c>
      <c r="H31">
        <v>6669</v>
      </c>
      <c r="I31">
        <f t="shared" si="0"/>
        <v>488257.71428571426</v>
      </c>
      <c r="J31" s="2">
        <f t="shared" si="1"/>
        <v>24412.885714285712</v>
      </c>
    </row>
    <row r="32" spans="1:10" x14ac:dyDescent="0.2">
      <c r="A32" t="s">
        <v>1</v>
      </c>
      <c r="B32" t="s">
        <v>200</v>
      </c>
      <c r="C32" s="9">
        <v>5</v>
      </c>
      <c r="D32">
        <v>250</v>
      </c>
      <c r="E32">
        <v>5</v>
      </c>
      <c r="F32">
        <v>26</v>
      </c>
      <c r="G32">
        <v>6874</v>
      </c>
      <c r="H32">
        <v>6895</v>
      </c>
      <c r="I32">
        <f t="shared" si="0"/>
        <v>326102.40000000002</v>
      </c>
      <c r="J32" s="2">
        <f t="shared" si="1"/>
        <v>15528.685714285715</v>
      </c>
    </row>
    <row r="33" spans="1:10" x14ac:dyDescent="0.2">
      <c r="A33" t="s">
        <v>1</v>
      </c>
      <c r="B33" t="s">
        <v>200</v>
      </c>
      <c r="C33" t="s">
        <v>182</v>
      </c>
      <c r="D33">
        <v>250</v>
      </c>
      <c r="E33">
        <v>16</v>
      </c>
      <c r="F33">
        <v>54</v>
      </c>
      <c r="G33">
        <v>7082</v>
      </c>
      <c r="H33">
        <v>7103</v>
      </c>
      <c r="I33">
        <f t="shared" si="0"/>
        <v>211653</v>
      </c>
      <c r="J33" s="2">
        <f t="shared" si="1"/>
        <v>10078.714285714286</v>
      </c>
    </row>
    <row r="34" spans="1:10" x14ac:dyDescent="0.2">
      <c r="A34" t="s">
        <v>1</v>
      </c>
      <c r="B34" t="s">
        <v>200</v>
      </c>
      <c r="C34" t="s">
        <v>183</v>
      </c>
      <c r="D34">
        <v>250.5</v>
      </c>
      <c r="E34">
        <v>14</v>
      </c>
      <c r="F34">
        <v>56</v>
      </c>
      <c r="G34">
        <v>7293</v>
      </c>
      <c r="H34">
        <v>7315</v>
      </c>
      <c r="I34">
        <f t="shared" si="0"/>
        <v>250848</v>
      </c>
      <c r="J34" s="2">
        <f t="shared" si="1"/>
        <v>11402.181818181818</v>
      </c>
    </row>
    <row r="35" spans="1:10" x14ac:dyDescent="0.2">
      <c r="A35" t="s">
        <v>1</v>
      </c>
      <c r="B35" t="s">
        <v>200</v>
      </c>
      <c r="C35" t="s">
        <v>184</v>
      </c>
      <c r="D35">
        <v>250</v>
      </c>
      <c r="E35">
        <v>24</v>
      </c>
      <c r="F35">
        <v>85</v>
      </c>
      <c r="G35">
        <v>7508</v>
      </c>
      <c r="H35">
        <v>7530</v>
      </c>
      <c r="I35">
        <f t="shared" si="0"/>
        <v>222105</v>
      </c>
      <c r="J35" s="2">
        <f t="shared" si="1"/>
        <v>10095.681818181818</v>
      </c>
    </row>
    <row r="36" spans="1:10" x14ac:dyDescent="0.2">
      <c r="A36" t="s">
        <v>1</v>
      </c>
      <c r="B36" t="s">
        <v>200</v>
      </c>
      <c r="C36" t="s">
        <v>185</v>
      </c>
      <c r="D36">
        <v>250</v>
      </c>
      <c r="E36">
        <v>9</v>
      </c>
      <c r="F36">
        <v>68</v>
      </c>
      <c r="G36">
        <v>7726</v>
      </c>
      <c r="H36">
        <v>7748</v>
      </c>
      <c r="I36">
        <f t="shared" si="0"/>
        <v>473824</v>
      </c>
      <c r="J36" s="2">
        <f t="shared" si="1"/>
        <v>21537.454545454544</v>
      </c>
    </row>
    <row r="37" spans="1:10" x14ac:dyDescent="0.2">
      <c r="A37" t="s">
        <v>1</v>
      </c>
      <c r="B37" t="s">
        <v>200</v>
      </c>
      <c r="C37" t="s">
        <v>186</v>
      </c>
      <c r="D37">
        <v>250</v>
      </c>
      <c r="E37">
        <v>10</v>
      </c>
      <c r="F37">
        <v>45</v>
      </c>
      <c r="G37">
        <v>7947</v>
      </c>
      <c r="H37">
        <v>7969</v>
      </c>
      <c r="I37">
        <f t="shared" si="0"/>
        <v>282204</v>
      </c>
      <c r="J37" s="2">
        <f t="shared" si="1"/>
        <v>12827.454545454546</v>
      </c>
    </row>
    <row r="38" spans="1:10" x14ac:dyDescent="0.2">
      <c r="A38" t="s">
        <v>1</v>
      </c>
      <c r="B38" t="s">
        <v>200</v>
      </c>
      <c r="C38" t="s">
        <v>187</v>
      </c>
      <c r="D38">
        <v>250.5</v>
      </c>
      <c r="E38">
        <v>27</v>
      </c>
      <c r="F38">
        <v>126</v>
      </c>
      <c r="G38">
        <v>8171</v>
      </c>
      <c r="H38">
        <v>8194</v>
      </c>
      <c r="I38">
        <f t="shared" si="0"/>
        <v>292656</v>
      </c>
      <c r="J38" s="2">
        <f t="shared" si="1"/>
        <v>12724.173913043478</v>
      </c>
    </row>
    <row r="39" spans="1:10" x14ac:dyDescent="0.2">
      <c r="A39" t="s">
        <v>1</v>
      </c>
      <c r="B39" t="s">
        <v>200</v>
      </c>
      <c r="C39" t="s">
        <v>188</v>
      </c>
      <c r="D39">
        <v>250</v>
      </c>
      <c r="E39">
        <v>27</v>
      </c>
      <c r="F39">
        <v>43</v>
      </c>
      <c r="G39">
        <v>8399</v>
      </c>
      <c r="H39">
        <v>8422</v>
      </c>
      <c r="I39">
        <f t="shared" si="0"/>
        <v>99874.666666666672</v>
      </c>
      <c r="J39" s="2">
        <f t="shared" si="1"/>
        <v>4342.376811594203</v>
      </c>
    </row>
    <row r="40" spans="1:10" x14ac:dyDescent="0.2">
      <c r="A40" t="s">
        <v>1</v>
      </c>
      <c r="B40" t="s">
        <v>200</v>
      </c>
      <c r="C40" t="s">
        <v>189</v>
      </c>
      <c r="D40">
        <v>250.5</v>
      </c>
      <c r="E40">
        <v>12</v>
      </c>
      <c r="F40">
        <v>57</v>
      </c>
      <c r="G40">
        <v>8629</v>
      </c>
      <c r="H40">
        <v>8653</v>
      </c>
      <c r="I40">
        <f t="shared" si="0"/>
        <v>297882</v>
      </c>
      <c r="J40" s="2">
        <f t="shared" si="1"/>
        <v>12411.75</v>
      </c>
    </row>
    <row r="41" spans="1:10" x14ac:dyDescent="0.2">
      <c r="A41" t="s">
        <v>1</v>
      </c>
      <c r="B41" t="s">
        <v>200</v>
      </c>
      <c r="C41" t="s">
        <v>190</v>
      </c>
      <c r="D41">
        <v>250</v>
      </c>
      <c r="E41">
        <v>34</v>
      </c>
      <c r="F41">
        <v>107</v>
      </c>
      <c r="G41">
        <v>8840</v>
      </c>
      <c r="H41">
        <v>8863</v>
      </c>
      <c r="I41">
        <f t="shared" si="0"/>
        <v>197358.35294117648</v>
      </c>
      <c r="J41" s="2">
        <f t="shared" si="1"/>
        <v>8580.7979539641947</v>
      </c>
    </row>
    <row r="42" spans="1:10" x14ac:dyDescent="0.2">
      <c r="A42" s="7"/>
      <c r="B42" s="7"/>
      <c r="C42" s="7"/>
      <c r="D42" s="7"/>
      <c r="E42" s="7"/>
    </row>
    <row r="43" spans="1:10" x14ac:dyDescent="0.2">
      <c r="A43" t="s">
        <v>2</v>
      </c>
      <c r="C43" s="2">
        <v>4</v>
      </c>
      <c r="D43">
        <v>250</v>
      </c>
      <c r="E43">
        <v>33</v>
      </c>
      <c r="F43">
        <v>58</v>
      </c>
      <c r="G43">
        <v>-17</v>
      </c>
      <c r="H43">
        <v>-7</v>
      </c>
      <c r="I43">
        <f>(F43*62712)/E43</f>
        <v>110221.09090909091</v>
      </c>
      <c r="J43" s="2">
        <f>I43/(H43-G43)</f>
        <v>11022.109090909091</v>
      </c>
    </row>
    <row r="44" spans="1:10" x14ac:dyDescent="0.2">
      <c r="A44" t="s">
        <v>2</v>
      </c>
      <c r="C44" t="s">
        <v>177</v>
      </c>
      <c r="D44">
        <v>250.5</v>
      </c>
      <c r="E44">
        <v>30</v>
      </c>
      <c r="F44">
        <v>124</v>
      </c>
      <c r="G44">
        <v>79</v>
      </c>
      <c r="H44">
        <v>88</v>
      </c>
      <c r="I44">
        <f t="shared" ref="I44:I62" si="2">(F44*62712)/E44</f>
        <v>259209.60000000001</v>
      </c>
      <c r="J44" s="2">
        <f t="shared" ref="J44:J62" si="3">I44/(H44-G44)</f>
        <v>28801.066666666666</v>
      </c>
    </row>
    <row r="45" spans="1:10" x14ac:dyDescent="0.2">
      <c r="A45" t="s">
        <v>2</v>
      </c>
      <c r="C45" t="s">
        <v>178</v>
      </c>
      <c r="D45">
        <v>250.5</v>
      </c>
      <c r="E45">
        <v>16</v>
      </c>
      <c r="F45">
        <v>100</v>
      </c>
      <c r="G45">
        <v>174</v>
      </c>
      <c r="H45">
        <v>183</v>
      </c>
      <c r="I45">
        <f t="shared" si="2"/>
        <v>391950</v>
      </c>
      <c r="J45" s="2">
        <f t="shared" si="3"/>
        <v>43550</v>
      </c>
    </row>
    <row r="46" spans="1:10" x14ac:dyDescent="0.2">
      <c r="A46" t="s">
        <v>2</v>
      </c>
      <c r="C46" t="s">
        <v>179</v>
      </c>
      <c r="D46">
        <v>250</v>
      </c>
      <c r="E46">
        <v>21</v>
      </c>
      <c r="F46">
        <v>79</v>
      </c>
      <c r="G46">
        <v>269</v>
      </c>
      <c r="H46">
        <v>279</v>
      </c>
      <c r="I46">
        <f t="shared" si="2"/>
        <v>235916.57142857142</v>
      </c>
      <c r="J46" s="2">
        <f t="shared" si="3"/>
        <v>23591.657142857141</v>
      </c>
    </row>
    <row r="47" spans="1:10" x14ac:dyDescent="0.2">
      <c r="A47" t="s">
        <v>2</v>
      </c>
      <c r="C47" t="s">
        <v>180</v>
      </c>
      <c r="D47">
        <v>250</v>
      </c>
      <c r="E47">
        <v>23</v>
      </c>
      <c r="F47">
        <v>50</v>
      </c>
      <c r="G47">
        <v>364</v>
      </c>
      <c r="H47">
        <v>374</v>
      </c>
      <c r="I47">
        <f t="shared" si="2"/>
        <v>136330.4347826087</v>
      </c>
      <c r="J47" s="2">
        <f t="shared" si="3"/>
        <v>13633.04347826087</v>
      </c>
    </row>
    <row r="48" spans="1:10" x14ac:dyDescent="0.2">
      <c r="A48" s="8" t="s">
        <v>2</v>
      </c>
      <c r="B48" s="8"/>
      <c r="C48" s="8" t="s">
        <v>181</v>
      </c>
      <c r="D48" s="8">
        <v>250.5</v>
      </c>
      <c r="E48" s="8">
        <v>9</v>
      </c>
      <c r="F48">
        <v>77</v>
      </c>
      <c r="G48">
        <v>460</v>
      </c>
      <c r="H48">
        <v>469</v>
      </c>
      <c r="I48">
        <f t="shared" si="2"/>
        <v>536536</v>
      </c>
      <c r="J48" s="2">
        <f t="shared" si="3"/>
        <v>59615.111111111109</v>
      </c>
    </row>
    <row r="49" spans="1:10" x14ac:dyDescent="0.2">
      <c r="A49" s="4"/>
      <c r="B49" s="4"/>
      <c r="C49" s="4"/>
      <c r="D49" s="4"/>
      <c r="E49" s="4"/>
      <c r="J49" s="2"/>
    </row>
    <row r="50" spans="1:10" x14ac:dyDescent="0.2">
      <c r="A50" t="s">
        <v>4</v>
      </c>
      <c r="B50" t="s">
        <v>197</v>
      </c>
      <c r="C50" t="s">
        <v>182</v>
      </c>
      <c r="D50">
        <v>250.5</v>
      </c>
      <c r="E50">
        <v>40</v>
      </c>
      <c r="F50">
        <v>220</v>
      </c>
      <c r="G50">
        <v>545</v>
      </c>
      <c r="H50">
        <v>560</v>
      </c>
      <c r="I50">
        <f t="shared" si="2"/>
        <v>344916</v>
      </c>
      <c r="J50" s="2">
        <f t="shared" si="3"/>
        <v>22994.400000000001</v>
      </c>
    </row>
    <row r="51" spans="1:10" x14ac:dyDescent="0.2">
      <c r="A51" t="s">
        <v>4</v>
      </c>
      <c r="B51" t="s">
        <v>197</v>
      </c>
      <c r="C51" t="s">
        <v>183</v>
      </c>
      <c r="D51">
        <v>250</v>
      </c>
      <c r="E51">
        <v>39</v>
      </c>
      <c r="F51">
        <v>167</v>
      </c>
      <c r="G51">
        <v>692</v>
      </c>
      <c r="H51">
        <v>707</v>
      </c>
      <c r="I51">
        <f t="shared" si="2"/>
        <v>268536</v>
      </c>
      <c r="J51" s="2">
        <f t="shared" si="3"/>
        <v>17902.400000000001</v>
      </c>
    </row>
    <row r="52" spans="1:10" x14ac:dyDescent="0.2">
      <c r="A52" t="s">
        <v>4</v>
      </c>
      <c r="B52" t="s">
        <v>197</v>
      </c>
      <c r="C52" t="s">
        <v>184</v>
      </c>
      <c r="D52">
        <v>250.5</v>
      </c>
      <c r="E52">
        <v>33</v>
      </c>
      <c r="F52">
        <v>129</v>
      </c>
      <c r="G52">
        <v>839</v>
      </c>
      <c r="H52">
        <v>854</v>
      </c>
      <c r="I52">
        <f t="shared" si="2"/>
        <v>245146.90909090909</v>
      </c>
      <c r="J52" s="2">
        <f t="shared" si="3"/>
        <v>16343.127272727272</v>
      </c>
    </row>
    <row r="53" spans="1:10" x14ac:dyDescent="0.2">
      <c r="A53" t="s">
        <v>4</v>
      </c>
      <c r="B53" t="s">
        <v>197</v>
      </c>
      <c r="C53" t="s">
        <v>185</v>
      </c>
      <c r="D53">
        <v>250</v>
      </c>
      <c r="E53">
        <v>10</v>
      </c>
      <c r="F53">
        <v>93</v>
      </c>
      <c r="G53">
        <v>986</v>
      </c>
      <c r="H53">
        <v>1000</v>
      </c>
      <c r="I53">
        <f t="shared" si="2"/>
        <v>583221.6</v>
      </c>
      <c r="J53" s="2">
        <f t="shared" si="3"/>
        <v>41658.685714285712</v>
      </c>
    </row>
    <row r="54" spans="1:10" x14ac:dyDescent="0.2">
      <c r="A54" t="s">
        <v>4</v>
      </c>
      <c r="B54" t="s">
        <v>197</v>
      </c>
      <c r="C54" t="s">
        <v>186</v>
      </c>
      <c r="D54">
        <v>251</v>
      </c>
      <c r="E54">
        <v>39</v>
      </c>
      <c r="F54">
        <v>203</v>
      </c>
      <c r="G54">
        <v>1133</v>
      </c>
      <c r="H54">
        <v>1147</v>
      </c>
      <c r="I54">
        <f t="shared" si="2"/>
        <v>326424</v>
      </c>
      <c r="J54" s="2">
        <f t="shared" si="3"/>
        <v>23316</v>
      </c>
    </row>
    <row r="55" spans="1:10" x14ac:dyDescent="0.2">
      <c r="A55" t="s">
        <v>4</v>
      </c>
      <c r="B55" t="s">
        <v>197</v>
      </c>
      <c r="C55" t="s">
        <v>187</v>
      </c>
      <c r="D55">
        <v>250.5</v>
      </c>
      <c r="E55">
        <v>34</v>
      </c>
      <c r="F55">
        <v>143</v>
      </c>
      <c r="G55">
        <v>1279</v>
      </c>
      <c r="H55">
        <v>1294</v>
      </c>
      <c r="I55">
        <f t="shared" si="2"/>
        <v>263759.29411764705</v>
      </c>
      <c r="J55" s="2">
        <f t="shared" si="3"/>
        <v>17583.952941176471</v>
      </c>
    </row>
    <row r="56" spans="1:10" x14ac:dyDescent="0.2">
      <c r="A56" t="s">
        <v>4</v>
      </c>
      <c r="B56" t="s">
        <v>197</v>
      </c>
      <c r="C56" t="s">
        <v>188</v>
      </c>
      <c r="D56">
        <v>250</v>
      </c>
      <c r="E56">
        <v>41</v>
      </c>
      <c r="F56">
        <v>236</v>
      </c>
      <c r="G56">
        <v>1426</v>
      </c>
      <c r="H56">
        <v>1441</v>
      </c>
      <c r="I56">
        <f t="shared" si="2"/>
        <v>360976.39024390245</v>
      </c>
      <c r="J56" s="2">
        <f t="shared" si="3"/>
        <v>24065.092682926832</v>
      </c>
    </row>
    <row r="57" spans="1:10" x14ac:dyDescent="0.2">
      <c r="A57" t="s">
        <v>4</v>
      </c>
      <c r="B57" t="s">
        <v>197</v>
      </c>
      <c r="C57" t="s">
        <v>189</v>
      </c>
      <c r="D57">
        <v>250.5</v>
      </c>
      <c r="E57">
        <v>30</v>
      </c>
      <c r="F57">
        <v>139</v>
      </c>
      <c r="G57">
        <v>1573</v>
      </c>
      <c r="H57">
        <v>1588</v>
      </c>
      <c r="I57">
        <f t="shared" si="2"/>
        <v>290565.59999999998</v>
      </c>
      <c r="J57" s="2">
        <f t="shared" si="3"/>
        <v>19371.039999999997</v>
      </c>
    </row>
    <row r="58" spans="1:10" x14ac:dyDescent="0.2">
      <c r="A58" t="s">
        <v>4</v>
      </c>
      <c r="B58" t="s">
        <v>197</v>
      </c>
      <c r="C58" t="s">
        <v>190</v>
      </c>
      <c r="D58">
        <v>250</v>
      </c>
      <c r="E58">
        <v>16</v>
      </c>
      <c r="F58">
        <v>107</v>
      </c>
      <c r="G58">
        <v>1720</v>
      </c>
      <c r="H58">
        <v>1734</v>
      </c>
      <c r="I58">
        <f t="shared" si="2"/>
        <v>419386.5</v>
      </c>
      <c r="J58" s="2">
        <f t="shared" si="3"/>
        <v>29956.178571428572</v>
      </c>
    </row>
    <row r="59" spans="1:10" x14ac:dyDescent="0.2">
      <c r="A59" s="8" t="s">
        <v>4</v>
      </c>
      <c r="B59" t="s">
        <v>197</v>
      </c>
      <c r="C59" s="8" t="s">
        <v>191</v>
      </c>
      <c r="D59" s="8">
        <v>250</v>
      </c>
      <c r="E59" s="8">
        <v>14</v>
      </c>
      <c r="F59">
        <v>105</v>
      </c>
      <c r="G59">
        <v>1867</v>
      </c>
      <c r="H59">
        <v>1881</v>
      </c>
      <c r="I59">
        <f t="shared" si="2"/>
        <v>470340</v>
      </c>
      <c r="J59" s="2">
        <f t="shared" si="3"/>
        <v>33595.714285714283</v>
      </c>
    </row>
    <row r="60" spans="1:10" x14ac:dyDescent="0.2">
      <c r="A60" s="4"/>
      <c r="B60" s="4"/>
      <c r="C60" s="4"/>
      <c r="D60" s="4"/>
      <c r="E60" s="4"/>
      <c r="J60" s="2"/>
    </row>
    <row r="61" spans="1:10" x14ac:dyDescent="0.2">
      <c r="A61" t="s">
        <v>5</v>
      </c>
      <c r="B61" s="3" t="s">
        <v>192</v>
      </c>
      <c r="C61" t="s">
        <v>190</v>
      </c>
      <c r="D61">
        <v>250</v>
      </c>
      <c r="E61">
        <v>28</v>
      </c>
      <c r="F61">
        <v>113</v>
      </c>
      <c r="G61">
        <v>2169</v>
      </c>
      <c r="H61">
        <v>2184</v>
      </c>
      <c r="I61">
        <f t="shared" si="2"/>
        <v>253087.71428571429</v>
      </c>
      <c r="J61" s="2">
        <f t="shared" si="3"/>
        <v>16872.514285714286</v>
      </c>
    </row>
    <row r="62" spans="1:10" x14ac:dyDescent="0.2">
      <c r="A62" s="8" t="s">
        <v>5</v>
      </c>
      <c r="B62" s="8" t="s">
        <v>192</v>
      </c>
      <c r="C62" s="8" t="s">
        <v>191</v>
      </c>
      <c r="D62" s="8">
        <v>250</v>
      </c>
      <c r="E62" s="8">
        <v>30</v>
      </c>
      <c r="F62">
        <v>153</v>
      </c>
      <c r="G62">
        <v>2313</v>
      </c>
      <c r="H62">
        <v>2327</v>
      </c>
      <c r="I62">
        <f t="shared" si="2"/>
        <v>319831.2</v>
      </c>
      <c r="J62" s="2">
        <f t="shared" si="3"/>
        <v>22845.085714285717</v>
      </c>
    </row>
  </sheetData>
  <phoneticPr fontId="2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"/>
  <sheetViews>
    <sheetView workbookViewId="0">
      <selection activeCell="A8" sqref="A8"/>
    </sheetView>
  </sheetViews>
  <sheetFormatPr defaultRowHeight="12.75" x14ac:dyDescent="0.2"/>
  <sheetData>
    <row r="1" spans="1:29" x14ac:dyDescent="0.2">
      <c r="A1" t="s">
        <v>392</v>
      </c>
      <c r="B1" t="s">
        <v>393</v>
      </c>
      <c r="C1" t="s">
        <v>394</v>
      </c>
      <c r="D1" t="s">
        <v>395</v>
      </c>
      <c r="E1" t="s">
        <v>396</v>
      </c>
      <c r="F1" t="s">
        <v>397</v>
      </c>
      <c r="G1" t="s">
        <v>398</v>
      </c>
      <c r="H1" t="s">
        <v>399</v>
      </c>
      <c r="I1" t="s">
        <v>400</v>
      </c>
      <c r="J1" t="s">
        <v>401</v>
      </c>
      <c r="K1" t="s">
        <v>402</v>
      </c>
      <c r="L1" t="s">
        <v>403</v>
      </c>
      <c r="M1" t="s">
        <v>404</v>
      </c>
      <c r="N1" t="s">
        <v>405</v>
      </c>
      <c r="O1" t="s">
        <v>406</v>
      </c>
      <c r="P1" t="s">
        <v>404</v>
      </c>
      <c r="Q1" t="s">
        <v>405</v>
      </c>
      <c r="R1" t="s">
        <v>406</v>
      </c>
      <c r="S1" t="s">
        <v>404</v>
      </c>
      <c r="T1" t="s">
        <v>405</v>
      </c>
      <c r="U1" t="s">
        <v>406</v>
      </c>
      <c r="V1" t="s">
        <v>404</v>
      </c>
      <c r="W1" t="s">
        <v>405</v>
      </c>
      <c r="X1" t="s">
        <v>406</v>
      </c>
      <c r="Y1" t="s">
        <v>404</v>
      </c>
      <c r="Z1" t="s">
        <v>405</v>
      </c>
      <c r="AA1" t="s">
        <v>406</v>
      </c>
      <c r="AB1" t="s">
        <v>407</v>
      </c>
    </row>
    <row r="2" spans="1:29" x14ac:dyDescent="0.2">
      <c r="A2" t="s">
        <v>408</v>
      </c>
      <c r="B2" t="s">
        <v>409</v>
      </c>
      <c r="C2" t="s">
        <v>410</v>
      </c>
      <c r="D2">
        <v>2400</v>
      </c>
      <c r="E2">
        <v>50</v>
      </c>
      <c r="F2">
        <v>0</v>
      </c>
      <c r="G2" t="s">
        <v>411</v>
      </c>
      <c r="H2">
        <v>1</v>
      </c>
      <c r="I2">
        <v>2</v>
      </c>
      <c r="J2">
        <v>2348</v>
      </c>
      <c r="K2">
        <v>2488</v>
      </c>
      <c r="L2">
        <v>0.94799999999999995</v>
      </c>
      <c r="M2">
        <v>2644</v>
      </c>
      <c r="N2">
        <v>2655</v>
      </c>
      <c r="O2">
        <v>5.1999999999999998E-2</v>
      </c>
      <c r="AB2">
        <v>2450</v>
      </c>
      <c r="AC2">
        <f>(J2*L2+K2*L2+M2*O2+N2*O2)/(L2+L2+O2+O2)</f>
        <v>2430.0380000000005</v>
      </c>
    </row>
    <row r="3" spans="1:29" x14ac:dyDescent="0.2">
      <c r="A3" t="s">
        <v>412</v>
      </c>
      <c r="B3" t="s">
        <v>412</v>
      </c>
      <c r="C3" t="s">
        <v>413</v>
      </c>
      <c r="D3" t="s">
        <v>412</v>
      </c>
      <c r="E3" t="s">
        <v>413</v>
      </c>
      <c r="F3" t="s">
        <v>412</v>
      </c>
      <c r="G3" t="s">
        <v>414</v>
      </c>
      <c r="H3">
        <v>2</v>
      </c>
      <c r="I3">
        <v>4</v>
      </c>
      <c r="J3">
        <v>2340</v>
      </c>
      <c r="K3">
        <v>2545</v>
      </c>
      <c r="L3">
        <v>0.76200000000000001</v>
      </c>
      <c r="M3">
        <v>2561</v>
      </c>
      <c r="N3">
        <v>2573</v>
      </c>
      <c r="O3">
        <v>1.0999999999999999E-2</v>
      </c>
      <c r="P3">
        <v>2583</v>
      </c>
      <c r="Q3">
        <v>2617</v>
      </c>
      <c r="R3">
        <v>0.06</v>
      </c>
      <c r="S3">
        <v>2635</v>
      </c>
      <c r="T3">
        <v>2701</v>
      </c>
      <c r="U3">
        <v>0.16700000000000001</v>
      </c>
      <c r="AB3">
        <v>2450</v>
      </c>
      <c r="AC3">
        <f>(J3*L3+K3*L3+M3*O3+N3*O3+P3*R3+Q3*R3+S3*U3+T3*U3)/2</f>
        <v>2490.9779999999996</v>
      </c>
    </row>
    <row r="4" spans="1:29" x14ac:dyDescent="0.2">
      <c r="A4" t="s">
        <v>408</v>
      </c>
      <c r="B4" t="s">
        <v>409</v>
      </c>
      <c r="C4" t="s">
        <v>410</v>
      </c>
      <c r="D4">
        <v>3580</v>
      </c>
      <c r="E4">
        <v>50</v>
      </c>
      <c r="F4">
        <v>0</v>
      </c>
      <c r="G4" t="s">
        <v>411</v>
      </c>
      <c r="H4">
        <v>1</v>
      </c>
      <c r="I4">
        <v>2</v>
      </c>
      <c r="J4">
        <v>3831</v>
      </c>
      <c r="K4">
        <v>3932</v>
      </c>
      <c r="L4">
        <v>0.82099999999999995</v>
      </c>
      <c r="M4">
        <v>3941</v>
      </c>
      <c r="N4">
        <v>3971</v>
      </c>
      <c r="O4">
        <v>0.17899999999999999</v>
      </c>
      <c r="AB4">
        <v>3883</v>
      </c>
      <c r="AC4">
        <f>(J4*L4+K4*L4+M4*O4+N4*O4)/2</f>
        <v>3894.8355000000001</v>
      </c>
    </row>
    <row r="5" spans="1:29" x14ac:dyDescent="0.2">
      <c r="A5" t="s">
        <v>412</v>
      </c>
      <c r="B5" t="s">
        <v>412</v>
      </c>
      <c r="C5" t="s">
        <v>413</v>
      </c>
      <c r="D5" t="s">
        <v>412</v>
      </c>
      <c r="E5" t="s">
        <v>413</v>
      </c>
      <c r="F5" t="s">
        <v>412</v>
      </c>
      <c r="G5" t="s">
        <v>414</v>
      </c>
      <c r="H5">
        <v>2</v>
      </c>
      <c r="I5">
        <v>2</v>
      </c>
      <c r="J5">
        <v>3719</v>
      </c>
      <c r="K5">
        <v>3989</v>
      </c>
      <c r="L5">
        <v>0.97599999999999998</v>
      </c>
      <c r="M5">
        <v>4045</v>
      </c>
      <c r="N5">
        <v>4068</v>
      </c>
      <c r="O5">
        <v>2.4E-2</v>
      </c>
      <c r="AB5">
        <v>3883</v>
      </c>
      <c r="AC5">
        <f>(J5*L5+K5*L5+M5*O5+N5*O5)/2</f>
        <v>3858.8599999999997</v>
      </c>
    </row>
    <row r="6" spans="1:29" x14ac:dyDescent="0.2">
      <c r="A6" t="s">
        <v>363</v>
      </c>
      <c r="B6" t="s">
        <v>409</v>
      </c>
      <c r="C6" t="s">
        <v>410</v>
      </c>
      <c r="D6">
        <v>4160</v>
      </c>
      <c r="E6">
        <v>30</v>
      </c>
      <c r="F6">
        <v>0</v>
      </c>
      <c r="G6" t="s">
        <v>411</v>
      </c>
      <c r="H6">
        <v>1</v>
      </c>
      <c r="I6">
        <v>6</v>
      </c>
      <c r="J6">
        <v>4628</v>
      </c>
      <c r="K6">
        <v>4637</v>
      </c>
      <c r="L6">
        <v>6.4000000000000001E-2</v>
      </c>
      <c r="M6">
        <v>4642</v>
      </c>
      <c r="N6">
        <v>4680</v>
      </c>
      <c r="O6">
        <v>0.27700000000000002</v>
      </c>
      <c r="P6">
        <v>4689</v>
      </c>
      <c r="Q6">
        <v>4743</v>
      </c>
      <c r="R6">
        <v>0.374</v>
      </c>
      <c r="S6">
        <v>4747</v>
      </c>
      <c r="T6">
        <v>4762</v>
      </c>
      <c r="U6">
        <v>0.107</v>
      </c>
      <c r="V6">
        <v>4790</v>
      </c>
      <c r="W6">
        <v>4791</v>
      </c>
      <c r="X6">
        <v>1.2E-2</v>
      </c>
      <c r="Y6">
        <v>4797</v>
      </c>
      <c r="Z6">
        <v>4821</v>
      </c>
      <c r="AA6">
        <v>0.16600000000000001</v>
      </c>
      <c r="AB6">
        <v>4705</v>
      </c>
      <c r="AC6">
        <f>(J6*L6+K6*L6+M6*O6+N6*O6+P6*R6+Q6*R6+S6*U6+T6*U6+V6*X6+W6*X6+Y6*AA6+Z6*AA6)/2</f>
        <v>4715.8724999999995</v>
      </c>
    </row>
    <row r="7" spans="1:29" x14ac:dyDescent="0.2">
      <c r="A7" t="s">
        <v>412</v>
      </c>
      <c r="B7" t="s">
        <v>412</v>
      </c>
      <c r="C7" t="s">
        <v>413</v>
      </c>
      <c r="D7" t="s">
        <v>412</v>
      </c>
      <c r="E7" t="s">
        <v>413</v>
      </c>
      <c r="F7" t="s">
        <v>412</v>
      </c>
      <c r="G7" t="s">
        <v>414</v>
      </c>
      <c r="H7">
        <v>2</v>
      </c>
      <c r="I7">
        <v>3</v>
      </c>
      <c r="J7">
        <v>4581</v>
      </c>
      <c r="K7">
        <v>4604</v>
      </c>
      <c r="L7">
        <v>0.05</v>
      </c>
      <c r="M7">
        <v>4606</v>
      </c>
      <c r="N7">
        <v>4769</v>
      </c>
      <c r="O7">
        <v>0.749</v>
      </c>
      <c r="P7">
        <v>4781</v>
      </c>
      <c r="Q7">
        <v>4827</v>
      </c>
      <c r="R7">
        <v>0.20100000000000001</v>
      </c>
      <c r="AB7">
        <v>4705</v>
      </c>
      <c r="AC7">
        <f t="shared" ref="AC7:AC15" si="0">(J7*L7+K7*L7+M7*O7+N7*O7+P7*R7+Q7*R7+S7*U7+T7*U7+V7*X7+W7*X7+Y7*AA7+Z7*AA7)/2</f>
        <v>4706.1665000000003</v>
      </c>
    </row>
    <row r="8" spans="1:29" x14ac:dyDescent="0.2">
      <c r="A8" t="s">
        <v>362</v>
      </c>
      <c r="B8" t="s">
        <v>409</v>
      </c>
      <c r="C8" t="s">
        <v>410</v>
      </c>
      <c r="D8">
        <v>4750</v>
      </c>
      <c r="E8">
        <v>35</v>
      </c>
      <c r="F8">
        <v>0</v>
      </c>
      <c r="G8" t="s">
        <v>411</v>
      </c>
      <c r="H8">
        <v>1</v>
      </c>
      <c r="I8">
        <v>3</v>
      </c>
      <c r="J8">
        <v>5339</v>
      </c>
      <c r="K8">
        <v>5341</v>
      </c>
      <c r="L8">
        <v>7.0000000000000001E-3</v>
      </c>
      <c r="M8">
        <v>5468</v>
      </c>
      <c r="N8">
        <v>5488</v>
      </c>
      <c r="O8">
        <v>0.20899999999999999</v>
      </c>
      <c r="P8">
        <v>5504</v>
      </c>
      <c r="Q8">
        <v>5582</v>
      </c>
      <c r="R8">
        <v>0.78400000000000003</v>
      </c>
      <c r="AB8">
        <v>5513</v>
      </c>
      <c r="AC8">
        <f t="shared" si="0"/>
        <v>5527.9940000000006</v>
      </c>
    </row>
    <row r="9" spans="1:29" x14ac:dyDescent="0.2">
      <c r="A9" t="s">
        <v>412</v>
      </c>
      <c r="B9" t="s">
        <v>412</v>
      </c>
      <c r="C9" t="s">
        <v>413</v>
      </c>
      <c r="D9" t="s">
        <v>412</v>
      </c>
      <c r="E9" t="s">
        <v>413</v>
      </c>
      <c r="F9" t="s">
        <v>412</v>
      </c>
      <c r="G9" t="s">
        <v>414</v>
      </c>
      <c r="H9">
        <v>2</v>
      </c>
      <c r="I9">
        <v>2</v>
      </c>
      <c r="J9">
        <v>5329</v>
      </c>
      <c r="K9">
        <v>5377</v>
      </c>
      <c r="L9">
        <v>0.16800000000000001</v>
      </c>
      <c r="M9">
        <v>5450</v>
      </c>
      <c r="N9">
        <v>5586</v>
      </c>
      <c r="O9">
        <v>0.83199999999999996</v>
      </c>
      <c r="AB9">
        <v>5513</v>
      </c>
      <c r="AC9">
        <f t="shared" si="0"/>
        <v>5490.28</v>
      </c>
    </row>
    <row r="10" spans="1:29" x14ac:dyDescent="0.2">
      <c r="A10" t="s">
        <v>415</v>
      </c>
      <c r="B10" t="s">
        <v>409</v>
      </c>
      <c r="C10" t="s">
        <v>410</v>
      </c>
      <c r="D10">
        <v>4701</v>
      </c>
      <c r="E10">
        <v>48</v>
      </c>
      <c r="F10">
        <v>0</v>
      </c>
      <c r="G10" t="s">
        <v>411</v>
      </c>
      <c r="H10">
        <v>1</v>
      </c>
      <c r="I10">
        <v>3</v>
      </c>
      <c r="J10">
        <v>5325</v>
      </c>
      <c r="K10">
        <v>5410</v>
      </c>
      <c r="L10">
        <v>0.629</v>
      </c>
      <c r="M10">
        <v>5445</v>
      </c>
      <c r="N10">
        <v>5473</v>
      </c>
      <c r="O10">
        <v>0.216</v>
      </c>
      <c r="P10">
        <v>5550</v>
      </c>
      <c r="Q10">
        <v>5573</v>
      </c>
      <c r="R10">
        <v>0.155</v>
      </c>
      <c r="AB10">
        <v>5425</v>
      </c>
      <c r="AC10">
        <f t="shared" si="0"/>
        <v>5417.3340000000007</v>
      </c>
    </row>
    <row r="11" spans="1:29" x14ac:dyDescent="0.2">
      <c r="A11" t="s">
        <v>412</v>
      </c>
      <c r="B11" t="s">
        <v>412</v>
      </c>
      <c r="C11" t="s">
        <v>413</v>
      </c>
      <c r="D11" t="s">
        <v>412</v>
      </c>
      <c r="E11" t="s">
        <v>413</v>
      </c>
      <c r="F11" t="s">
        <v>412</v>
      </c>
      <c r="G11" t="s">
        <v>414</v>
      </c>
      <c r="H11">
        <v>2</v>
      </c>
      <c r="I11">
        <v>2</v>
      </c>
      <c r="J11">
        <v>5319</v>
      </c>
      <c r="K11">
        <v>5486</v>
      </c>
      <c r="L11">
        <v>0.75</v>
      </c>
      <c r="M11">
        <v>5508</v>
      </c>
      <c r="N11">
        <v>5581</v>
      </c>
      <c r="O11">
        <v>0.25</v>
      </c>
      <c r="AB11">
        <v>5425</v>
      </c>
      <c r="AC11">
        <f t="shared" si="0"/>
        <v>5438</v>
      </c>
    </row>
    <row r="12" spans="1:29" x14ac:dyDescent="0.2">
      <c r="A12" t="s">
        <v>415</v>
      </c>
      <c r="B12" t="s">
        <v>409</v>
      </c>
      <c r="C12" t="s">
        <v>410</v>
      </c>
      <c r="D12">
        <v>5594</v>
      </c>
      <c r="E12">
        <v>49</v>
      </c>
      <c r="F12">
        <v>0</v>
      </c>
      <c r="G12" t="s">
        <v>411</v>
      </c>
      <c r="H12">
        <v>1</v>
      </c>
      <c r="I12">
        <v>1</v>
      </c>
      <c r="J12">
        <v>6314</v>
      </c>
      <c r="K12">
        <v>6407</v>
      </c>
      <c r="L12">
        <v>1</v>
      </c>
      <c r="AB12">
        <v>6370</v>
      </c>
      <c r="AC12">
        <f t="shared" si="0"/>
        <v>6360.5</v>
      </c>
    </row>
    <row r="13" spans="1:29" x14ac:dyDescent="0.2">
      <c r="A13" t="s">
        <v>412</v>
      </c>
      <c r="B13" t="s">
        <v>412</v>
      </c>
      <c r="C13" t="s">
        <v>413</v>
      </c>
      <c r="D13" t="s">
        <v>412</v>
      </c>
      <c r="E13" t="s">
        <v>413</v>
      </c>
      <c r="F13" t="s">
        <v>412</v>
      </c>
      <c r="G13" t="s">
        <v>414</v>
      </c>
      <c r="H13">
        <v>2</v>
      </c>
      <c r="I13">
        <v>1</v>
      </c>
      <c r="J13">
        <v>6294</v>
      </c>
      <c r="K13">
        <v>6468</v>
      </c>
      <c r="L13">
        <v>1</v>
      </c>
      <c r="AB13">
        <v>6370</v>
      </c>
      <c r="AC13">
        <f t="shared" si="0"/>
        <v>6381</v>
      </c>
    </row>
    <row r="14" spans="1:29" x14ac:dyDescent="0.2">
      <c r="A14" t="s">
        <v>415</v>
      </c>
      <c r="B14" t="s">
        <v>409</v>
      </c>
      <c r="C14" t="s">
        <v>410</v>
      </c>
      <c r="D14">
        <v>7904</v>
      </c>
      <c r="E14">
        <v>55</v>
      </c>
      <c r="F14">
        <v>0</v>
      </c>
      <c r="G14" t="s">
        <v>411</v>
      </c>
      <c r="H14">
        <v>1</v>
      </c>
      <c r="I14">
        <v>4</v>
      </c>
      <c r="J14">
        <v>8602</v>
      </c>
      <c r="K14">
        <v>8778</v>
      </c>
      <c r="L14">
        <v>0.86599999999999999</v>
      </c>
      <c r="M14">
        <v>8834</v>
      </c>
      <c r="N14">
        <v>8860</v>
      </c>
      <c r="O14">
        <v>9.4E-2</v>
      </c>
      <c r="P14">
        <v>8922</v>
      </c>
      <c r="Q14">
        <v>8932</v>
      </c>
      <c r="R14">
        <v>3.5999999999999997E-2</v>
      </c>
      <c r="S14">
        <v>8944</v>
      </c>
      <c r="T14">
        <v>8946</v>
      </c>
      <c r="U14">
        <v>3.0000000000000001E-3</v>
      </c>
      <c r="AB14">
        <v>8740</v>
      </c>
      <c r="AC14">
        <f t="shared" si="0"/>
        <v>8705.364999999998</v>
      </c>
    </row>
    <row r="15" spans="1:29" x14ac:dyDescent="0.2">
      <c r="A15" t="s">
        <v>412</v>
      </c>
      <c r="B15" t="s">
        <v>412</v>
      </c>
      <c r="C15" t="s">
        <v>413</v>
      </c>
      <c r="D15" t="s">
        <v>412</v>
      </c>
      <c r="E15" t="s">
        <v>413</v>
      </c>
      <c r="F15" t="s">
        <v>412</v>
      </c>
      <c r="G15" t="s">
        <v>414</v>
      </c>
      <c r="H15">
        <v>2</v>
      </c>
      <c r="I15">
        <v>3</v>
      </c>
      <c r="J15">
        <v>8594</v>
      </c>
      <c r="K15">
        <v>8814</v>
      </c>
      <c r="L15">
        <v>0.69099999999999995</v>
      </c>
      <c r="M15">
        <v>8824</v>
      </c>
      <c r="N15">
        <v>8874</v>
      </c>
      <c r="O15">
        <v>0.108</v>
      </c>
      <c r="P15">
        <v>8876</v>
      </c>
      <c r="Q15">
        <v>8979</v>
      </c>
      <c r="R15">
        <v>0.20100000000000001</v>
      </c>
      <c r="AB15">
        <v>8740</v>
      </c>
      <c r="AC15">
        <f t="shared" si="0"/>
        <v>8764.5834999999988</v>
      </c>
    </row>
    <row r="16" spans="1:29" x14ac:dyDescent="0.2">
      <c r="A16">
        <v>3074</v>
      </c>
      <c r="B16" t="s">
        <v>421</v>
      </c>
      <c r="C16" t="s">
        <v>410</v>
      </c>
      <c r="D16">
        <v>4480</v>
      </c>
      <c r="E16">
        <v>30</v>
      </c>
      <c r="F16">
        <v>0</v>
      </c>
      <c r="G16" t="s">
        <v>411</v>
      </c>
      <c r="H16">
        <v>1</v>
      </c>
      <c r="I16">
        <v>4</v>
      </c>
      <c r="J16">
        <v>5046</v>
      </c>
      <c r="K16">
        <v>5072</v>
      </c>
      <c r="L16">
        <v>0.16600000000000001</v>
      </c>
      <c r="M16">
        <v>5107</v>
      </c>
      <c r="N16">
        <v>5129</v>
      </c>
      <c r="O16">
        <v>0.13300000000000001</v>
      </c>
      <c r="P16">
        <v>5165</v>
      </c>
      <c r="Q16">
        <v>5207</v>
      </c>
      <c r="R16">
        <v>0.25800000000000001</v>
      </c>
      <c r="S16">
        <v>5210</v>
      </c>
      <c r="T16">
        <v>5278</v>
      </c>
      <c r="U16">
        <v>0.442</v>
      </c>
      <c r="AB16">
        <v>5173</v>
      </c>
      <c r="AC16">
        <f>(J16*L16+K16*L16+M16*O16+N16*O16+P16*R16+Q16*R16+S16*U16+T16*U16+AB16*X16+W16*X16+Y16*AA16+Z16*AA16)/2</f>
        <v>5176.3240000000005</v>
      </c>
    </row>
    <row r="17" spans="1:29" x14ac:dyDescent="0.2">
      <c r="A17" t="s">
        <v>412</v>
      </c>
      <c r="B17" t="s">
        <v>412</v>
      </c>
      <c r="C17" t="s">
        <v>413</v>
      </c>
      <c r="D17" t="s">
        <v>412</v>
      </c>
      <c r="E17" t="s">
        <v>413</v>
      </c>
      <c r="F17" t="s">
        <v>412</v>
      </c>
      <c r="G17" t="s">
        <v>414</v>
      </c>
      <c r="H17">
        <v>2</v>
      </c>
      <c r="I17">
        <v>3</v>
      </c>
      <c r="J17">
        <v>4979</v>
      </c>
      <c r="K17">
        <v>5008</v>
      </c>
      <c r="L17">
        <v>4.9000000000000002E-2</v>
      </c>
      <c r="M17">
        <v>5036</v>
      </c>
      <c r="N17">
        <v>5148</v>
      </c>
      <c r="O17">
        <v>0.376</v>
      </c>
      <c r="P17">
        <v>5152</v>
      </c>
      <c r="Q17">
        <v>5289</v>
      </c>
      <c r="R17">
        <v>0.57499999999999996</v>
      </c>
      <c r="AB17">
        <v>5173</v>
      </c>
      <c r="AC17">
        <f>(J17*L17+K17*L17+M17*O17+N17*O17+P17*R17+Q17*R17+S17*U17+T17*U17+AB17*X17+W17*X17+Y17*AA17+Z17*AA17)/2</f>
        <v>5161.0609999999997</v>
      </c>
    </row>
    <row r="18" spans="1:29" x14ac:dyDescent="0.2">
      <c r="A18" t="s">
        <v>422</v>
      </c>
      <c r="B18" t="s">
        <v>423</v>
      </c>
      <c r="C18" t="s">
        <v>410</v>
      </c>
      <c r="D18">
        <v>4290</v>
      </c>
      <c r="E18">
        <v>30</v>
      </c>
      <c r="F18">
        <v>0</v>
      </c>
      <c r="G18" t="s">
        <v>411</v>
      </c>
      <c r="H18">
        <v>1</v>
      </c>
      <c r="I18">
        <v>1</v>
      </c>
      <c r="J18">
        <v>4839</v>
      </c>
      <c r="K18">
        <v>4862</v>
      </c>
      <c r="L18">
        <v>1</v>
      </c>
      <c r="AB18">
        <v>4853</v>
      </c>
      <c r="AC18">
        <f>(J18*L18+K18*L18+M18*O18+N18*O18+P18*R18+Q18*R18+S18*U18+T18*U18+AB18*X18+W18*X18+Y18*AA18+Z18*AA18)/2</f>
        <v>4850.5</v>
      </c>
    </row>
    <row r="19" spans="1:29" x14ac:dyDescent="0.2">
      <c r="A19" t="s">
        <v>412</v>
      </c>
      <c r="B19" t="s">
        <v>412</v>
      </c>
      <c r="C19" t="s">
        <v>413</v>
      </c>
      <c r="D19" t="s">
        <v>412</v>
      </c>
      <c r="E19" t="s">
        <v>413</v>
      </c>
      <c r="F19" t="s">
        <v>412</v>
      </c>
      <c r="G19" t="s">
        <v>414</v>
      </c>
      <c r="H19">
        <v>2</v>
      </c>
      <c r="I19">
        <v>2</v>
      </c>
      <c r="J19">
        <v>4826</v>
      </c>
      <c r="K19">
        <v>4889</v>
      </c>
      <c r="L19">
        <v>0.94899999999999995</v>
      </c>
      <c r="M19">
        <v>4928</v>
      </c>
      <c r="N19">
        <v>4959</v>
      </c>
      <c r="O19">
        <v>5.0999999999999997E-2</v>
      </c>
      <c r="AB19">
        <v>4853</v>
      </c>
      <c r="AC19">
        <f>(J19*L19+K19*L19+M19*O19+N19*O19+P19*R19+Q19*R19+S19*U19+T19*U19+AB19*X19+W19*X19+Y19*AA19+Z19*AA19)/2</f>
        <v>4861.8859999999995</v>
      </c>
    </row>
  </sheetData>
  <phoneticPr fontId="2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0"/>
  <sheetViews>
    <sheetView workbookViewId="0">
      <selection activeCell="I65" sqref="I65"/>
    </sheetView>
  </sheetViews>
  <sheetFormatPr defaultRowHeight="12.75" x14ac:dyDescent="0.2"/>
  <cols>
    <col min="1" max="1" width="22" customWidth="1"/>
    <col min="2" max="2" width="16.85546875" customWidth="1"/>
    <col min="3" max="3" width="33.85546875" customWidth="1"/>
    <col min="4" max="4" width="18" bestFit="1" customWidth="1"/>
    <col min="6" max="6" width="19.85546875" customWidth="1"/>
    <col min="9" max="9" width="15.7109375" bestFit="1" customWidth="1"/>
    <col min="22" max="22" width="9.140625" style="2"/>
  </cols>
  <sheetData>
    <row r="1" spans="1:22" x14ac:dyDescent="0.2">
      <c r="A1" s="1" t="s">
        <v>1</v>
      </c>
      <c r="B1" t="s">
        <v>201</v>
      </c>
      <c r="C1" t="s">
        <v>276</v>
      </c>
      <c r="D1" t="s">
        <v>277</v>
      </c>
      <c r="E1" t="s">
        <v>278</v>
      </c>
      <c r="F1" t="s">
        <v>279</v>
      </c>
      <c r="G1" t="s">
        <v>280</v>
      </c>
      <c r="J1" t="s">
        <v>1</v>
      </c>
    </row>
    <row r="2" spans="1:22" x14ac:dyDescent="0.2">
      <c r="A2" s="25" t="s">
        <v>283</v>
      </c>
      <c r="B2" t="s">
        <v>282</v>
      </c>
      <c r="C2">
        <v>178</v>
      </c>
      <c r="D2" t="s">
        <v>281</v>
      </c>
      <c r="J2">
        <v>30</v>
      </c>
      <c r="K2">
        <f>D4</f>
        <v>2340</v>
      </c>
    </row>
    <row r="3" spans="1:22" x14ac:dyDescent="0.2">
      <c r="A3" t="s">
        <v>274</v>
      </c>
      <c r="B3" t="s">
        <v>275</v>
      </c>
      <c r="C3">
        <v>219</v>
      </c>
      <c r="D3" t="s">
        <v>281</v>
      </c>
      <c r="J3">
        <v>30</v>
      </c>
      <c r="K3">
        <f>E4</f>
        <v>2545</v>
      </c>
      <c r="T3" s="1"/>
      <c r="U3" s="1"/>
      <c r="V3" s="17"/>
    </row>
    <row r="4" spans="1:22" x14ac:dyDescent="0.2">
      <c r="A4" t="s">
        <v>305</v>
      </c>
      <c r="B4" s="10" t="s">
        <v>306</v>
      </c>
      <c r="C4" s="10">
        <v>30</v>
      </c>
      <c r="D4">
        <v>2340</v>
      </c>
      <c r="E4">
        <v>2545</v>
      </c>
      <c r="F4">
        <v>2400</v>
      </c>
      <c r="G4">
        <v>50</v>
      </c>
      <c r="J4">
        <v>143</v>
      </c>
      <c r="K4">
        <f>D5</f>
        <v>3719</v>
      </c>
      <c r="T4" t="s">
        <v>202</v>
      </c>
      <c r="U4" t="s">
        <v>208</v>
      </c>
      <c r="V4" s="2" t="s">
        <v>379</v>
      </c>
    </row>
    <row r="5" spans="1:22" x14ac:dyDescent="0.2">
      <c r="A5" t="s">
        <v>307</v>
      </c>
      <c r="B5" s="10" t="s">
        <v>180</v>
      </c>
      <c r="C5" s="10" t="s">
        <v>313</v>
      </c>
      <c r="D5">
        <v>3719</v>
      </c>
      <c r="E5">
        <v>3989</v>
      </c>
      <c r="F5">
        <v>3580</v>
      </c>
      <c r="G5">
        <v>50</v>
      </c>
      <c r="J5">
        <v>143</v>
      </c>
      <c r="K5">
        <f>E5</f>
        <v>3989</v>
      </c>
      <c r="T5" s="20">
        <f xml:space="preserve"> 0.0162*'Revised Stratig. - April ''08'!C5^2 + 10.767*'Revised Stratig. - April ''08'!C5 + 2082.9</f>
        <v>2082.9</v>
      </c>
      <c r="U5" s="15">
        <f xml:space="preserve"> 0.0161*'Revised Stratig. - April ''08'!C5^2 + 10.848*'Revised Stratig. - April ''08'!C5 + 2073.1</f>
        <v>2073.1</v>
      </c>
      <c r="V5" s="2">
        <f>0.0133*'Revised Stratig. - April ''08'!C5^2+12.416*'Revised Stratig. - April ''08'!C5+2010.9</f>
        <v>2010.9</v>
      </c>
    </row>
    <row r="6" spans="1:22" x14ac:dyDescent="0.2">
      <c r="A6" t="s">
        <v>292</v>
      </c>
      <c r="B6" s="10" t="s">
        <v>290</v>
      </c>
      <c r="C6" s="10">
        <v>225</v>
      </c>
      <c r="D6">
        <v>5319</v>
      </c>
      <c r="E6">
        <v>5486</v>
      </c>
      <c r="F6">
        <v>4701</v>
      </c>
      <c r="G6">
        <v>48</v>
      </c>
      <c r="J6">
        <v>225</v>
      </c>
      <c r="K6">
        <f>D6</f>
        <v>5319</v>
      </c>
      <c r="T6" s="2">
        <f xml:space="preserve"> 0.0162*'Revised Stratig. - April ''08'!C6^2 + 10.767*'Revised Stratig. - April ''08'!C6 + 2082.9</f>
        <v>2093.6831999999999</v>
      </c>
      <c r="U6" s="15">
        <f xml:space="preserve"> 0.0161*'Revised Stratig. - April ''08'!C6^2 + 10.848*'Revised Stratig. - April ''08'!C6 + 2073.1</f>
        <v>2083.9640999999997</v>
      </c>
      <c r="V6" s="2">
        <f>0.0133*'Revised Stratig. - April ''08'!C6^2+12.416*'Revised Stratig. - April ''08'!C6+2010.9</f>
        <v>2023.3293000000001</v>
      </c>
    </row>
    <row r="7" spans="1:22" x14ac:dyDescent="0.2">
      <c r="A7" t="s">
        <v>291</v>
      </c>
      <c r="B7" s="10" t="s">
        <v>195</v>
      </c>
      <c r="C7" s="10">
        <v>280</v>
      </c>
      <c r="D7">
        <v>6294</v>
      </c>
      <c r="E7">
        <v>6468</v>
      </c>
      <c r="F7">
        <v>5594</v>
      </c>
      <c r="G7">
        <v>49</v>
      </c>
      <c r="J7">
        <v>225</v>
      </c>
      <c r="K7">
        <f>E6</f>
        <v>5486</v>
      </c>
      <c r="T7" s="2">
        <f xml:space="preserve"> 0.0162*'Revised Stratig. - April ''08'!C7^2 + 10.767*'Revised Stratig. - April ''08'!C7 + 2082.9</f>
        <v>2104.4988000000003</v>
      </c>
      <c r="U7" s="15">
        <f xml:space="preserve"> 0.0161*'Revised Stratig. - April ''08'!C7^2 + 10.848*'Revised Stratig. - April ''08'!C7 + 2073.1</f>
        <v>2094.8604</v>
      </c>
      <c r="V7" s="2">
        <f>0.0133*'Revised Stratig. - April ''08'!C7^2+12.416*'Revised Stratig. - April ''08'!C7+2010.9</f>
        <v>2035.7852</v>
      </c>
    </row>
    <row r="8" spans="1:22" x14ac:dyDescent="0.2">
      <c r="A8" t="s">
        <v>308</v>
      </c>
      <c r="B8" s="10" t="s">
        <v>309</v>
      </c>
      <c r="C8" s="10">
        <v>389</v>
      </c>
      <c r="D8">
        <v>8594</v>
      </c>
      <c r="E8">
        <v>8814</v>
      </c>
      <c r="F8">
        <v>7904</v>
      </c>
      <c r="G8">
        <v>55</v>
      </c>
      <c r="J8">
        <v>280</v>
      </c>
      <c r="K8">
        <f>D7</f>
        <v>6294</v>
      </c>
      <c r="T8" s="2">
        <f xml:space="preserve"> 0.0162*'Revised Stratig. - April ''08'!C8^2 + 10.767*'Revised Stratig. - April ''08'!C8 + 2082.9</f>
        <v>2115.3468000000003</v>
      </c>
      <c r="U8" s="15">
        <f xml:space="preserve"> 0.0161*'Revised Stratig. - April ''08'!C8^2 + 10.848*'Revised Stratig. - April ''08'!C8 + 2073.1</f>
        <v>2105.7889</v>
      </c>
      <c r="V8" s="2">
        <f>0.0133*'Revised Stratig. - April ''08'!C8^2+12.416*'Revised Stratig. - April ''08'!C8+2010.9</f>
        <v>2048.2676999999999</v>
      </c>
    </row>
    <row r="9" spans="1:22" x14ac:dyDescent="0.2">
      <c r="B9" s="10"/>
      <c r="C9" s="10"/>
      <c r="J9">
        <v>280</v>
      </c>
      <c r="K9">
        <f>E7</f>
        <v>6468</v>
      </c>
      <c r="T9" s="2">
        <f xml:space="preserve"> 0.0162*'Revised Stratig. - April ''08'!C9^2 + 10.767*'Revised Stratig. - April ''08'!C9 + 2082.9</f>
        <v>2126.2272000000003</v>
      </c>
      <c r="U9" s="15">
        <f xml:space="preserve"> 0.0161*'Revised Stratig. - April ''08'!C9^2 + 10.848*'Revised Stratig. - April ''08'!C9 + 2073.1</f>
        <v>2116.7496000000001</v>
      </c>
      <c r="V9" s="2">
        <f>0.0133*'Revised Stratig. - April ''08'!C9^2+12.416*'Revised Stratig. - April ''08'!C9+2010.9</f>
        <v>2060.7768000000001</v>
      </c>
    </row>
    <row r="10" spans="1:22" x14ac:dyDescent="0.2">
      <c r="A10" t="s">
        <v>311</v>
      </c>
      <c r="B10" s="10"/>
      <c r="C10" s="10"/>
      <c r="F10">
        <v>4061</v>
      </c>
      <c r="G10">
        <v>42</v>
      </c>
      <c r="H10" t="s">
        <v>312</v>
      </c>
      <c r="J10">
        <v>389</v>
      </c>
      <c r="K10">
        <f>D8</f>
        <v>8594</v>
      </c>
      <c r="T10" s="2">
        <f xml:space="preserve"> 0.0162*'Revised Stratig. - April ''08'!C10^2 + 10.767*'Revised Stratig. - April ''08'!C10 + 2082.9</f>
        <v>2137.14</v>
      </c>
      <c r="U10" s="15">
        <f xml:space="preserve"> 0.0161*'Revised Stratig. - April ''08'!C10^2 + 10.848*'Revised Stratig. - April ''08'!C10 + 2073.1</f>
        <v>2127.7424999999998</v>
      </c>
      <c r="V10" s="2">
        <f>0.0133*'Revised Stratig. - April ''08'!C10^2+12.416*'Revised Stratig. - April ''08'!C10+2010.9</f>
        <v>2073.3125</v>
      </c>
    </row>
    <row r="11" spans="1:22" x14ac:dyDescent="0.2">
      <c r="B11" s="10"/>
      <c r="C11" s="10"/>
      <c r="J11">
        <v>389</v>
      </c>
      <c r="K11">
        <f>E8</f>
        <v>8814</v>
      </c>
      <c r="T11" s="2">
        <f xml:space="preserve"> 0.0162*'Revised Stratig. - April ''08'!C11^2 + 10.767*'Revised Stratig. - April ''08'!C11 + 2082.9</f>
        <v>2148.0852</v>
      </c>
      <c r="U11" s="15">
        <f xml:space="preserve"> 0.0161*'Revised Stratig. - April ''08'!C11^2 + 10.848*'Revised Stratig. - April ''08'!C11 + 2073.1</f>
        <v>2138.7676000000001</v>
      </c>
      <c r="V11" s="2">
        <f>0.0133*'Revised Stratig. - April ''08'!C11^2+12.416*'Revised Stratig. - April ''08'!C11+2010.9</f>
        <v>2085.8748000000001</v>
      </c>
    </row>
    <row r="12" spans="1:22" x14ac:dyDescent="0.2">
      <c r="B12" s="10"/>
      <c r="C12" s="10"/>
      <c r="T12" s="2">
        <f xml:space="preserve"> 0.0162*'Revised Stratig. - April ''08'!C12^2 + 10.767*'Revised Stratig. - April ''08'!C12 + 2082.9</f>
        <v>2159.0628000000002</v>
      </c>
      <c r="U12" s="15">
        <f xml:space="preserve"> 0.0161*'Revised Stratig. - April ''08'!C12^2 + 10.848*'Revised Stratig. - April ''08'!C12 + 2073.1</f>
        <v>2149.8249000000001</v>
      </c>
      <c r="V12" s="2">
        <f>0.0133*'Revised Stratig. - April ''08'!C12^2+12.416*'Revised Stratig. - April ''08'!C12+2010.9</f>
        <v>2098.4637000000002</v>
      </c>
    </row>
    <row r="13" spans="1:22" x14ac:dyDescent="0.2">
      <c r="A13" s="1" t="s">
        <v>2</v>
      </c>
      <c r="T13" s="2">
        <f xml:space="preserve"> 0.0162*'Revised Stratig. - April ''08'!C13^2 + 10.767*'Revised Stratig. - April ''08'!C13 + 2082.9</f>
        <v>2170.0727999999999</v>
      </c>
      <c r="U13" s="15">
        <f xml:space="preserve"> 0.0161*'Revised Stratig. - April ''08'!C13^2 + 10.848*'Revised Stratig. - April ''08'!C13 + 2073.1</f>
        <v>2160.9144000000001</v>
      </c>
      <c r="V13" s="2">
        <f>0.0133*'Revised Stratig. - April ''08'!C13^2+12.416*'Revised Stratig. - April ''08'!C13+2010.9</f>
        <v>2111.0792000000001</v>
      </c>
    </row>
    <row r="14" spans="1:22" x14ac:dyDescent="0.2">
      <c r="A14" t="s">
        <v>285</v>
      </c>
      <c r="B14" s="10" t="s">
        <v>287</v>
      </c>
      <c r="C14" s="10">
        <v>0</v>
      </c>
      <c r="D14">
        <v>-55</v>
      </c>
      <c r="E14">
        <v>-55</v>
      </c>
      <c r="T14" s="2">
        <f xml:space="preserve"> 0.0162*'Revised Stratig. - April ''08'!C14^2 + 10.767*'Revised Stratig. - April ''08'!C14 + 2082.9</f>
        <v>2181.1152000000002</v>
      </c>
      <c r="U14" s="15">
        <f xml:space="preserve"> 0.0161*'Revised Stratig. - April ''08'!C14^2 + 10.848*'Revised Stratig. - April ''08'!C14 + 2073.1</f>
        <v>2172.0360999999998</v>
      </c>
      <c r="V14" s="2">
        <f>0.0133*'Revised Stratig. - April ''08'!C14^2+12.416*'Revised Stratig. - April ''08'!C14+2010.9</f>
        <v>2123.7213000000002</v>
      </c>
    </row>
    <row r="15" spans="1:22" x14ac:dyDescent="0.2">
      <c r="A15" t="s">
        <v>284</v>
      </c>
      <c r="B15" s="10" t="s">
        <v>286</v>
      </c>
      <c r="C15" s="10">
        <v>59</v>
      </c>
      <c r="D15">
        <v>454</v>
      </c>
      <c r="E15">
        <v>552</v>
      </c>
      <c r="F15">
        <v>464</v>
      </c>
      <c r="G15">
        <v>41</v>
      </c>
      <c r="T15" s="2">
        <f xml:space="preserve"> 0.0162*'Revised Stratig. - April ''08'!C15^2 + 10.767*'Revised Stratig. - April ''08'!C15 + 2082.9</f>
        <v>2192.19</v>
      </c>
      <c r="U15" s="15">
        <f xml:space="preserve"> 0.0161*'Revised Stratig. - April ''08'!C15^2 + 10.848*'Revised Stratig. - April ''08'!C15 + 2073.1</f>
        <v>2183.19</v>
      </c>
      <c r="V15" s="2">
        <f>0.0133*'Revised Stratig. - April ''08'!C15^2+12.416*'Revised Stratig. - April ''08'!C15+2010.9</f>
        <v>2136.39</v>
      </c>
    </row>
    <row r="16" spans="1:22" x14ac:dyDescent="0.2">
      <c r="T16" s="2">
        <f xml:space="preserve"> 0.0162*'Revised Stratig. - April ''08'!C16^2 + 10.767*'Revised Stratig. - April ''08'!C16 + 2082.9</f>
        <v>2203.2972</v>
      </c>
      <c r="U16" s="15">
        <f xml:space="preserve"> 0.0161*'Revised Stratig. - April ''08'!C16^2 + 10.848*'Revised Stratig. - April ''08'!C16 + 2073.1</f>
        <v>2194.3761</v>
      </c>
      <c r="V16" s="2">
        <f>0.0133*'Revised Stratig. - April ''08'!C16^2+12.416*'Revised Stratig. - April ''08'!C16+2010.9</f>
        <v>2149.0853000000002</v>
      </c>
    </row>
    <row r="17" spans="1:22" x14ac:dyDescent="0.2">
      <c r="A17" s="1" t="s">
        <v>3</v>
      </c>
      <c r="T17" s="2">
        <f xml:space="preserve"> 0.0162*'Revised Stratig. - April ''08'!C17^2 + 10.767*'Revised Stratig. - April ''08'!C17 + 2082.9</f>
        <v>2214.4367999999999</v>
      </c>
      <c r="U17" s="15">
        <f xml:space="preserve"> 0.0161*'Revised Stratig. - April ''08'!C17^2 + 10.848*'Revised Stratig. - April ''08'!C17 + 2073.1</f>
        <v>2205.5944</v>
      </c>
      <c r="V17" s="2">
        <f>0.0133*'Revised Stratig. - April ''08'!C17^2+12.416*'Revised Stratig. - April ''08'!C17+2010.9</f>
        <v>2161.8072000000002</v>
      </c>
    </row>
    <row r="18" spans="1:22" x14ac:dyDescent="0.2">
      <c r="A18" t="s">
        <v>288</v>
      </c>
      <c r="F18">
        <v>1936</v>
      </c>
      <c r="G18">
        <v>44</v>
      </c>
      <c r="H18" t="s">
        <v>289</v>
      </c>
      <c r="T18" s="2">
        <f xml:space="preserve"> 0.0162*'Revised Stratig. - April ''08'!C18^2 + 10.767*'Revised Stratig. - April ''08'!C18 + 2082.9</f>
        <v>2225.6088</v>
      </c>
      <c r="U18" s="15">
        <f xml:space="preserve"> 0.0161*'Revised Stratig. - April ''08'!C18^2 + 10.848*'Revised Stratig. - April ''08'!C18 + 2073.1</f>
        <v>2216.8449000000001</v>
      </c>
      <c r="V18" s="2">
        <f>0.0133*'Revised Stratig. - April ''08'!C18^2+12.416*'Revised Stratig. - April ''08'!C18+2010.9</f>
        <v>2174.5556999999999</v>
      </c>
    </row>
    <row r="19" spans="1:22" x14ac:dyDescent="0.2">
      <c r="A19" t="s">
        <v>310</v>
      </c>
      <c r="F19">
        <v>2243</v>
      </c>
      <c r="G19">
        <v>40</v>
      </c>
      <c r="H19" t="s">
        <v>289</v>
      </c>
      <c r="T19" s="2">
        <f xml:space="preserve"> 0.0162*'Revised Stratig. - April ''08'!C19^2 + 10.767*'Revised Stratig. - April ''08'!C19 + 2082.9</f>
        <v>2236.8132000000001</v>
      </c>
      <c r="U19" s="15">
        <f xml:space="preserve"> 0.0161*'Revised Stratig. - April ''08'!C19^2 + 10.848*'Revised Stratig. - April ''08'!C19 + 2073.1</f>
        <v>2228.1275999999998</v>
      </c>
      <c r="V19" s="2">
        <f>0.0133*'Revised Stratig. - April ''08'!C19^2+12.416*'Revised Stratig. - April ''08'!C19+2010.9</f>
        <v>2187.3308000000002</v>
      </c>
    </row>
    <row r="20" spans="1:22" x14ac:dyDescent="0.2">
      <c r="A20" s="1" t="s">
        <v>4</v>
      </c>
      <c r="T20" s="2">
        <f xml:space="preserve"> 0.0162*'Revised Stratig. - April ''08'!C20^2 + 10.767*'Revised Stratig. - April ''08'!C20 + 2082.9</f>
        <v>2248.0500000000002</v>
      </c>
      <c r="U20" s="15">
        <f xml:space="preserve"> 0.0161*'Revised Stratig. - April ''08'!C20^2 + 10.848*'Revised Stratig. - April ''08'!C20 + 2073.1</f>
        <v>2239.4425000000001</v>
      </c>
      <c r="V20" s="2">
        <f>0.0133*'Revised Stratig. - April ''08'!C20^2+12.416*'Revised Stratig. - April ''08'!C20+2010.9</f>
        <v>2200.1325000000002</v>
      </c>
    </row>
    <row r="21" spans="1:22" x14ac:dyDescent="0.2">
      <c r="A21" s="25" t="s">
        <v>293</v>
      </c>
      <c r="B21" t="s">
        <v>294</v>
      </c>
      <c r="C21">
        <v>50</v>
      </c>
      <c r="D21">
        <v>534</v>
      </c>
      <c r="E21">
        <v>654</v>
      </c>
      <c r="F21">
        <v>589</v>
      </c>
      <c r="G21">
        <v>41</v>
      </c>
      <c r="T21" s="2">
        <f xml:space="preserve"> 0.0162*'Revised Stratig. - April ''08'!C21^2 + 10.767*'Revised Stratig. - April ''08'!C21 + 2082.9</f>
        <v>2259.3191999999999</v>
      </c>
      <c r="U21" s="15">
        <f xml:space="preserve"> 0.0161*'Revised Stratig. - April ''08'!C21^2 + 10.848*'Revised Stratig. - April ''08'!C21 + 2073.1</f>
        <v>2250.7896000000001</v>
      </c>
      <c r="V21" s="2">
        <f>0.0133*'Revised Stratig. - April ''08'!C21^2+12.416*'Revised Stratig. - April ''08'!C21+2010.9</f>
        <v>2212.9608000000003</v>
      </c>
    </row>
    <row r="22" spans="1:22" x14ac:dyDescent="0.2">
      <c r="A22" s="25" t="s">
        <v>297</v>
      </c>
      <c r="B22" s="26" t="s">
        <v>299</v>
      </c>
      <c r="C22">
        <v>10</v>
      </c>
      <c r="D22">
        <v>422</v>
      </c>
      <c r="E22">
        <v>518</v>
      </c>
      <c r="F22">
        <v>398</v>
      </c>
      <c r="G22">
        <v>43</v>
      </c>
      <c r="H22" t="s">
        <v>298</v>
      </c>
      <c r="T22" s="2">
        <f xml:space="preserve"> 0.0162*'Revised Stratig. - April ''08'!C22^2 + 10.767*'Revised Stratig. - April ''08'!C22 + 2082.9</f>
        <v>2270.6208000000001</v>
      </c>
      <c r="U22" s="15">
        <f xml:space="preserve"> 0.0161*'Revised Stratig. - April ''08'!C22^2 + 10.848*'Revised Stratig. - April ''08'!C22 + 2073.1</f>
        <v>2262.1689000000001</v>
      </c>
      <c r="V22" s="2">
        <f>0.0133*'Revised Stratig. - April ''08'!C22^2+12.416*'Revised Stratig. - April ''08'!C22+2010.9</f>
        <v>2225.8157000000001</v>
      </c>
    </row>
    <row r="23" spans="1:22" x14ac:dyDescent="0.2">
      <c r="A23" s="25" t="s">
        <v>295</v>
      </c>
      <c r="B23" s="10" t="s">
        <v>296</v>
      </c>
      <c r="C23" s="10">
        <v>99</v>
      </c>
      <c r="D23">
        <v>1607</v>
      </c>
      <c r="E23">
        <v>1825</v>
      </c>
      <c r="F23">
        <v>1796</v>
      </c>
      <c r="G23">
        <v>40</v>
      </c>
      <c r="H23" t="s">
        <v>298</v>
      </c>
      <c r="T23" s="2">
        <f xml:space="preserve"> 0.0162*'Revised Stratig. - April ''08'!C23^2 + 10.767*'Revised Stratig. - April ''08'!C23 + 2082.9</f>
        <v>2281.9548</v>
      </c>
      <c r="U23" s="15">
        <f xml:space="preserve"> 0.0161*'Revised Stratig. - April ''08'!C23^2 + 10.848*'Revised Stratig. - April ''08'!C23 + 2073.1</f>
        <v>2273.5803999999998</v>
      </c>
      <c r="V23" s="2">
        <f>0.0133*'Revised Stratig. - April ''08'!C23^2+12.416*'Revised Stratig. - April ''08'!C23+2010.9</f>
        <v>2238.6972000000001</v>
      </c>
    </row>
    <row r="24" spans="1:22" x14ac:dyDescent="0.2">
      <c r="A24" s="25"/>
      <c r="B24" s="10"/>
      <c r="C24" s="10"/>
      <c r="T24" s="2">
        <f xml:space="preserve"> 0.0162*'Revised Stratig. - April ''08'!C24^2 + 10.767*'Revised Stratig. - April ''08'!C24 + 2082.9</f>
        <v>2293.3211999999999</v>
      </c>
      <c r="U24" s="15">
        <f xml:space="preserve"> 0.0161*'Revised Stratig. - April ''08'!C24^2 + 10.848*'Revised Stratig. - April ''08'!C24 + 2073.1</f>
        <v>2285.0241000000001</v>
      </c>
      <c r="V24" s="2">
        <f>0.0133*'Revised Stratig. - April ''08'!C24^2+12.416*'Revised Stratig. - April ''08'!C24+2010.9</f>
        <v>2251.6053000000002</v>
      </c>
    </row>
    <row r="25" spans="1:22" x14ac:dyDescent="0.2">
      <c r="A25" s="1" t="s">
        <v>5</v>
      </c>
      <c r="T25" s="2">
        <f xml:space="preserve"> 0.0162*'Revised Stratig. - April ''08'!C25^2 + 10.767*'Revised Stratig. - April ''08'!C25 + 2082.9</f>
        <v>2304.7200000000003</v>
      </c>
      <c r="U25" s="15">
        <f xml:space="preserve"> 0.0161*'Revised Stratig. - April ''08'!C25^2 + 10.848*'Revised Stratig. - April ''08'!C25 + 2073.1</f>
        <v>2296.5</v>
      </c>
      <c r="V25" s="2">
        <f>0.0133*'Revised Stratig. - April ''08'!C25^2+12.416*'Revised Stratig. - April ''08'!C25+2010.9</f>
        <v>2264.54</v>
      </c>
    </row>
    <row r="26" spans="1:22" x14ac:dyDescent="0.2">
      <c r="A26" s="25" t="s">
        <v>300</v>
      </c>
      <c r="B26" s="10" t="s">
        <v>299</v>
      </c>
      <c r="C26" s="10"/>
      <c r="D26">
        <v>759</v>
      </c>
      <c r="E26">
        <v>964</v>
      </c>
      <c r="F26">
        <v>965</v>
      </c>
      <c r="G26">
        <v>55</v>
      </c>
      <c r="T26" s="2">
        <f xml:space="preserve"> 0.0162*'Revised Stratig. - April ''08'!C26^2 + 10.767*'Revised Stratig. - April ''08'!C26 + 2082.9</f>
        <v>2316.1512000000002</v>
      </c>
      <c r="U26" s="15">
        <f xml:space="preserve"> 0.0161*'Revised Stratig. - April ''08'!C26^2 + 10.848*'Revised Stratig. - April ''08'!C26 + 2073.1</f>
        <v>2308.0081</v>
      </c>
      <c r="V26" s="2">
        <f>0.0133*'Revised Stratig. - April ''08'!C26^2+12.416*'Revised Stratig. - April ''08'!C26+2010.9</f>
        <v>2277.5012999999999</v>
      </c>
    </row>
    <row r="27" spans="1:22" x14ac:dyDescent="0.2">
      <c r="A27" s="25" t="s">
        <v>303</v>
      </c>
      <c r="B27" s="10" t="s">
        <v>304</v>
      </c>
      <c r="C27" s="10"/>
      <c r="D27">
        <v>1593</v>
      </c>
      <c r="E27">
        <v>1817</v>
      </c>
      <c r="F27">
        <v>1772</v>
      </c>
      <c r="G27">
        <v>43</v>
      </c>
      <c r="T27" s="2">
        <f xml:space="preserve"> 0.0162*'Revised Stratig. - April ''08'!C27^2 + 10.767*'Revised Stratig. - April ''08'!C27 + 2082.9</f>
        <v>2327.6148000000003</v>
      </c>
      <c r="U27" s="15">
        <f xml:space="preserve"> 0.0161*'Revised Stratig. - April ''08'!C27^2 + 10.848*'Revised Stratig. - April ''08'!C27 + 2073.1</f>
        <v>2319.5483999999997</v>
      </c>
      <c r="V27" s="2">
        <f>0.0133*'Revised Stratig. - April ''08'!C27^2+12.416*'Revised Stratig. - April ''08'!C27+2010.9</f>
        <v>2290.4892</v>
      </c>
    </row>
    <row r="28" spans="1:22" x14ac:dyDescent="0.2">
      <c r="A28" s="25" t="s">
        <v>301</v>
      </c>
      <c r="B28" s="10" t="s">
        <v>302</v>
      </c>
      <c r="C28" s="10"/>
      <c r="D28">
        <v>2140</v>
      </c>
      <c r="E28">
        <v>2339</v>
      </c>
      <c r="F28">
        <v>2220</v>
      </c>
      <c r="G28">
        <v>43</v>
      </c>
      <c r="T28" s="2">
        <f xml:space="preserve"> 0.0162*'Revised Stratig. - April ''08'!C28^2 + 10.767*'Revised Stratig. - April ''08'!C28 + 2082.9</f>
        <v>2339.1107999999999</v>
      </c>
      <c r="U28" s="15">
        <f xml:space="preserve"> 0.0161*'Revised Stratig. - April ''08'!C28^2 + 10.848*'Revised Stratig. - April ''08'!C28 + 2073.1</f>
        <v>2331.1208999999999</v>
      </c>
      <c r="V28" s="2">
        <f>0.0133*'Revised Stratig. - April ''08'!C28^2+12.416*'Revised Stratig. - April ''08'!C28+2010.9</f>
        <v>2303.5037000000002</v>
      </c>
    </row>
    <row r="29" spans="1:22" ht="13.5" thickBot="1" x14ac:dyDescent="0.25">
      <c r="T29" s="2">
        <f xml:space="preserve"> 0.0162*'Revised Stratig. - April ''08'!C29^2 + 10.767*'Revised Stratig. - April ''08'!C29 + 2082.9</f>
        <v>2350.6392000000001</v>
      </c>
      <c r="U29" s="15">
        <f xml:space="preserve"> 0.0161*'Revised Stratig. - April ''08'!C29^2 + 10.848*'Revised Stratig. - April ''08'!C29 + 2073.1</f>
        <v>2342.7255999999998</v>
      </c>
      <c r="V29" s="2">
        <f>0.0133*'Revised Stratig. - April ''08'!C29^2+12.416*'Revised Stratig. - April ''08'!C29+2010.9</f>
        <v>2316.5448000000001</v>
      </c>
    </row>
    <row r="30" spans="1:22" ht="36" thickTop="1" thickBot="1" x14ac:dyDescent="0.25">
      <c r="A30" s="21" t="s">
        <v>209</v>
      </c>
      <c r="B30" s="21" t="s">
        <v>210</v>
      </c>
      <c r="C30" s="21" t="s">
        <v>211</v>
      </c>
      <c r="D30" s="21" t="s">
        <v>212</v>
      </c>
      <c r="E30" s="22" t="s">
        <v>213</v>
      </c>
      <c r="F30" s="21" t="s">
        <v>214</v>
      </c>
      <c r="T30" s="2">
        <f xml:space="preserve"> 0.0162*'Revised Stratig. - April ''08'!C30^2 + 10.767*'Revised Stratig. - April ''08'!C30 + 2082.9</f>
        <v>2362.2000000000003</v>
      </c>
      <c r="U30" s="15">
        <f xml:space="preserve"> 0.0161*'Revised Stratig. - April ''08'!C30^2 + 10.848*'Revised Stratig. - April ''08'!C30 + 2073.1</f>
        <v>2354.3625000000002</v>
      </c>
      <c r="V30" s="2">
        <f>0.0133*'Revised Stratig. - April ''08'!C30^2+12.416*'Revised Stratig. - April ''08'!C30+2010.9</f>
        <v>2329.6125000000002</v>
      </c>
    </row>
    <row r="31" spans="1:22" ht="47.25" x14ac:dyDescent="0.2">
      <c r="A31" s="23" t="s">
        <v>215</v>
      </c>
      <c r="B31" s="23" t="s">
        <v>186</v>
      </c>
      <c r="C31" s="23" t="s">
        <v>216</v>
      </c>
      <c r="D31" s="23" t="s">
        <v>217</v>
      </c>
      <c r="E31" s="23" t="s">
        <v>218</v>
      </c>
      <c r="F31" s="23" t="s">
        <v>219</v>
      </c>
      <c r="T31" s="2">
        <f xml:space="preserve"> 0.0162*'Revised Stratig. - April ''08'!C31^2 + 10.767*'Revised Stratig. - April ''08'!C31 + 2082.9</f>
        <v>2373.7932000000001</v>
      </c>
      <c r="U31" s="15">
        <f xml:space="preserve"> 0.0161*'Revised Stratig. - April ''08'!C31^2 + 10.848*'Revised Stratig. - April ''08'!C31 + 2073.1</f>
        <v>2366.0315999999998</v>
      </c>
      <c r="V31" s="2">
        <f>0.0133*'Revised Stratig. - April ''08'!C31^2+12.416*'Revised Stratig. - April ''08'!C31+2010.9</f>
        <v>2342.7067999999999</v>
      </c>
    </row>
    <row r="32" spans="1:22" ht="31.5" x14ac:dyDescent="0.2">
      <c r="A32" s="23" t="s">
        <v>215</v>
      </c>
      <c r="B32" s="23" t="s">
        <v>273</v>
      </c>
      <c r="C32" s="23" t="s">
        <v>220</v>
      </c>
      <c r="D32" s="23" t="s">
        <v>221</v>
      </c>
      <c r="E32" s="23" t="s">
        <v>222</v>
      </c>
      <c r="F32" s="23" t="s">
        <v>223</v>
      </c>
      <c r="T32" s="2">
        <f xml:space="preserve"> 0.0162*'Revised Stratig. - April ''08'!C32^2 + 10.767*'Revised Stratig. - April ''08'!C32 + 2082.9</f>
        <v>2385.4187999999999</v>
      </c>
      <c r="U32" s="15">
        <f xml:space="preserve"> 0.0161*'Revised Stratig. - April ''08'!C32^2 + 10.848*'Revised Stratig. - April ''08'!C32 + 2073.1</f>
        <v>2377.7329</v>
      </c>
      <c r="V32" s="2">
        <f>0.0133*'Revised Stratig. - April ''08'!C32^2+12.416*'Revised Stratig. - April ''08'!C32+2010.9</f>
        <v>2355.8277000000003</v>
      </c>
    </row>
    <row r="33" spans="1:22" ht="63" x14ac:dyDescent="0.2">
      <c r="A33" s="23" t="s">
        <v>215</v>
      </c>
      <c r="B33" s="23" t="s">
        <v>224</v>
      </c>
      <c r="C33" s="23" t="s">
        <v>272</v>
      </c>
      <c r="D33" s="23" t="s">
        <v>225</v>
      </c>
      <c r="E33" s="23" t="s">
        <v>226</v>
      </c>
      <c r="F33" s="23" t="s">
        <v>227</v>
      </c>
      <c r="T33" s="2">
        <f xml:space="preserve"> 0.0162*'Revised Stratig. - April ''08'!C33^2 + 10.767*'Revised Stratig. - April ''08'!C33 + 2082.9</f>
        <v>2397.0768000000003</v>
      </c>
      <c r="U33" s="15">
        <f xml:space="preserve"> 0.0161*'Revised Stratig. - April ''08'!C33^2 + 10.848*'Revised Stratig. - April ''08'!C33 + 2073.1</f>
        <v>2389.4663999999998</v>
      </c>
      <c r="V33" s="2">
        <f>0.0133*'Revised Stratig. - April ''08'!C33^2+12.416*'Revised Stratig. - April ''08'!C33+2010.9</f>
        <v>2368.9751999999999</v>
      </c>
    </row>
    <row r="34" spans="1:22" ht="47.25" x14ac:dyDescent="0.2">
      <c r="A34" s="23" t="s">
        <v>215</v>
      </c>
      <c r="B34" s="23" t="s">
        <v>228</v>
      </c>
      <c r="C34" s="23" t="s">
        <v>229</v>
      </c>
      <c r="D34" s="23" t="s">
        <v>230</v>
      </c>
      <c r="E34" s="23" t="s">
        <v>231</v>
      </c>
      <c r="F34" s="23" t="s">
        <v>232</v>
      </c>
      <c r="T34" s="2">
        <f xml:space="preserve"> 0.0162*'Revised Stratig. - April ''08'!C34^2 + 10.767*'Revised Stratig. - April ''08'!C34 + 2082.9</f>
        <v>2408.7672000000002</v>
      </c>
      <c r="U34" s="15">
        <f xml:space="preserve"> 0.0161*'Revised Stratig. - April ''08'!C34^2 + 10.848*'Revised Stratig. - April ''08'!C34 + 2073.1</f>
        <v>2401.2321000000002</v>
      </c>
      <c r="V34" s="2">
        <f>0.0133*'Revised Stratig. - April ''08'!C34^2+12.416*'Revised Stratig. - April ''08'!C34+2010.9</f>
        <v>2382.1493</v>
      </c>
    </row>
    <row r="35" spans="1:22" ht="47.25" x14ac:dyDescent="0.2">
      <c r="A35" s="23" t="s">
        <v>215</v>
      </c>
      <c r="B35" s="23" t="s">
        <v>233</v>
      </c>
      <c r="C35" s="23" t="s">
        <v>234</v>
      </c>
      <c r="D35" s="23" t="s">
        <v>235</v>
      </c>
      <c r="E35" s="23" t="s">
        <v>236</v>
      </c>
      <c r="F35" s="23" t="s">
        <v>237</v>
      </c>
      <c r="T35" s="2">
        <f xml:space="preserve"> 0.0162*'Revised Stratig. - April ''08'!C35^2 + 10.767*'Revised Stratig. - April ''08'!C35 + 2082.9</f>
        <v>2420.4900000000002</v>
      </c>
      <c r="U35" s="15">
        <f xml:space="preserve"> 0.0161*'Revised Stratig. - April ''08'!C35^2 + 10.848*'Revised Stratig. - April ''08'!C35 + 2073.1</f>
        <v>2413.0299999999997</v>
      </c>
      <c r="V35" s="2">
        <f>0.0133*'Revised Stratig. - April ''08'!C35^2+12.416*'Revised Stratig. - April ''08'!C35+2010.9</f>
        <v>2395.3500000000004</v>
      </c>
    </row>
    <row r="36" spans="1:22" ht="31.5" x14ac:dyDescent="0.2">
      <c r="A36" s="23" t="s">
        <v>215</v>
      </c>
      <c r="B36" s="23" t="s">
        <v>238</v>
      </c>
      <c r="C36" s="23" t="s">
        <v>239</v>
      </c>
      <c r="D36" s="23" t="s">
        <v>240</v>
      </c>
      <c r="E36" s="23" t="s">
        <v>241</v>
      </c>
      <c r="F36" s="23" t="s">
        <v>242</v>
      </c>
      <c r="T36" s="2">
        <f xml:space="preserve"> 0.0162*'Revised Stratig. - April ''08'!C36^2 + 10.767*'Revised Stratig. - April ''08'!C36 + 2082.9</f>
        <v>2432.2452000000003</v>
      </c>
      <c r="U36" s="15">
        <f xml:space="preserve"> 0.0161*'Revised Stratig. - April ''08'!C36^2 + 10.848*'Revised Stratig. - April ''08'!C36 + 2073.1</f>
        <v>2424.8600999999999</v>
      </c>
      <c r="V36" s="2">
        <f>0.0133*'Revised Stratig. - April ''08'!C36^2+12.416*'Revised Stratig. - April ''08'!C36+2010.9</f>
        <v>2408.5772999999999</v>
      </c>
    </row>
    <row r="37" spans="1:22" ht="31.5" x14ac:dyDescent="0.2">
      <c r="A37" s="23" t="s">
        <v>215</v>
      </c>
      <c r="B37" s="23" t="s">
        <v>243</v>
      </c>
      <c r="C37" s="23" t="s">
        <v>244</v>
      </c>
      <c r="D37" s="23" t="s">
        <v>245</v>
      </c>
      <c r="E37" s="23" t="s">
        <v>246</v>
      </c>
      <c r="F37" s="23" t="s">
        <v>247</v>
      </c>
      <c r="T37" s="2">
        <f xml:space="preserve"> 0.0162*'Revised Stratig. - April ''08'!C37^2 + 10.767*'Revised Stratig. - April ''08'!C37 + 2082.9</f>
        <v>2444.0328</v>
      </c>
      <c r="U37" s="15">
        <f xml:space="preserve"> 0.0161*'Revised Stratig. - April ''08'!C37^2 + 10.848*'Revised Stratig. - April ''08'!C37 + 2073.1</f>
        <v>2436.7224000000001</v>
      </c>
      <c r="V37" s="2">
        <f>0.0133*'Revised Stratig. - April ''08'!C37^2+12.416*'Revised Stratig. - April ''08'!C37+2010.9</f>
        <v>2421.8312000000001</v>
      </c>
    </row>
    <row r="38" spans="1:22" ht="31.5" x14ac:dyDescent="0.2">
      <c r="A38" s="23" t="s">
        <v>215</v>
      </c>
      <c r="B38" s="23" t="s">
        <v>248</v>
      </c>
      <c r="C38" s="23" t="s">
        <v>249</v>
      </c>
      <c r="D38" s="23" t="s">
        <v>250</v>
      </c>
      <c r="E38" s="23" t="s">
        <v>251</v>
      </c>
      <c r="F38" s="23" t="s">
        <v>252</v>
      </c>
      <c r="T38" s="2">
        <f xml:space="preserve"> 0.0162*'Revised Stratig. - April ''08'!C38^2 + 10.767*'Revised Stratig. - April ''08'!C38 + 2082.9</f>
        <v>2455.8528000000001</v>
      </c>
      <c r="U38" s="15">
        <f xml:space="preserve"> 0.0161*'Revised Stratig. - April ''08'!C38^2 + 10.848*'Revised Stratig. - April ''08'!C38 + 2073.1</f>
        <v>2448.6169</v>
      </c>
      <c r="V38" s="2">
        <f>0.0133*'Revised Stratig. - April ''08'!C38^2+12.416*'Revised Stratig. - April ''08'!C38+2010.9</f>
        <v>2435.1116999999999</v>
      </c>
    </row>
    <row r="39" spans="1:22" ht="31.5" x14ac:dyDescent="0.2">
      <c r="A39" s="23" t="s">
        <v>215</v>
      </c>
      <c r="B39" s="23" t="s">
        <v>253</v>
      </c>
      <c r="C39" s="23" t="s">
        <v>254</v>
      </c>
      <c r="D39" s="23" t="s">
        <v>255</v>
      </c>
      <c r="E39" s="23" t="s">
        <v>256</v>
      </c>
      <c r="F39" s="23" t="s">
        <v>257</v>
      </c>
      <c r="T39" s="2">
        <f xml:space="preserve"> 0.0162*'Revised Stratig. - April ''08'!C39^2 + 10.767*'Revised Stratig. - April ''08'!C39 + 2082.9</f>
        <v>2467.7051999999999</v>
      </c>
      <c r="U39" s="15">
        <f xml:space="preserve"> 0.0161*'Revised Stratig. - April ''08'!C39^2 + 10.848*'Revised Stratig. - April ''08'!C39 + 2073.1</f>
        <v>2460.5436</v>
      </c>
      <c r="V39" s="2">
        <f>0.0133*'Revised Stratig. - April ''08'!C39^2+12.416*'Revised Stratig. - April ''08'!C39+2010.9</f>
        <v>2448.4187999999999</v>
      </c>
    </row>
    <row r="40" spans="1:22" ht="31.5" x14ac:dyDescent="0.2">
      <c r="A40" s="23" t="s">
        <v>215</v>
      </c>
      <c r="B40" s="23" t="s">
        <v>258</v>
      </c>
      <c r="C40" s="23" t="s">
        <v>259</v>
      </c>
      <c r="D40" s="23" t="s">
        <v>260</v>
      </c>
      <c r="E40" s="23" t="s">
        <v>261</v>
      </c>
      <c r="F40" s="23" t="s">
        <v>262</v>
      </c>
      <c r="T40" s="2">
        <f xml:space="preserve"> 0.0162*'Revised Stratig. - April ''08'!C40^2 + 10.767*'Revised Stratig. - April ''08'!C40 + 2082.9</f>
        <v>2479.59</v>
      </c>
      <c r="U40" s="15">
        <f xml:space="preserve"> 0.0161*'Revised Stratig. - April ''08'!C40^2 + 10.848*'Revised Stratig. - April ''08'!C40 + 2073.1</f>
        <v>2472.5025000000001</v>
      </c>
      <c r="V40" s="2">
        <f>0.0133*'Revised Stratig. - April ''08'!C40^2+12.416*'Revised Stratig. - April ''08'!C40+2010.9</f>
        <v>2461.7525000000001</v>
      </c>
    </row>
    <row r="41" spans="1:22" ht="31.5" x14ac:dyDescent="0.2">
      <c r="A41" s="23" t="s">
        <v>215</v>
      </c>
      <c r="B41" s="23" t="s">
        <v>263</v>
      </c>
      <c r="C41" s="23" t="s">
        <v>254</v>
      </c>
      <c r="D41" s="23" t="s">
        <v>264</v>
      </c>
      <c r="E41" s="23" t="s">
        <v>265</v>
      </c>
      <c r="F41" s="23" t="s">
        <v>266</v>
      </c>
      <c r="T41" s="2">
        <f xml:space="preserve"> 0.0162*'Revised Stratig. - April ''08'!C41^2 + 10.767*'Revised Stratig. - April ''08'!C41 + 2082.9</f>
        <v>2491.5072</v>
      </c>
      <c r="U41" s="15">
        <f xml:space="preserve"> 0.0161*'Revised Stratig. - April ''08'!C41^2 + 10.848*'Revised Stratig. - April ''08'!C41 + 2073.1</f>
        <v>2484.4935999999998</v>
      </c>
      <c r="V41" s="2">
        <f>0.0133*'Revised Stratig. - April ''08'!C41^2+12.416*'Revised Stratig. - April ''08'!C41+2010.9</f>
        <v>2475.1127999999999</v>
      </c>
    </row>
    <row r="42" spans="1:22" ht="32.25" thickBot="1" x14ac:dyDescent="0.25">
      <c r="A42" s="24" t="s">
        <v>215</v>
      </c>
      <c r="B42" s="24" t="s">
        <v>267</v>
      </c>
      <c r="C42" s="24" t="s">
        <v>268</v>
      </c>
      <c r="D42" s="24" t="s">
        <v>269</v>
      </c>
      <c r="E42" s="24" t="s">
        <v>270</v>
      </c>
      <c r="F42" s="24" t="s">
        <v>271</v>
      </c>
      <c r="T42" s="2">
        <f xml:space="preserve"> 0.0162*'Revised Stratig. - April ''08'!C42^2 + 10.767*'Revised Stratig. - April ''08'!C42 + 2082.9</f>
        <v>2503.4567999999999</v>
      </c>
      <c r="U42" s="15">
        <f xml:space="preserve"> 0.0161*'Revised Stratig. - April ''08'!C42^2 + 10.848*'Revised Stratig. - April ''08'!C42 + 2073.1</f>
        <v>2496.5169000000001</v>
      </c>
      <c r="V42" s="2">
        <f>0.0133*'Revised Stratig. - April ''08'!C42^2+12.416*'Revised Stratig. - April ''08'!C42+2010.9</f>
        <v>2488.4997000000003</v>
      </c>
    </row>
    <row r="43" spans="1:22" ht="13.5" thickTop="1" x14ac:dyDescent="0.2">
      <c r="T43" s="2">
        <f xml:space="preserve"> 0.0162*'Revised Stratig. - April ''08'!C43^2 + 10.767*'Revised Stratig. - April ''08'!C43 + 2082.9</f>
        <v>2515.4387999999999</v>
      </c>
      <c r="U43" s="15">
        <f xml:space="preserve"> 0.0161*'Revised Stratig. - April ''08'!C43^2 + 10.848*'Revised Stratig. - April ''08'!C43 + 2073.1</f>
        <v>2508.5724</v>
      </c>
      <c r="V43" s="2">
        <f>0.0133*'Revised Stratig. - April ''08'!C43^2+12.416*'Revised Stratig. - April ''08'!C43+2010.9</f>
        <v>2501.9132</v>
      </c>
    </row>
    <row r="44" spans="1:22" x14ac:dyDescent="0.2">
      <c r="T44" s="2">
        <f xml:space="preserve"> 0.0162*'Revised Stratig. - April ''08'!C44^2 + 10.767*'Revised Stratig. - April ''08'!C44 + 2082.9</f>
        <v>2527.4531999999999</v>
      </c>
      <c r="U44" s="15">
        <f xml:space="preserve"> 0.0161*'Revised Stratig. - April ''08'!C44^2 + 10.848*'Revised Stratig. - April ''08'!C44 + 2073.1</f>
        <v>2520.6601000000001</v>
      </c>
      <c r="V44" s="2">
        <f>0.0133*'Revised Stratig. - April ''08'!C44^2+12.416*'Revised Stratig. - April ''08'!C44+2010.9</f>
        <v>2515.3533000000002</v>
      </c>
    </row>
    <row r="45" spans="1:22" x14ac:dyDescent="0.2">
      <c r="A45" s="185" t="s">
        <v>315</v>
      </c>
      <c r="B45" s="200"/>
      <c r="C45" s="200"/>
      <c r="D45" s="200"/>
      <c r="E45" s="200"/>
      <c r="F45" s="200"/>
      <c r="T45" s="2">
        <f xml:space="preserve"> 0.0162*'Revised Stratig. - April ''08'!C45^2 + 10.767*'Revised Stratig. - April ''08'!C45 + 2082.9</f>
        <v>2539.5</v>
      </c>
      <c r="U45" s="15">
        <f xml:space="preserve"> 0.0161*'Revised Stratig. - April ''08'!C45^2 + 10.848*'Revised Stratig. - April ''08'!C45 + 2073.1</f>
        <v>2532.7799999999997</v>
      </c>
      <c r="V45" s="2">
        <f>0.0133*'Revised Stratig. - April ''08'!C45^2+12.416*'Revised Stratig. - April ''08'!C45+2010.9</f>
        <v>2528.8200000000002</v>
      </c>
    </row>
    <row r="46" spans="1:22" x14ac:dyDescent="0.2">
      <c r="A46" s="200"/>
      <c r="B46" s="200"/>
      <c r="C46" s="200"/>
      <c r="D46" s="200"/>
      <c r="E46" s="200"/>
      <c r="F46" s="200"/>
      <c r="T46" s="2">
        <f xml:space="preserve"> 0.0162*'Revised Stratig. - April ''08'!C46^2 + 10.767*'Revised Stratig. - April ''08'!C46 + 2082.9</f>
        <v>2551.5792000000001</v>
      </c>
      <c r="U46" s="15">
        <f xml:space="preserve"> 0.0161*'Revised Stratig. - April ''08'!C46^2 + 10.848*'Revised Stratig. - April ''08'!C46 + 2073.1</f>
        <v>2544.9321</v>
      </c>
      <c r="V46" s="2">
        <f>0.0133*'Revised Stratig. - April ''08'!C46^2+12.416*'Revised Stratig. - April ''08'!C46+2010.9</f>
        <v>2542.3133000000003</v>
      </c>
    </row>
    <row r="47" spans="1:22" x14ac:dyDescent="0.2">
      <c r="T47" s="2">
        <f xml:space="preserve"> 0.0162*'Revised Stratig. - April ''08'!C47^2 + 10.767*'Revised Stratig. - April ''08'!C47 + 2082.9</f>
        <v>2563.6908000000003</v>
      </c>
      <c r="U47" s="15">
        <f xml:space="preserve"> 0.0161*'Revised Stratig. - April ''08'!C47^2 + 10.848*'Revised Stratig. - April ''08'!C47 + 2073.1</f>
        <v>2557.1163999999999</v>
      </c>
      <c r="V47" s="2">
        <f>0.0133*'Revised Stratig. - April ''08'!C47^2+12.416*'Revised Stratig. - April ''08'!C47+2010.9</f>
        <v>2555.8332</v>
      </c>
    </row>
    <row r="48" spans="1:22" ht="15.75" x14ac:dyDescent="0.25">
      <c r="A48" s="27" t="s">
        <v>316</v>
      </c>
      <c r="T48" s="2">
        <f xml:space="preserve"> 0.0162*'Revised Stratig. - April ''08'!C48^2 + 10.767*'Revised Stratig. - April ''08'!C48 + 2082.9</f>
        <v>2575.8348000000001</v>
      </c>
      <c r="U48" s="15">
        <f xml:space="preserve"> 0.0161*'Revised Stratig. - April ''08'!C48^2 + 10.848*'Revised Stratig. - April ''08'!C48 + 2073.1</f>
        <v>2569.3328999999999</v>
      </c>
      <c r="V48" s="2">
        <f>0.0133*'Revised Stratig. - April ''08'!C48^2+12.416*'Revised Stratig. - April ''08'!C48+2010.9</f>
        <v>2569.3797</v>
      </c>
    </row>
    <row r="49" spans="1:22" s="28" customFormat="1" ht="15.75" x14ac:dyDescent="0.25">
      <c r="A49" s="27" t="s">
        <v>321</v>
      </c>
      <c r="B49" s="27" t="s">
        <v>341</v>
      </c>
      <c r="D49" s="27"/>
      <c r="F49" s="27" t="s">
        <v>346</v>
      </c>
      <c r="G49" s="27" t="s">
        <v>347</v>
      </c>
      <c r="I49" s="27" t="s">
        <v>378</v>
      </c>
      <c r="K49" s="27" t="s">
        <v>1</v>
      </c>
      <c r="T49" s="2">
        <f xml:space="preserve"> 0.0162*'Revised Stratig. - April ''08'!C49^2 + 10.767*'Revised Stratig. - April ''08'!C49 + 2082.9</f>
        <v>2588.0111999999999</v>
      </c>
      <c r="U49" s="15">
        <f xml:space="preserve"> 0.0161*'Revised Stratig. - April ''08'!C49^2 + 10.848*'Revised Stratig. - April ''08'!C49 + 2073.1</f>
        <v>2581.5816</v>
      </c>
      <c r="V49" s="2">
        <f>0.0133*'Revised Stratig. - April ''08'!C49^2+12.416*'Revised Stratig. - April ''08'!C49+2010.9</f>
        <v>2582.9528</v>
      </c>
    </row>
    <row r="50" spans="1:22" x14ac:dyDescent="0.2">
      <c r="A50" t="s">
        <v>319</v>
      </c>
      <c r="B50">
        <v>2340</v>
      </c>
      <c r="C50">
        <v>2545</v>
      </c>
      <c r="F50">
        <v>2400</v>
      </c>
      <c r="G50">
        <v>50</v>
      </c>
      <c r="I50" s="35" t="s">
        <v>364</v>
      </c>
      <c r="K50">
        <v>30</v>
      </c>
      <c r="T50" s="2">
        <f xml:space="preserve"> 0.0162*'Revised Stratig. - April ''08'!C50^2 + 10.767*'Revised Stratig. - April ''08'!C50 + 2082.9</f>
        <v>2600.2200000000003</v>
      </c>
      <c r="U50" s="15">
        <f xml:space="preserve"> 0.0161*'Revised Stratig. - April ''08'!C50^2 + 10.848*'Revised Stratig. - April ''08'!C50 + 2073.1</f>
        <v>2593.8625000000002</v>
      </c>
      <c r="V50" s="2">
        <f>0.0133*'Revised Stratig. - April ''08'!C50^2+12.416*'Revised Stratig. - April ''08'!C50+2010.9</f>
        <v>2596.5525000000002</v>
      </c>
    </row>
    <row r="51" spans="1:22" x14ac:dyDescent="0.2">
      <c r="A51" t="s">
        <v>318</v>
      </c>
      <c r="B51">
        <v>3719</v>
      </c>
      <c r="C51">
        <v>3989</v>
      </c>
      <c r="F51">
        <v>3580</v>
      </c>
      <c r="G51">
        <v>50</v>
      </c>
      <c r="I51" s="33" t="s">
        <v>365</v>
      </c>
      <c r="K51">
        <v>30</v>
      </c>
      <c r="T51" s="2">
        <f xml:space="preserve"> 0.0162*'Revised Stratig. - April ''08'!C51^2 + 10.767*'Revised Stratig. - April ''08'!C51 + 2082.9</f>
        <v>2612.4612000000002</v>
      </c>
      <c r="U51" s="15">
        <f xml:space="preserve"> 0.0161*'Revised Stratig. - April ''08'!C51^2 + 10.848*'Revised Stratig. - April ''08'!C51 + 2073.1</f>
        <v>2606.1756</v>
      </c>
      <c r="V51" s="2">
        <f>0.0133*'Revised Stratig. - April ''08'!C51^2+12.416*'Revised Stratig. - April ''08'!C51+2010.9</f>
        <v>2610.1788000000001</v>
      </c>
    </row>
    <row r="52" spans="1:22" x14ac:dyDescent="0.2">
      <c r="A52" t="s">
        <v>343</v>
      </c>
      <c r="B52">
        <v>4606</v>
      </c>
      <c r="C52">
        <v>4769</v>
      </c>
      <c r="F52">
        <v>4160</v>
      </c>
      <c r="G52">
        <v>30</v>
      </c>
      <c r="I52" t="s">
        <v>363</v>
      </c>
      <c r="T52" s="2">
        <f xml:space="preserve"> 0.0162*'Revised Stratig. - April ''08'!C52^2 + 10.767*'Revised Stratig. - April ''08'!C52 + 2082.9</f>
        <v>2624.7348000000002</v>
      </c>
      <c r="U52" s="15">
        <f xml:space="preserve"> 0.0161*'Revised Stratig. - April ''08'!C52^2 + 10.848*'Revised Stratig. - April ''08'!C52 + 2073.1</f>
        <v>2618.5209</v>
      </c>
      <c r="V52" s="2">
        <f>0.0133*'Revised Stratig. - April ''08'!C52^2+12.416*'Revised Stratig. - April ''08'!C52+2010.9</f>
        <v>2623.8317000000002</v>
      </c>
    </row>
    <row r="53" spans="1:22" x14ac:dyDescent="0.2">
      <c r="A53" t="s">
        <v>334</v>
      </c>
      <c r="B53">
        <v>5450</v>
      </c>
      <c r="C53">
        <v>5586</v>
      </c>
      <c r="D53" s="30"/>
      <c r="F53">
        <v>4750</v>
      </c>
      <c r="G53">
        <v>35</v>
      </c>
      <c r="I53" t="s">
        <v>362</v>
      </c>
      <c r="T53" s="2">
        <f xml:space="preserve"> 0.0162*'Revised Stratig. - April ''08'!C53^2 + 10.767*'Revised Stratig. - April ''08'!C53 + 2082.9</f>
        <v>2637.0408000000002</v>
      </c>
      <c r="U53" s="15">
        <f xml:space="preserve"> 0.0161*'Revised Stratig. - April ''08'!C53^2 + 10.848*'Revised Stratig. - April ''08'!C53 + 2073.1</f>
        <v>2630.8984</v>
      </c>
      <c r="V53" s="2">
        <f>0.0133*'Revised Stratig. - April ''08'!C53^2+12.416*'Revised Stratig. - April ''08'!C53+2010.9</f>
        <v>2637.5111999999999</v>
      </c>
    </row>
    <row r="54" spans="1:22" x14ac:dyDescent="0.2">
      <c r="A54" t="s">
        <v>317</v>
      </c>
      <c r="B54">
        <v>5319</v>
      </c>
      <c r="C54">
        <v>5486</v>
      </c>
      <c r="F54">
        <v>4701</v>
      </c>
      <c r="G54">
        <v>48</v>
      </c>
      <c r="I54" s="33" t="s">
        <v>366</v>
      </c>
      <c r="T54" s="2">
        <f xml:space="preserve"> 0.0162*'Revised Stratig. - April ''08'!C54^2 + 10.767*'Revised Stratig. - April ''08'!C54 + 2082.9</f>
        <v>2649.3792000000003</v>
      </c>
      <c r="U54" s="15">
        <f xml:space="preserve"> 0.0161*'Revised Stratig. - April ''08'!C54^2 + 10.848*'Revised Stratig. - April ''08'!C54 + 2073.1</f>
        <v>2643.3081000000002</v>
      </c>
      <c r="V54" s="2">
        <f>0.0133*'Revised Stratig. - April ''08'!C54^2+12.416*'Revised Stratig. - April ''08'!C54+2010.9</f>
        <v>2651.2173000000003</v>
      </c>
    </row>
    <row r="55" spans="1:22" x14ac:dyDescent="0.2">
      <c r="A55" t="s">
        <v>320</v>
      </c>
      <c r="B55">
        <v>6294</v>
      </c>
      <c r="C55">
        <v>6468</v>
      </c>
      <c r="F55">
        <v>5594</v>
      </c>
      <c r="G55">
        <v>49</v>
      </c>
      <c r="I55" s="33" t="s">
        <v>367</v>
      </c>
      <c r="T55" s="2">
        <f xml:space="preserve"> 0.0162*'Revised Stratig. - April ''08'!C55^2 + 10.767*'Revised Stratig. - April ''08'!C55 + 2082.9</f>
        <v>2661.75</v>
      </c>
      <c r="U55" s="15">
        <f xml:space="preserve"> 0.0161*'Revised Stratig. - April ''08'!C55^2 + 10.848*'Revised Stratig. - April ''08'!C55 + 2073.1</f>
        <v>2655.75</v>
      </c>
      <c r="V55" s="2">
        <f>0.0133*'Revised Stratig. - April ''08'!C55^2+12.416*'Revised Stratig. - April ''08'!C55+2010.9</f>
        <v>2664.9500000000003</v>
      </c>
    </row>
    <row r="56" spans="1:22" x14ac:dyDescent="0.2">
      <c r="A56" t="s">
        <v>348</v>
      </c>
      <c r="B56">
        <v>8594</v>
      </c>
      <c r="C56">
        <v>8814</v>
      </c>
      <c r="D56" t="s">
        <v>358</v>
      </c>
      <c r="F56">
        <v>7904</v>
      </c>
      <c r="G56">
        <v>55</v>
      </c>
      <c r="I56" s="33" t="s">
        <v>368</v>
      </c>
      <c r="T56" s="2">
        <f xml:space="preserve"> 0.0162*'Revised Stratig. - April ''08'!C56^2 + 10.767*'Revised Stratig. - April ''08'!C56 + 2082.9</f>
        <v>2674.1532000000002</v>
      </c>
      <c r="U56" s="15">
        <f xml:space="preserve"> 0.0161*'Revised Stratig. - April ''08'!C56^2 + 10.848*'Revised Stratig. - April ''08'!C56 + 2073.1</f>
        <v>2668.2240999999999</v>
      </c>
      <c r="V56" s="2">
        <f>0.0133*'Revised Stratig. - April ''08'!C56^2+12.416*'Revised Stratig. - April ''08'!C56+2010.9</f>
        <v>2678.7093</v>
      </c>
    </row>
    <row r="57" spans="1:22" x14ac:dyDescent="0.2">
      <c r="I57" s="33"/>
      <c r="T57" s="2">
        <f xml:space="preserve"> 0.0162*'Revised Stratig. - April ''08'!C57^2 + 10.767*'Revised Stratig. - April ''08'!C57 + 2082.9</f>
        <v>2686.5888</v>
      </c>
      <c r="U57" s="15">
        <f xml:space="preserve"> 0.0161*'Revised Stratig. - April ''08'!C57^2 + 10.848*'Revised Stratig. - April ''08'!C57 + 2073.1</f>
        <v>2680.7303999999999</v>
      </c>
      <c r="V57" s="2">
        <f>0.0133*'Revised Stratig. - April ''08'!C57^2+12.416*'Revised Stratig. - April ''08'!C57+2010.9</f>
        <v>2692.4952000000003</v>
      </c>
    </row>
    <row r="58" spans="1:22" x14ac:dyDescent="0.2">
      <c r="A58" t="s">
        <v>336</v>
      </c>
      <c r="B58">
        <v>-55</v>
      </c>
      <c r="C58">
        <v>-55</v>
      </c>
      <c r="D58" s="11" t="s">
        <v>361</v>
      </c>
      <c r="I58" s="33"/>
      <c r="T58" s="2">
        <f xml:space="preserve"> 0.0162*'Revised Stratig. - April ''08'!C58^2 + 10.767*'Revised Stratig. - April ''08'!C58 + 2082.9</f>
        <v>2699.0568000000003</v>
      </c>
      <c r="U58" s="15">
        <f xml:space="preserve"> 0.0161*'Revised Stratig. - April ''08'!C58^2 + 10.848*'Revised Stratig. - April ''08'!C58 + 2073.1</f>
        <v>2693.2689</v>
      </c>
      <c r="V58" s="2">
        <f>0.0133*'Revised Stratig. - April ''08'!C58^2+12.416*'Revised Stratig. - April ''08'!C58+2010.9</f>
        <v>2706.3077000000003</v>
      </c>
    </row>
    <row r="59" spans="1:22" x14ac:dyDescent="0.2">
      <c r="A59" t="s">
        <v>322</v>
      </c>
      <c r="B59">
        <v>454</v>
      </c>
      <c r="C59">
        <v>552</v>
      </c>
      <c r="F59">
        <v>464</v>
      </c>
      <c r="G59">
        <v>41</v>
      </c>
      <c r="I59" s="33" t="s">
        <v>369</v>
      </c>
      <c r="T59" s="2">
        <f xml:space="preserve"> 0.0162*'Revised Stratig. - April ''08'!C59^2 + 10.767*'Revised Stratig. - April ''08'!C59 + 2082.9</f>
        <v>2711.5572000000002</v>
      </c>
      <c r="U59" s="15">
        <f xml:space="preserve"> 0.0161*'Revised Stratig. - April ''08'!C59^2 + 10.848*'Revised Stratig. - April ''08'!C59 + 2073.1</f>
        <v>2705.8395999999998</v>
      </c>
      <c r="V59" s="2">
        <f>0.0133*'Revised Stratig. - April ''08'!C59^2+12.416*'Revised Stratig. - April ''08'!C59+2010.9</f>
        <v>2720.1468</v>
      </c>
    </row>
    <row r="60" spans="1:22" x14ac:dyDescent="0.2">
      <c r="I60" s="33"/>
      <c r="T60" s="2">
        <f xml:space="preserve"> 0.0162*'Revised Stratig. - April ''08'!C60^2 + 10.767*'Revised Stratig. - April ''08'!C60 + 2082.9</f>
        <v>2724.09</v>
      </c>
      <c r="U60" s="15">
        <f xml:space="preserve"> 0.0161*'Revised Stratig. - April ''08'!C60^2 + 10.848*'Revised Stratig. - April ''08'!C60 + 2073.1</f>
        <v>2718.4425000000001</v>
      </c>
      <c r="V60" s="2">
        <f>0.0133*'Revised Stratig. - April ''08'!C60^2+12.416*'Revised Stratig. - April ''08'!C60+2010.9</f>
        <v>2734.0124999999998</v>
      </c>
    </row>
    <row r="61" spans="1:22" x14ac:dyDescent="0.2">
      <c r="A61" t="s">
        <v>323</v>
      </c>
      <c r="B61" t="s">
        <v>289</v>
      </c>
      <c r="F61">
        <v>1936</v>
      </c>
      <c r="G61">
        <v>44</v>
      </c>
      <c r="I61" s="33" t="s">
        <v>370</v>
      </c>
      <c r="T61" s="2">
        <f xml:space="preserve"> 0.0162*'Revised Stratig. - April ''08'!C61^2 + 10.767*'Revised Stratig. - April ''08'!C61 + 2082.9</f>
        <v>2736.6552000000001</v>
      </c>
      <c r="U61" s="15">
        <f xml:space="preserve"> 0.0161*'Revised Stratig. - April ''08'!C61^2 + 10.848*'Revised Stratig. - April ''08'!C61 + 2073.1</f>
        <v>2731.0776000000001</v>
      </c>
      <c r="V61" s="2">
        <f>0.0133*'Revised Stratig. - April ''08'!C61^2+12.416*'Revised Stratig. - April ''08'!C61+2010.9</f>
        <v>2747.9048000000003</v>
      </c>
    </row>
    <row r="62" spans="1:22" x14ac:dyDescent="0.2">
      <c r="A62" t="s">
        <v>324</v>
      </c>
      <c r="B62" t="s">
        <v>289</v>
      </c>
      <c r="F62">
        <v>2212</v>
      </c>
      <c r="G62">
        <v>40</v>
      </c>
      <c r="I62" s="33" t="s">
        <v>371</v>
      </c>
      <c r="T62" s="2">
        <f xml:space="preserve"> 0.0162*'Revised Stratig. - April ''08'!C62^2 + 10.767*'Revised Stratig. - April ''08'!C62 + 2082.9</f>
        <v>2749.2528000000002</v>
      </c>
      <c r="U62" s="15">
        <f xml:space="preserve"> 0.0161*'Revised Stratig. - April ''08'!C62^2 + 10.848*'Revised Stratig. - April ''08'!C62 + 2073.1</f>
        <v>2743.7448999999997</v>
      </c>
      <c r="V62" s="2">
        <f>0.0133*'Revised Stratig. - April ''08'!C62^2+12.416*'Revised Stratig. - April ''08'!C62+2010.9</f>
        <v>2761.8236999999999</v>
      </c>
    </row>
    <row r="63" spans="1:22" x14ac:dyDescent="0.2">
      <c r="I63" s="33"/>
      <c r="T63" s="2">
        <f xml:space="preserve"> 0.0162*'Revised Stratig. - April ''08'!C63^2 + 10.767*'Revised Stratig. - April ''08'!C63 + 2082.9</f>
        <v>2761.8828000000003</v>
      </c>
      <c r="U63" s="15">
        <f xml:space="preserve"> 0.0161*'Revised Stratig. - April ''08'!C63^2 + 10.848*'Revised Stratig. - April ''08'!C63 + 2073.1</f>
        <v>2756.4443999999999</v>
      </c>
      <c r="V63" s="2">
        <f>0.0133*'Revised Stratig. - April ''08'!C63^2+12.416*'Revised Stratig. - April ''08'!C63+2010.9</f>
        <v>2775.7692000000002</v>
      </c>
    </row>
    <row r="64" spans="1:22" x14ac:dyDescent="0.2">
      <c r="A64" t="s">
        <v>325</v>
      </c>
      <c r="B64">
        <v>534</v>
      </c>
      <c r="C64">
        <v>654</v>
      </c>
      <c r="F64">
        <v>589</v>
      </c>
      <c r="G64">
        <v>41</v>
      </c>
      <c r="I64" s="33" t="s">
        <v>372</v>
      </c>
      <c r="T64" s="2">
        <f xml:space="preserve"> 0.0162*'Revised Stratig. - April ''08'!C64^2 + 10.767*'Revised Stratig. - April ''08'!C64 + 2082.9</f>
        <v>2774.5452</v>
      </c>
      <c r="U64" s="15">
        <f xml:space="preserve"> 0.0161*'Revised Stratig. - April ''08'!C64^2 + 10.848*'Revised Stratig. - April ''08'!C64 + 2073.1</f>
        <v>2769.1760999999997</v>
      </c>
      <c r="V64" s="2">
        <f>0.0133*'Revised Stratig. - April ''08'!C64^2+12.416*'Revised Stratig. - April ''08'!C64+2010.9</f>
        <v>2789.7413000000001</v>
      </c>
    </row>
    <row r="65" spans="1:22" x14ac:dyDescent="0.2">
      <c r="A65" t="s">
        <v>326</v>
      </c>
      <c r="B65">
        <v>422</v>
      </c>
      <c r="C65">
        <v>518</v>
      </c>
      <c r="D65" t="s">
        <v>342</v>
      </c>
      <c r="F65">
        <v>398</v>
      </c>
      <c r="G65">
        <v>43</v>
      </c>
      <c r="I65" s="33" t="s">
        <v>373</v>
      </c>
      <c r="T65" s="2">
        <f xml:space="preserve"> 0.0162*'Revised Stratig. - April ''08'!C65^2 + 10.767*'Revised Stratig. - April ''08'!C65 + 2082.9</f>
        <v>2787.2400000000002</v>
      </c>
      <c r="U65" s="15">
        <f xml:space="preserve"> 0.0161*'Revised Stratig. - April ''08'!C65^2 + 10.848*'Revised Stratig. - April ''08'!C65 + 2073.1</f>
        <v>2781.94</v>
      </c>
      <c r="V65" s="2">
        <f>0.0133*'Revised Stratig. - April ''08'!C65^2+12.416*'Revised Stratig. - April ''08'!C65+2010.9</f>
        <v>2803.7400000000002</v>
      </c>
    </row>
    <row r="66" spans="1:22" x14ac:dyDescent="0.2">
      <c r="A66" t="s">
        <v>327</v>
      </c>
      <c r="B66">
        <v>1607</v>
      </c>
      <c r="C66">
        <v>1825</v>
      </c>
      <c r="D66" t="s">
        <v>342</v>
      </c>
      <c r="F66">
        <v>1796</v>
      </c>
      <c r="G66">
        <v>40</v>
      </c>
      <c r="I66" s="33" t="s">
        <v>374</v>
      </c>
      <c r="T66" s="2">
        <f xml:space="preserve"> 0.0162*'Revised Stratig. - April ''08'!C66^2 + 10.767*'Revised Stratig. - April ''08'!C66 + 2082.9</f>
        <v>2799.9672</v>
      </c>
      <c r="U66" s="15">
        <f xml:space="preserve"> 0.0161*'Revised Stratig. - April ''08'!C66^2 + 10.848*'Revised Stratig. - April ''08'!C66 + 2073.1</f>
        <v>2794.7361000000001</v>
      </c>
      <c r="V66" s="2">
        <f>0.0133*'Revised Stratig. - April ''08'!C66^2+12.416*'Revised Stratig. - April ''08'!C66+2010.9</f>
        <v>2817.7653</v>
      </c>
    </row>
    <row r="67" spans="1:22" x14ac:dyDescent="0.2">
      <c r="T67" s="2">
        <f xml:space="preserve"> 0.0162*'Revised Stratig. - April ''08'!C67^2 + 10.767*'Revised Stratig. - April ''08'!C67 + 2082.9</f>
        <v>2812.7267999999999</v>
      </c>
      <c r="U67" s="15">
        <f xml:space="preserve"> 0.0161*'Revised Stratig. - April ''08'!C67^2 + 10.848*'Revised Stratig. - April ''08'!C67 + 2073.1</f>
        <v>2807.5644000000002</v>
      </c>
      <c r="V67" s="2">
        <f>0.0133*'Revised Stratig. - April ''08'!C67^2+12.416*'Revised Stratig. - April ''08'!C67+2010.9</f>
        <v>2831.8172</v>
      </c>
    </row>
    <row r="68" spans="1:22" x14ac:dyDescent="0.2">
      <c r="A68" t="s">
        <v>328</v>
      </c>
      <c r="B68">
        <v>759</v>
      </c>
      <c r="C68">
        <v>964</v>
      </c>
      <c r="F68">
        <v>965</v>
      </c>
      <c r="G68">
        <v>55</v>
      </c>
      <c r="I68" s="33" t="s">
        <v>375</v>
      </c>
      <c r="T68" s="2">
        <f xml:space="preserve"> 0.0162*'Revised Stratig. - April ''08'!C68^2 + 10.767*'Revised Stratig. - April ''08'!C68 + 2082.9</f>
        <v>2825.5187999999998</v>
      </c>
      <c r="U68" s="15">
        <f xml:space="preserve"> 0.0161*'Revised Stratig. - April ''08'!C68^2 + 10.848*'Revised Stratig. - April ''08'!C68 + 2073.1</f>
        <v>2820.4249</v>
      </c>
      <c r="V68" s="2">
        <f>0.0133*'Revised Stratig. - April ''08'!C68^2+12.416*'Revised Stratig. - April ''08'!C68+2010.9</f>
        <v>2845.8957</v>
      </c>
    </row>
    <row r="69" spans="1:22" x14ac:dyDescent="0.2">
      <c r="A69" t="s">
        <v>329</v>
      </c>
      <c r="B69">
        <v>1593</v>
      </c>
      <c r="C69">
        <v>1817</v>
      </c>
      <c r="F69">
        <v>1772</v>
      </c>
      <c r="G69">
        <v>43</v>
      </c>
      <c r="I69" s="33" t="s">
        <v>376</v>
      </c>
      <c r="T69" s="2">
        <f xml:space="preserve"> 0.0162*'Revised Stratig. - April ''08'!C69^2 + 10.767*'Revised Stratig. - April ''08'!C69 + 2082.9</f>
        <v>2838.3432000000003</v>
      </c>
      <c r="U69" s="15">
        <f xml:space="preserve"> 0.0161*'Revised Stratig. - April ''08'!C69^2 + 10.848*'Revised Stratig. - April ''08'!C69 + 2073.1</f>
        <v>2833.3175999999999</v>
      </c>
      <c r="V69" s="2">
        <f>0.0133*'Revised Stratig. - April ''08'!C69^2+12.416*'Revised Stratig. - April ''08'!C69+2010.9</f>
        <v>2860.0008000000003</v>
      </c>
    </row>
    <row r="70" spans="1:22" x14ac:dyDescent="0.2">
      <c r="A70" t="s">
        <v>330</v>
      </c>
      <c r="B70">
        <v>2140</v>
      </c>
      <c r="C70">
        <v>2339</v>
      </c>
      <c r="F70">
        <v>2220</v>
      </c>
      <c r="G70">
        <v>43</v>
      </c>
      <c r="I70" s="33" t="s">
        <v>377</v>
      </c>
      <c r="T70" s="2">
        <f xml:space="preserve"> 0.0162*'Revised Stratig. - April ''08'!C70^2 + 10.767*'Revised Stratig. - April ''08'!C70 + 2082.9</f>
        <v>2851.2</v>
      </c>
      <c r="U70" s="15">
        <f xml:space="preserve"> 0.0161*'Revised Stratig. - April ''08'!C70^2 + 10.848*'Revised Stratig. - April ''08'!C70 + 2073.1</f>
        <v>2846.2424999999998</v>
      </c>
      <c r="V70" s="2">
        <f>0.0133*'Revised Stratig. - April ''08'!C70^2+12.416*'Revised Stratig. - April ''08'!C70+2010.9</f>
        <v>2874.1325000000002</v>
      </c>
    </row>
    <row r="71" spans="1:22" x14ac:dyDescent="0.2">
      <c r="I71" s="33"/>
      <c r="T71" s="2">
        <f xml:space="preserve"> 0.0162*'Revised Stratig. - April ''08'!C71^2 + 10.767*'Revised Stratig. - April ''08'!C71 + 2082.9</f>
        <v>2864.0891999999999</v>
      </c>
      <c r="U71" s="15">
        <f xml:space="preserve"> 0.0161*'Revised Stratig. - April ''08'!C71^2 + 10.848*'Revised Stratig. - April ''08'!C71 + 2073.1</f>
        <v>2859.1995999999999</v>
      </c>
      <c r="V71" s="2">
        <f>0.0133*'Revised Stratig. - April ''08'!C71^2+12.416*'Revised Stratig. - April ''08'!C71+2010.9</f>
        <v>2888.2908000000002</v>
      </c>
    </row>
    <row r="72" spans="1:22" x14ac:dyDescent="0.2">
      <c r="I72" s="33"/>
      <c r="T72" s="2">
        <f xml:space="preserve"> 0.0162*'Revised Stratig. - April ''08'!C72^2 + 10.767*'Revised Stratig. - April ''08'!C72 + 2082.9</f>
        <v>2877.0108</v>
      </c>
      <c r="U72" s="15">
        <f xml:space="preserve"> 0.0161*'Revised Stratig. - April ''08'!C72^2 + 10.848*'Revised Stratig. - April ''08'!C72 + 2073.1</f>
        <v>2872.1889000000001</v>
      </c>
      <c r="V72" s="2">
        <f>0.0133*'Revised Stratig. - April ''08'!C72^2+12.416*'Revised Stratig. - April ''08'!C72+2010.9</f>
        <v>2902.4757</v>
      </c>
    </row>
    <row r="73" spans="1:22" ht="15.75" x14ac:dyDescent="0.25">
      <c r="A73" s="201" t="s">
        <v>331</v>
      </c>
      <c r="B73" s="202"/>
      <c r="C73" s="202"/>
      <c r="I73" s="33"/>
      <c r="T73" s="2">
        <f xml:space="preserve"> 0.0162*'Revised Stratig. - April ''08'!C73^2 + 10.767*'Revised Stratig. - April ''08'!C73 + 2082.9</f>
        <v>2889.9648000000002</v>
      </c>
      <c r="U73" s="15">
        <f xml:space="preserve"> 0.0161*'Revised Stratig. - April ''08'!C73^2 + 10.848*'Revised Stratig. - April ''08'!C73 + 2073.1</f>
        <v>2885.2103999999999</v>
      </c>
      <c r="V73" s="2">
        <f>0.0133*'Revised Stratig. - April ''08'!C73^2+12.416*'Revised Stratig. - April ''08'!C73+2010.9</f>
        <v>2916.6872000000003</v>
      </c>
    </row>
    <row r="74" spans="1:22" s="29" customFormat="1" ht="15.75" x14ac:dyDescent="0.25">
      <c r="A74" s="27" t="s">
        <v>321</v>
      </c>
      <c r="B74" s="27" t="s">
        <v>332</v>
      </c>
      <c r="I74" s="34"/>
      <c r="T74" s="2">
        <f xml:space="preserve"> 0.0162*'Revised Stratig. - April ''08'!C74^2 + 10.767*'Revised Stratig. - April ''08'!C74 + 2082.9</f>
        <v>2902.9512</v>
      </c>
      <c r="U74" s="15">
        <f xml:space="preserve"> 0.0161*'Revised Stratig. - April ''08'!C74^2 + 10.848*'Revised Stratig. - April ''08'!C74 + 2073.1</f>
        <v>2898.2640999999999</v>
      </c>
      <c r="V74" s="2">
        <f>0.0133*'Revised Stratig. - April ''08'!C74^2+12.416*'Revised Stratig. - April ''08'!C74+2010.9</f>
        <v>2930.9252999999999</v>
      </c>
    </row>
    <row r="75" spans="1:22" x14ac:dyDescent="0.2">
      <c r="A75" t="s">
        <v>333</v>
      </c>
      <c r="D75" s="11" t="s">
        <v>360</v>
      </c>
      <c r="I75" s="33"/>
      <c r="T75" s="2">
        <f xml:space="preserve"> 0.0162*'Revised Stratig. - April ''08'!C75^2 + 10.767*'Revised Stratig. - April ''08'!C75 + 2082.9</f>
        <v>2915.9700000000003</v>
      </c>
      <c r="U75" s="15">
        <f xml:space="preserve"> 0.0161*'Revised Stratig. - April ''08'!C75^2 + 10.848*'Revised Stratig. - April ''08'!C75 + 2073.1</f>
        <v>2911.35</v>
      </c>
      <c r="V75" s="2">
        <f>0.0133*'Revised Stratig. - April ''08'!C75^2+12.416*'Revised Stratig. - April ''08'!C75+2010.9</f>
        <v>2945.19</v>
      </c>
    </row>
    <row r="76" spans="1:22" x14ac:dyDescent="0.2">
      <c r="I76" s="33"/>
      <c r="T76" s="2">
        <f xml:space="preserve"> 0.0162*'Revised Stratig. - April ''08'!C76^2 + 10.767*'Revised Stratig. - April ''08'!C76 + 2082.9</f>
        <v>2929.0212000000001</v>
      </c>
      <c r="U76" s="15">
        <f xml:space="preserve"> 0.0161*'Revised Stratig. - April ''08'!C76^2 + 10.848*'Revised Stratig. - April ''08'!C76 + 2073.1</f>
        <v>2924.4681</v>
      </c>
      <c r="V76" s="2">
        <f>0.0133*'Revised Stratig. - April ''08'!C76^2+12.416*'Revised Stratig. - April ''08'!C76+2010.9</f>
        <v>2959.4813000000004</v>
      </c>
    </row>
    <row r="77" spans="1:22" x14ac:dyDescent="0.2">
      <c r="A77" t="s">
        <v>335</v>
      </c>
      <c r="B77" t="s">
        <v>289</v>
      </c>
      <c r="D77" s="11" t="s">
        <v>361</v>
      </c>
      <c r="I77" s="33"/>
      <c r="T77" s="2">
        <f xml:space="preserve"> 0.0162*'Revised Stratig. - April ''08'!C77^2 + 10.767*'Revised Stratig. - April ''08'!C77 + 2082.9</f>
        <v>2942.1048000000001</v>
      </c>
      <c r="U77" s="15">
        <f xml:space="preserve"> 0.0161*'Revised Stratig. - April ''08'!C77^2 + 10.848*'Revised Stratig. - April ''08'!C77 + 2073.1</f>
        <v>2937.6183999999998</v>
      </c>
      <c r="V77" s="2">
        <f>0.0133*'Revised Stratig. - April ''08'!C77^2+12.416*'Revised Stratig. - April ''08'!C77+2010.9</f>
        <v>2973.7991999999999</v>
      </c>
    </row>
    <row r="78" spans="1:22" x14ac:dyDescent="0.2">
      <c r="I78" s="33"/>
      <c r="T78" s="2">
        <f xml:space="preserve"> 0.0162*'Revised Stratig. - April ''08'!C78^2 + 10.767*'Revised Stratig. - April ''08'!C78 + 2082.9</f>
        <v>2955.2208000000001</v>
      </c>
      <c r="U78" s="15">
        <f xml:space="preserve"> 0.0161*'Revised Stratig. - April ''08'!C78^2 + 10.848*'Revised Stratig. - April ''08'!C78 + 2073.1</f>
        <v>2950.8009000000002</v>
      </c>
      <c r="V78" s="2">
        <f>0.0133*'Revised Stratig. - April ''08'!C78^2+12.416*'Revised Stratig. - April ''08'!C78+2010.9</f>
        <v>2988.1437000000001</v>
      </c>
    </row>
    <row r="79" spans="1:22" x14ac:dyDescent="0.2">
      <c r="I79" s="33"/>
      <c r="T79" s="2">
        <f xml:space="preserve"> 0.0162*'Revised Stratig. - April ''08'!C79^2 + 10.767*'Revised Stratig. - April ''08'!C79 + 2082.9</f>
        <v>2968.3692000000001</v>
      </c>
      <c r="U79" s="15">
        <f xml:space="preserve"> 0.0161*'Revised Stratig. - April ''08'!C79^2 + 10.848*'Revised Stratig. - April ''08'!C79 + 2073.1</f>
        <v>2964.0155999999997</v>
      </c>
      <c r="V79" s="2">
        <f>0.0133*'Revised Stratig. - April ''08'!C79^2+12.416*'Revised Stratig. - April ''08'!C79+2010.9</f>
        <v>3002.5147999999999</v>
      </c>
    </row>
    <row r="80" spans="1:22" s="29" customFormat="1" ht="15.75" x14ac:dyDescent="0.25">
      <c r="A80" s="201" t="s">
        <v>337</v>
      </c>
      <c r="B80" s="202"/>
      <c r="C80" s="202"/>
      <c r="I80" s="34"/>
      <c r="T80" s="2">
        <f xml:space="preserve"> 0.0162*'Revised Stratig. - April ''08'!C80^2 + 10.767*'Revised Stratig. - April ''08'!C80 + 2082.9</f>
        <v>2981.55</v>
      </c>
      <c r="U80" s="15">
        <f xml:space="preserve"> 0.0161*'Revised Stratig. - April ''08'!C80^2 + 10.848*'Revised Stratig. - April ''08'!C80 + 2073.1</f>
        <v>2977.2624999999998</v>
      </c>
      <c r="V80" s="2">
        <f>0.0133*'Revised Stratig. - April ''08'!C80^2+12.416*'Revised Stratig. - April ''08'!C80+2010.9</f>
        <v>3016.9125000000004</v>
      </c>
    </row>
    <row r="81" spans="1:22" s="29" customFormat="1" ht="15.75" x14ac:dyDescent="0.25">
      <c r="A81" s="27" t="s">
        <v>321</v>
      </c>
      <c r="I81" s="34"/>
      <c r="T81" s="2">
        <f xml:space="preserve"> 0.0162*'Revised Stratig. - April ''08'!C81^2 + 10.767*'Revised Stratig. - April ''08'!C81 + 2082.9</f>
        <v>2994.7631999999999</v>
      </c>
      <c r="U81" s="15">
        <f xml:space="preserve"> 0.0161*'Revised Stratig. - April ''08'!C81^2 + 10.848*'Revised Stratig. - April ''08'!C81 + 2073.1</f>
        <v>2990.5416</v>
      </c>
      <c r="V81" s="2">
        <f>0.0133*'Revised Stratig. - April ''08'!C81^2+12.416*'Revised Stratig. - April ''08'!C81+2010.9</f>
        <v>3031.3368</v>
      </c>
    </row>
    <row r="82" spans="1:22" x14ac:dyDescent="0.2">
      <c r="A82" t="s">
        <v>338</v>
      </c>
      <c r="F82" s="11" t="s">
        <v>359</v>
      </c>
      <c r="I82" s="33"/>
      <c r="T82" s="2">
        <f xml:space="preserve"> 0.0162*'Revised Stratig. - April ''08'!C82^2 + 10.767*'Revised Stratig. - April ''08'!C82 + 2082.9</f>
        <v>3008.0088000000001</v>
      </c>
      <c r="U82" s="15">
        <f xml:space="preserve"> 0.0161*'Revised Stratig. - April ''08'!C82^2 + 10.848*'Revised Stratig. - April ''08'!C82 + 2073.1</f>
        <v>3003.8528999999999</v>
      </c>
      <c r="V82" s="2">
        <f>0.0133*'Revised Stratig. - April ''08'!C82^2+12.416*'Revised Stratig. - April ''08'!C82+2010.9</f>
        <v>3045.7876999999999</v>
      </c>
    </row>
    <row r="83" spans="1:22" x14ac:dyDescent="0.2">
      <c r="A83" t="s">
        <v>339</v>
      </c>
      <c r="F83" s="11" t="s">
        <v>359</v>
      </c>
      <c r="I83" s="33"/>
      <c r="T83" s="2">
        <f xml:space="preserve"> 0.0162*'Revised Stratig. - April ''08'!C83^2 + 10.767*'Revised Stratig. - April ''08'!C83 + 2082.9</f>
        <v>3021.2867999999999</v>
      </c>
      <c r="U83" s="15">
        <f xml:space="preserve"> 0.0161*'Revised Stratig. - April ''08'!C83^2 + 10.848*'Revised Stratig. - April ''08'!C83 + 2073.1</f>
        <v>3017.1963999999998</v>
      </c>
      <c r="V83" s="2">
        <f>0.0133*'Revised Stratig. - April ''08'!C83^2+12.416*'Revised Stratig. - April ''08'!C83+2010.9</f>
        <v>3060.2651999999998</v>
      </c>
    </row>
    <row r="84" spans="1:22" x14ac:dyDescent="0.2">
      <c r="I84" s="33"/>
      <c r="T84" s="2">
        <f xml:space="preserve"> 0.0162*'Revised Stratig. - April ''08'!C84^2 + 10.767*'Revised Stratig. - April ''08'!C84 + 2082.9</f>
        <v>3034.5972000000002</v>
      </c>
      <c r="U84" s="15">
        <f xml:space="preserve"> 0.0161*'Revised Stratig. - April ''08'!C84^2 + 10.848*'Revised Stratig. - April ''08'!C84 + 2073.1</f>
        <v>3030.5720999999999</v>
      </c>
      <c r="V84" s="2">
        <f>0.0133*'Revised Stratig. - April ''08'!C84^2+12.416*'Revised Stratig. - April ''08'!C84+2010.9</f>
        <v>3074.7692999999999</v>
      </c>
    </row>
    <row r="85" spans="1:22" x14ac:dyDescent="0.2">
      <c r="A85" t="s">
        <v>340</v>
      </c>
      <c r="B85" t="s">
        <v>344</v>
      </c>
      <c r="F85" s="11" t="s">
        <v>359</v>
      </c>
      <c r="I85" s="33"/>
      <c r="T85" s="2">
        <f xml:space="preserve"> 0.0162*'Revised Stratig. - April ''08'!C85^2 + 10.767*'Revised Stratig. - April ''08'!C85 + 2082.9</f>
        <v>3047.94</v>
      </c>
      <c r="U85" s="15">
        <f xml:space="preserve"> 0.0161*'Revised Stratig. - April ''08'!C85^2 + 10.848*'Revised Stratig. - April ''08'!C85 + 2073.1</f>
        <v>3043.98</v>
      </c>
      <c r="V85" s="2">
        <f>0.0133*'Revised Stratig. - April ''08'!C85^2+12.416*'Revised Stratig. - April ''08'!C85+2010.9</f>
        <v>3089.3</v>
      </c>
    </row>
    <row r="86" spans="1:22" x14ac:dyDescent="0.2">
      <c r="T86" s="2">
        <f xml:space="preserve"> 0.0162*'Revised Stratig. - April ''08'!C86^2 + 10.767*'Revised Stratig. - April ''08'!C86 + 2082.9</f>
        <v>3061.3152</v>
      </c>
      <c r="U86" s="15">
        <f xml:space="preserve"> 0.0161*'Revised Stratig. - April ''08'!C86^2 + 10.848*'Revised Stratig. - April ''08'!C86 + 2073.1</f>
        <v>3057.4201000000003</v>
      </c>
      <c r="V86" s="2">
        <f>0.0133*'Revised Stratig. - April ''08'!C86^2+12.416*'Revised Stratig. - April ''08'!C86+2010.9</f>
        <v>3103.8573000000001</v>
      </c>
    </row>
    <row r="87" spans="1:22" x14ac:dyDescent="0.2">
      <c r="T87" s="2">
        <f xml:space="preserve"> 0.0162*'Revised Stratig. - April ''08'!C87^2 + 10.767*'Revised Stratig. - April ''08'!C87 + 2082.9</f>
        <v>3074.7228</v>
      </c>
      <c r="U87" s="15">
        <f xml:space="preserve"> 0.0161*'Revised Stratig. - April ''08'!C87^2 + 10.848*'Revised Stratig. - April ''08'!C87 + 2073.1</f>
        <v>3070.8923999999997</v>
      </c>
      <c r="V87" s="2">
        <f>0.0133*'Revised Stratig. - April ''08'!C87^2+12.416*'Revised Stratig. - April ''08'!C87+2010.9</f>
        <v>3118.4412000000002</v>
      </c>
    </row>
    <row r="88" spans="1:22" x14ac:dyDescent="0.2">
      <c r="T88" s="2">
        <f xml:space="preserve"> 0.0162*'Revised Stratig. - April ''08'!C88^2 + 10.767*'Revised Stratig. - April ''08'!C88 + 2082.9</f>
        <v>3088.1628000000001</v>
      </c>
      <c r="U88" s="15">
        <f xml:space="preserve"> 0.0161*'Revised Stratig. - April ''08'!C88^2 + 10.848*'Revised Stratig. - April ''08'!C88 + 2073.1</f>
        <v>3084.3968999999997</v>
      </c>
      <c r="V88" s="2">
        <f>0.0133*'Revised Stratig. - April ''08'!C88^2+12.416*'Revised Stratig. - April ''08'!C88+2010.9</f>
        <v>3133.0517</v>
      </c>
    </row>
    <row r="89" spans="1:22" x14ac:dyDescent="0.2">
      <c r="T89" s="2">
        <f xml:space="preserve"> 0.0162*'Revised Stratig. - April ''08'!C89^2 + 10.767*'Revised Stratig. - April ''08'!C89 + 2082.9</f>
        <v>3101.6352000000002</v>
      </c>
      <c r="U89" s="15">
        <f xml:space="preserve"> 0.0161*'Revised Stratig. - April ''08'!C89^2 + 10.848*'Revised Stratig. - April ''08'!C89 + 2073.1</f>
        <v>3097.9336000000003</v>
      </c>
      <c r="V89" s="2">
        <f>0.0133*'Revised Stratig. - April ''08'!C89^2+12.416*'Revised Stratig. - April ''08'!C89+2010.9</f>
        <v>3147.6887999999999</v>
      </c>
    </row>
    <row r="90" spans="1:22" x14ac:dyDescent="0.2">
      <c r="T90" s="2">
        <f xml:space="preserve"> 0.0162*'Revised Stratig. - April ''08'!C90^2 + 10.767*'Revised Stratig. - April ''08'!C90 + 2082.9</f>
        <v>3115.1400000000003</v>
      </c>
      <c r="U90" s="15">
        <f xml:space="preserve"> 0.0161*'Revised Stratig. - April ''08'!C90^2 + 10.848*'Revised Stratig. - April ''08'!C90 + 2073.1</f>
        <v>3111.5025000000001</v>
      </c>
      <c r="V90" s="2">
        <f>0.0133*'Revised Stratig. - April ''08'!C90^2+12.416*'Revised Stratig. - April ''08'!C90+2010.9</f>
        <v>3162.3525</v>
      </c>
    </row>
    <row r="91" spans="1:22" x14ac:dyDescent="0.2">
      <c r="T91" s="2">
        <f xml:space="preserve"> 0.0162*'Revised Stratig. - April ''08'!C91^2 + 10.767*'Revised Stratig. - April ''08'!C91 + 2082.9</f>
        <v>3128.6772000000001</v>
      </c>
      <c r="U91" s="15">
        <f xml:space="preserve"> 0.0161*'Revised Stratig. - April ''08'!C91^2 + 10.848*'Revised Stratig. - April ''08'!C91 + 2073.1</f>
        <v>3125.1035999999999</v>
      </c>
      <c r="V91" s="2">
        <f>0.0133*'Revised Stratig. - April ''08'!C91^2+12.416*'Revised Stratig. - April ''08'!C91+2010.9</f>
        <v>3177.0428000000002</v>
      </c>
    </row>
    <row r="92" spans="1:22" x14ac:dyDescent="0.2">
      <c r="T92" s="2">
        <f xml:space="preserve"> 0.0162*'Revised Stratig. - April ''08'!C92^2 + 10.767*'Revised Stratig. - April ''08'!C92 + 2082.9</f>
        <v>3142.2467999999999</v>
      </c>
      <c r="U92" s="15">
        <f xml:space="preserve"> 0.0161*'Revised Stratig. - April ''08'!C92^2 + 10.848*'Revised Stratig. - April ''08'!C92 + 2073.1</f>
        <v>3138.7368999999999</v>
      </c>
      <c r="V92" s="2">
        <f>0.0133*'Revised Stratig. - April ''08'!C92^2+12.416*'Revised Stratig. - April ''08'!C92+2010.9</f>
        <v>3191.7597000000001</v>
      </c>
    </row>
    <row r="93" spans="1:22" x14ac:dyDescent="0.2">
      <c r="T93" s="2">
        <f xml:space="preserve"> 0.0162*'Revised Stratig. - April ''08'!C93^2 + 10.767*'Revised Stratig. - April ''08'!C93 + 2082.9</f>
        <v>3155.8487999999998</v>
      </c>
      <c r="U93" s="15">
        <f xml:space="preserve"> 0.0161*'Revised Stratig. - April ''08'!C93^2 + 10.848*'Revised Stratig. - April ''08'!C93 + 2073.1</f>
        <v>3152.4023999999999</v>
      </c>
      <c r="V93" s="2">
        <f>0.0133*'Revised Stratig. - April ''08'!C93^2+12.416*'Revised Stratig. - April ''08'!C93+2010.9</f>
        <v>3206.5032000000001</v>
      </c>
    </row>
    <row r="94" spans="1:22" x14ac:dyDescent="0.2">
      <c r="T94" s="2">
        <f xml:space="preserve"> 0.0162*'Revised Stratig. - April ''08'!C94^2 + 10.767*'Revised Stratig. - April ''08'!C94 + 2082.9</f>
        <v>3169.4832000000001</v>
      </c>
      <c r="U94" s="15">
        <f xml:space="preserve"> 0.0161*'Revised Stratig. - April ''08'!C94^2 + 10.848*'Revised Stratig. - April ''08'!C94 + 2073.1</f>
        <v>3166.1001000000001</v>
      </c>
      <c r="V94" s="2">
        <f>0.0133*'Revised Stratig. - April ''08'!C94^2+12.416*'Revised Stratig. - April ''08'!C94+2010.9</f>
        <v>3221.2733000000003</v>
      </c>
    </row>
    <row r="95" spans="1:22" x14ac:dyDescent="0.2">
      <c r="T95" s="2">
        <f xml:space="preserve"> 0.0162*'Revised Stratig. - April ''08'!C95^2 + 10.767*'Revised Stratig. - April ''08'!C95 + 2082.9</f>
        <v>3183.15</v>
      </c>
      <c r="U95" s="15">
        <f xml:space="preserve"> 0.0161*'Revised Stratig. - April ''08'!C95^2 + 10.848*'Revised Stratig. - April ''08'!C95 + 2073.1</f>
        <v>3179.83</v>
      </c>
      <c r="V95" s="2">
        <f>0.0133*'Revised Stratig. - April ''08'!C95^2+12.416*'Revised Stratig. - April ''08'!C95+2010.9</f>
        <v>3236.07</v>
      </c>
    </row>
    <row r="96" spans="1:22" x14ac:dyDescent="0.2">
      <c r="T96" s="2">
        <f xml:space="preserve"> 0.0162*'Revised Stratig. - April ''08'!C96^2 + 10.767*'Revised Stratig. - April ''08'!C96 + 2082.9</f>
        <v>3196.8492000000001</v>
      </c>
      <c r="U96" s="15">
        <f xml:space="preserve"> 0.0161*'Revised Stratig. - April ''08'!C96^2 + 10.848*'Revised Stratig. - April ''08'!C96 + 2073.1</f>
        <v>3193.5920999999998</v>
      </c>
      <c r="V96" s="2">
        <f>0.0133*'Revised Stratig. - April ''08'!C96^2+12.416*'Revised Stratig. - April ''08'!C96+2010.9</f>
        <v>3250.8933000000002</v>
      </c>
    </row>
    <row r="97" spans="20:22" x14ac:dyDescent="0.2">
      <c r="T97" s="2">
        <f xml:space="preserve"> 0.0162*'Revised Stratig. - April ''08'!C97^2 + 10.767*'Revised Stratig. - April ''08'!C97 + 2082.9</f>
        <v>3210.5807999999997</v>
      </c>
      <c r="U97" s="15">
        <f xml:space="preserve"> 0.0161*'Revised Stratig. - April ''08'!C97^2 + 10.848*'Revised Stratig. - April ''08'!C97 + 2073.1</f>
        <v>3207.3863999999999</v>
      </c>
      <c r="V97" s="2">
        <f>0.0133*'Revised Stratig. - April ''08'!C97^2+12.416*'Revised Stratig. - April ''08'!C97+2010.9</f>
        <v>3265.7431999999999</v>
      </c>
    </row>
    <row r="98" spans="20:22" x14ac:dyDescent="0.2">
      <c r="T98" s="2">
        <f xml:space="preserve"> 0.0162*'Revised Stratig. - April ''08'!C98^2 + 10.767*'Revised Stratig. - April ''08'!C98 + 2082.9</f>
        <v>3224.3447999999999</v>
      </c>
      <c r="U98" s="15">
        <f xml:space="preserve"> 0.0161*'Revised Stratig. - April ''08'!C98^2 + 10.848*'Revised Stratig. - April ''08'!C98 + 2073.1</f>
        <v>3221.2129</v>
      </c>
      <c r="V98" s="2">
        <f>0.0133*'Revised Stratig. - April ''08'!C98^2+12.416*'Revised Stratig. - April ''08'!C98+2010.9</f>
        <v>3280.6197000000002</v>
      </c>
    </row>
    <row r="99" spans="20:22" x14ac:dyDescent="0.2">
      <c r="T99" s="2">
        <f xml:space="preserve"> 0.0162*'Revised Stratig. - April ''08'!C99^2 + 10.767*'Revised Stratig. - April ''08'!C99 + 2082.9</f>
        <v>3238.1412</v>
      </c>
      <c r="U99" s="15">
        <f xml:space="preserve"> 0.0161*'Revised Stratig. - April ''08'!C99^2 + 10.848*'Revised Stratig. - April ''08'!C99 + 2073.1</f>
        <v>3235.0716000000002</v>
      </c>
      <c r="V99" s="2">
        <f>0.0133*'Revised Stratig. - April ''08'!C99^2+12.416*'Revised Stratig. - April ''08'!C99+2010.9</f>
        <v>3295.5228000000002</v>
      </c>
    </row>
    <row r="100" spans="20:22" x14ac:dyDescent="0.2">
      <c r="T100" s="2">
        <f xml:space="preserve"> 0.0162*'Revised Stratig. - April ''08'!C100^2 + 10.767*'Revised Stratig. - April ''08'!C100 + 2082.9</f>
        <v>3251.9700000000003</v>
      </c>
      <c r="U100" s="15">
        <f xml:space="preserve"> 0.0161*'Revised Stratig. - April ''08'!C100^2 + 10.848*'Revised Stratig. - April ''08'!C100 + 2073.1</f>
        <v>3248.9625000000001</v>
      </c>
      <c r="V100" s="2">
        <f>0.0133*'Revised Stratig. - April ''08'!C100^2+12.416*'Revised Stratig. - April ''08'!C100+2010.9</f>
        <v>3310.4525000000003</v>
      </c>
    </row>
    <row r="101" spans="20:22" x14ac:dyDescent="0.2">
      <c r="T101" s="2">
        <f xml:space="preserve"> 0.0162*'Revised Stratig. - April ''08'!C101^2 + 10.767*'Revised Stratig. - April ''08'!C101 + 2082.9</f>
        <v>3265.8312000000001</v>
      </c>
      <c r="U101" s="15">
        <f xml:space="preserve"> 0.0161*'Revised Stratig. - April ''08'!C101^2 + 10.848*'Revised Stratig. - April ''08'!C101 + 2073.1</f>
        <v>3262.8856000000001</v>
      </c>
      <c r="V101" s="2">
        <f>0.0133*'Revised Stratig. - April ''08'!C101^2+12.416*'Revised Stratig. - April ''08'!C101+2010.9</f>
        <v>3325.4088000000002</v>
      </c>
    </row>
    <row r="102" spans="20:22" x14ac:dyDescent="0.2">
      <c r="T102" s="2">
        <f xml:space="preserve"> 0.0162*'Revised Stratig. - April ''08'!C102^2 + 10.767*'Revised Stratig. - April ''08'!C102 + 2082.9</f>
        <v>3279.7248</v>
      </c>
      <c r="U102" s="15">
        <f xml:space="preserve"> 0.0161*'Revised Stratig. - April ''08'!C102^2 + 10.848*'Revised Stratig. - April ''08'!C102 + 2073.1</f>
        <v>3276.8409000000001</v>
      </c>
      <c r="V102" s="2">
        <f>0.0133*'Revised Stratig. - April ''08'!C102^2+12.416*'Revised Stratig. - April ''08'!C102+2010.9</f>
        <v>3340.3917000000001</v>
      </c>
    </row>
    <row r="103" spans="20:22" x14ac:dyDescent="0.2">
      <c r="T103" s="2">
        <f xml:space="preserve"> 0.0162*'Revised Stratig. - April ''08'!C103^2 + 10.767*'Revised Stratig. - April ''08'!C103 + 2082.9</f>
        <v>3293.6508000000003</v>
      </c>
      <c r="U103" s="15">
        <f xml:space="preserve"> 0.0161*'Revised Stratig. - April ''08'!C103^2 + 10.848*'Revised Stratig. - April ''08'!C103 + 2073.1</f>
        <v>3290.8283999999999</v>
      </c>
      <c r="V103" s="2">
        <f>0.0133*'Revised Stratig. - April ''08'!C103^2+12.416*'Revised Stratig. - April ''08'!C103+2010.9</f>
        <v>3355.4012000000002</v>
      </c>
    </row>
    <row r="104" spans="20:22" x14ac:dyDescent="0.2">
      <c r="T104" s="2">
        <f xml:space="preserve"> 0.0162*'Revised Stratig. - April ''08'!C104^2 + 10.767*'Revised Stratig. - April ''08'!C104 + 2082.9</f>
        <v>3307.6091999999999</v>
      </c>
      <c r="U104" s="15">
        <f xml:space="preserve"> 0.0161*'Revised Stratig. - April ''08'!C104^2 + 10.848*'Revised Stratig. - April ''08'!C104 + 2073.1</f>
        <v>3304.8481000000002</v>
      </c>
      <c r="V104" s="2">
        <f>0.0133*'Revised Stratig. - April ''08'!C104^2+12.416*'Revised Stratig. - April ''08'!C104+2010.9</f>
        <v>3370.4373000000001</v>
      </c>
    </row>
    <row r="105" spans="20:22" x14ac:dyDescent="0.2">
      <c r="T105" s="2">
        <f xml:space="preserve"> 0.0162*'Revised Stratig. - April ''08'!C105^2 + 10.767*'Revised Stratig. - April ''08'!C105 + 2082.9</f>
        <v>3321.6000000000004</v>
      </c>
      <c r="U105" s="15">
        <f xml:space="preserve"> 0.0161*'Revised Stratig. - April ''08'!C105^2 + 10.848*'Revised Stratig. - April ''08'!C105 + 2073.1</f>
        <v>3318.9</v>
      </c>
      <c r="V105" s="2">
        <f>0.0133*'Revised Stratig. - April ''08'!C105^2+12.416*'Revised Stratig. - April ''08'!C105+2010.9</f>
        <v>3385.5</v>
      </c>
    </row>
    <row r="106" spans="20:22" x14ac:dyDescent="0.2">
      <c r="T106" s="2">
        <f xml:space="preserve"> 0.0162*'Revised Stratig. - April ''08'!C106^2 + 10.767*'Revised Stratig. - April ''08'!C106 + 2082.9</f>
        <v>3335.6232</v>
      </c>
      <c r="U106" s="15">
        <f xml:space="preserve"> 0.0161*'Revised Stratig. - April ''08'!C106^2 + 10.848*'Revised Stratig. - April ''08'!C106 + 2073.1</f>
        <v>3332.9841000000001</v>
      </c>
      <c r="V106" s="2">
        <f>0.0133*'Revised Stratig. - April ''08'!C106^2+12.416*'Revised Stratig. - April ''08'!C106+2010.9</f>
        <v>3400.5893000000001</v>
      </c>
    </row>
    <row r="107" spans="20:22" x14ac:dyDescent="0.2">
      <c r="T107" s="2">
        <f xml:space="preserve"> 0.0162*'Revised Stratig. - April ''08'!C107^2 + 10.767*'Revised Stratig. - April ''08'!C107 + 2082.9</f>
        <v>3349.6787999999997</v>
      </c>
      <c r="U107" s="15">
        <f xml:space="preserve"> 0.0161*'Revised Stratig. - April ''08'!C107^2 + 10.848*'Revised Stratig. - April ''08'!C107 + 2073.1</f>
        <v>3347.1004000000003</v>
      </c>
      <c r="V107" s="2">
        <f>0.0133*'Revised Stratig. - April ''08'!C107^2+12.416*'Revised Stratig. - April ''08'!C107+2010.9</f>
        <v>3415.7052000000003</v>
      </c>
    </row>
    <row r="108" spans="20:22" x14ac:dyDescent="0.2">
      <c r="T108" s="2">
        <f xml:space="preserve"> 0.0162*'Revised Stratig. - April ''08'!C108^2 + 10.767*'Revised Stratig. - April ''08'!C108 + 2082.9</f>
        <v>3363.7668000000003</v>
      </c>
      <c r="U108" s="15">
        <f xml:space="preserve"> 0.0161*'Revised Stratig. - April ''08'!C108^2 + 10.848*'Revised Stratig. - April ''08'!C108 + 2073.1</f>
        <v>3361.2489</v>
      </c>
      <c r="V108" s="2">
        <f>0.0133*'Revised Stratig. - April ''08'!C108^2+12.416*'Revised Stratig. - April ''08'!C108+2010.9</f>
        <v>3430.8477000000003</v>
      </c>
    </row>
    <row r="109" spans="20:22" x14ac:dyDescent="0.2">
      <c r="T109" s="2">
        <f xml:space="preserve"> 0.0162*'Revised Stratig. - April ''08'!C109^2 + 10.767*'Revised Stratig. - April ''08'!C109 + 2082.9</f>
        <v>3377.8872000000001</v>
      </c>
      <c r="U109" s="15">
        <f xml:space="preserve"> 0.0161*'Revised Stratig. - April ''08'!C109^2 + 10.848*'Revised Stratig. - April ''08'!C109 + 2073.1</f>
        <v>3375.4295999999999</v>
      </c>
      <c r="V109" s="2">
        <f>0.0133*'Revised Stratig. - April ''08'!C109^2+12.416*'Revised Stratig. - April ''08'!C109+2010.9</f>
        <v>3446.0168000000003</v>
      </c>
    </row>
    <row r="110" spans="20:22" x14ac:dyDescent="0.2">
      <c r="T110" s="2">
        <f xml:space="preserve"> 0.0162*'Revised Stratig. - April ''08'!C110^2 + 10.767*'Revised Stratig. - April ''08'!C110 + 2082.9</f>
        <v>3392.04</v>
      </c>
      <c r="U110" s="15">
        <f xml:space="preserve"> 0.0161*'Revised Stratig. - April ''08'!C110^2 + 10.848*'Revised Stratig. - April ''08'!C110 + 2073.1</f>
        <v>3389.6424999999999</v>
      </c>
      <c r="V110" s="2">
        <f>0.0133*'Revised Stratig. - April ''08'!C110^2+12.416*'Revised Stratig. - April ''08'!C110+2010.9</f>
        <v>3461.2125000000001</v>
      </c>
    </row>
    <row r="111" spans="20:22" x14ac:dyDescent="0.2">
      <c r="T111" s="2">
        <f xml:space="preserve"> 0.0162*'Revised Stratig. - April ''08'!C111^2 + 10.767*'Revised Stratig. - April ''08'!C111 + 2082.9</f>
        <v>3406.2251999999999</v>
      </c>
      <c r="U111" s="15">
        <f xml:space="preserve"> 0.0161*'Revised Stratig. - April ''08'!C111^2 + 10.848*'Revised Stratig. - April ''08'!C111 + 2073.1</f>
        <v>3403.8876</v>
      </c>
      <c r="V111" s="2">
        <f>0.0133*'Revised Stratig. - April ''08'!C111^2+12.416*'Revised Stratig. - April ''08'!C111+2010.9</f>
        <v>3476.4348</v>
      </c>
    </row>
    <row r="112" spans="20:22" x14ac:dyDescent="0.2">
      <c r="T112" s="2">
        <f xml:space="preserve"> 0.0162*'Revised Stratig. - April ''08'!C112^2 + 10.767*'Revised Stratig. - April ''08'!C112 + 2082.9</f>
        <v>3420.4427999999998</v>
      </c>
      <c r="U112" s="15">
        <f xml:space="preserve"> 0.0161*'Revised Stratig. - April ''08'!C112^2 + 10.848*'Revised Stratig. - April ''08'!C112 + 2073.1</f>
        <v>3418.1648999999998</v>
      </c>
      <c r="V112" s="2">
        <f>0.0133*'Revised Stratig. - April ''08'!C112^2+12.416*'Revised Stratig. - April ''08'!C112+2010.9</f>
        <v>3491.6837</v>
      </c>
    </row>
    <row r="113" spans="20:22" x14ac:dyDescent="0.2">
      <c r="T113" s="2">
        <f xml:space="preserve"> 0.0162*'Revised Stratig. - April ''08'!C113^2 + 10.767*'Revised Stratig. - April ''08'!C113 + 2082.9</f>
        <v>3434.6927999999998</v>
      </c>
      <c r="U113" s="15">
        <f xml:space="preserve"> 0.0161*'Revised Stratig. - April ''08'!C113^2 + 10.848*'Revised Stratig. - April ''08'!C113 + 2073.1</f>
        <v>3432.4744000000001</v>
      </c>
      <c r="V113" s="2">
        <f>0.0133*'Revised Stratig. - April ''08'!C113^2+12.416*'Revised Stratig. - April ''08'!C113+2010.9</f>
        <v>3506.9592000000002</v>
      </c>
    </row>
    <row r="114" spans="20:22" x14ac:dyDescent="0.2">
      <c r="T114" s="2">
        <f xml:space="preserve"> 0.0162*'Revised Stratig. - April ''08'!C114^2 + 10.767*'Revised Stratig. - April ''08'!C114 + 2082.9</f>
        <v>3448.9751999999999</v>
      </c>
      <c r="U114" s="15">
        <f xml:space="preserve"> 0.0161*'Revised Stratig. - April ''08'!C114^2 + 10.848*'Revised Stratig. - April ''08'!C114 + 2073.1</f>
        <v>3446.8161</v>
      </c>
      <c r="V114" s="2">
        <f>0.0133*'Revised Stratig. - April ''08'!C114^2+12.416*'Revised Stratig. - April ''08'!C114+2010.9</f>
        <v>3522.2613000000001</v>
      </c>
    </row>
    <row r="115" spans="20:22" x14ac:dyDescent="0.2">
      <c r="T115" s="2">
        <f xml:space="preserve"> 0.0162*'Revised Stratig. - April ''08'!C115^2 + 10.767*'Revised Stratig. - April ''08'!C115 + 2082.9</f>
        <v>3463.29</v>
      </c>
      <c r="U115" s="15">
        <f xml:space="preserve"> 0.0161*'Revised Stratig. - April ''08'!C115^2 + 10.848*'Revised Stratig. - April ''08'!C115 + 2073.1</f>
        <v>3461.1899999999996</v>
      </c>
      <c r="V115" s="2">
        <f>0.0133*'Revised Stratig. - April ''08'!C115^2+12.416*'Revised Stratig. - April ''08'!C115+2010.9</f>
        <v>3537.59</v>
      </c>
    </row>
    <row r="116" spans="20:22" x14ac:dyDescent="0.2">
      <c r="T116" s="2">
        <f xml:space="preserve"> 0.0162*'Revised Stratig. - April ''08'!C116^2 + 10.767*'Revised Stratig. - April ''08'!C116 + 2082.9</f>
        <v>3477.6372000000001</v>
      </c>
      <c r="U116" s="15">
        <f xml:space="preserve"> 0.0161*'Revised Stratig. - April ''08'!C116^2 + 10.848*'Revised Stratig. - April ''08'!C116 + 2073.1</f>
        <v>3475.5960999999998</v>
      </c>
      <c r="V116" s="2">
        <f>0.0133*'Revised Stratig. - April ''08'!C116^2+12.416*'Revised Stratig. - April ''08'!C116+2010.9</f>
        <v>3552.9453000000003</v>
      </c>
    </row>
    <row r="117" spans="20:22" x14ac:dyDescent="0.2">
      <c r="T117" s="2">
        <f xml:space="preserve"> 0.0162*'Revised Stratig. - April ''08'!C117^2 + 10.767*'Revised Stratig. - April ''08'!C117 + 2082.9</f>
        <v>3492.0168000000003</v>
      </c>
      <c r="U117" s="15">
        <f xml:space="preserve"> 0.0161*'Revised Stratig. - April ''08'!C117^2 + 10.848*'Revised Stratig. - April ''08'!C117 + 2073.1</f>
        <v>3490.0344</v>
      </c>
      <c r="V117" s="2">
        <f>0.0133*'Revised Stratig. - April ''08'!C117^2+12.416*'Revised Stratig. - April ''08'!C117+2010.9</f>
        <v>3568.3272000000002</v>
      </c>
    </row>
    <row r="118" spans="20:22" x14ac:dyDescent="0.2">
      <c r="T118" s="2">
        <f xml:space="preserve"> 0.0162*'Revised Stratig. - April ''08'!C118^2 + 10.767*'Revised Stratig. - April ''08'!C118 + 2082.9</f>
        <v>3506.4288000000001</v>
      </c>
      <c r="U118" s="15">
        <f xml:space="preserve"> 0.0161*'Revised Stratig. - April ''08'!C118^2 + 10.848*'Revised Stratig. - April ''08'!C118 + 2073.1</f>
        <v>3504.5048999999999</v>
      </c>
      <c r="V118" s="2">
        <f>0.0133*'Revised Stratig. - April ''08'!C118^2+12.416*'Revised Stratig. - April ''08'!C118+2010.9</f>
        <v>3583.7357000000002</v>
      </c>
    </row>
    <row r="119" spans="20:22" x14ac:dyDescent="0.2">
      <c r="T119" s="2">
        <f xml:space="preserve"> 0.0162*'Revised Stratig. - April ''08'!C119^2 + 10.767*'Revised Stratig. - April ''08'!C119 + 2082.9</f>
        <v>3520.8732</v>
      </c>
      <c r="U119" s="15">
        <f xml:space="preserve"> 0.0161*'Revised Stratig. - April ''08'!C119^2 + 10.848*'Revised Stratig. - April ''08'!C119 + 2073.1</f>
        <v>3519.0075999999999</v>
      </c>
      <c r="V119" s="2">
        <f>0.0133*'Revised Stratig. - April ''08'!C119^2+12.416*'Revised Stratig. - April ''08'!C119+2010.9</f>
        <v>3599.1707999999999</v>
      </c>
    </row>
    <row r="120" spans="20:22" x14ac:dyDescent="0.2">
      <c r="T120" s="2">
        <f xml:space="preserve"> 0.0162*'Revised Stratig. - April ''08'!C120^2 + 10.767*'Revised Stratig. - April ''08'!C120 + 2082.9</f>
        <v>3535.35</v>
      </c>
      <c r="U120" s="15">
        <f xml:space="preserve"> 0.0161*'Revised Stratig. - April ''08'!C120^2 + 10.848*'Revised Stratig. - April ''08'!C120 + 2073.1</f>
        <v>3533.5424999999996</v>
      </c>
      <c r="V120" s="2">
        <f>0.0133*'Revised Stratig. - April ''08'!C120^2+12.416*'Revised Stratig. - April ''08'!C120+2010.9</f>
        <v>3614.6325000000002</v>
      </c>
    </row>
    <row r="121" spans="20:22" x14ac:dyDescent="0.2">
      <c r="T121" s="2">
        <f xml:space="preserve"> 0.0162*'Revised Stratig. - April ''08'!C121^2 + 10.767*'Revised Stratig. - April ''08'!C121 + 2082.9</f>
        <v>3549.8591999999999</v>
      </c>
      <c r="U121" s="15">
        <f xml:space="preserve"> 0.0161*'Revised Stratig. - April ''08'!C121^2 + 10.848*'Revised Stratig. - April ''08'!C121 + 2073.1</f>
        <v>3548.1095999999998</v>
      </c>
      <c r="V121" s="2">
        <f>0.0133*'Revised Stratig. - April ''08'!C121^2+12.416*'Revised Stratig. - April ''08'!C121+2010.9</f>
        <v>3630.1208000000001</v>
      </c>
    </row>
    <row r="122" spans="20:22" x14ac:dyDescent="0.2">
      <c r="T122" s="2">
        <f xml:space="preserve"> 0.0162*'Revised Stratig. - April ''08'!C122^2 + 10.767*'Revised Stratig. - April ''08'!C122 + 2082.9</f>
        <v>3564.4008000000003</v>
      </c>
      <c r="U122" s="15">
        <f xml:space="preserve"> 0.0161*'Revised Stratig. - April ''08'!C122^2 + 10.848*'Revised Stratig. - April ''08'!C122 + 2073.1</f>
        <v>3562.7089000000001</v>
      </c>
      <c r="V122" s="2">
        <f>0.0133*'Revised Stratig. - April ''08'!C122^2+12.416*'Revised Stratig. - April ''08'!C122+2010.9</f>
        <v>3645.6356999999998</v>
      </c>
    </row>
    <row r="123" spans="20:22" x14ac:dyDescent="0.2">
      <c r="T123" s="2">
        <f xml:space="preserve"> 0.0162*'Revised Stratig. - April ''08'!C123^2 + 10.767*'Revised Stratig. - April ''08'!C123 + 2082.9</f>
        <v>3578.9748</v>
      </c>
      <c r="U123" s="15">
        <f xml:space="preserve"> 0.0161*'Revised Stratig. - April ''08'!C123^2 + 10.848*'Revised Stratig. - April ''08'!C123 + 2073.1</f>
        <v>3577.3404</v>
      </c>
      <c r="V123" s="2">
        <f>0.0133*'Revised Stratig. - April ''08'!C123^2+12.416*'Revised Stratig. - April ''08'!C123+2010.9</f>
        <v>3661.1772000000001</v>
      </c>
    </row>
    <row r="124" spans="20:22" x14ac:dyDescent="0.2">
      <c r="T124" s="2">
        <f xml:space="preserve"> 0.0162*'Revised Stratig. - April ''08'!C124^2 + 10.767*'Revised Stratig. - April ''08'!C124 + 2082.9</f>
        <v>3593.5812000000001</v>
      </c>
      <c r="U124" s="15">
        <f xml:space="preserve"> 0.0161*'Revised Stratig. - April ''08'!C124^2 + 10.848*'Revised Stratig. - April ''08'!C124 + 2073.1</f>
        <v>3592.0041000000001</v>
      </c>
      <c r="V124" s="2">
        <f>0.0133*'Revised Stratig. - April ''08'!C124^2+12.416*'Revised Stratig. - April ''08'!C124+2010.9</f>
        <v>3676.7453000000005</v>
      </c>
    </row>
    <row r="125" spans="20:22" x14ac:dyDescent="0.2">
      <c r="T125" s="2">
        <f xml:space="preserve"> 0.0162*'Revised Stratig. - April ''08'!C125^2 + 10.767*'Revised Stratig. - April ''08'!C125 + 2082.9</f>
        <v>3608.2200000000003</v>
      </c>
      <c r="U125" s="15">
        <f xml:space="preserve"> 0.0161*'Revised Stratig. - April ''08'!C125^2 + 10.848*'Revised Stratig. - April ''08'!C125 + 2073.1</f>
        <v>3606.7</v>
      </c>
      <c r="V125" s="2">
        <f>0.0133*'Revised Stratig. - April ''08'!C125^2+12.416*'Revised Stratig. - April ''08'!C125+2010.9</f>
        <v>3692.34</v>
      </c>
    </row>
    <row r="126" spans="20:22" x14ac:dyDescent="0.2">
      <c r="T126" s="2">
        <f xml:space="preserve"> 0.0162*'Revised Stratig. - April ''08'!C126^2 + 10.767*'Revised Stratig. - April ''08'!C126 + 2082.9</f>
        <v>3622.8912</v>
      </c>
      <c r="U126" s="15">
        <f xml:space="preserve"> 0.0161*'Revised Stratig. - April ''08'!C126^2 + 10.848*'Revised Stratig. - April ''08'!C126 + 2073.1</f>
        <v>3621.4281000000001</v>
      </c>
      <c r="V126" s="2">
        <f>0.0133*'Revised Stratig. - April ''08'!C126^2+12.416*'Revised Stratig. - April ''08'!C126+2010.9</f>
        <v>3707.9612999999999</v>
      </c>
    </row>
    <row r="127" spans="20:22" x14ac:dyDescent="0.2">
      <c r="T127" s="2">
        <f xml:space="preserve"> 0.0162*'Revised Stratig. - April ''08'!C127^2 + 10.767*'Revised Stratig. - April ''08'!C127 + 2082.9</f>
        <v>3637.5947999999999</v>
      </c>
      <c r="U127" s="15">
        <f xml:space="preserve"> 0.0161*'Revised Stratig. - April ''08'!C127^2 + 10.848*'Revised Stratig. - April ''08'!C127 + 2073.1</f>
        <v>3636.1884</v>
      </c>
      <c r="V127" s="2">
        <f>0.0133*'Revised Stratig. - April ''08'!C127^2+12.416*'Revised Stratig. - April ''08'!C127+2010.9</f>
        <v>3723.6091999999999</v>
      </c>
    </row>
    <row r="128" spans="20:22" x14ac:dyDescent="0.2">
      <c r="T128" s="2">
        <f xml:space="preserve"> 0.0162*'Revised Stratig. - April ''08'!C128^2 + 10.767*'Revised Stratig. - April ''08'!C128 + 2082.9</f>
        <v>3652.3307999999997</v>
      </c>
      <c r="U128" s="15">
        <f xml:space="preserve"> 0.0161*'Revised Stratig. - April ''08'!C128^2 + 10.848*'Revised Stratig. - April ''08'!C128 + 2073.1</f>
        <v>3650.9809</v>
      </c>
      <c r="V128" s="2">
        <f>0.0133*'Revised Stratig. - April ''08'!C128^2+12.416*'Revised Stratig. - April ''08'!C128+2010.9</f>
        <v>3739.2837</v>
      </c>
    </row>
    <row r="129" spans="20:22" x14ac:dyDescent="0.2">
      <c r="T129" s="2">
        <f xml:space="preserve"> 0.0162*'Revised Stratig. - April ''08'!C129^2 + 10.767*'Revised Stratig. - April ''08'!C129 + 2082.9</f>
        <v>3667.0992000000001</v>
      </c>
      <c r="U129" s="15">
        <f xml:space="preserve"> 0.0161*'Revised Stratig. - April ''08'!C129^2 + 10.848*'Revised Stratig. - April ''08'!C129 + 2073.1</f>
        <v>3665.8055999999997</v>
      </c>
      <c r="V129" s="2">
        <f>0.0133*'Revised Stratig. - April ''08'!C129^2+12.416*'Revised Stratig. - April ''08'!C129+2010.9</f>
        <v>3754.9848000000002</v>
      </c>
    </row>
    <row r="130" spans="20:22" x14ac:dyDescent="0.2">
      <c r="T130" s="2">
        <f xml:space="preserve"> 0.0162*'Revised Stratig. - April ''08'!C130^2 + 10.767*'Revised Stratig. - April ''08'!C130 + 2082.9</f>
        <v>3681.9</v>
      </c>
      <c r="U130" s="15">
        <f xml:space="preserve"> 0.0161*'Revised Stratig. - April ''08'!C130^2 + 10.848*'Revised Stratig. - April ''08'!C130 + 2073.1</f>
        <v>3680.6624999999999</v>
      </c>
      <c r="V130" s="2">
        <f>0.0133*'Revised Stratig. - April ''08'!C130^2+12.416*'Revised Stratig. - April ''08'!C130+2010.9</f>
        <v>3770.7125000000001</v>
      </c>
    </row>
    <row r="131" spans="20:22" x14ac:dyDescent="0.2">
      <c r="T131" s="2">
        <f xml:space="preserve"> 0.0162*'Revised Stratig. - April ''08'!C131^2 + 10.767*'Revised Stratig. - April ''08'!C131 + 2082.9</f>
        <v>3696.7331999999997</v>
      </c>
      <c r="U131" s="15">
        <f xml:space="preserve"> 0.0161*'Revised Stratig. - April ''08'!C131^2 + 10.848*'Revised Stratig. - April ''08'!C131 + 2073.1</f>
        <v>3695.5515999999998</v>
      </c>
      <c r="V131" s="2">
        <f>0.0133*'Revised Stratig. - April ''08'!C131^2+12.416*'Revised Stratig. - April ''08'!C131+2010.9</f>
        <v>3786.4668000000001</v>
      </c>
    </row>
    <row r="132" spans="20:22" x14ac:dyDescent="0.2">
      <c r="T132" s="2">
        <f xml:space="preserve"> 0.0162*'Revised Stratig. - April ''08'!C132^2 + 10.767*'Revised Stratig. - April ''08'!C132 + 2082.9</f>
        <v>3711.5987999999998</v>
      </c>
      <c r="U132" s="15">
        <f xml:space="preserve"> 0.0161*'Revised Stratig. - April ''08'!C132^2 + 10.848*'Revised Stratig. - April ''08'!C132 + 2073.1</f>
        <v>3710.4728999999998</v>
      </c>
      <c r="V132" s="2">
        <f>0.0133*'Revised Stratig. - April ''08'!C132^2+12.416*'Revised Stratig. - April ''08'!C132+2010.9</f>
        <v>3802.2476999999999</v>
      </c>
    </row>
    <row r="133" spans="20:22" x14ac:dyDescent="0.2">
      <c r="T133" s="2">
        <f xml:space="preserve"> 0.0162*'Revised Stratig. - April ''08'!C133^2 + 10.767*'Revised Stratig. - April ''08'!C133 + 2082.9</f>
        <v>3726.4967999999999</v>
      </c>
      <c r="U133" s="15">
        <f xml:space="preserve"> 0.0161*'Revised Stratig. - April ''08'!C133^2 + 10.848*'Revised Stratig. - April ''08'!C133 + 2073.1</f>
        <v>3725.4264000000003</v>
      </c>
      <c r="V133" s="2">
        <f>0.0133*'Revised Stratig. - April ''08'!C133^2+12.416*'Revised Stratig. - April ''08'!C133+2010.9</f>
        <v>3818.0552000000002</v>
      </c>
    </row>
    <row r="134" spans="20:22" x14ac:dyDescent="0.2">
      <c r="T134" s="2">
        <f xml:space="preserve"> 0.0162*'Revised Stratig. - April ''08'!C134^2 + 10.767*'Revised Stratig. - April ''08'!C134 + 2082.9</f>
        <v>3741.4272000000001</v>
      </c>
      <c r="U134" s="15">
        <f xml:space="preserve"> 0.0161*'Revised Stratig. - April ''08'!C134^2 + 10.848*'Revised Stratig. - April ''08'!C134 + 2073.1</f>
        <v>3740.4121</v>
      </c>
      <c r="V134" s="2">
        <f>0.0133*'Revised Stratig. - April ''08'!C134^2+12.416*'Revised Stratig. - April ''08'!C134+2010.9</f>
        <v>3833.8892999999998</v>
      </c>
    </row>
    <row r="135" spans="20:22" x14ac:dyDescent="0.2">
      <c r="T135" s="2">
        <f xml:space="preserve"> 0.0162*'Revised Stratig. - April ''08'!C135^2 + 10.767*'Revised Stratig. - April ''08'!C135 + 2082.9</f>
        <v>3756.3900000000003</v>
      </c>
      <c r="U135" s="15">
        <f xml:space="preserve"> 0.0161*'Revised Stratig. - April ''08'!C135^2 + 10.848*'Revised Stratig. - April ''08'!C135 + 2073.1</f>
        <v>3755.43</v>
      </c>
      <c r="V135" s="2">
        <f>0.0133*'Revised Stratig. - April ''08'!C135^2+12.416*'Revised Stratig. - April ''08'!C135+2010.9</f>
        <v>3849.75</v>
      </c>
    </row>
    <row r="136" spans="20:22" x14ac:dyDescent="0.2">
      <c r="T136" s="2">
        <f xml:space="preserve"> 0.0162*'Revised Stratig. - April ''08'!C136^2 + 10.767*'Revised Stratig. - April ''08'!C136 + 2082.9</f>
        <v>3771.3851999999997</v>
      </c>
      <c r="U136" s="15">
        <f xml:space="preserve"> 0.0161*'Revised Stratig. - April ''08'!C136^2 + 10.848*'Revised Stratig. - April ''08'!C136 + 2073.1</f>
        <v>3770.4801000000002</v>
      </c>
      <c r="V136" s="2">
        <f>0.0133*'Revised Stratig. - April ''08'!C136^2+12.416*'Revised Stratig. - April ''08'!C136+2010.9</f>
        <v>3865.6373000000003</v>
      </c>
    </row>
    <row r="137" spans="20:22" x14ac:dyDescent="0.2">
      <c r="T137" s="2">
        <f xml:space="preserve"> 0.0162*'Revised Stratig. - April ''08'!C137^2 + 10.767*'Revised Stratig. - April ''08'!C137 + 2082.9</f>
        <v>3786.4128000000001</v>
      </c>
      <c r="U137" s="15">
        <f xml:space="preserve"> 0.0161*'Revised Stratig. - April ''08'!C137^2 + 10.848*'Revised Stratig. - April ''08'!C137 + 2073.1</f>
        <v>3785.5623999999998</v>
      </c>
      <c r="V137" s="2">
        <f>0.0133*'Revised Stratig. - April ''08'!C137^2+12.416*'Revised Stratig. - April ''08'!C137+2010.9</f>
        <v>3881.5511999999999</v>
      </c>
    </row>
    <row r="138" spans="20:22" x14ac:dyDescent="0.2">
      <c r="T138" s="2">
        <f xml:space="preserve"> 0.0162*'Revised Stratig. - April ''08'!C138^2 + 10.767*'Revised Stratig. - April ''08'!C138 + 2082.9</f>
        <v>3801.4728</v>
      </c>
      <c r="U138" s="15">
        <f xml:space="preserve"> 0.0161*'Revised Stratig. - April ''08'!C138^2 + 10.848*'Revised Stratig. - April ''08'!C138 + 2073.1</f>
        <v>3800.6768999999999</v>
      </c>
      <c r="V138" s="2">
        <f>0.0133*'Revised Stratig. - April ''08'!C138^2+12.416*'Revised Stratig. - April ''08'!C138+2010.9</f>
        <v>3897.4917</v>
      </c>
    </row>
    <row r="139" spans="20:22" x14ac:dyDescent="0.2">
      <c r="T139" s="2">
        <f xml:space="preserve"> 0.0162*'Revised Stratig. - April ''08'!C139^2 + 10.767*'Revised Stratig. - April ''08'!C139 + 2082.9</f>
        <v>3816.5652</v>
      </c>
      <c r="U139" s="15">
        <f xml:space="preserve"> 0.0161*'Revised Stratig. - April ''08'!C139^2 + 10.848*'Revised Stratig. - April ''08'!C139 + 2073.1</f>
        <v>3815.8235999999997</v>
      </c>
      <c r="V139" s="2">
        <f>0.0133*'Revised Stratig. - April ''08'!C139^2+12.416*'Revised Stratig. - April ''08'!C139+2010.9</f>
        <v>3913.4588000000003</v>
      </c>
    </row>
    <row r="140" spans="20:22" x14ac:dyDescent="0.2">
      <c r="T140" s="2">
        <f xml:space="preserve"> 0.0162*'Revised Stratig. - April ''08'!C140^2 + 10.767*'Revised Stratig. - April ''08'!C140 + 2082.9</f>
        <v>3831.69</v>
      </c>
      <c r="U140" s="15">
        <f xml:space="preserve"> 0.0161*'Revised Stratig. - April ''08'!C140^2 + 10.848*'Revised Stratig. - April ''08'!C140 + 2073.1</f>
        <v>3831.0025000000001</v>
      </c>
      <c r="V140" s="2">
        <f>0.0133*'Revised Stratig. - April ''08'!C140^2+12.416*'Revised Stratig. - April ''08'!C140+2010.9</f>
        <v>3929.4525000000003</v>
      </c>
    </row>
    <row r="141" spans="20:22" x14ac:dyDescent="0.2">
      <c r="T141" s="2">
        <f xml:space="preserve"> 0.0162*'Revised Stratig. - April ''08'!C141^2 + 10.767*'Revised Stratig. - April ''08'!C141 + 2082.9</f>
        <v>3846.8472000000002</v>
      </c>
      <c r="U141" s="15">
        <f xml:space="preserve"> 0.0161*'Revised Stratig. - April ''08'!C141^2 + 10.848*'Revised Stratig. - April ''08'!C141 + 2073.1</f>
        <v>3846.2136</v>
      </c>
      <c r="V141" s="2">
        <f>0.0133*'Revised Stratig. - April ''08'!C141^2+12.416*'Revised Stratig. - April ''08'!C141+2010.9</f>
        <v>3945.4728</v>
      </c>
    </row>
    <row r="142" spans="20:22" x14ac:dyDescent="0.2">
      <c r="T142" s="2">
        <f xml:space="preserve"> 0.0162*'Revised Stratig. - April ''08'!C142^2 + 10.767*'Revised Stratig. - April ''08'!C142 + 2082.9</f>
        <v>3862.0367999999999</v>
      </c>
      <c r="U142" s="15">
        <f xml:space="preserve"> 0.0161*'Revised Stratig. - April ''08'!C142^2 + 10.848*'Revised Stratig. - April ''08'!C142 + 2073.1</f>
        <v>3861.4569000000001</v>
      </c>
      <c r="V142" s="2">
        <f>0.0133*'Revised Stratig. - April ''08'!C142^2+12.416*'Revised Stratig. - April ''08'!C142+2010.9</f>
        <v>3961.5196999999998</v>
      </c>
    </row>
    <row r="143" spans="20:22" x14ac:dyDescent="0.2">
      <c r="T143" s="2">
        <f xml:space="preserve"> 0.0162*'Revised Stratig. - April ''08'!C143^2 + 10.767*'Revised Stratig. - April ''08'!C143 + 2082.9</f>
        <v>3877.2588000000001</v>
      </c>
      <c r="U143" s="15">
        <f xml:space="preserve"> 0.0161*'Revised Stratig. - April ''08'!C143^2 + 10.848*'Revised Stratig. - April ''08'!C143 + 2073.1</f>
        <v>3876.7323999999999</v>
      </c>
      <c r="V143" s="2">
        <f>0.0133*'Revised Stratig. - April ''08'!C143^2+12.416*'Revised Stratig. - April ''08'!C143+2010.9</f>
        <v>3977.5932000000003</v>
      </c>
    </row>
    <row r="144" spans="20:22" x14ac:dyDescent="0.2">
      <c r="T144" s="2">
        <f xml:space="preserve"> 0.0162*'Revised Stratig. - April ''08'!C144^2 + 10.767*'Revised Stratig. - April ''08'!C144 + 2082.9</f>
        <v>3892.5131999999999</v>
      </c>
      <c r="U144" s="15">
        <f xml:space="preserve"> 0.0161*'Revised Stratig. - April ''08'!C144^2 + 10.848*'Revised Stratig. - April ''08'!C144 + 2073.1</f>
        <v>3892.0401000000002</v>
      </c>
      <c r="V144" s="2">
        <f>0.0133*'Revised Stratig. - April ''08'!C144^2+12.416*'Revised Stratig. - April ''08'!C144+2010.9</f>
        <v>3993.6932999999999</v>
      </c>
    </row>
    <row r="145" spans="20:22" x14ac:dyDescent="0.2">
      <c r="T145" s="2">
        <f xml:space="preserve"> 0.0162*'Revised Stratig. - April ''08'!C145^2 + 10.767*'Revised Stratig. - April ''08'!C145 + 2082.9</f>
        <v>3907.8</v>
      </c>
      <c r="U145" s="15">
        <f xml:space="preserve"> 0.0161*'Revised Stratig. - April ''08'!C145^2 + 10.848*'Revised Stratig. - April ''08'!C145 + 2073.1</f>
        <v>3907.38</v>
      </c>
      <c r="V145" s="2">
        <f>0.0133*'Revised Stratig. - April ''08'!C145^2+12.416*'Revised Stratig. - April ''08'!C145+2010.9</f>
        <v>4009.82</v>
      </c>
    </row>
    <row r="146" spans="20:22" x14ac:dyDescent="0.2">
      <c r="T146" s="2">
        <f xml:space="preserve"> 0.0162*'Revised Stratig. - April ''08'!C146^2 + 10.767*'Revised Stratig. - April ''08'!C146 + 2082.9</f>
        <v>3923.1192000000001</v>
      </c>
      <c r="U146" s="15">
        <f xml:space="preserve"> 0.0161*'Revised Stratig. - April ''08'!C146^2 + 10.848*'Revised Stratig. - April ''08'!C146 + 2073.1</f>
        <v>3922.7521000000002</v>
      </c>
      <c r="V146" s="2">
        <f>0.0133*'Revised Stratig. - April ''08'!C146^2+12.416*'Revised Stratig. - April ''08'!C146+2010.9</f>
        <v>4025.9733000000001</v>
      </c>
    </row>
    <row r="147" spans="20:22" x14ac:dyDescent="0.2">
      <c r="T147" s="2">
        <f xml:space="preserve"> 0.0162*'Revised Stratig. - April ''08'!C147^2 + 10.767*'Revised Stratig. - April ''08'!C147 + 2082.9</f>
        <v>3938.4708000000001</v>
      </c>
      <c r="U147" s="15">
        <f xml:space="preserve"> 0.0161*'Revised Stratig. - April ''08'!C147^2 + 10.848*'Revised Stratig. - April ''08'!C147 + 2073.1</f>
        <v>3938.1563999999998</v>
      </c>
      <c r="V147" s="2">
        <f>0.0133*'Revised Stratig. - April ''08'!C147^2+12.416*'Revised Stratig. - April ''08'!C147+2010.9</f>
        <v>4042.1532000000002</v>
      </c>
    </row>
    <row r="148" spans="20:22" x14ac:dyDescent="0.2">
      <c r="T148" s="2">
        <f xml:space="preserve"> 0.0162*'Revised Stratig. - April ''08'!C148^2 + 10.767*'Revised Stratig. - April ''08'!C148 + 2082.9</f>
        <v>3953.8548000000001</v>
      </c>
      <c r="U148" s="15">
        <f xml:space="preserve"> 0.0161*'Revised Stratig. - April ''08'!C148^2 + 10.848*'Revised Stratig. - April ''08'!C148 + 2073.1</f>
        <v>3953.5929000000001</v>
      </c>
      <c r="V148" s="2">
        <f>0.0133*'Revised Stratig. - April ''08'!C148^2+12.416*'Revised Stratig. - April ''08'!C148+2010.9</f>
        <v>4058.3597</v>
      </c>
    </row>
    <row r="149" spans="20:22" x14ac:dyDescent="0.2">
      <c r="T149" s="2">
        <f xml:space="preserve"> 0.0162*'Revised Stratig. - April ''08'!C149^2 + 10.767*'Revised Stratig. - April ''08'!C149 + 2082.9</f>
        <v>3969.2712000000001</v>
      </c>
      <c r="U149" s="15">
        <f xml:space="preserve"> 0.0161*'Revised Stratig. - April ''08'!C149^2 + 10.848*'Revised Stratig. - April ''08'!C149 + 2073.1</f>
        <v>3969.0616</v>
      </c>
      <c r="V149" s="2">
        <f>0.0133*'Revised Stratig. - April ''08'!C149^2+12.416*'Revised Stratig. - April ''08'!C149+2010.9</f>
        <v>4074.5927999999999</v>
      </c>
    </row>
    <row r="150" spans="20:22" x14ac:dyDescent="0.2">
      <c r="T150" s="2">
        <f xml:space="preserve"> 0.0162*'Revised Stratig. - April ''08'!C150^2 + 10.767*'Revised Stratig. - April ''08'!C150 + 2082.9</f>
        <v>3984.7200000000003</v>
      </c>
      <c r="U150" s="15">
        <f xml:space="preserve"> 0.0161*'Revised Stratig. - April ''08'!C150^2 + 10.848*'Revised Stratig. - April ''08'!C150 + 2073.1</f>
        <v>3984.5625</v>
      </c>
      <c r="V150" s="2">
        <f>0.0133*'Revised Stratig. - April ''08'!C150^2+12.416*'Revised Stratig. - April ''08'!C150+2010.9</f>
        <v>4090.8525000000004</v>
      </c>
    </row>
    <row r="151" spans="20:22" x14ac:dyDescent="0.2">
      <c r="T151" s="2">
        <f xml:space="preserve"> 0.0162*'Revised Stratig. - April ''08'!C151^2 + 10.767*'Revised Stratig. - April ''08'!C151 + 2082.9</f>
        <v>4000.2012</v>
      </c>
      <c r="U151" s="15">
        <f xml:space="preserve"> 0.0161*'Revised Stratig. - April ''08'!C151^2 + 10.848*'Revised Stratig. - April ''08'!C151 + 2073.1</f>
        <v>4000.0956000000001</v>
      </c>
      <c r="V151" s="2">
        <f>0.0133*'Revised Stratig. - April ''08'!C151^2+12.416*'Revised Stratig. - April ''08'!C151+2010.9</f>
        <v>4107.1388000000006</v>
      </c>
    </row>
    <row r="152" spans="20:22" x14ac:dyDescent="0.2">
      <c r="T152" s="2">
        <f xml:space="preserve"> 0.0162*'Revised Stratig. - April ''08'!C152^2 + 10.767*'Revised Stratig. - April ''08'!C152 + 2082.9</f>
        <v>4015.7148000000002</v>
      </c>
      <c r="U152" s="15">
        <f xml:space="preserve"> 0.0161*'Revised Stratig. - April ''08'!C152^2 + 10.848*'Revised Stratig. - April ''08'!C152 + 2073.1</f>
        <v>4015.6608999999999</v>
      </c>
      <c r="V152" s="2">
        <f>0.0133*'Revised Stratig. - April ''08'!C152^2+12.416*'Revised Stratig. - April ''08'!C152+2010.9</f>
        <v>4123.4516999999996</v>
      </c>
    </row>
    <row r="153" spans="20:22" x14ac:dyDescent="0.2">
      <c r="T153" s="2">
        <f xml:space="preserve"> 0.0162*'Revised Stratig. - April ''08'!C153^2 + 10.767*'Revised Stratig. - April ''08'!C153 + 2082.9</f>
        <v>4031.2608</v>
      </c>
      <c r="U153" s="15">
        <f xml:space="preserve"> 0.0161*'Revised Stratig. - April ''08'!C153^2 + 10.848*'Revised Stratig. - April ''08'!C153 + 2073.1</f>
        <v>4031.2584000000002</v>
      </c>
      <c r="V153" s="2">
        <f>0.0133*'Revised Stratig. - April ''08'!C153^2+12.416*'Revised Stratig. - April ''08'!C153+2010.9</f>
        <v>4139.7911999999997</v>
      </c>
    </row>
    <row r="154" spans="20:22" x14ac:dyDescent="0.2">
      <c r="T154" s="2">
        <f xml:space="preserve"> 0.0162*'Revised Stratig. - April ''08'!C154^2 + 10.767*'Revised Stratig. - April ''08'!C154 + 2082.9</f>
        <v>4046.8391999999999</v>
      </c>
      <c r="U154" s="15">
        <f xml:space="preserve"> 0.0161*'Revised Stratig. - April ''08'!C154^2 + 10.848*'Revised Stratig. - April ''08'!C154 + 2073.1</f>
        <v>4046.8881000000001</v>
      </c>
      <c r="V154" s="2">
        <f>0.0133*'Revised Stratig. - April ''08'!C154^2+12.416*'Revised Stratig. - April ''08'!C154+2010.9</f>
        <v>4156.1573000000008</v>
      </c>
    </row>
    <row r="155" spans="20:22" x14ac:dyDescent="0.2">
      <c r="T155" s="2">
        <f xml:space="preserve"> 0.0162*'Revised Stratig. - April ''08'!C155^2 + 10.767*'Revised Stratig. - April ''08'!C155 + 2082.9</f>
        <v>4062.45</v>
      </c>
      <c r="U155" s="15">
        <f xml:space="preserve"> 0.0161*'Revised Stratig. - April ''08'!C155^2 + 10.848*'Revised Stratig. - April ''08'!C155 + 2073.1</f>
        <v>4062.55</v>
      </c>
      <c r="V155" s="2">
        <f>0.0133*'Revised Stratig. - April ''08'!C155^2+12.416*'Revised Stratig. - April ''08'!C155+2010.9</f>
        <v>4172.55</v>
      </c>
    </row>
    <row r="156" spans="20:22" x14ac:dyDescent="0.2">
      <c r="T156" s="2">
        <f xml:space="preserve"> 0.0162*'Revised Stratig. - April ''08'!C156^2 + 10.767*'Revised Stratig. - April ''08'!C156 + 2082.9</f>
        <v>4078.0932000000003</v>
      </c>
      <c r="U156" s="15">
        <f xml:space="preserve"> 0.0161*'Revised Stratig. - April ''08'!C156^2 + 10.848*'Revised Stratig. - April ''08'!C156 + 2073.1</f>
        <v>4078.2440999999999</v>
      </c>
      <c r="V156" s="2">
        <f>0.0133*'Revised Stratig. - April ''08'!C156^2+12.416*'Revised Stratig. - April ''08'!C156+2010.9</f>
        <v>4188.9693000000007</v>
      </c>
    </row>
    <row r="157" spans="20:22" x14ac:dyDescent="0.2">
      <c r="T157" s="2">
        <f xml:space="preserve"> 0.0162*'Revised Stratig. - April ''08'!C157^2 + 10.767*'Revised Stratig. - April ''08'!C157 + 2082.9</f>
        <v>4093.7687999999998</v>
      </c>
      <c r="U157" s="15">
        <f xml:space="preserve"> 0.0161*'Revised Stratig. - April ''08'!C157^2 + 10.848*'Revised Stratig. - April ''08'!C157 + 2073.1</f>
        <v>4093.9704000000002</v>
      </c>
      <c r="V157" s="2">
        <f>0.0133*'Revised Stratig. - April ''08'!C157^2+12.416*'Revised Stratig. - April ''08'!C157+2010.9</f>
        <v>4205.4151999999995</v>
      </c>
    </row>
    <row r="158" spans="20:22" x14ac:dyDescent="0.2">
      <c r="T158" s="2">
        <f xml:space="preserve"> 0.0162*'Revised Stratig. - April ''08'!C158^2 + 10.767*'Revised Stratig. - April ''08'!C158 + 2082.9</f>
        <v>4109.4768000000004</v>
      </c>
      <c r="U158" s="15">
        <f xml:space="preserve"> 0.0161*'Revised Stratig. - April ''08'!C158^2 + 10.848*'Revised Stratig. - April ''08'!C158 + 2073.1</f>
        <v>4109.7289000000001</v>
      </c>
      <c r="V158" s="2">
        <f>0.0133*'Revised Stratig. - April ''08'!C158^2+12.416*'Revised Stratig. - April ''08'!C158+2010.9</f>
        <v>4221.8877000000002</v>
      </c>
    </row>
    <row r="159" spans="20:22" x14ac:dyDescent="0.2">
      <c r="T159" s="2">
        <f xml:space="preserve"> 0.0162*'Revised Stratig. - April ''08'!C159^2 + 10.767*'Revised Stratig. - April ''08'!C159 + 2082.9</f>
        <v>4125.2172</v>
      </c>
      <c r="U159" s="15">
        <f xml:space="preserve"> 0.0161*'Revised Stratig. - April ''08'!C159^2 + 10.848*'Revised Stratig. - April ''08'!C159 + 2073.1</f>
        <v>4125.5195999999996</v>
      </c>
      <c r="V159" s="2">
        <f>0.0133*'Revised Stratig. - April ''08'!C159^2+12.416*'Revised Stratig. - April ''08'!C159+2010.9</f>
        <v>4238.3868000000002</v>
      </c>
    </row>
    <row r="160" spans="20:22" x14ac:dyDescent="0.2">
      <c r="T160" s="2">
        <f xml:space="preserve"> 0.0162*'Revised Stratig. - April ''08'!C160^2 + 10.767*'Revised Stratig. - April ''08'!C160 + 2082.9</f>
        <v>4140.99</v>
      </c>
      <c r="U160" s="15">
        <f xml:space="preserve"> 0.0161*'Revised Stratig. - April ''08'!C160^2 + 10.848*'Revised Stratig. - April ''08'!C160 + 2073.1</f>
        <v>4141.3425000000007</v>
      </c>
      <c r="V160" s="2">
        <f>0.0133*'Revised Stratig. - April ''08'!C160^2+12.416*'Revised Stratig. - April ''08'!C160+2010.9</f>
        <v>4254.9125000000004</v>
      </c>
    </row>
    <row r="161" spans="20:22" x14ac:dyDescent="0.2">
      <c r="T161" s="2">
        <f xml:space="preserve"> 0.0162*'Revised Stratig. - April ''08'!C161^2 + 10.767*'Revised Stratig. - April ''08'!C161 + 2082.9</f>
        <v>4156.7952000000005</v>
      </c>
      <c r="U161" s="15">
        <f xml:space="preserve"> 0.0161*'Revised Stratig. - April ''08'!C161^2 + 10.848*'Revised Stratig. - April ''08'!C161 + 2073.1</f>
        <v>4157.1975999999995</v>
      </c>
      <c r="V161" s="2">
        <f>0.0133*'Revised Stratig. - April ''08'!C161^2+12.416*'Revised Stratig. - April ''08'!C161+2010.9</f>
        <v>4271.4647999999997</v>
      </c>
    </row>
    <row r="162" spans="20:22" x14ac:dyDescent="0.2">
      <c r="T162" s="2">
        <f xml:space="preserve"> 0.0162*'Revised Stratig. - April ''08'!C162^2 + 10.767*'Revised Stratig. - April ''08'!C162 + 2082.9</f>
        <v>4172.6327999999994</v>
      </c>
      <c r="U162" s="15">
        <f xml:space="preserve"> 0.0161*'Revised Stratig. - April ''08'!C162^2 + 10.848*'Revised Stratig. - April ''08'!C162 + 2073.1</f>
        <v>4173.0848999999998</v>
      </c>
      <c r="V162" s="2">
        <f>0.0133*'Revised Stratig. - April ''08'!C162^2+12.416*'Revised Stratig. - April ''08'!C162+2010.9</f>
        <v>4288.0437000000002</v>
      </c>
    </row>
    <row r="163" spans="20:22" x14ac:dyDescent="0.2">
      <c r="T163" s="2">
        <f xml:space="preserve"> 0.0162*'Revised Stratig. - April ''08'!C163^2 + 10.767*'Revised Stratig. - April ''08'!C163 + 2082.9</f>
        <v>4188.5028000000002</v>
      </c>
      <c r="U163" s="15">
        <f xml:space="preserve"> 0.0161*'Revised Stratig. - April ''08'!C163^2 + 10.848*'Revised Stratig. - April ''08'!C163 + 2073.1</f>
        <v>4189.0043999999998</v>
      </c>
      <c r="V163" s="2">
        <f>0.0133*'Revised Stratig. - April ''08'!C163^2+12.416*'Revised Stratig. - April ''08'!C163+2010.9</f>
        <v>4304.6491999999998</v>
      </c>
    </row>
    <row r="164" spans="20:22" x14ac:dyDescent="0.2">
      <c r="T164" s="2">
        <f xml:space="preserve"> 0.0162*'Revised Stratig. - April ''08'!C164^2 + 10.767*'Revised Stratig. - April ''08'!C164 + 2082.9</f>
        <v>4204.4052000000001</v>
      </c>
      <c r="U164" s="15">
        <f xml:space="preserve"> 0.0161*'Revised Stratig. - April ''08'!C164^2 + 10.848*'Revised Stratig. - April ''08'!C164 + 2073.1</f>
        <v>4204.9560999999994</v>
      </c>
      <c r="V164" s="2">
        <f>0.0133*'Revised Stratig. - April ''08'!C164^2+12.416*'Revised Stratig. - April ''08'!C164+2010.9</f>
        <v>4321.2813000000006</v>
      </c>
    </row>
    <row r="165" spans="20:22" x14ac:dyDescent="0.2">
      <c r="T165" s="2">
        <f xml:space="preserve"> 0.0162*'Revised Stratig. - April ''08'!C165^2 + 10.767*'Revised Stratig. - April ''08'!C165 + 2082.9</f>
        <v>4220.34</v>
      </c>
      <c r="U165" s="15">
        <f xml:space="preserve"> 0.0161*'Revised Stratig. - April ''08'!C165^2 + 10.848*'Revised Stratig. - April ''08'!C165 + 2073.1</f>
        <v>4220.9400000000005</v>
      </c>
      <c r="V165" s="2">
        <f>0.0133*'Revised Stratig. - April ''08'!C165^2+12.416*'Revised Stratig. - April ''08'!C165+2010.9</f>
        <v>4337.9400000000005</v>
      </c>
    </row>
    <row r="166" spans="20:22" x14ac:dyDescent="0.2">
      <c r="T166" s="2">
        <f xml:space="preserve"> 0.0162*'Revised Stratig. - April ''08'!C166^2 + 10.767*'Revised Stratig. - April ''08'!C166 + 2082.9</f>
        <v>4236.3071999999993</v>
      </c>
      <c r="U166" s="15">
        <f xml:space="preserve"> 0.0161*'Revised Stratig. - April ''08'!C166^2 + 10.848*'Revised Stratig. - April ''08'!C166 + 2073.1</f>
        <v>4236.9560999999994</v>
      </c>
      <c r="V166" s="2">
        <f>0.0133*'Revised Stratig. - April ''08'!C166^2+12.416*'Revised Stratig. - April ''08'!C166+2010.9</f>
        <v>4354.6252999999997</v>
      </c>
    </row>
    <row r="167" spans="20:22" x14ac:dyDescent="0.2">
      <c r="T167" s="2">
        <f xml:space="preserve"> 0.0162*'Revised Stratig. - April ''08'!C167^2 + 10.767*'Revised Stratig. - April ''08'!C167 + 2082.9</f>
        <v>4252.3068000000003</v>
      </c>
      <c r="U167" s="15">
        <f xml:space="preserve"> 0.0161*'Revised Stratig. - April ''08'!C167^2 + 10.848*'Revised Stratig. - April ''08'!C167 + 2073.1</f>
        <v>4253.0043999999998</v>
      </c>
      <c r="V167" s="2">
        <f>0.0133*'Revised Stratig. - April ''08'!C167^2+12.416*'Revised Stratig. - April ''08'!C167+2010.9</f>
        <v>4371.3371999999999</v>
      </c>
    </row>
    <row r="168" spans="20:22" x14ac:dyDescent="0.2">
      <c r="T168" s="2">
        <f xml:space="preserve"> 0.0162*'Revised Stratig. - April ''08'!C168^2 + 10.767*'Revised Stratig. - April ''08'!C168 + 2082.9</f>
        <v>4268.3387999999995</v>
      </c>
      <c r="U168" s="15">
        <f xml:space="preserve"> 0.0161*'Revised Stratig. - April ''08'!C168^2 + 10.848*'Revised Stratig. - April ''08'!C168 + 2073.1</f>
        <v>4269.0848999999998</v>
      </c>
      <c r="V168" s="2">
        <f>0.0133*'Revised Stratig. - April ''08'!C168^2+12.416*'Revised Stratig. - April ''08'!C168+2010.9</f>
        <v>4388.0756999999994</v>
      </c>
    </row>
    <row r="169" spans="20:22" x14ac:dyDescent="0.2">
      <c r="T169" s="2">
        <f xml:space="preserve"> 0.0162*'Revised Stratig. - April ''08'!C169^2 + 10.767*'Revised Stratig. - April ''08'!C169 + 2082.9</f>
        <v>4284.4032000000007</v>
      </c>
      <c r="U169" s="15">
        <f xml:space="preserve"> 0.0161*'Revised Stratig. - April ''08'!C169^2 + 10.848*'Revised Stratig. - April ''08'!C169 + 2073.1</f>
        <v>4285.1975999999995</v>
      </c>
      <c r="V169" s="2">
        <f>0.0133*'Revised Stratig. - April ''08'!C169^2+12.416*'Revised Stratig. - April ''08'!C169+2010.9</f>
        <v>4404.8407999999999</v>
      </c>
    </row>
    <row r="170" spans="20:22" x14ac:dyDescent="0.2">
      <c r="T170" s="2">
        <f xml:space="preserve"> 0.0162*'Revised Stratig. - April ''08'!C170^2 + 10.767*'Revised Stratig. - April ''08'!C170 + 2082.9</f>
        <v>4300.5</v>
      </c>
      <c r="U170" s="15">
        <f xml:space="preserve"> 0.0161*'Revised Stratig. - April ''08'!C170^2 + 10.848*'Revised Stratig. - April ''08'!C170 + 2073.1</f>
        <v>4301.3425000000007</v>
      </c>
      <c r="V170" s="2">
        <f>0.0133*'Revised Stratig. - April ''08'!C170^2+12.416*'Revised Stratig. - April ''08'!C170+2010.9</f>
        <v>4421.6324999999997</v>
      </c>
    </row>
    <row r="171" spans="20:22" x14ac:dyDescent="0.2">
      <c r="T171" s="2">
        <f xml:space="preserve"> 0.0162*'Revised Stratig. - April ''08'!C171^2 + 10.767*'Revised Stratig. - April ''08'!C171 + 2082.9</f>
        <v>4316.6291999999994</v>
      </c>
      <c r="U171" s="15">
        <f xml:space="preserve"> 0.0161*'Revised Stratig. - April ''08'!C171^2 + 10.848*'Revised Stratig. - April ''08'!C171 + 2073.1</f>
        <v>4317.5195999999996</v>
      </c>
      <c r="V171" s="2">
        <f>0.0133*'Revised Stratig. - April ''08'!C171^2+12.416*'Revised Stratig. - April ''08'!C171+2010.9</f>
        <v>4438.4508000000005</v>
      </c>
    </row>
    <row r="172" spans="20:22" x14ac:dyDescent="0.2">
      <c r="T172" s="2">
        <f xml:space="preserve"> 0.0162*'Revised Stratig. - April ''08'!C172^2 + 10.767*'Revised Stratig. - April ''08'!C172 + 2082.9</f>
        <v>4332.7908000000007</v>
      </c>
      <c r="U172" s="15">
        <f xml:space="preserve"> 0.0161*'Revised Stratig. - April ''08'!C172^2 + 10.848*'Revised Stratig. - April ''08'!C172 + 2073.1</f>
        <v>4333.7289000000001</v>
      </c>
      <c r="V172" s="2">
        <f>0.0133*'Revised Stratig. - April ''08'!C172^2+12.416*'Revised Stratig. - April ''08'!C172+2010.9</f>
        <v>4455.2957000000006</v>
      </c>
    </row>
    <row r="173" spans="20:22" x14ac:dyDescent="0.2">
      <c r="T173" s="2">
        <f xml:space="preserve"> 0.0162*'Revised Stratig. - April ''08'!C173^2 + 10.767*'Revised Stratig. - April ''08'!C173 + 2082.9</f>
        <v>4348.9848000000002</v>
      </c>
      <c r="U173" s="15">
        <f xml:space="preserve"> 0.0161*'Revised Stratig. - April ''08'!C173^2 + 10.848*'Revised Stratig. - April ''08'!C173 + 2073.1</f>
        <v>4349.9704000000002</v>
      </c>
      <c r="V173" s="2">
        <f>0.0133*'Revised Stratig. - April ''08'!C173^2+12.416*'Revised Stratig. - April ''08'!C173+2010.9</f>
        <v>4472.1671999999999</v>
      </c>
    </row>
    <row r="174" spans="20:22" x14ac:dyDescent="0.2">
      <c r="T174" s="2">
        <f xml:space="preserve"> 0.0162*'Revised Stratig. - April ''08'!C174^2 + 10.767*'Revised Stratig. - April ''08'!C174 + 2082.9</f>
        <v>4365.2111999999997</v>
      </c>
      <c r="U174" s="15">
        <f xml:space="preserve"> 0.0161*'Revised Stratig. - April ''08'!C174^2 + 10.848*'Revised Stratig. - April ''08'!C174 + 2073.1</f>
        <v>4366.2440999999999</v>
      </c>
      <c r="V174" s="2">
        <f>0.0133*'Revised Stratig. - April ''08'!C174^2+12.416*'Revised Stratig. - April ''08'!C174+2010.9</f>
        <v>4489.0653000000002</v>
      </c>
    </row>
    <row r="175" spans="20:22" x14ac:dyDescent="0.2">
      <c r="T175" s="2">
        <f xml:space="preserve"> 0.0162*'Revised Stratig. - April ''08'!C175^2 + 10.767*'Revised Stratig. - April ''08'!C175 + 2082.9</f>
        <v>4381.4699999999993</v>
      </c>
      <c r="U175" s="15">
        <f xml:space="preserve"> 0.0161*'Revised Stratig. - April ''08'!C175^2 + 10.848*'Revised Stratig. - April ''08'!C175 + 2073.1</f>
        <v>4382.55</v>
      </c>
      <c r="V175" s="2">
        <f>0.0133*'Revised Stratig. - April ''08'!C175^2+12.416*'Revised Stratig. - April ''08'!C175+2010.9</f>
        <v>4505.99</v>
      </c>
    </row>
    <row r="176" spans="20:22" x14ac:dyDescent="0.2">
      <c r="T176" s="2">
        <f xml:space="preserve"> 0.0162*'Revised Stratig. - April ''08'!C176^2 + 10.767*'Revised Stratig. - April ''08'!C176 + 2082.9</f>
        <v>4397.7611999999999</v>
      </c>
      <c r="U176" s="15">
        <f xml:space="preserve"> 0.0161*'Revised Stratig. - April ''08'!C176^2 + 10.848*'Revised Stratig. - April ''08'!C176 + 2073.1</f>
        <v>4398.8881000000001</v>
      </c>
      <c r="V176" s="2">
        <f>0.0133*'Revised Stratig. - April ''08'!C176^2+12.416*'Revised Stratig. - April ''08'!C176+2010.9</f>
        <v>4522.9413000000004</v>
      </c>
    </row>
    <row r="177" spans="20:22" x14ac:dyDescent="0.2">
      <c r="T177" s="2">
        <f xml:space="preserve"> 0.0162*'Revised Stratig. - April ''08'!C177^2 + 10.767*'Revised Stratig. - April ''08'!C177 + 2082.9</f>
        <v>4414.0848000000005</v>
      </c>
      <c r="U177" s="15">
        <f xml:space="preserve"> 0.0161*'Revised Stratig. - April ''08'!C177^2 + 10.848*'Revised Stratig. - April ''08'!C177 + 2073.1</f>
        <v>4415.2584000000006</v>
      </c>
      <c r="V177" s="2">
        <f>0.0133*'Revised Stratig. - April ''08'!C177^2+12.416*'Revised Stratig. - April ''08'!C177+2010.9</f>
        <v>4539.9192000000003</v>
      </c>
    </row>
    <row r="178" spans="20:22" x14ac:dyDescent="0.2">
      <c r="T178" s="2">
        <f xml:space="preserve"> 0.0162*'Revised Stratig. - April ''08'!C178^2 + 10.767*'Revised Stratig. - April ''08'!C178 + 2082.9</f>
        <v>4430.4408000000003</v>
      </c>
      <c r="U178" s="15">
        <f xml:space="preserve"> 0.0161*'Revised Stratig. - April ''08'!C178^2 + 10.848*'Revised Stratig. - April ''08'!C178 + 2073.1</f>
        <v>4431.6609000000008</v>
      </c>
      <c r="V178" s="2">
        <f>0.0133*'Revised Stratig. - April ''08'!C178^2+12.416*'Revised Stratig. - April ''08'!C178+2010.9</f>
        <v>4556.9236999999994</v>
      </c>
    </row>
    <row r="179" spans="20:22" x14ac:dyDescent="0.2">
      <c r="T179" s="2">
        <f xml:space="preserve"> 0.0162*'Revised Stratig. - April ''08'!C179^2 + 10.767*'Revised Stratig. - April ''08'!C179 + 2082.9</f>
        <v>4446.8292000000001</v>
      </c>
      <c r="U179" s="15">
        <f xml:space="preserve"> 0.0161*'Revised Stratig. - April ''08'!C179^2 + 10.848*'Revised Stratig. - April ''08'!C179 + 2073.1</f>
        <v>4448.0956000000006</v>
      </c>
      <c r="V179" s="2">
        <f>0.0133*'Revised Stratig. - April ''08'!C179^2+12.416*'Revised Stratig. - April ''08'!C179+2010.9</f>
        <v>4573.9547999999995</v>
      </c>
    </row>
    <row r="180" spans="20:22" x14ac:dyDescent="0.2">
      <c r="T180" s="2">
        <f xml:space="preserve"> 0.0162*'Revised Stratig. - April ''08'!C180^2 + 10.767*'Revised Stratig. - April ''08'!C180 + 2082.9</f>
        <v>4463.25</v>
      </c>
      <c r="U180" s="15">
        <f xml:space="preserve"> 0.0161*'Revised Stratig. - April ''08'!C180^2 + 10.848*'Revised Stratig. - April ''08'!C180 + 2073.1</f>
        <v>4464.5625</v>
      </c>
      <c r="V180" s="2">
        <f>0.0133*'Revised Stratig. - April ''08'!C180^2+12.416*'Revised Stratig. - April ''08'!C180+2010.9</f>
        <v>4591.0125000000007</v>
      </c>
    </row>
    <row r="181" spans="20:22" x14ac:dyDescent="0.2">
      <c r="T181" s="2">
        <f xml:space="preserve"> 0.0162*'Revised Stratig. - April ''08'!C181^2 + 10.767*'Revised Stratig. - April ''08'!C181 + 2082.9</f>
        <v>4479.7031999999999</v>
      </c>
      <c r="U181" s="15">
        <f xml:space="preserve"> 0.0161*'Revised Stratig. - April ''08'!C181^2 + 10.848*'Revised Stratig. - April ''08'!C181 + 2073.1</f>
        <v>4481.0616</v>
      </c>
      <c r="V181" s="2">
        <f>0.0133*'Revised Stratig. - April ''08'!C181^2+12.416*'Revised Stratig. - April ''08'!C181+2010.9</f>
        <v>4608.0967999999993</v>
      </c>
    </row>
    <row r="182" spans="20:22" x14ac:dyDescent="0.2">
      <c r="T182" s="2">
        <f xml:space="preserve"> 0.0162*'Revised Stratig. - April ''08'!C182^2 + 10.767*'Revised Stratig. - April ''08'!C182 + 2082.9</f>
        <v>4496.1887999999999</v>
      </c>
      <c r="U182" s="15">
        <f xml:space="preserve"> 0.0161*'Revised Stratig. - April ''08'!C182^2 + 10.848*'Revised Stratig. - April ''08'!C182 + 2073.1</f>
        <v>4497.5928999999996</v>
      </c>
      <c r="V182" s="2">
        <f>0.0133*'Revised Stratig. - April ''08'!C182^2+12.416*'Revised Stratig. - April ''08'!C182+2010.9</f>
        <v>4625.2077000000008</v>
      </c>
    </row>
    <row r="183" spans="20:22" x14ac:dyDescent="0.2">
      <c r="T183" s="2">
        <f xml:space="preserve"> 0.0162*'Revised Stratig. - April ''08'!C183^2 + 10.767*'Revised Stratig. - April ''08'!C183 + 2082.9</f>
        <v>4512.7067999999999</v>
      </c>
      <c r="U183" s="15">
        <f xml:space="preserve"> 0.0161*'Revised Stratig. - April ''08'!C183^2 + 10.848*'Revised Stratig. - April ''08'!C183 + 2073.1</f>
        <v>4514.1563999999998</v>
      </c>
      <c r="V183" s="2">
        <f>0.0133*'Revised Stratig. - April ''08'!C183^2+12.416*'Revised Stratig. - April ''08'!C183+2010.9</f>
        <v>4642.3451999999997</v>
      </c>
    </row>
    <row r="184" spans="20:22" x14ac:dyDescent="0.2">
      <c r="T184" s="2">
        <f xml:space="preserve"> 0.0162*'Revised Stratig. - April ''08'!C184^2 + 10.767*'Revised Stratig. - April ''08'!C184 + 2082.9</f>
        <v>4529.2572</v>
      </c>
      <c r="U184" s="15">
        <f xml:space="preserve"> 0.0161*'Revised Stratig. - April ''08'!C184^2 + 10.848*'Revised Stratig. - April ''08'!C184 + 2073.1</f>
        <v>4530.7520999999997</v>
      </c>
      <c r="V184" s="2">
        <f>0.0133*'Revised Stratig. - April ''08'!C184^2+12.416*'Revised Stratig. - April ''08'!C184+2010.9</f>
        <v>4659.5092999999997</v>
      </c>
    </row>
    <row r="185" spans="20:22" x14ac:dyDescent="0.2">
      <c r="T185" s="2">
        <f xml:space="preserve"> 0.0162*'Revised Stratig. - April ''08'!C185^2 + 10.767*'Revised Stratig. - April ''08'!C185 + 2082.9</f>
        <v>4545.84</v>
      </c>
      <c r="U185" s="15">
        <f xml:space="preserve"> 0.0161*'Revised Stratig. - April ''08'!C185^2 + 10.848*'Revised Stratig. - April ''08'!C185 + 2073.1</f>
        <v>4547.38</v>
      </c>
      <c r="V185" s="2">
        <f>0.0133*'Revised Stratig. - April ''08'!C185^2+12.416*'Revised Stratig. - April ''08'!C185+2010.9</f>
        <v>4676.7000000000007</v>
      </c>
    </row>
    <row r="186" spans="20:22" x14ac:dyDescent="0.2">
      <c r="T186" s="2">
        <f xml:space="preserve"> 0.0162*'Revised Stratig. - April ''08'!C186^2 + 10.767*'Revised Stratig. - April ''08'!C186 + 2082.9</f>
        <v>4562.4552000000003</v>
      </c>
      <c r="U186" s="15">
        <f xml:space="preserve"> 0.0161*'Revised Stratig. - April ''08'!C186^2 + 10.848*'Revised Stratig. - April ''08'!C186 + 2073.1</f>
        <v>4564.0401000000002</v>
      </c>
      <c r="V186" s="2">
        <f>0.0133*'Revised Stratig. - April ''08'!C186^2+12.416*'Revised Stratig. - April ''08'!C186+2010.9</f>
        <v>4693.917300000001</v>
      </c>
    </row>
    <row r="187" spans="20:22" x14ac:dyDescent="0.2">
      <c r="T187" s="2">
        <f xml:space="preserve"> 0.0162*'Revised Stratig. - April ''08'!C187^2 + 10.767*'Revised Stratig. - April ''08'!C187 + 2082.9</f>
        <v>4579.1028000000006</v>
      </c>
      <c r="U187" s="15">
        <f xml:space="preserve"> 0.0161*'Revised Stratig. - April ''08'!C187^2 + 10.848*'Revised Stratig. - April ''08'!C187 + 2073.1</f>
        <v>4580.7324000000008</v>
      </c>
      <c r="V187" s="2">
        <f>0.0133*'Revised Stratig. - April ''08'!C187^2+12.416*'Revised Stratig. - April ''08'!C187+2010.9</f>
        <v>4711.1612000000005</v>
      </c>
    </row>
    <row r="188" spans="20:22" x14ac:dyDescent="0.2">
      <c r="T188" s="2">
        <f xml:space="preserve"> 0.0162*'Revised Stratig. - April ''08'!C188^2 + 10.767*'Revised Stratig. - April ''08'!C188 + 2082.9</f>
        <v>4595.7828</v>
      </c>
      <c r="U188" s="15">
        <f xml:space="preserve"> 0.0161*'Revised Stratig. - April ''08'!C188^2 + 10.848*'Revised Stratig. - April ''08'!C188 + 2073.1</f>
        <v>4597.4569000000001</v>
      </c>
      <c r="V188" s="2">
        <f>0.0133*'Revised Stratig. - April ''08'!C188^2+12.416*'Revised Stratig. - April ''08'!C188+2010.9</f>
        <v>4728.4317000000001</v>
      </c>
    </row>
    <row r="189" spans="20:22" x14ac:dyDescent="0.2">
      <c r="T189" s="2">
        <f xml:space="preserve"> 0.0162*'Revised Stratig. - April ''08'!C189^2 + 10.767*'Revised Stratig. - April ''08'!C189 + 2082.9</f>
        <v>4612.4951999999994</v>
      </c>
      <c r="U189" s="15">
        <f xml:space="preserve"> 0.0161*'Revised Stratig. - April ''08'!C189^2 + 10.848*'Revised Stratig. - April ''08'!C189 + 2073.1</f>
        <v>4614.2136</v>
      </c>
      <c r="V189" s="2">
        <f>0.0133*'Revised Stratig. - April ''08'!C189^2+12.416*'Revised Stratig. - April ''08'!C189+2010.9</f>
        <v>4745.7287999999999</v>
      </c>
    </row>
    <row r="190" spans="20:22" x14ac:dyDescent="0.2">
      <c r="T190" s="2">
        <f xml:space="preserve"> 0.0162*'Revised Stratig. - April ''08'!C190^2 + 10.767*'Revised Stratig. - April ''08'!C190 + 2082.9</f>
        <v>4629.24</v>
      </c>
      <c r="U190" s="15">
        <f xml:space="preserve"> 0.0161*'Revised Stratig. - April ''08'!C190^2 + 10.848*'Revised Stratig. - April ''08'!C190 + 2073.1</f>
        <v>4631.0025000000005</v>
      </c>
      <c r="V190" s="2">
        <f>0.0133*'Revised Stratig. - April ''08'!C190^2+12.416*'Revised Stratig. - April ''08'!C190+2010.9</f>
        <v>4763.0524999999998</v>
      </c>
    </row>
    <row r="191" spans="20:22" x14ac:dyDescent="0.2">
      <c r="T191" s="2">
        <f xml:space="preserve"> 0.0162*'Revised Stratig. - April ''08'!C191^2 + 10.767*'Revised Stratig. - April ''08'!C191 + 2082.9</f>
        <v>4646.0172000000002</v>
      </c>
      <c r="U191" s="15">
        <f xml:space="preserve"> 0.0161*'Revised Stratig. - April ''08'!C191^2 + 10.848*'Revised Stratig. - April ''08'!C191 + 2073.1</f>
        <v>4647.8235999999997</v>
      </c>
      <c r="V191" s="2">
        <f>0.0133*'Revised Stratig. - April ''08'!C191^2+12.416*'Revised Stratig. - April ''08'!C191+2010.9</f>
        <v>4780.4027999999998</v>
      </c>
    </row>
    <row r="192" spans="20:22" x14ac:dyDescent="0.2">
      <c r="T192" s="2">
        <f xml:space="preserve"> 0.0162*'Revised Stratig. - April ''08'!C192^2 + 10.767*'Revised Stratig. - April ''08'!C192 + 2082.9</f>
        <v>4662.8267999999998</v>
      </c>
      <c r="U192" s="15">
        <f xml:space="preserve"> 0.0161*'Revised Stratig. - April ''08'!C192^2 + 10.848*'Revised Stratig. - April ''08'!C192 + 2073.1</f>
        <v>4664.6769000000004</v>
      </c>
      <c r="V192" s="2">
        <f>0.0133*'Revised Stratig. - April ''08'!C192^2+12.416*'Revised Stratig. - April ''08'!C192+2010.9</f>
        <v>4797.7797</v>
      </c>
    </row>
    <row r="193" spans="20:22" x14ac:dyDescent="0.2">
      <c r="T193" s="2">
        <f xml:space="preserve"> 0.0162*'Revised Stratig. - April ''08'!C193^2 + 10.767*'Revised Stratig. - April ''08'!C193 + 2082.9</f>
        <v>4679.6687999999995</v>
      </c>
      <c r="U193" s="15">
        <f xml:space="preserve"> 0.0161*'Revised Stratig. - April ''08'!C193^2 + 10.848*'Revised Stratig. - April ''08'!C193 + 2073.1</f>
        <v>4681.5624000000007</v>
      </c>
      <c r="V193" s="2">
        <f>0.0133*'Revised Stratig. - April ''08'!C193^2+12.416*'Revised Stratig. - April ''08'!C193+2010.9</f>
        <v>4815.1831999999995</v>
      </c>
    </row>
    <row r="194" spans="20:22" x14ac:dyDescent="0.2">
      <c r="T194" s="2">
        <f xml:space="preserve"> 0.0162*'Revised Stratig. - April ''08'!C194^2 + 10.767*'Revised Stratig. - April ''08'!C194 + 2082.9</f>
        <v>4696.5432000000001</v>
      </c>
      <c r="U194" s="15">
        <f xml:space="preserve"> 0.0161*'Revised Stratig. - April ''08'!C194^2 + 10.848*'Revised Stratig. - April ''08'!C194 + 2073.1</f>
        <v>4698.4800999999998</v>
      </c>
      <c r="V194" s="2">
        <f>0.0133*'Revised Stratig. - April ''08'!C194^2+12.416*'Revised Stratig. - April ''08'!C194+2010.9</f>
        <v>4832.6133000000009</v>
      </c>
    </row>
    <row r="195" spans="20:22" x14ac:dyDescent="0.2">
      <c r="T195" s="2">
        <f xml:space="preserve"> 0.0162*'Revised Stratig. - April ''08'!C195^2 + 10.767*'Revised Stratig. - April ''08'!C195 + 2082.9</f>
        <v>4713.45</v>
      </c>
      <c r="U195" s="15">
        <f xml:space="preserve"> 0.0161*'Revised Stratig. - April ''08'!C195^2 + 10.848*'Revised Stratig. - April ''08'!C195 + 2073.1</f>
        <v>4715.43</v>
      </c>
      <c r="V195" s="2">
        <f>0.0133*'Revised Stratig. - April ''08'!C195^2+12.416*'Revised Stratig. - April ''08'!C195+2010.9</f>
        <v>4850.07</v>
      </c>
    </row>
    <row r="196" spans="20:22" x14ac:dyDescent="0.2">
      <c r="T196" s="2">
        <f xml:space="preserve"> 0.0162*'Revised Stratig. - April ''08'!C196^2 + 10.767*'Revised Stratig. - April ''08'!C196 + 2082.9</f>
        <v>4730.3891999999996</v>
      </c>
      <c r="U196" s="15">
        <f xml:space="preserve"> 0.0161*'Revised Stratig. - April ''08'!C196^2 + 10.848*'Revised Stratig. - April ''08'!C196 + 2073.1</f>
        <v>4732.4120999999996</v>
      </c>
      <c r="V196" s="2">
        <f>0.0133*'Revised Stratig. - April ''08'!C196^2+12.416*'Revised Stratig. - April ''08'!C196+2010.9</f>
        <v>4867.5532999999996</v>
      </c>
    </row>
    <row r="197" spans="20:22" x14ac:dyDescent="0.2">
      <c r="T197" s="2">
        <f xml:space="preserve"> 0.0162*'Revised Stratig. - April ''08'!C197^2 + 10.767*'Revised Stratig. - April ''08'!C197 + 2082.9</f>
        <v>4747.3608000000004</v>
      </c>
      <c r="U197" s="15">
        <f xml:space="preserve"> 0.0161*'Revised Stratig. - April ''08'!C197^2 + 10.848*'Revised Stratig. - April ''08'!C197 + 2073.1</f>
        <v>4749.4264000000003</v>
      </c>
      <c r="V197" s="2">
        <f>0.0133*'Revised Stratig. - April ''08'!C197^2+12.416*'Revised Stratig. - April ''08'!C197+2010.9</f>
        <v>4885.0632000000005</v>
      </c>
    </row>
    <row r="198" spans="20:22" x14ac:dyDescent="0.2">
      <c r="T198" s="2">
        <f xml:space="preserve"> 0.0162*'Revised Stratig. - April ''08'!C198^2 + 10.767*'Revised Stratig. - April ''08'!C198 + 2082.9</f>
        <v>4764.3647999999994</v>
      </c>
      <c r="U198" s="15">
        <f xml:space="preserve"> 0.0161*'Revised Stratig. - April ''08'!C198^2 + 10.848*'Revised Stratig. - April ''08'!C198 + 2073.1</f>
        <v>4766.4729000000007</v>
      </c>
      <c r="V198" s="2">
        <f>0.0133*'Revised Stratig. - April ''08'!C198^2+12.416*'Revised Stratig. - April ''08'!C198+2010.9</f>
        <v>4902.5997000000007</v>
      </c>
    </row>
    <row r="199" spans="20:22" x14ac:dyDescent="0.2">
      <c r="T199" s="2">
        <f xml:space="preserve"> 0.0162*'Revised Stratig. - April ''08'!C199^2 + 10.767*'Revised Stratig. - April ''08'!C199 + 2082.9</f>
        <v>4781.4012000000002</v>
      </c>
      <c r="U199" s="15">
        <f xml:space="preserve"> 0.0161*'Revised Stratig. - April ''08'!C199^2 + 10.848*'Revised Stratig. - April ''08'!C199 + 2073.1</f>
        <v>4783.5516000000007</v>
      </c>
      <c r="V199" s="2">
        <f>0.0133*'Revised Stratig. - April ''08'!C199^2+12.416*'Revised Stratig. - April ''08'!C199+2010.9</f>
        <v>4920.1628000000001</v>
      </c>
    </row>
    <row r="200" spans="20:22" x14ac:dyDescent="0.2">
      <c r="T200" s="2">
        <f xml:space="preserve"> 0.0162*'Revised Stratig. - April ''08'!C200^2 + 10.767*'Revised Stratig. - April ''08'!C200 + 2082.9</f>
        <v>4798.47</v>
      </c>
      <c r="U200" s="15">
        <f xml:space="preserve"> 0.0161*'Revised Stratig. - April ''08'!C200^2 + 10.848*'Revised Stratig. - April ''08'!C200 + 2073.1</f>
        <v>4800.6625000000004</v>
      </c>
      <c r="V200" s="2">
        <f>0.0133*'Revised Stratig. - April ''08'!C200^2+12.416*'Revised Stratig. - April ''08'!C200+2010.9</f>
        <v>4937.7525000000005</v>
      </c>
    </row>
    <row r="201" spans="20:22" x14ac:dyDescent="0.2">
      <c r="T201" s="2">
        <f xml:space="preserve"> 0.0162*'Revised Stratig. - April ''08'!C201^2 + 10.767*'Revised Stratig. - April ''08'!C201 + 2082.9</f>
        <v>4815.5712000000003</v>
      </c>
      <c r="U201" s="15">
        <f xml:space="preserve"> 0.0161*'Revised Stratig. - April ''08'!C201^2 + 10.848*'Revised Stratig. - April ''08'!C201 + 2073.1</f>
        <v>4817.8055999999997</v>
      </c>
      <c r="V201" s="2">
        <f>0.0133*'Revised Stratig. - April ''08'!C201^2+12.416*'Revised Stratig. - April ''08'!C201+2010.9</f>
        <v>4955.3688000000002</v>
      </c>
    </row>
    <row r="202" spans="20:22" x14ac:dyDescent="0.2">
      <c r="T202" s="2">
        <f xml:space="preserve"> 0.0162*'Revised Stratig. - April ''08'!C202^2 + 10.767*'Revised Stratig. - April ''08'!C202 + 2082.9</f>
        <v>4832.7047999999995</v>
      </c>
      <c r="U202" s="15">
        <f xml:space="preserve"> 0.0161*'Revised Stratig. - April ''08'!C202^2 + 10.848*'Revised Stratig. - April ''08'!C202 + 2073.1</f>
        <v>4834.9809000000005</v>
      </c>
      <c r="V202" s="2">
        <f>0.0133*'Revised Stratig. - April ''08'!C202^2+12.416*'Revised Stratig. - April ''08'!C202+2010.9</f>
        <v>4973.0117000000009</v>
      </c>
    </row>
    <row r="203" spans="20:22" x14ac:dyDescent="0.2">
      <c r="T203" s="2">
        <f xml:space="preserve"> 0.0162*'Revised Stratig. - April ''08'!C203^2 + 10.767*'Revised Stratig. - April ''08'!C203 + 2082.9</f>
        <v>4849.8708000000006</v>
      </c>
      <c r="U203" s="15">
        <f xml:space="preserve"> 0.0161*'Revised Stratig. - April ''08'!C203^2 + 10.848*'Revised Stratig. - April ''08'!C203 + 2073.1</f>
        <v>4852.1884</v>
      </c>
      <c r="V203" s="2">
        <f>0.0133*'Revised Stratig. - April ''08'!C203^2+12.416*'Revised Stratig. - April ''08'!C203+2010.9</f>
        <v>4990.6812</v>
      </c>
    </row>
    <row r="204" spans="20:22" x14ac:dyDescent="0.2">
      <c r="T204" s="2">
        <f xml:space="preserve"> 0.0162*'Revised Stratig. - April ''08'!C204^2 + 10.767*'Revised Stratig. - April ''08'!C204 + 2082.9</f>
        <v>4867.0691999999999</v>
      </c>
      <c r="U204" s="15">
        <f xml:space="preserve"> 0.0161*'Revised Stratig. - April ''08'!C204^2 + 10.848*'Revised Stratig. - April ''08'!C204 + 2073.1</f>
        <v>4869.4280999999992</v>
      </c>
      <c r="V204" s="2">
        <f>0.0133*'Revised Stratig. - April ''08'!C204^2+12.416*'Revised Stratig. - April ''08'!C204+2010.9</f>
        <v>5008.3773000000001</v>
      </c>
    </row>
    <row r="205" spans="20:22" x14ac:dyDescent="0.2">
      <c r="T205" s="2">
        <f xml:space="preserve"> 0.0162*'Revised Stratig. - April ''08'!C205^2 + 10.767*'Revised Stratig. - April ''08'!C205 + 2082.9</f>
        <v>4884.3</v>
      </c>
      <c r="U205" s="15">
        <f xml:space="preserve"> 0.0161*'Revised Stratig. - April ''08'!C205^2 + 10.848*'Revised Stratig. - April ''08'!C205 + 2073.1</f>
        <v>4886.7000000000007</v>
      </c>
      <c r="V205" s="2">
        <f>0.0133*'Revised Stratig. - April ''08'!C205^2+12.416*'Revised Stratig. - April ''08'!C205+2010.9</f>
        <v>5026.1000000000004</v>
      </c>
    </row>
    <row r="206" spans="20:22" x14ac:dyDescent="0.2">
      <c r="T206" s="2">
        <f xml:space="preserve"> 0.0162*'Revised Stratig. - April ''08'!C206^2 + 10.767*'Revised Stratig. - April ''08'!C206 + 2082.9</f>
        <v>4901.5632000000005</v>
      </c>
      <c r="U206" s="15">
        <f xml:space="preserve"> 0.0161*'Revised Stratig. - April ''08'!C206^2 + 10.848*'Revised Stratig. - April ''08'!C206 + 2073.1</f>
        <v>4904.0041000000001</v>
      </c>
      <c r="V206" s="2">
        <f>0.0133*'Revised Stratig. - April ''08'!C206^2+12.416*'Revised Stratig. - April ''08'!C206+2010.9</f>
        <v>5043.8492999999999</v>
      </c>
    </row>
    <row r="207" spans="20:22" x14ac:dyDescent="0.2">
      <c r="T207" s="2">
        <f xml:space="preserve"> 0.0162*'Revised Stratig. - April ''08'!C207^2 + 10.767*'Revised Stratig. - April ''08'!C207 + 2082.9</f>
        <v>4918.8588</v>
      </c>
      <c r="U207" s="15">
        <f xml:space="preserve"> 0.0161*'Revised Stratig. - April ''08'!C207^2 + 10.848*'Revised Stratig. - April ''08'!C207 + 2073.1</f>
        <v>4921.3404</v>
      </c>
      <c r="V207" s="2">
        <f>0.0133*'Revised Stratig. - April ''08'!C207^2+12.416*'Revised Stratig. - April ''08'!C207+2010.9</f>
        <v>5061.6252000000004</v>
      </c>
    </row>
    <row r="208" spans="20:22" x14ac:dyDescent="0.2">
      <c r="T208" s="2">
        <f xml:space="preserve"> 0.0162*'Revised Stratig. - April ''08'!C208^2 + 10.767*'Revised Stratig. - April ''08'!C208 + 2082.9</f>
        <v>4936.1867999999995</v>
      </c>
      <c r="U208" s="15">
        <f xml:space="preserve"> 0.0161*'Revised Stratig. - April ''08'!C208^2 + 10.848*'Revised Stratig. - April ''08'!C208 + 2073.1</f>
        <v>4938.7088999999996</v>
      </c>
      <c r="V208" s="2">
        <f>0.0133*'Revised Stratig. - April ''08'!C208^2+12.416*'Revised Stratig. - April ''08'!C208+2010.9</f>
        <v>5079.4277000000002</v>
      </c>
    </row>
    <row r="209" spans="20:22" x14ac:dyDescent="0.2">
      <c r="T209" s="2">
        <f xml:space="preserve"> 0.0162*'Revised Stratig. - April ''08'!C209^2 + 10.767*'Revised Stratig. - April ''08'!C209 + 2082.9</f>
        <v>4953.5472</v>
      </c>
      <c r="U209" s="15">
        <f xml:space="preserve"> 0.0161*'Revised Stratig. - April ''08'!C209^2 + 10.848*'Revised Stratig. - April ''08'!C209 + 2073.1</f>
        <v>4956.1095999999998</v>
      </c>
      <c r="V209" s="2">
        <f>0.0133*'Revised Stratig. - April ''08'!C209^2+12.416*'Revised Stratig. - April ''08'!C209+2010.9</f>
        <v>5097.2568000000001</v>
      </c>
    </row>
    <row r="210" spans="20:22" x14ac:dyDescent="0.2">
      <c r="T210" s="2">
        <f xml:space="preserve"> 0.0162*'Revised Stratig. - April ''08'!C210^2 + 10.767*'Revised Stratig. - April ''08'!C210 + 2082.9</f>
        <v>4970.9399999999996</v>
      </c>
      <c r="U210" s="15">
        <f xml:space="preserve"> 0.0161*'Revised Stratig. - April ''08'!C210^2 + 10.848*'Revised Stratig. - April ''08'!C210 + 2073.1</f>
        <v>4973.5424999999996</v>
      </c>
      <c r="V210" s="2">
        <f>0.0133*'Revised Stratig. - April ''08'!C210^2+12.416*'Revised Stratig. - April ''08'!C210+2010.9</f>
        <v>5115.1125000000002</v>
      </c>
    </row>
    <row r="211" spans="20:22" x14ac:dyDescent="0.2">
      <c r="T211" s="2">
        <f xml:space="preserve"> 0.0162*'Revised Stratig. - April ''08'!C211^2 + 10.767*'Revised Stratig. - April ''08'!C211 + 2082.9</f>
        <v>4988.3652000000002</v>
      </c>
      <c r="U211" s="15">
        <f xml:space="preserve"> 0.0161*'Revised Stratig. - April ''08'!C211^2 + 10.848*'Revised Stratig. - April ''08'!C211 + 2073.1</f>
        <v>4991.0075999999999</v>
      </c>
      <c r="V211" s="2">
        <f>0.0133*'Revised Stratig. - April ''08'!C211^2+12.416*'Revised Stratig. - April ''08'!C211+2010.9</f>
        <v>5132.9948000000004</v>
      </c>
    </row>
    <row r="212" spans="20:22" x14ac:dyDescent="0.2">
      <c r="T212" s="2">
        <f xml:space="preserve"> 0.0162*'Revised Stratig. - April ''08'!C212^2 + 10.767*'Revised Stratig. - April ''08'!C212 + 2082.9</f>
        <v>5005.8227999999999</v>
      </c>
      <c r="U212" s="15">
        <f xml:space="preserve"> 0.0161*'Revised Stratig. - April ''08'!C212^2 + 10.848*'Revised Stratig. - April ''08'!C212 + 2073.1</f>
        <v>5008.5048999999999</v>
      </c>
      <c r="V212" s="2">
        <f>0.0133*'Revised Stratig. - April ''08'!C212^2+12.416*'Revised Stratig. - April ''08'!C212+2010.9</f>
        <v>5150.9037000000008</v>
      </c>
    </row>
    <row r="213" spans="20:22" x14ac:dyDescent="0.2">
      <c r="T213" s="2">
        <f xml:space="preserve"> 0.0162*'Revised Stratig. - April ''08'!C213^2 + 10.767*'Revised Stratig. - April ''08'!C213 + 2082.9</f>
        <v>5023.3127999999997</v>
      </c>
      <c r="U213" s="15">
        <f xml:space="preserve"> 0.0161*'Revised Stratig. - April ''08'!C213^2 + 10.848*'Revised Stratig. - April ''08'!C213 + 2073.1</f>
        <v>5026.0344000000005</v>
      </c>
      <c r="V213" s="2">
        <f>0.0133*'Revised Stratig. - April ''08'!C213^2+12.416*'Revised Stratig. - April ''08'!C213+2010.9</f>
        <v>5168.8392000000003</v>
      </c>
    </row>
    <row r="214" spans="20:22" x14ac:dyDescent="0.2">
      <c r="T214" s="2">
        <f xml:space="preserve"> 0.0162*'Revised Stratig. - April ''08'!C214^2 + 10.767*'Revised Stratig. - April ''08'!C214 + 2082.9</f>
        <v>5040.8351999999995</v>
      </c>
      <c r="U214" s="15">
        <f xml:space="preserve"> 0.0161*'Revised Stratig. - April ''08'!C214^2 + 10.848*'Revised Stratig. - April ''08'!C214 + 2073.1</f>
        <v>5043.5960999999998</v>
      </c>
      <c r="V214" s="2">
        <f>0.0133*'Revised Stratig. - April ''08'!C214^2+12.416*'Revised Stratig. - April ''08'!C214+2010.9</f>
        <v>5186.8013000000001</v>
      </c>
    </row>
    <row r="215" spans="20:22" x14ac:dyDescent="0.2">
      <c r="T215" s="2">
        <f xml:space="preserve"> 0.0162*'Revised Stratig. - April ''08'!C215^2 + 10.767*'Revised Stratig. - April ''08'!C215 + 2082.9</f>
        <v>5058.3899999999994</v>
      </c>
      <c r="U215" s="15">
        <f xml:space="preserve"> 0.0161*'Revised Stratig. - April ''08'!C215^2 + 10.848*'Revised Stratig. - April ''08'!C215 + 2073.1</f>
        <v>5061.1900000000005</v>
      </c>
      <c r="V215" s="2">
        <f>0.0133*'Revised Stratig. - April ''08'!C215^2+12.416*'Revised Stratig. - April ''08'!C215+2010.9</f>
        <v>5204.7900000000009</v>
      </c>
    </row>
    <row r="216" spans="20:22" x14ac:dyDescent="0.2">
      <c r="T216" s="2">
        <f xml:space="preserve"> 0.0162*'Revised Stratig. - April ''08'!C216^2 + 10.767*'Revised Stratig. - April ''08'!C216 + 2082.9</f>
        <v>5075.9771999999994</v>
      </c>
      <c r="U216" s="15">
        <f xml:space="preserve"> 0.0161*'Revised Stratig. - April ''08'!C216^2 + 10.848*'Revised Stratig. - April ''08'!C216 + 2073.1</f>
        <v>5078.8161</v>
      </c>
      <c r="V216" s="2">
        <f>0.0133*'Revised Stratig. - April ''08'!C216^2+12.416*'Revised Stratig. - April ''08'!C216+2010.9</f>
        <v>5222.8053</v>
      </c>
    </row>
    <row r="217" spans="20:22" x14ac:dyDescent="0.2">
      <c r="T217" s="2">
        <f xml:space="preserve"> 0.0162*'Revised Stratig. - April ''08'!C217^2 + 10.767*'Revised Stratig. - April ''08'!C217 + 2082.9</f>
        <v>5093.5967999999993</v>
      </c>
      <c r="U217" s="15">
        <f xml:space="preserve"> 0.0161*'Revised Stratig. - April ''08'!C217^2 + 10.848*'Revised Stratig. - April ''08'!C217 + 2073.1</f>
        <v>5096.4744000000001</v>
      </c>
      <c r="V217" s="2">
        <f>0.0133*'Revised Stratig. - April ''08'!C217^2+12.416*'Revised Stratig. - April ''08'!C217+2010.9</f>
        <v>5240.8472000000002</v>
      </c>
    </row>
    <row r="218" spans="20:22" x14ac:dyDescent="0.2">
      <c r="T218" s="2">
        <f xml:space="preserve"> 0.0162*'Revised Stratig. - April ''08'!C218^2 + 10.767*'Revised Stratig. - April ''08'!C218 + 2082.9</f>
        <v>5111.2488000000003</v>
      </c>
      <c r="U218" s="15">
        <f xml:space="preserve"> 0.0161*'Revised Stratig. - April ''08'!C218^2 + 10.848*'Revised Stratig. - April ''08'!C218 + 2073.1</f>
        <v>5114.1648999999998</v>
      </c>
      <c r="V218" s="2">
        <f>0.0133*'Revised Stratig. - April ''08'!C218^2+12.416*'Revised Stratig. - April ''08'!C218+2010.9</f>
        <v>5258.9156999999996</v>
      </c>
    </row>
    <row r="219" spans="20:22" x14ac:dyDescent="0.2">
      <c r="T219" s="2">
        <f xml:space="preserve"> 0.0162*'Revised Stratig. - April ''08'!C219^2 + 10.767*'Revised Stratig. - April ''08'!C219 + 2082.9</f>
        <v>5128.9331999999995</v>
      </c>
      <c r="U219" s="15">
        <f xml:space="preserve"> 0.0161*'Revised Stratig. - April ''08'!C219^2 + 10.848*'Revised Stratig. - April ''08'!C219 + 2073.1</f>
        <v>5131.8876</v>
      </c>
      <c r="V219" s="2">
        <f>0.0133*'Revised Stratig. - April ''08'!C219^2+12.416*'Revised Stratig. - April ''08'!C219+2010.9</f>
        <v>5277.0108</v>
      </c>
    </row>
    <row r="220" spans="20:22" x14ac:dyDescent="0.2">
      <c r="T220" s="2">
        <f xml:space="preserve"> 0.0162*'Revised Stratig. - April ''08'!C220^2 + 10.767*'Revised Stratig. - April ''08'!C220 + 2082.9</f>
        <v>5146.6499999999996</v>
      </c>
      <c r="U220" s="15">
        <f xml:space="preserve"> 0.0161*'Revised Stratig. - April ''08'!C220^2 + 10.848*'Revised Stratig. - April ''08'!C220 + 2073.1</f>
        <v>5149.6424999999999</v>
      </c>
      <c r="V220" s="2">
        <f>0.0133*'Revised Stratig. - April ''08'!C220^2+12.416*'Revised Stratig. - April ''08'!C220+2010.9</f>
        <v>5295.1324999999997</v>
      </c>
    </row>
    <row r="221" spans="20:22" x14ac:dyDescent="0.2">
      <c r="T221" s="2">
        <f xml:space="preserve"> 0.0162*'Revised Stratig. - April ''08'!C221^2 + 10.767*'Revised Stratig. - April ''08'!C221 + 2082.9</f>
        <v>5164.3991999999998</v>
      </c>
      <c r="U221" s="15">
        <f xml:space="preserve"> 0.0161*'Revised Stratig. - April ''08'!C221^2 + 10.848*'Revised Stratig. - April ''08'!C221 + 2073.1</f>
        <v>5167.4295999999995</v>
      </c>
      <c r="V221" s="2">
        <f>0.0133*'Revised Stratig. - April ''08'!C221^2+12.416*'Revised Stratig. - April ''08'!C221+2010.9</f>
        <v>5313.2808000000005</v>
      </c>
    </row>
    <row r="222" spans="20:22" x14ac:dyDescent="0.2">
      <c r="T222" s="2">
        <f xml:space="preserve"> 0.0162*'Revised Stratig. - April ''08'!C222^2 + 10.767*'Revised Stratig. - April ''08'!C222 + 2082.9</f>
        <v>5182.1808000000001</v>
      </c>
      <c r="U222" s="15">
        <f xml:space="preserve"> 0.0161*'Revised Stratig. - April ''08'!C222^2 + 10.848*'Revised Stratig. - April ''08'!C222 + 2073.1</f>
        <v>5185.2489000000005</v>
      </c>
      <c r="V222" s="2">
        <f>0.0133*'Revised Stratig. - April ''08'!C222^2+12.416*'Revised Stratig. - April ''08'!C222+2010.9</f>
        <v>5331.4557000000004</v>
      </c>
    </row>
    <row r="223" spans="20:22" x14ac:dyDescent="0.2">
      <c r="T223" s="2">
        <f xml:space="preserve"> 0.0162*'Revised Stratig. - April ''08'!C223^2 + 10.767*'Revised Stratig. - April ''08'!C223 + 2082.9</f>
        <v>5199.9948000000004</v>
      </c>
      <c r="U223" s="15">
        <f xml:space="preserve"> 0.0161*'Revised Stratig. - April ''08'!C223^2 + 10.848*'Revised Stratig. - April ''08'!C223 + 2073.1</f>
        <v>5203.1003999999994</v>
      </c>
      <c r="V223" s="2">
        <f>0.0133*'Revised Stratig. - April ''08'!C223^2+12.416*'Revised Stratig. - April ''08'!C223+2010.9</f>
        <v>5349.6571999999996</v>
      </c>
    </row>
    <row r="224" spans="20:22" x14ac:dyDescent="0.2">
      <c r="T224" s="2">
        <f xml:space="preserve"> 0.0162*'Revised Stratig. - April ''08'!C224^2 + 10.767*'Revised Stratig. - April ''08'!C224 + 2082.9</f>
        <v>5217.8411999999998</v>
      </c>
      <c r="U224" s="15">
        <f xml:space="preserve"> 0.0161*'Revised Stratig. - April ''08'!C224^2 + 10.848*'Revised Stratig. - April ''08'!C224 + 2073.1</f>
        <v>5220.9840999999997</v>
      </c>
      <c r="V224" s="2">
        <f>0.0133*'Revised Stratig. - April ''08'!C224^2+12.416*'Revised Stratig. - April ''08'!C224+2010.9</f>
        <v>5367.8852999999999</v>
      </c>
    </row>
    <row r="225" spans="20:22" x14ac:dyDescent="0.2">
      <c r="T225" s="2">
        <f xml:space="preserve"> 0.0162*'Revised Stratig. - April ''08'!C225^2 + 10.767*'Revised Stratig. - April ''08'!C225 + 2082.9</f>
        <v>5235.7199999999993</v>
      </c>
      <c r="U225" s="15">
        <f xml:space="preserve"> 0.0161*'Revised Stratig. - April ''08'!C225^2 + 10.848*'Revised Stratig. - April ''08'!C225 + 2073.1</f>
        <v>5238.8999999999996</v>
      </c>
      <c r="V225" s="2">
        <f>0.0133*'Revised Stratig. - April ''08'!C225^2+12.416*'Revised Stratig. - April ''08'!C225+2010.9</f>
        <v>5386.1399999999994</v>
      </c>
    </row>
    <row r="226" spans="20:22" x14ac:dyDescent="0.2">
      <c r="T226" s="2">
        <f xml:space="preserve"> 0.0162*'Revised Stratig. - April ''08'!C226^2 + 10.767*'Revised Stratig. - April ''08'!C226 + 2082.9</f>
        <v>5253.6311999999998</v>
      </c>
      <c r="U226" s="15">
        <f xml:space="preserve"> 0.0161*'Revised Stratig. - April ''08'!C226^2 + 10.848*'Revised Stratig. - April ''08'!C226 + 2073.1</f>
        <v>5256.8481000000002</v>
      </c>
      <c r="V226" s="2">
        <f>0.0133*'Revised Stratig. - April ''08'!C226^2+12.416*'Revised Stratig. - April ''08'!C226+2010.9</f>
        <v>5404.4213</v>
      </c>
    </row>
    <row r="227" spans="20:22" x14ac:dyDescent="0.2">
      <c r="T227" s="2">
        <f xml:space="preserve"> 0.0162*'Revised Stratig. - April ''08'!C227^2 + 10.767*'Revised Stratig. - April ''08'!C227 + 2082.9</f>
        <v>5271.5748000000003</v>
      </c>
      <c r="U227" s="15">
        <f xml:space="preserve"> 0.0161*'Revised Stratig. - April ''08'!C227^2 + 10.848*'Revised Stratig. - April ''08'!C227 + 2073.1</f>
        <v>5274.8284000000003</v>
      </c>
      <c r="V227" s="2">
        <f>0.0133*'Revised Stratig. - April ''08'!C227^2+12.416*'Revised Stratig. - April ''08'!C227+2010.9</f>
        <v>5422.7291999999998</v>
      </c>
    </row>
    <row r="228" spans="20:22" x14ac:dyDescent="0.2">
      <c r="T228" s="2">
        <f xml:space="preserve"> 0.0162*'Revised Stratig. - April ''08'!C228^2 + 10.767*'Revised Stratig. - April ''08'!C228 + 2082.9</f>
        <v>5289.5507999999991</v>
      </c>
      <c r="U228" s="15">
        <f xml:space="preserve"> 0.0161*'Revised Stratig. - April ''08'!C228^2 + 10.848*'Revised Stratig. - April ''08'!C228 + 2073.1</f>
        <v>5292.8409000000001</v>
      </c>
      <c r="V228" s="2">
        <f>0.0133*'Revised Stratig. - April ''08'!C228^2+12.416*'Revised Stratig. - April ''08'!C228+2010.9</f>
        <v>5441.0637000000006</v>
      </c>
    </row>
    <row r="229" spans="20:22" x14ac:dyDescent="0.2">
      <c r="T229" s="2">
        <f xml:space="preserve"> 0.0162*'Revised Stratig. - April ''08'!C229^2 + 10.767*'Revised Stratig. - April ''08'!C229 + 2082.9</f>
        <v>5307.5591999999997</v>
      </c>
      <c r="U229" s="15">
        <f xml:space="preserve"> 0.0161*'Revised Stratig. - April ''08'!C229^2 + 10.848*'Revised Stratig. - April ''08'!C229 + 2073.1</f>
        <v>5310.8855999999996</v>
      </c>
      <c r="V229" s="2">
        <f>0.0133*'Revised Stratig. - April ''08'!C229^2+12.416*'Revised Stratig. - April ''08'!C229+2010.9</f>
        <v>5459.4248000000007</v>
      </c>
    </row>
    <row r="230" spans="20:22" x14ac:dyDescent="0.2">
      <c r="T230" s="2">
        <f xml:space="preserve"> 0.0162*'Revised Stratig. - April ''08'!C230^2 + 10.767*'Revised Stratig. - April ''08'!C230 + 2082.9</f>
        <v>5325.6</v>
      </c>
      <c r="U230" s="15">
        <f xml:space="preserve"> 0.0161*'Revised Stratig. - April ''08'!C230^2 + 10.848*'Revised Stratig. - April ''08'!C230 + 2073.1</f>
        <v>5328.9624999999996</v>
      </c>
      <c r="V230" s="2">
        <f>0.0133*'Revised Stratig. - April ''08'!C230^2+12.416*'Revised Stratig. - April ''08'!C230+2010.9</f>
        <v>5477.8125</v>
      </c>
    </row>
    <row r="231" spans="20:22" x14ac:dyDescent="0.2">
      <c r="T231" s="2">
        <f xml:space="preserve"> 0.0162*'Revised Stratig. - April ''08'!C231^2 + 10.767*'Revised Stratig. - April ''08'!C231 + 2082.9</f>
        <v>5343.6732000000002</v>
      </c>
      <c r="U231" s="15">
        <f xml:space="preserve"> 0.0161*'Revised Stratig. - April ''08'!C231^2 + 10.848*'Revised Stratig. - April ''08'!C231 + 2073.1</f>
        <v>5347.0715999999993</v>
      </c>
      <c r="V231" s="2">
        <f>0.0133*'Revised Stratig. - April ''08'!C231^2+12.416*'Revised Stratig. - April ''08'!C231+2010.9</f>
        <v>5496.2268000000004</v>
      </c>
    </row>
    <row r="232" spans="20:22" x14ac:dyDescent="0.2">
      <c r="T232" s="2">
        <f xml:space="preserve"> 0.0162*'Revised Stratig. - April ''08'!C232^2 + 10.767*'Revised Stratig. - April ''08'!C232 + 2082.9</f>
        <v>5361.7788</v>
      </c>
      <c r="U232" s="15">
        <f xml:space="preserve"> 0.0161*'Revised Stratig. - April ''08'!C232^2 + 10.848*'Revised Stratig. - April ''08'!C232 + 2073.1</f>
        <v>5365.2129000000004</v>
      </c>
      <c r="V232" s="2">
        <f>0.0133*'Revised Stratig. - April ''08'!C232^2+12.416*'Revised Stratig. - April ''08'!C232+2010.9</f>
        <v>5514.6677</v>
      </c>
    </row>
    <row r="233" spans="20:22" x14ac:dyDescent="0.2">
      <c r="T233" s="2">
        <f xml:space="preserve"> 0.0162*'Revised Stratig. - April ''08'!C233^2 + 10.767*'Revised Stratig. - April ''08'!C233 + 2082.9</f>
        <v>5379.9167999999991</v>
      </c>
      <c r="U233" s="15">
        <f xml:space="preserve"> 0.0161*'Revised Stratig. - April ''08'!C233^2 + 10.848*'Revised Stratig. - April ''08'!C233 + 2073.1</f>
        <v>5383.3863999999994</v>
      </c>
      <c r="V233" s="2">
        <f>0.0133*'Revised Stratig. - April ''08'!C233^2+12.416*'Revised Stratig. - April ''08'!C233+2010.9</f>
        <v>5533.1352000000006</v>
      </c>
    </row>
    <row r="234" spans="20:22" x14ac:dyDescent="0.2">
      <c r="T234" s="2">
        <f xml:space="preserve"> 0.0162*'Revised Stratig. - April ''08'!C234^2 + 10.767*'Revised Stratig. - April ''08'!C234 + 2082.9</f>
        <v>5398.0871999999999</v>
      </c>
      <c r="U234" s="15">
        <f xml:space="preserve"> 0.0161*'Revised Stratig. - April ''08'!C234^2 + 10.848*'Revised Stratig. - April ''08'!C234 + 2073.1</f>
        <v>5401.5920999999998</v>
      </c>
      <c r="V234" s="2">
        <f>0.0133*'Revised Stratig. - April ''08'!C234^2+12.416*'Revised Stratig. - April ''08'!C234+2010.9</f>
        <v>5551.6293000000005</v>
      </c>
    </row>
    <row r="235" spans="20:22" x14ac:dyDescent="0.2">
      <c r="T235" s="2">
        <f xml:space="preserve"> 0.0162*'Revised Stratig. - April ''08'!C235^2 + 10.767*'Revised Stratig. - April ''08'!C235 + 2082.9</f>
        <v>5416.29</v>
      </c>
      <c r="U235" s="15">
        <f xml:space="preserve"> 0.0161*'Revised Stratig. - April ''08'!C235^2 + 10.848*'Revised Stratig. - April ''08'!C235 + 2073.1</f>
        <v>5419.83</v>
      </c>
      <c r="V235" s="2">
        <f>0.0133*'Revised Stratig. - April ''08'!C235^2+12.416*'Revised Stratig. - April ''08'!C235+2010.9</f>
        <v>5570.15</v>
      </c>
    </row>
    <row r="236" spans="20:22" x14ac:dyDescent="0.2">
      <c r="T236" s="2">
        <f xml:space="preserve"> 0.0162*'Revised Stratig. - April ''08'!C236^2 + 10.767*'Revised Stratig. - April ''08'!C236 + 2082.9</f>
        <v>5434.5252</v>
      </c>
      <c r="U236" s="15">
        <f xml:space="preserve"> 0.0161*'Revised Stratig. - April ''08'!C236^2 + 10.848*'Revised Stratig. - April ''08'!C236 + 2073.1</f>
        <v>5438.1000999999997</v>
      </c>
      <c r="V236" s="2">
        <f>0.0133*'Revised Stratig. - April ''08'!C236^2+12.416*'Revised Stratig. - April ''08'!C236+2010.9</f>
        <v>5588.6972999999998</v>
      </c>
    </row>
    <row r="237" spans="20:22" x14ac:dyDescent="0.2">
      <c r="T237" s="2">
        <f xml:space="preserve"> 0.0162*'Revised Stratig. - April ''08'!C237^2 + 10.767*'Revised Stratig. - April ''08'!C237 + 2082.9</f>
        <v>5452.7928000000002</v>
      </c>
      <c r="U237" s="15">
        <f xml:space="preserve"> 0.0161*'Revised Stratig. - April ''08'!C237^2 + 10.848*'Revised Stratig. - April ''08'!C237 + 2073.1</f>
        <v>5456.4024000000009</v>
      </c>
      <c r="V237" s="2">
        <f>0.0133*'Revised Stratig. - April ''08'!C237^2+12.416*'Revised Stratig. - April ''08'!C237+2010.9</f>
        <v>5607.2712000000001</v>
      </c>
    </row>
    <row r="238" spans="20:22" x14ac:dyDescent="0.2">
      <c r="T238" s="2">
        <f xml:space="preserve"> 0.0162*'Revised Stratig. - April ''08'!C238^2 + 10.767*'Revised Stratig. - April ''08'!C238 + 2082.9</f>
        <v>5471.0928000000004</v>
      </c>
      <c r="U238" s="15">
        <f xml:space="preserve"> 0.0161*'Revised Stratig. - April ''08'!C238^2 + 10.848*'Revised Stratig. - April ''08'!C238 + 2073.1</f>
        <v>5474.7368999999999</v>
      </c>
      <c r="V238" s="2">
        <f>0.0133*'Revised Stratig. - April ''08'!C238^2+12.416*'Revised Stratig. - April ''08'!C238+2010.9</f>
        <v>5625.8716999999997</v>
      </c>
    </row>
    <row r="239" spans="20:22" x14ac:dyDescent="0.2">
      <c r="T239" s="2">
        <f xml:space="preserve"> 0.0162*'Revised Stratig. - April ''08'!C239^2 + 10.767*'Revised Stratig. - April ''08'!C239 + 2082.9</f>
        <v>5489.4251999999997</v>
      </c>
      <c r="U239" s="15">
        <f xml:space="preserve"> 0.0161*'Revised Stratig. - April ''08'!C239^2 + 10.848*'Revised Stratig. - April ''08'!C239 + 2073.1</f>
        <v>5493.1036000000004</v>
      </c>
      <c r="V239" s="2">
        <f>0.0133*'Revised Stratig. - April ''08'!C239^2+12.416*'Revised Stratig. - April ''08'!C239+2010.9</f>
        <v>5644.4987999999994</v>
      </c>
    </row>
    <row r="240" spans="20:22" x14ac:dyDescent="0.2">
      <c r="T240" s="2">
        <f xml:space="preserve"> 0.0162*'Revised Stratig. - April ''08'!C240^2 + 10.767*'Revised Stratig. - April ''08'!C240 + 2082.9</f>
        <v>5507.79</v>
      </c>
      <c r="U240" s="15">
        <f xml:space="preserve"> 0.0161*'Revised Stratig. - April ''08'!C240^2 + 10.848*'Revised Stratig. - April ''08'!C240 + 2073.1</f>
        <v>5511.5025000000005</v>
      </c>
      <c r="V240" s="2">
        <f>0.0133*'Revised Stratig. - April ''08'!C240^2+12.416*'Revised Stratig. - April ''08'!C240+2010.9</f>
        <v>5663.1525000000001</v>
      </c>
    </row>
    <row r="241" spans="20:22" x14ac:dyDescent="0.2">
      <c r="T241" s="2">
        <f xml:space="preserve"> 0.0162*'Revised Stratig. - April ''08'!C241^2 + 10.767*'Revised Stratig. - April ''08'!C241 + 2082.9</f>
        <v>5526.1872000000003</v>
      </c>
      <c r="U241" s="15">
        <f xml:space="preserve"> 0.0161*'Revised Stratig. - April ''08'!C241^2 + 10.848*'Revised Stratig. - April ''08'!C241 + 2073.1</f>
        <v>5529.9336000000003</v>
      </c>
      <c r="V241" s="2">
        <f>0.0133*'Revised Stratig. - April ''08'!C241^2+12.416*'Revised Stratig. - April ''08'!C241+2010.9</f>
        <v>5681.8328000000001</v>
      </c>
    </row>
    <row r="242" spans="20:22" x14ac:dyDescent="0.2">
      <c r="T242" s="2">
        <f xml:space="preserve"> 0.0162*'Revised Stratig. - April ''08'!C242^2 + 10.767*'Revised Stratig. - April ''08'!C242 + 2082.9</f>
        <v>5544.6167999999998</v>
      </c>
      <c r="U242" s="15">
        <f xml:space="preserve"> 0.0161*'Revised Stratig. - April ''08'!C242^2 + 10.848*'Revised Stratig. - April ''08'!C242 + 2073.1</f>
        <v>5548.3968999999997</v>
      </c>
      <c r="V242" s="2">
        <f>0.0133*'Revised Stratig. - April ''08'!C242^2+12.416*'Revised Stratig. - April ''08'!C242+2010.9</f>
        <v>5700.5397000000003</v>
      </c>
    </row>
    <row r="243" spans="20:22" x14ac:dyDescent="0.2">
      <c r="T243" s="2">
        <f xml:space="preserve"> 0.0162*'Revised Stratig. - April ''08'!C243^2 + 10.767*'Revised Stratig. - April ''08'!C243 + 2082.9</f>
        <v>5563.0787999999993</v>
      </c>
      <c r="U243" s="15">
        <f xml:space="preserve"> 0.0161*'Revised Stratig. - April ''08'!C243^2 + 10.848*'Revised Stratig. - April ''08'!C243 + 2073.1</f>
        <v>5566.8924000000006</v>
      </c>
      <c r="V243" s="2">
        <f>0.0133*'Revised Stratig. - April ''08'!C243^2+12.416*'Revised Stratig. - April ''08'!C243+2010.9</f>
        <v>5719.2731999999996</v>
      </c>
    </row>
    <row r="244" spans="20:22" x14ac:dyDescent="0.2">
      <c r="T244" s="2">
        <f xml:space="preserve"> 0.0162*'Revised Stratig. - April ''08'!C244^2 + 10.767*'Revised Stratig. - April ''08'!C244 + 2082.9</f>
        <v>5581.5731999999998</v>
      </c>
      <c r="U244" s="15">
        <f xml:space="preserve"> 0.0161*'Revised Stratig. - April ''08'!C244^2 + 10.848*'Revised Stratig. - April ''08'!C244 + 2073.1</f>
        <v>5585.4200999999994</v>
      </c>
      <c r="V244" s="2">
        <f>0.0133*'Revised Stratig. - April ''08'!C244^2+12.416*'Revised Stratig. - April ''08'!C244+2010.9</f>
        <v>5738.0333000000001</v>
      </c>
    </row>
    <row r="245" spans="20:22" x14ac:dyDescent="0.2">
      <c r="T245" s="2">
        <f xml:space="preserve"> 0.0162*'Revised Stratig. - April ''08'!C245^2 + 10.767*'Revised Stratig. - April ''08'!C245 + 2082.9</f>
        <v>5600.1</v>
      </c>
      <c r="U245" s="15">
        <f xml:space="preserve"> 0.0161*'Revised Stratig. - April ''08'!C245^2 + 10.848*'Revised Stratig. - April ''08'!C245 + 2073.1</f>
        <v>5603.98</v>
      </c>
      <c r="V245" s="2">
        <f>0.0133*'Revised Stratig. - April ''08'!C245^2+12.416*'Revised Stratig. - April ''08'!C245+2010.9</f>
        <v>5756.82</v>
      </c>
    </row>
    <row r="246" spans="20:22" x14ac:dyDescent="0.2">
      <c r="T246" s="2">
        <f xml:space="preserve"> 0.0162*'Revised Stratig. - April ''08'!C246^2 + 10.767*'Revised Stratig. - April ''08'!C246 + 2082.9</f>
        <v>5618.6592000000001</v>
      </c>
      <c r="U246" s="15">
        <f xml:space="preserve"> 0.0161*'Revised Stratig. - April ''08'!C246^2 + 10.848*'Revised Stratig. - April ''08'!C246 + 2073.1</f>
        <v>5622.5721000000003</v>
      </c>
      <c r="V246" s="2">
        <f>0.0133*'Revised Stratig. - April ''08'!C246^2+12.416*'Revised Stratig. - April ''08'!C246+2010.9</f>
        <v>5775.6333000000004</v>
      </c>
    </row>
    <row r="247" spans="20:22" x14ac:dyDescent="0.2">
      <c r="T247" s="2">
        <f xml:space="preserve"> 0.0162*'Revised Stratig. - April ''08'!C247^2 + 10.767*'Revised Stratig. - April ''08'!C247 + 2082.9</f>
        <v>5637.2507999999998</v>
      </c>
      <c r="U247" s="15">
        <f xml:space="preserve"> 0.0161*'Revised Stratig. - April ''08'!C247^2 + 10.848*'Revised Stratig. - April ''08'!C247 + 2073.1</f>
        <v>5641.1964000000007</v>
      </c>
      <c r="V247" s="2">
        <f>0.0133*'Revised Stratig. - April ''08'!C247^2+12.416*'Revised Stratig. - April ''08'!C247+2010.9</f>
        <v>5794.4732000000004</v>
      </c>
    </row>
    <row r="248" spans="20:22" x14ac:dyDescent="0.2">
      <c r="T248" s="2">
        <f xml:space="preserve"> 0.0162*'Revised Stratig. - April ''08'!C248^2 + 10.767*'Revised Stratig. - April ''08'!C248 + 2082.9</f>
        <v>5655.8747999999996</v>
      </c>
      <c r="U248" s="15">
        <f xml:space="preserve"> 0.0161*'Revised Stratig. - April ''08'!C248^2 + 10.848*'Revised Stratig. - April ''08'!C248 + 2073.1</f>
        <v>5659.8528999999999</v>
      </c>
      <c r="V248" s="2">
        <f>0.0133*'Revised Stratig. - April ''08'!C248^2+12.416*'Revised Stratig. - April ''08'!C248+2010.9</f>
        <v>5813.3397000000004</v>
      </c>
    </row>
    <row r="249" spans="20:22" x14ac:dyDescent="0.2">
      <c r="T249" s="2">
        <f xml:space="preserve"> 0.0162*'Revised Stratig. - April ''08'!C249^2 + 10.767*'Revised Stratig. - April ''08'!C249 + 2082.9</f>
        <v>5674.5311999999994</v>
      </c>
      <c r="U249" s="15">
        <f xml:space="preserve"> 0.0161*'Revised Stratig. - April ''08'!C249^2 + 10.848*'Revised Stratig. - April ''08'!C249 + 2073.1</f>
        <v>5678.5416000000005</v>
      </c>
      <c r="V249" s="2">
        <f>0.0133*'Revised Stratig. - April ''08'!C249^2+12.416*'Revised Stratig. - April ''08'!C249+2010.9</f>
        <v>5832.2327999999998</v>
      </c>
    </row>
    <row r="250" spans="20:22" x14ac:dyDescent="0.2">
      <c r="T250" s="2">
        <f xml:space="preserve"> 0.0162*'Revised Stratig. - April ''08'!C250^2 + 10.767*'Revised Stratig. - April ''08'!C250 + 2082.9</f>
        <v>5693.2199999999993</v>
      </c>
      <c r="U250" s="15">
        <f xml:space="preserve"> 0.0161*'Revised Stratig. - April ''08'!C250^2 + 10.848*'Revised Stratig. - April ''08'!C250 + 2073.1</f>
        <v>5697.2625000000007</v>
      </c>
      <c r="V250" s="2">
        <f>0.0133*'Revised Stratig. - April ''08'!C250^2+12.416*'Revised Stratig. - April ''08'!C250+2010.9</f>
        <v>5851.1525000000001</v>
      </c>
    </row>
    <row r="251" spans="20:22" x14ac:dyDescent="0.2">
      <c r="T251" s="2">
        <f xml:space="preserve"> 0.0162*'Revised Stratig. - April ''08'!C251^2 + 10.767*'Revised Stratig. - April ''08'!C251 + 2082.9</f>
        <v>5711.9411999999993</v>
      </c>
      <c r="U251" s="15">
        <f xml:space="preserve"> 0.0161*'Revised Stratig. - April ''08'!C251^2 + 10.848*'Revised Stratig. - April ''08'!C251 + 2073.1</f>
        <v>5716.0156000000006</v>
      </c>
      <c r="V251" s="2">
        <f>0.0133*'Revised Stratig. - April ''08'!C251^2+12.416*'Revised Stratig. - April ''08'!C251+2010.9</f>
        <v>5870.0987999999998</v>
      </c>
    </row>
    <row r="252" spans="20:22" x14ac:dyDescent="0.2">
      <c r="T252" s="2">
        <f xml:space="preserve"> 0.0162*'Revised Stratig. - April ''08'!C252^2 + 10.767*'Revised Stratig. - April ''08'!C252 + 2082.9</f>
        <v>5730.6948000000002</v>
      </c>
      <c r="U252" s="15">
        <f xml:space="preserve"> 0.0161*'Revised Stratig. - April ''08'!C252^2 + 10.848*'Revised Stratig. - April ''08'!C252 + 2073.1</f>
        <v>5734.8009000000002</v>
      </c>
      <c r="V252" s="2">
        <f>0.0133*'Revised Stratig. - April ''08'!C252^2+12.416*'Revised Stratig. - April ''08'!C252+2010.9</f>
        <v>5889.0717000000004</v>
      </c>
    </row>
    <row r="253" spans="20:22" x14ac:dyDescent="0.2">
      <c r="T253" s="2">
        <f xml:space="preserve"> 0.0162*'Revised Stratig. - April ''08'!C253^2 + 10.767*'Revised Stratig. - April ''08'!C253 + 2082.9</f>
        <v>5749.4807999999994</v>
      </c>
      <c r="U253" s="15">
        <f xml:space="preserve"> 0.0161*'Revised Stratig. - April ''08'!C253^2 + 10.848*'Revised Stratig. - April ''08'!C253 + 2073.1</f>
        <v>5753.6183999999994</v>
      </c>
      <c r="V253" s="2">
        <f>0.0133*'Revised Stratig. - April ''08'!C253^2+12.416*'Revised Stratig. - April ''08'!C253+2010.9</f>
        <v>5908.0712000000003</v>
      </c>
    </row>
    <row r="254" spans="20:22" x14ac:dyDescent="0.2">
      <c r="T254" s="2">
        <f xml:space="preserve"> 0.0162*'Revised Stratig. - April ''08'!C254^2 + 10.767*'Revised Stratig. - April ''08'!C254 + 2082.9</f>
        <v>5768.2991999999995</v>
      </c>
      <c r="U254" s="15">
        <f xml:space="preserve"> 0.0161*'Revised Stratig. - April ''08'!C254^2 + 10.848*'Revised Stratig. - April ''08'!C254 + 2073.1</f>
        <v>5772.4681</v>
      </c>
      <c r="V254" s="2">
        <f>0.0133*'Revised Stratig. - April ''08'!C254^2+12.416*'Revised Stratig. - April ''08'!C254+2010.9</f>
        <v>5927.0973000000004</v>
      </c>
    </row>
    <row r="255" spans="20:22" x14ac:dyDescent="0.2">
      <c r="T255" s="2">
        <f xml:space="preserve"> 0.0162*'Revised Stratig. - April ''08'!C255^2 + 10.767*'Revised Stratig. - April ''08'!C255 + 2082.9</f>
        <v>5787.15</v>
      </c>
      <c r="U255" s="15">
        <f xml:space="preserve"> 0.0161*'Revised Stratig. - April ''08'!C255^2 + 10.848*'Revised Stratig. - April ''08'!C255 + 2073.1</f>
        <v>5791.35</v>
      </c>
      <c r="V255" s="2">
        <f>0.0133*'Revised Stratig. - April ''08'!C255^2+12.416*'Revised Stratig. - April ''08'!C255+2010.9</f>
        <v>5946.15</v>
      </c>
    </row>
    <row r="256" spans="20:22" x14ac:dyDescent="0.2">
      <c r="T256" s="2">
        <f xml:space="preserve"> 0.0162*'Revised Stratig. - April ''08'!C256^2 + 10.767*'Revised Stratig. - April ''08'!C256 + 2082.9</f>
        <v>5806.0331999999999</v>
      </c>
      <c r="U256" s="15">
        <f xml:space="preserve"> 0.0161*'Revised Stratig. - April ''08'!C256^2 + 10.848*'Revised Stratig. - April ''08'!C256 + 2073.1</f>
        <v>5810.2641000000003</v>
      </c>
      <c r="V256" s="2">
        <f>0.0133*'Revised Stratig. - April ''08'!C256^2+12.416*'Revised Stratig. - April ''08'!C256+2010.9</f>
        <v>5965.2293000000009</v>
      </c>
    </row>
    <row r="257" spans="20:22" x14ac:dyDescent="0.2">
      <c r="T257" s="2">
        <f xml:space="preserve"> 0.0162*'Revised Stratig. - April ''08'!C257^2 + 10.767*'Revised Stratig. - April ''08'!C257 + 2082.9</f>
        <v>5824.9488000000001</v>
      </c>
      <c r="U257" s="15">
        <f xml:space="preserve"> 0.0161*'Revised Stratig. - April ''08'!C257^2 + 10.848*'Revised Stratig. - April ''08'!C257 + 2073.1</f>
        <v>5829.2103999999999</v>
      </c>
      <c r="V257" s="2">
        <f>0.0133*'Revised Stratig. - April ''08'!C257^2+12.416*'Revised Stratig. - April ''08'!C257+2010.9</f>
        <v>5984.3351999999995</v>
      </c>
    </row>
    <row r="258" spans="20:22" x14ac:dyDescent="0.2">
      <c r="T258" s="2">
        <f xml:space="preserve"> 0.0162*'Revised Stratig. - April ''08'!C258^2 + 10.767*'Revised Stratig. - April ''08'!C258 + 2082.9</f>
        <v>5843.8968000000004</v>
      </c>
      <c r="U258" s="15">
        <f xml:space="preserve"> 0.0161*'Revised Stratig. - April ''08'!C258^2 + 10.848*'Revised Stratig. - April ''08'!C258 + 2073.1</f>
        <v>5848.1889000000001</v>
      </c>
      <c r="V258" s="2">
        <f>0.0133*'Revised Stratig. - April ''08'!C258^2+12.416*'Revised Stratig. - April ''08'!C258+2010.9</f>
        <v>6003.4677000000001</v>
      </c>
    </row>
    <row r="259" spans="20:22" x14ac:dyDescent="0.2">
      <c r="T259" s="2">
        <f xml:space="preserve"> 0.0162*'Revised Stratig. - April ''08'!C259^2 + 10.767*'Revised Stratig. - April ''08'!C259 + 2082.9</f>
        <v>5862.8771999999999</v>
      </c>
      <c r="U259" s="15">
        <f xml:space="preserve"> 0.0161*'Revised Stratig. - April ''08'!C259^2 + 10.848*'Revised Stratig. - April ''08'!C259 + 2073.1</f>
        <v>5867.1995999999999</v>
      </c>
      <c r="V259" s="2">
        <f>0.0133*'Revised Stratig. - April ''08'!C259^2+12.416*'Revised Stratig. - April ''08'!C259+2010.9</f>
        <v>6022.6268</v>
      </c>
    </row>
    <row r="260" spans="20:22" x14ac:dyDescent="0.2">
      <c r="T260" s="2">
        <f xml:space="preserve"> 0.0162*'Revised Stratig. - April ''08'!C260^2 + 10.767*'Revised Stratig. - April ''08'!C260 + 2082.9</f>
        <v>5881.8899999999994</v>
      </c>
      <c r="U260" s="15">
        <f xml:space="preserve"> 0.0161*'Revised Stratig. - April ''08'!C260^2 + 10.848*'Revised Stratig. - April ''08'!C260 + 2073.1</f>
        <v>5886.2425000000003</v>
      </c>
      <c r="V260" s="2">
        <f>0.0133*'Revised Stratig. - April ''08'!C260^2+12.416*'Revised Stratig. - April ''08'!C260+2010.9</f>
        <v>6041.8125</v>
      </c>
    </row>
    <row r="261" spans="20:22" x14ac:dyDescent="0.2">
      <c r="T261" s="2">
        <f xml:space="preserve"> 0.0162*'Revised Stratig. - April ''08'!C261^2 + 10.767*'Revised Stratig. - April ''08'!C261 + 2082.9</f>
        <v>5900.9351999999999</v>
      </c>
      <c r="U261" s="15">
        <f xml:space="preserve"> 0.0161*'Revised Stratig. - April ''08'!C261^2 + 10.848*'Revised Stratig. - April ''08'!C261 + 2073.1</f>
        <v>5905.3176000000003</v>
      </c>
      <c r="V261" s="2">
        <f>0.0133*'Revised Stratig. - April ''08'!C261^2+12.416*'Revised Stratig. - April ''08'!C261+2010.9</f>
        <v>6061.0248000000001</v>
      </c>
    </row>
    <row r="262" spans="20:22" x14ac:dyDescent="0.2">
      <c r="T262" s="2">
        <f xml:space="preserve"> 0.0162*'Revised Stratig. - April ''08'!C262^2 + 10.767*'Revised Stratig. - April ''08'!C262 + 2082.9</f>
        <v>5920.0128000000004</v>
      </c>
      <c r="U262" s="15">
        <f xml:space="preserve"> 0.0161*'Revised Stratig. - April ''08'!C262^2 + 10.848*'Revised Stratig. - April ''08'!C262 + 2073.1</f>
        <v>5924.4249</v>
      </c>
      <c r="V262" s="2">
        <f>0.0133*'Revised Stratig. - April ''08'!C262^2+12.416*'Revised Stratig. - April ''08'!C262+2010.9</f>
        <v>6080.2637000000004</v>
      </c>
    </row>
    <row r="263" spans="20:22" x14ac:dyDescent="0.2">
      <c r="T263" s="2">
        <f xml:space="preserve"> 0.0162*'Revised Stratig. - April ''08'!C263^2 + 10.767*'Revised Stratig. - April ''08'!C263 + 2082.9</f>
        <v>5939.1228000000001</v>
      </c>
      <c r="U263" s="15">
        <f xml:space="preserve"> 0.0161*'Revised Stratig. - April ''08'!C263^2 + 10.848*'Revised Stratig. - April ''08'!C263 + 2073.1</f>
        <v>5943.5643999999993</v>
      </c>
      <c r="V263" s="2">
        <f>0.0133*'Revised Stratig. - April ''08'!C263^2+12.416*'Revised Stratig. - April ''08'!C263+2010.9</f>
        <v>6099.5291999999999</v>
      </c>
    </row>
    <row r="264" spans="20:22" x14ac:dyDescent="0.2">
      <c r="T264" s="2">
        <f xml:space="preserve"> 0.0162*'Revised Stratig. - April ''08'!C264^2 + 10.767*'Revised Stratig. - April ''08'!C264 + 2082.9</f>
        <v>5958.2651999999998</v>
      </c>
      <c r="U264" s="15">
        <f xml:space="preserve"> 0.0161*'Revised Stratig. - April ''08'!C264^2 + 10.848*'Revised Stratig. - April ''08'!C264 + 2073.1</f>
        <v>5962.7361000000001</v>
      </c>
      <c r="V264" s="2">
        <f>0.0133*'Revised Stratig. - April ''08'!C264^2+12.416*'Revised Stratig. - April ''08'!C264+2010.9</f>
        <v>6118.8212999999996</v>
      </c>
    </row>
    <row r="265" spans="20:22" x14ac:dyDescent="0.2">
      <c r="T265" s="2">
        <f xml:space="preserve"> 0.0162*'Revised Stratig. - April ''08'!C265^2 + 10.767*'Revised Stratig. - April ''08'!C265 + 2082.9</f>
        <v>5977.4400000000005</v>
      </c>
      <c r="U265" s="15">
        <f xml:space="preserve"> 0.0161*'Revised Stratig. - April ''08'!C265^2 + 10.848*'Revised Stratig. - April ''08'!C265 + 2073.1</f>
        <v>5981.9400000000005</v>
      </c>
      <c r="V265" s="2">
        <f>0.0133*'Revised Stratig. - April ''08'!C265^2+12.416*'Revised Stratig. - April ''08'!C265+2010.9</f>
        <v>6138.1399999999994</v>
      </c>
    </row>
    <row r="266" spans="20:22" x14ac:dyDescent="0.2">
      <c r="T266" s="2">
        <f xml:space="preserve"> 0.0162*'Revised Stratig. - April ''08'!C266^2 + 10.767*'Revised Stratig. - April ''08'!C266 + 2082.9</f>
        <v>5996.6471999999994</v>
      </c>
      <c r="U266" s="15">
        <f xml:space="preserve"> 0.0161*'Revised Stratig. - April ''08'!C266^2 + 10.848*'Revised Stratig. - April ''08'!C266 + 2073.1</f>
        <v>6001.1761000000006</v>
      </c>
      <c r="V266" s="2">
        <f>0.0133*'Revised Stratig. - April ''08'!C266^2+12.416*'Revised Stratig. - April ''08'!C266+2010.9</f>
        <v>6157.4853000000003</v>
      </c>
    </row>
    <row r="267" spans="20:22" x14ac:dyDescent="0.2">
      <c r="T267" s="2">
        <f xml:space="preserve"> 0.0162*'Revised Stratig. - April ''08'!C267^2 + 10.767*'Revised Stratig. - April ''08'!C267 + 2082.9</f>
        <v>6015.8868000000002</v>
      </c>
      <c r="U267" s="15">
        <f xml:space="preserve"> 0.0161*'Revised Stratig. - April ''08'!C267^2 + 10.848*'Revised Stratig. - April ''08'!C267 + 2073.1</f>
        <v>6020.4444000000003</v>
      </c>
      <c r="V267" s="2">
        <f>0.0133*'Revised Stratig. - April ''08'!C267^2+12.416*'Revised Stratig. - April ''08'!C267+2010.9</f>
        <v>6176.8572000000004</v>
      </c>
    </row>
    <row r="268" spans="20:22" x14ac:dyDescent="0.2">
      <c r="T268" s="2">
        <f xml:space="preserve"> 0.0162*'Revised Stratig. - April ''08'!C268^2 + 10.767*'Revised Stratig. - April ''08'!C268 + 2082.9</f>
        <v>6035.1587999999992</v>
      </c>
      <c r="U268" s="15">
        <f xml:space="preserve"> 0.0161*'Revised Stratig. - April ''08'!C268^2 + 10.848*'Revised Stratig. - April ''08'!C268 + 2073.1</f>
        <v>6039.7448999999997</v>
      </c>
      <c r="V268" s="2">
        <f>0.0133*'Revised Stratig. - April ''08'!C268^2+12.416*'Revised Stratig. - April ''08'!C268+2010.9</f>
        <v>6196.2556999999997</v>
      </c>
    </row>
    <row r="269" spans="20:22" x14ac:dyDescent="0.2">
      <c r="T269" s="2">
        <f xml:space="preserve"> 0.0162*'Revised Stratig. - April ''08'!C269^2 + 10.767*'Revised Stratig. - April ''08'!C269 + 2082.9</f>
        <v>6054.4632000000001</v>
      </c>
      <c r="U269" s="15">
        <f xml:space="preserve"> 0.0161*'Revised Stratig. - April ''08'!C269^2 + 10.848*'Revised Stratig. - April ''08'!C269 + 2073.1</f>
        <v>6059.0776000000005</v>
      </c>
      <c r="V269" s="2">
        <f>0.0133*'Revised Stratig. - April ''08'!C269^2+12.416*'Revised Stratig. - April ''08'!C269+2010.9</f>
        <v>6215.6808000000001</v>
      </c>
    </row>
    <row r="270" spans="20:22" x14ac:dyDescent="0.2">
      <c r="T270" s="2">
        <f xml:space="preserve"> 0.0162*'Revised Stratig. - April ''08'!C270^2 + 10.767*'Revised Stratig. - April ''08'!C270 + 2082.9</f>
        <v>6073.7999999999993</v>
      </c>
      <c r="U270" s="15">
        <f xml:space="preserve"> 0.0161*'Revised Stratig. - April ''08'!C270^2 + 10.848*'Revised Stratig. - April ''08'!C270 + 2073.1</f>
        <v>6078.4425000000001</v>
      </c>
      <c r="V270" s="2">
        <f>0.0133*'Revised Stratig. - April ''08'!C270^2+12.416*'Revised Stratig. - April ''08'!C270+2010.9</f>
        <v>6235.1324999999997</v>
      </c>
    </row>
    <row r="271" spans="20:22" x14ac:dyDescent="0.2">
      <c r="T271" s="2">
        <f xml:space="preserve"> 0.0162*'Revised Stratig. - April ''08'!C271^2 + 10.767*'Revised Stratig. - April ''08'!C271 + 2082.9</f>
        <v>6093.1692000000003</v>
      </c>
      <c r="U271" s="15">
        <f xml:space="preserve"> 0.0161*'Revised Stratig. - April ''08'!C271^2 + 10.848*'Revised Stratig. - April ''08'!C271 + 2073.1</f>
        <v>6097.8395999999993</v>
      </c>
      <c r="V271" s="2">
        <f>0.0133*'Revised Stratig. - April ''08'!C271^2+12.416*'Revised Stratig. - April ''08'!C271+2010.9</f>
        <v>6254.6108000000004</v>
      </c>
    </row>
    <row r="272" spans="20:22" x14ac:dyDescent="0.2">
      <c r="T272" s="2">
        <f xml:space="preserve"> 0.0162*'Revised Stratig. - April ''08'!C272^2 + 10.767*'Revised Stratig. - April ''08'!C272 + 2082.9</f>
        <v>6112.5707999999995</v>
      </c>
      <c r="U272" s="15">
        <f xml:space="preserve"> 0.0161*'Revised Stratig. - April ''08'!C272^2 + 10.848*'Revised Stratig. - April ''08'!C272 + 2073.1</f>
        <v>6117.2689</v>
      </c>
      <c r="V272" s="2">
        <f>0.0133*'Revised Stratig. - April ''08'!C272^2+12.416*'Revised Stratig. - April ''08'!C272+2010.9</f>
        <v>6274.1157000000003</v>
      </c>
    </row>
    <row r="273" spans="20:22" x14ac:dyDescent="0.2">
      <c r="T273" s="2">
        <f xml:space="preserve"> 0.0162*'Revised Stratig. - April ''08'!C273^2 + 10.767*'Revised Stratig. - April ''08'!C273 + 2082.9</f>
        <v>6132.0048000000006</v>
      </c>
      <c r="U273" s="15">
        <f xml:space="preserve"> 0.0161*'Revised Stratig. - April ''08'!C273^2 + 10.848*'Revised Stratig. - April ''08'!C273 + 2073.1</f>
        <v>6136.7304000000004</v>
      </c>
      <c r="V273" s="2">
        <f>0.0133*'Revised Stratig. - April ''08'!C273^2+12.416*'Revised Stratig. - April ''08'!C273+2010.9</f>
        <v>6293.6471999999994</v>
      </c>
    </row>
    <row r="274" spans="20:22" x14ac:dyDescent="0.2">
      <c r="T274" s="2">
        <f xml:space="preserve"> 0.0162*'Revised Stratig. - April ''08'!C274^2 + 10.767*'Revised Stratig. - April ''08'!C274 + 2082.9</f>
        <v>6151.4712</v>
      </c>
      <c r="U274" s="15">
        <f xml:space="preserve"> 0.0161*'Revised Stratig. - April ''08'!C274^2 + 10.848*'Revised Stratig. - April ''08'!C274 + 2073.1</f>
        <v>6156.2240999999995</v>
      </c>
      <c r="V274" s="2">
        <f>0.0133*'Revised Stratig. - April ''08'!C274^2+12.416*'Revised Stratig. - April ''08'!C274+2010.9</f>
        <v>6313.2052999999996</v>
      </c>
    </row>
    <row r="275" spans="20:22" x14ac:dyDescent="0.2">
      <c r="T275" s="2">
        <f xml:space="preserve"> 0.0162*'Revised Stratig. - April ''08'!C275^2 + 10.767*'Revised Stratig. - April ''08'!C275 + 2082.9</f>
        <v>6170.9699999999993</v>
      </c>
      <c r="U275" s="15">
        <f xml:space="preserve"> 0.0161*'Revised Stratig. - April ''08'!C275^2 + 10.848*'Revised Stratig. - April ''08'!C275 + 2073.1</f>
        <v>6175.75</v>
      </c>
      <c r="V275" s="2">
        <f>0.0133*'Revised Stratig. - April ''08'!C275^2+12.416*'Revised Stratig. - April ''08'!C275+2010.9</f>
        <v>6332.7900000000009</v>
      </c>
    </row>
    <row r="276" spans="20:22" x14ac:dyDescent="0.2">
      <c r="T276" s="2">
        <f xml:space="preserve"> 0.0162*'Revised Stratig. - April ''08'!C276^2 + 10.767*'Revised Stratig. - April ''08'!C276 + 2082.9</f>
        <v>6190.5012000000006</v>
      </c>
      <c r="U276" s="15">
        <f xml:space="preserve"> 0.0161*'Revised Stratig. - April ''08'!C276^2 + 10.848*'Revised Stratig. - April ''08'!C276 + 2073.1</f>
        <v>6195.3081000000002</v>
      </c>
      <c r="V276" s="2">
        <f>0.0133*'Revised Stratig. - April ''08'!C276^2+12.416*'Revised Stratig. - April ''08'!C276+2010.9</f>
        <v>6352.4012999999995</v>
      </c>
    </row>
    <row r="277" spans="20:22" x14ac:dyDescent="0.2">
      <c r="T277" s="2">
        <f xml:space="preserve"> 0.0162*'Revised Stratig. - April ''08'!C277^2 + 10.767*'Revised Stratig. - April ''08'!C277 + 2082.9</f>
        <v>6210.0648000000001</v>
      </c>
      <c r="U277" s="15">
        <f xml:space="preserve"> 0.0161*'Revised Stratig. - April ''08'!C277^2 + 10.848*'Revised Stratig. - April ''08'!C277 + 2073.1</f>
        <v>6214.8984</v>
      </c>
      <c r="V277" s="2">
        <f>0.0133*'Revised Stratig. - April ''08'!C277^2+12.416*'Revised Stratig. - April ''08'!C277+2010.9</f>
        <v>6372.0391999999993</v>
      </c>
    </row>
    <row r="278" spans="20:22" x14ac:dyDescent="0.2">
      <c r="T278" s="2">
        <f xml:space="preserve"> 0.0162*'Revised Stratig. - April ''08'!C278^2 + 10.767*'Revised Stratig. - April ''08'!C278 + 2082.9</f>
        <v>6229.6607999999997</v>
      </c>
      <c r="U278" s="15">
        <f xml:space="preserve"> 0.0161*'Revised Stratig. - April ''08'!C278^2 + 10.848*'Revised Stratig. - April ''08'!C278 + 2073.1</f>
        <v>6234.5208999999995</v>
      </c>
      <c r="V278" s="2">
        <f>0.0133*'Revised Stratig. - April ''08'!C278^2+12.416*'Revised Stratig. - April ''08'!C278+2010.9</f>
        <v>6391.7037</v>
      </c>
    </row>
    <row r="279" spans="20:22" x14ac:dyDescent="0.2">
      <c r="T279" s="2">
        <f xml:space="preserve"> 0.0162*'Revised Stratig. - April ''08'!C279^2 + 10.767*'Revised Stratig. - April ''08'!C279 + 2082.9</f>
        <v>6249.2891999999993</v>
      </c>
      <c r="U279" s="15">
        <f xml:space="preserve"> 0.0161*'Revised Stratig. - April ''08'!C279^2 + 10.848*'Revised Stratig. - April ''08'!C279 + 2073.1</f>
        <v>6254.1756000000005</v>
      </c>
      <c r="V279" s="2">
        <f>0.0133*'Revised Stratig. - April ''08'!C279^2+12.416*'Revised Stratig. - April ''08'!C279+2010.9</f>
        <v>6411.3948</v>
      </c>
    </row>
    <row r="280" spans="20:22" x14ac:dyDescent="0.2">
      <c r="T280" s="2">
        <f xml:space="preserve"> 0.0162*'Revised Stratig. - April ''08'!C280^2 + 10.767*'Revised Stratig. - April ''08'!C280 + 2082.9</f>
        <v>6268.9499999999989</v>
      </c>
      <c r="U280" s="15">
        <f xml:space="preserve"> 0.0161*'Revised Stratig. - April ''08'!C280^2 + 10.848*'Revised Stratig. - April ''08'!C280 + 2073.1</f>
        <v>6273.8625000000011</v>
      </c>
      <c r="V280" s="2">
        <f>0.0133*'Revised Stratig. - April ''08'!C280^2+12.416*'Revised Stratig. - April ''08'!C280+2010.9</f>
        <v>6431.1124999999993</v>
      </c>
    </row>
    <row r="281" spans="20:22" x14ac:dyDescent="0.2">
      <c r="T281" s="2">
        <f xml:space="preserve"> 0.0162*'Revised Stratig. - April ''08'!C281^2 + 10.767*'Revised Stratig. - April ''08'!C281 + 2082.9</f>
        <v>6288.6432000000004</v>
      </c>
      <c r="U281" s="15">
        <f xml:space="preserve"> 0.0161*'Revised Stratig. - April ''08'!C281^2 + 10.848*'Revised Stratig. - April ''08'!C281 + 2073.1</f>
        <v>6293.5815999999995</v>
      </c>
      <c r="V281" s="2">
        <f>0.0133*'Revised Stratig. - April ''08'!C281^2+12.416*'Revised Stratig. - April ''08'!C281+2010.9</f>
        <v>6450.8567999999996</v>
      </c>
    </row>
    <row r="282" spans="20:22" x14ac:dyDescent="0.2">
      <c r="T282" s="2">
        <f xml:space="preserve"> 0.0162*'Revised Stratig. - April ''08'!C282^2 + 10.767*'Revised Stratig. - April ''08'!C282 + 2082.9</f>
        <v>6308.3688000000002</v>
      </c>
      <c r="U282" s="15">
        <f xml:space="preserve"> 0.0161*'Revised Stratig. - April ''08'!C282^2 + 10.848*'Revised Stratig. - April ''08'!C282 + 2073.1</f>
        <v>6313.3328999999994</v>
      </c>
      <c r="V282" s="2">
        <f>0.0133*'Revised Stratig. - April ''08'!C282^2+12.416*'Revised Stratig. - April ''08'!C282+2010.9</f>
        <v>6470.6276999999991</v>
      </c>
    </row>
    <row r="283" spans="20:22" x14ac:dyDescent="0.2">
      <c r="T283" s="2">
        <f xml:space="preserve"> 0.0162*'Revised Stratig. - April ''08'!C283^2 + 10.767*'Revised Stratig. - April ''08'!C283 + 2082.9</f>
        <v>6328.1268</v>
      </c>
      <c r="U283" s="15">
        <f xml:space="preserve"> 0.0161*'Revised Stratig. - April ''08'!C283^2 + 10.848*'Revised Stratig. - April ''08'!C283 + 2073.1</f>
        <v>6333.1164000000008</v>
      </c>
      <c r="V283" s="2">
        <f>0.0133*'Revised Stratig. - April ''08'!C283^2+12.416*'Revised Stratig. - April ''08'!C283+2010.9</f>
        <v>6490.4251999999997</v>
      </c>
    </row>
    <row r="284" spans="20:22" x14ac:dyDescent="0.2">
      <c r="T284" s="2">
        <f xml:space="preserve"> 0.0162*'Revised Stratig. - April ''08'!C284^2 + 10.767*'Revised Stratig. - April ''08'!C284 + 2082.9</f>
        <v>6347.9171999999999</v>
      </c>
      <c r="U284" s="15">
        <f xml:space="preserve"> 0.0161*'Revised Stratig. - April ''08'!C284^2 + 10.848*'Revised Stratig. - April ''08'!C284 + 2073.1</f>
        <v>6352.9321</v>
      </c>
      <c r="V284" s="2">
        <f>0.0133*'Revised Stratig. - April ''08'!C284^2+12.416*'Revised Stratig. - April ''08'!C284+2010.9</f>
        <v>6510.2492999999995</v>
      </c>
    </row>
    <row r="285" spans="20:22" x14ac:dyDescent="0.2">
      <c r="T285" s="2">
        <f xml:space="preserve"> 0.0162*'Revised Stratig. - April ''08'!C285^2 + 10.767*'Revised Stratig. - April ''08'!C285 + 2082.9</f>
        <v>6367.74</v>
      </c>
      <c r="U285" s="15">
        <f xml:space="preserve"> 0.0161*'Revised Stratig. - April ''08'!C285^2 + 10.848*'Revised Stratig. - April ''08'!C285 + 2073.1</f>
        <v>6372.7800000000007</v>
      </c>
      <c r="V285" s="2">
        <f>0.0133*'Revised Stratig. - April ''08'!C285^2+12.416*'Revised Stratig. - April ''08'!C285+2010.9</f>
        <v>6530.1</v>
      </c>
    </row>
    <row r="286" spans="20:22" x14ac:dyDescent="0.2">
      <c r="T286" s="2">
        <f xml:space="preserve"> 0.0162*'Revised Stratig. - April ''08'!C286^2 + 10.767*'Revised Stratig. - April ''08'!C286 + 2082.9</f>
        <v>6387.5951999999997</v>
      </c>
      <c r="U286" s="15">
        <f xml:space="preserve"> 0.0161*'Revised Stratig. - April ''08'!C286^2 + 10.848*'Revised Stratig. - April ''08'!C286 + 2073.1</f>
        <v>6392.6600999999991</v>
      </c>
      <c r="V286" s="2">
        <f>0.0133*'Revised Stratig. - April ''08'!C286^2+12.416*'Revised Stratig. - April ''08'!C286+2010.9</f>
        <v>6549.9773000000005</v>
      </c>
    </row>
    <row r="287" spans="20:22" x14ac:dyDescent="0.2">
      <c r="T287" s="2">
        <f xml:space="preserve"> 0.0162*'Revised Stratig. - April ''08'!C287^2 + 10.767*'Revised Stratig. - April ''08'!C287 + 2082.9</f>
        <v>6407.4827999999998</v>
      </c>
      <c r="U287" s="15">
        <f xml:space="preserve"> 0.0161*'Revised Stratig. - April ''08'!C287^2 + 10.848*'Revised Stratig. - April ''08'!C287 + 2073.1</f>
        <v>6412.5724000000009</v>
      </c>
      <c r="V287" s="2">
        <f>0.0133*'Revised Stratig. - April ''08'!C287^2+12.416*'Revised Stratig. - April ''08'!C287+2010.9</f>
        <v>6569.8811999999998</v>
      </c>
    </row>
    <row r="288" spans="20:22" x14ac:dyDescent="0.2">
      <c r="T288" s="2">
        <f xml:space="preserve"> 0.0162*'Revised Stratig. - April ''08'!C288^2 + 10.767*'Revised Stratig. - April ''08'!C288 + 2082.9</f>
        <v>6427.4027999999998</v>
      </c>
      <c r="U288" s="15">
        <f xml:space="preserve"> 0.0161*'Revised Stratig. - April ''08'!C288^2 + 10.848*'Revised Stratig. - April ''08'!C288 + 2073.1</f>
        <v>6432.5169000000005</v>
      </c>
      <c r="V288" s="2">
        <f>0.0133*'Revised Stratig. - April ''08'!C288^2+12.416*'Revised Stratig. - April ''08'!C288+2010.9</f>
        <v>6589.8117000000002</v>
      </c>
    </row>
    <row r="289" spans="20:22" x14ac:dyDescent="0.2">
      <c r="T289" s="2">
        <f xml:space="preserve"> 0.0162*'Revised Stratig. - April ''08'!C289^2 + 10.767*'Revised Stratig. - April ''08'!C289 + 2082.9</f>
        <v>6447.3552</v>
      </c>
      <c r="U289" s="15">
        <f xml:space="preserve"> 0.0161*'Revised Stratig. - April ''08'!C289^2 + 10.848*'Revised Stratig. - April ''08'!C289 + 2073.1</f>
        <v>6452.4935999999998</v>
      </c>
      <c r="V289" s="2">
        <f>0.0133*'Revised Stratig. - April ''08'!C289^2+12.416*'Revised Stratig. - April ''08'!C289+2010.9</f>
        <v>6609.7687999999998</v>
      </c>
    </row>
    <row r="290" spans="20:22" x14ac:dyDescent="0.2">
      <c r="T290" s="2">
        <f xml:space="preserve"> 0.0162*'Revised Stratig. - April ''08'!C290^2 + 10.767*'Revised Stratig. - April ''08'!C290 + 2082.9</f>
        <v>6467.34</v>
      </c>
      <c r="U290" s="15">
        <f xml:space="preserve"> 0.0161*'Revised Stratig. - April ''08'!C290^2 + 10.848*'Revised Stratig. - April ''08'!C290 + 2073.1</f>
        <v>6472.5025000000005</v>
      </c>
      <c r="V290" s="2">
        <f>0.0133*'Revised Stratig. - April ''08'!C290^2+12.416*'Revised Stratig. - April ''08'!C290+2010.9</f>
        <v>6629.7525000000005</v>
      </c>
    </row>
    <row r="291" spans="20:22" x14ac:dyDescent="0.2">
      <c r="T291" s="2">
        <f xml:space="preserve"> 0.0162*'Revised Stratig. - April ''08'!C291^2 + 10.767*'Revised Stratig. - April ''08'!C291 + 2082.9</f>
        <v>6487.3572000000004</v>
      </c>
      <c r="U291" s="15">
        <f xml:space="preserve"> 0.0161*'Revised Stratig. - April ''08'!C291^2 + 10.848*'Revised Stratig. - April ''08'!C291 + 2073.1</f>
        <v>6492.5436000000009</v>
      </c>
      <c r="V291" s="2">
        <f>0.0133*'Revised Stratig. - April ''08'!C291^2+12.416*'Revised Stratig. - April ''08'!C291+2010.9</f>
        <v>6649.7628000000004</v>
      </c>
    </row>
    <row r="292" spans="20:22" x14ac:dyDescent="0.2">
      <c r="T292" s="2">
        <f xml:space="preserve"> 0.0162*'Revised Stratig. - April ''08'!C292^2 + 10.767*'Revised Stratig. - April ''08'!C292 + 2082.9</f>
        <v>6507.4068000000007</v>
      </c>
      <c r="U292" s="15">
        <f xml:space="preserve"> 0.0161*'Revised Stratig. - April ''08'!C292^2 + 10.848*'Revised Stratig. - April ''08'!C292 + 2073.1</f>
        <v>6512.6169000000009</v>
      </c>
      <c r="V292" s="2">
        <f>0.0133*'Revised Stratig. - April ''08'!C292^2+12.416*'Revised Stratig. - April ''08'!C292+2010.9</f>
        <v>6669.7996999999996</v>
      </c>
    </row>
    <row r="293" spans="20:22" x14ac:dyDescent="0.2">
      <c r="T293" s="2">
        <f xml:space="preserve"> 0.0162*'Revised Stratig. - April ''08'!C293^2 + 10.767*'Revised Stratig. - April ''08'!C293 + 2082.9</f>
        <v>6527.4887999999992</v>
      </c>
      <c r="U293" s="15">
        <f xml:space="preserve"> 0.0161*'Revised Stratig. - April ''08'!C293^2 + 10.848*'Revised Stratig. - April ''08'!C293 + 2073.1</f>
        <v>6532.7224000000006</v>
      </c>
      <c r="V293" s="2">
        <f>0.0133*'Revised Stratig. - April ''08'!C293^2+12.416*'Revised Stratig. - April ''08'!C293+2010.9</f>
        <v>6689.8631999999998</v>
      </c>
    </row>
    <row r="294" spans="20:22" x14ac:dyDescent="0.2">
      <c r="T294" s="2">
        <f xml:space="preserve"> 0.0162*'Revised Stratig. - April ''08'!C294^2 + 10.767*'Revised Stratig. - April ''08'!C294 + 2082.9</f>
        <v>6547.6031999999996</v>
      </c>
      <c r="U294" s="15">
        <f xml:space="preserve"> 0.0161*'Revised Stratig. - April ''08'!C294^2 + 10.848*'Revised Stratig. - April ''08'!C294 + 2073.1</f>
        <v>6552.8600999999999</v>
      </c>
      <c r="V294" s="2">
        <f>0.0133*'Revised Stratig. - April ''08'!C294^2+12.416*'Revised Stratig. - April ''08'!C294+2010.9</f>
        <v>6709.9532999999992</v>
      </c>
    </row>
    <row r="295" spans="20:22" x14ac:dyDescent="0.2">
      <c r="T295" s="2">
        <f xml:space="preserve"> 0.0162*'Revised Stratig. - April ''08'!C295^2 + 10.767*'Revised Stratig. - April ''08'!C295 + 2082.9</f>
        <v>6567.75</v>
      </c>
      <c r="U295" s="15">
        <f xml:space="preserve"> 0.0161*'Revised Stratig. - April ''08'!C295^2 + 10.848*'Revised Stratig. - April ''08'!C295 + 2073.1</f>
        <v>6573.0300000000007</v>
      </c>
      <c r="V295" s="2">
        <f>0.0133*'Revised Stratig. - April ''08'!C295^2+12.416*'Revised Stratig. - April ''08'!C295+2010.9</f>
        <v>6730.07</v>
      </c>
    </row>
    <row r="296" spans="20:22" x14ac:dyDescent="0.2">
      <c r="T296" s="2">
        <f xml:space="preserve"> 0.0162*'Revised Stratig. - April ''08'!C296^2 + 10.767*'Revised Stratig. - April ''08'!C296 + 2082.9</f>
        <v>6587.9291999999987</v>
      </c>
      <c r="U296" s="15">
        <f xml:space="preserve"> 0.0161*'Revised Stratig. - April ''08'!C296^2 + 10.848*'Revised Stratig. - April ''08'!C296 + 2073.1</f>
        <v>6593.2320999999993</v>
      </c>
      <c r="V296" s="2">
        <f>0.0133*'Revised Stratig. - April ''08'!C296^2+12.416*'Revised Stratig. - April ''08'!C296+2010.9</f>
        <v>6750.2132999999994</v>
      </c>
    </row>
    <row r="297" spans="20:22" x14ac:dyDescent="0.2">
      <c r="T297" s="2">
        <f xml:space="preserve"> 0.0162*'Revised Stratig. - April ''08'!C297^2 + 10.767*'Revised Stratig. - April ''08'!C297 + 2082.9</f>
        <v>6608.1407999999992</v>
      </c>
      <c r="U297" s="15">
        <f xml:space="preserve"> 0.0161*'Revised Stratig. - April ''08'!C297^2 + 10.848*'Revised Stratig. - April ''08'!C297 + 2073.1</f>
        <v>6613.4664000000012</v>
      </c>
      <c r="V297" s="2">
        <f>0.0133*'Revised Stratig. - April ''08'!C297^2+12.416*'Revised Stratig. - April ''08'!C297+2010.9</f>
        <v>6770.3832000000002</v>
      </c>
    </row>
    <row r="298" spans="20:22" x14ac:dyDescent="0.2">
      <c r="T298" s="2">
        <f xml:space="preserve"> 0.0162*'Revised Stratig. - April ''08'!C298^2 + 10.767*'Revised Stratig. - April ''08'!C298 + 2082.9</f>
        <v>6628.3847999999998</v>
      </c>
      <c r="U298" s="15">
        <f xml:space="preserve"> 0.0161*'Revised Stratig. - April ''08'!C298^2 + 10.848*'Revised Stratig. - April ''08'!C298 + 2073.1</f>
        <v>6633.7329000000009</v>
      </c>
      <c r="V298" s="2">
        <f>0.0133*'Revised Stratig. - April ''08'!C298^2+12.416*'Revised Stratig. - April ''08'!C298+2010.9</f>
        <v>6790.5797000000002</v>
      </c>
    </row>
    <row r="299" spans="20:22" x14ac:dyDescent="0.2">
      <c r="T299" s="2">
        <f xml:space="preserve"> 0.0162*'Revised Stratig. - April ''08'!C299^2 + 10.767*'Revised Stratig. - April ''08'!C299 + 2082.9</f>
        <v>6648.6612000000005</v>
      </c>
      <c r="U299" s="15">
        <f xml:space="preserve"> 0.0161*'Revised Stratig. - April ''08'!C299^2 + 10.848*'Revised Stratig. - April ''08'!C299 + 2073.1</f>
        <v>6654.0316000000003</v>
      </c>
      <c r="V299" s="2">
        <f>0.0133*'Revised Stratig. - April ''08'!C299^2+12.416*'Revised Stratig. - April ''08'!C299+2010.9</f>
        <v>6810.8027999999995</v>
      </c>
    </row>
    <row r="300" spans="20:22" x14ac:dyDescent="0.2">
      <c r="T300" s="2">
        <f xml:space="preserve"> 0.0162*'Revised Stratig. - April ''08'!C300^2 + 10.767*'Revised Stratig. - April ''08'!C300 + 2082.9</f>
        <v>6668.9699999999993</v>
      </c>
      <c r="U300" s="15">
        <f xml:space="preserve"> 0.0161*'Revised Stratig. - April ''08'!C300^2 + 10.848*'Revised Stratig. - April ''08'!C300 + 2073.1</f>
        <v>6674.3625000000011</v>
      </c>
      <c r="V300" s="2">
        <f>0.0133*'Revised Stratig. - April ''08'!C300^2+12.416*'Revised Stratig. - April ''08'!C300+2010.9</f>
        <v>6831.0524999999998</v>
      </c>
    </row>
    <row r="301" spans="20:22" x14ac:dyDescent="0.2">
      <c r="T301" s="2">
        <f xml:space="preserve"> 0.0162*'Revised Stratig. - April ''08'!C301^2 + 10.767*'Revised Stratig. - April ''08'!C301 + 2082.9</f>
        <v>6689.3112000000001</v>
      </c>
      <c r="U301" s="15">
        <f xml:space="preserve"> 0.0161*'Revised Stratig. - April ''08'!C301^2 + 10.848*'Revised Stratig. - April ''08'!C301 + 2073.1</f>
        <v>6694.7255999999998</v>
      </c>
      <c r="V301" s="2">
        <f>0.0133*'Revised Stratig. - April ''08'!C301^2+12.416*'Revised Stratig. - April ''08'!C301+2010.9</f>
        <v>6851.3287999999993</v>
      </c>
    </row>
    <row r="302" spans="20:22" x14ac:dyDescent="0.2">
      <c r="T302" s="2">
        <f xml:space="preserve"> 0.0162*'Revised Stratig. - April ''08'!C302^2 + 10.767*'Revised Stratig. - April ''08'!C302 + 2082.9</f>
        <v>6709.6847999999991</v>
      </c>
      <c r="U302" s="15">
        <f xml:space="preserve"> 0.0161*'Revised Stratig. - April ''08'!C302^2 + 10.848*'Revised Stratig. - April ''08'!C302 + 2073.1</f>
        <v>6715.1208999999999</v>
      </c>
      <c r="V302" s="2">
        <f>0.0133*'Revised Stratig. - April ''08'!C302^2+12.416*'Revised Stratig. - April ''08'!C302+2010.9</f>
        <v>6871.6316999999999</v>
      </c>
    </row>
    <row r="303" spans="20:22" x14ac:dyDescent="0.2">
      <c r="T303" s="2">
        <f xml:space="preserve"> 0.0162*'Revised Stratig. - April ''08'!C303^2 + 10.767*'Revised Stratig. - April ''08'!C303 + 2082.9</f>
        <v>6730.0907999999999</v>
      </c>
      <c r="U303" s="15">
        <f xml:space="preserve"> 0.0161*'Revised Stratig. - April ''08'!C303^2 + 10.848*'Revised Stratig. - April ''08'!C303 + 2073.1</f>
        <v>6735.5483999999997</v>
      </c>
      <c r="V303" s="2">
        <f>0.0133*'Revised Stratig. - April ''08'!C303^2+12.416*'Revised Stratig. - April ''08'!C303+2010.9</f>
        <v>6891.9611999999997</v>
      </c>
    </row>
    <row r="304" spans="20:22" x14ac:dyDescent="0.2">
      <c r="T304" s="2">
        <f xml:space="preserve"> 0.0162*'Revised Stratig. - April ''08'!C304^2 + 10.767*'Revised Stratig. - April ''08'!C304 + 2082.9</f>
        <v>6750.529199999999</v>
      </c>
      <c r="U304" s="15">
        <f xml:space="preserve"> 0.0161*'Revised Stratig. - April ''08'!C304^2 + 10.848*'Revised Stratig. - April ''08'!C304 + 2073.1</f>
        <v>6756.0081000000009</v>
      </c>
      <c r="V304" s="2">
        <f>0.0133*'Revised Stratig. - April ''08'!C304^2+12.416*'Revised Stratig. - April ''08'!C304+2010.9</f>
        <v>6912.3173000000006</v>
      </c>
    </row>
    <row r="305" spans="20:22" x14ac:dyDescent="0.2">
      <c r="T305" s="2">
        <f xml:space="preserve"> 0.0162*'Revised Stratig. - April ''08'!C305^2 + 10.767*'Revised Stratig. - April ''08'!C305 + 2082.9</f>
        <v>6771</v>
      </c>
      <c r="U305" s="15">
        <f xml:space="preserve"> 0.0161*'Revised Stratig. - April ''08'!C305^2 + 10.848*'Revised Stratig. - April ''08'!C305 + 2073.1</f>
        <v>6776.5</v>
      </c>
      <c r="V305" s="2">
        <f>0.0133*'Revised Stratig. - April ''08'!C305^2+12.416*'Revised Stratig. - April ''08'!C305+2010.9</f>
        <v>6932.7000000000007</v>
      </c>
    </row>
    <row r="306" spans="20:22" x14ac:dyDescent="0.2">
      <c r="T306" s="2">
        <f xml:space="preserve"> 0.0162*'Revised Stratig. - April ''08'!C306^2 + 10.767*'Revised Stratig. - April ''08'!C306 + 2082.9</f>
        <v>6791.5031999999992</v>
      </c>
      <c r="U306" s="15">
        <f xml:space="preserve"> 0.0161*'Revised Stratig. - April ''08'!C306^2 + 10.848*'Revised Stratig. - April ''08'!C306 + 2073.1</f>
        <v>6797.0241000000005</v>
      </c>
      <c r="V306" s="2">
        <f>0.0133*'Revised Stratig. - April ''08'!C306^2+12.416*'Revised Stratig. - April ''08'!C306+2010.9</f>
        <v>6953.1093000000001</v>
      </c>
    </row>
    <row r="307" spans="20:22" x14ac:dyDescent="0.2">
      <c r="T307" s="2">
        <f xml:space="preserve"> 0.0162*'Revised Stratig. - April ''08'!C307^2 + 10.767*'Revised Stratig. - April ''08'!C307 + 2082.9</f>
        <v>6812.0388000000003</v>
      </c>
      <c r="U307" s="15">
        <f xml:space="preserve"> 0.0161*'Revised Stratig. - April ''08'!C307^2 + 10.848*'Revised Stratig. - April ''08'!C307 + 2073.1</f>
        <v>6817.5804000000007</v>
      </c>
      <c r="V307" s="2">
        <f>0.0133*'Revised Stratig. - April ''08'!C307^2+12.416*'Revised Stratig. - April ''08'!C307+2010.9</f>
        <v>6973.5452000000005</v>
      </c>
    </row>
    <row r="308" spans="20:22" x14ac:dyDescent="0.2">
      <c r="T308" s="2">
        <f xml:space="preserve"> 0.0162*'Revised Stratig. - April ''08'!C308^2 + 10.767*'Revised Stratig. - April ''08'!C308 + 2082.9</f>
        <v>6832.6067999999996</v>
      </c>
      <c r="U308" s="15">
        <f xml:space="preserve"> 0.0161*'Revised Stratig. - April ''08'!C308^2 + 10.848*'Revised Stratig. - April ''08'!C308 + 2073.1</f>
        <v>6838.1689000000006</v>
      </c>
      <c r="V308" s="2">
        <f>0.0133*'Revised Stratig. - April ''08'!C308^2+12.416*'Revised Stratig. - April ''08'!C308+2010.9</f>
        <v>6994.0077000000001</v>
      </c>
    </row>
    <row r="309" spans="20:22" x14ac:dyDescent="0.2">
      <c r="T309" s="2">
        <f xml:space="preserve"> 0.0162*'Revised Stratig. - April ''08'!C309^2 + 10.767*'Revised Stratig. - April ''08'!C309 + 2082.9</f>
        <v>6853.2071999999989</v>
      </c>
      <c r="U309" s="15">
        <f xml:space="preserve"> 0.0161*'Revised Stratig. - April ''08'!C309^2 + 10.848*'Revised Stratig. - April ''08'!C309 + 2073.1</f>
        <v>6858.7896000000001</v>
      </c>
      <c r="V309" s="2">
        <f>0.0133*'Revised Stratig. - April ''08'!C309^2+12.416*'Revised Stratig. - April ''08'!C309+2010.9</f>
        <v>7014.496799999999</v>
      </c>
    </row>
    <row r="310" spans="20:22" x14ac:dyDescent="0.2">
      <c r="T310" s="2">
        <f xml:space="preserve"> 0.0162*'Revised Stratig. - April ''08'!C310^2 + 10.767*'Revised Stratig. - April ''08'!C310 + 2082.9</f>
        <v>6873.84</v>
      </c>
      <c r="U310" s="15">
        <f xml:space="preserve"> 0.0161*'Revised Stratig. - April ''08'!C310^2 + 10.848*'Revised Stratig. - April ''08'!C310 + 2073.1</f>
        <v>6879.442500000001</v>
      </c>
      <c r="V310" s="2">
        <f>0.0133*'Revised Stratig. - April ''08'!C310^2+12.416*'Revised Stratig. - April ''08'!C310+2010.9</f>
        <v>7035.0125000000007</v>
      </c>
    </row>
    <row r="311" spans="20:22" x14ac:dyDescent="0.2">
      <c r="T311" s="2">
        <f xml:space="preserve"> 0.0162*'Revised Stratig. - April ''08'!C311^2 + 10.767*'Revised Stratig. - April ''08'!C311 + 2082.9</f>
        <v>6894.5051999999996</v>
      </c>
      <c r="U311" s="15">
        <f xml:space="preserve"> 0.0161*'Revised Stratig. - April ''08'!C311^2 + 10.848*'Revised Stratig. - April ''08'!C311 + 2073.1</f>
        <v>6900.1275999999998</v>
      </c>
      <c r="V311" s="2">
        <f>0.0133*'Revised Stratig. - April ''08'!C311^2+12.416*'Revised Stratig. - April ''08'!C311+2010.9</f>
        <v>7055.5547999999999</v>
      </c>
    </row>
    <row r="312" spans="20:22" x14ac:dyDescent="0.2">
      <c r="T312" s="2">
        <f xml:space="preserve"> 0.0162*'Revised Stratig. - April ''08'!C312^2 + 10.767*'Revised Stratig. - April ''08'!C312 + 2082.9</f>
        <v>6915.2027999999991</v>
      </c>
      <c r="U312" s="15">
        <f xml:space="preserve"> 0.0161*'Revised Stratig. - April ''08'!C312^2 + 10.848*'Revised Stratig. - April ''08'!C312 + 2073.1</f>
        <v>6920.8449000000001</v>
      </c>
      <c r="V312" s="2">
        <f>0.0133*'Revised Stratig. - April ''08'!C312^2+12.416*'Revised Stratig. - April ''08'!C312+2010.9</f>
        <v>7076.1237000000001</v>
      </c>
    </row>
    <row r="313" spans="20:22" x14ac:dyDescent="0.2">
      <c r="T313" s="2">
        <f xml:space="preserve"> 0.0162*'Revised Stratig. - April ''08'!C313^2 + 10.767*'Revised Stratig. - April ''08'!C313 + 2082.9</f>
        <v>6935.9328000000005</v>
      </c>
      <c r="U313" s="15">
        <f xml:space="preserve"> 0.0161*'Revised Stratig. - April ''08'!C313^2 + 10.848*'Revised Stratig. - April ''08'!C313 + 2073.1</f>
        <v>6941.5944</v>
      </c>
      <c r="V313" s="2">
        <f>0.0133*'Revised Stratig. - April ''08'!C313^2+12.416*'Revised Stratig. - April ''08'!C313+2010.9</f>
        <v>7096.7191999999995</v>
      </c>
    </row>
    <row r="314" spans="20:22" x14ac:dyDescent="0.2">
      <c r="T314" s="2">
        <f xml:space="preserve"> 0.0162*'Revised Stratig. - April ''08'!C314^2 + 10.767*'Revised Stratig. - April ''08'!C314 + 2082.9</f>
        <v>6956.6952000000001</v>
      </c>
      <c r="U314" s="15">
        <f xml:space="preserve"> 0.0161*'Revised Stratig. - April ''08'!C314^2 + 10.848*'Revised Stratig. - April ''08'!C314 + 2073.1</f>
        <v>6962.3760999999995</v>
      </c>
      <c r="V314" s="2">
        <f>0.0133*'Revised Stratig. - April ''08'!C314^2+12.416*'Revised Stratig. - April ''08'!C314+2010.9</f>
        <v>7117.3413</v>
      </c>
    </row>
    <row r="315" spans="20:22" x14ac:dyDescent="0.2">
      <c r="T315" s="2">
        <f xml:space="preserve"> 0.0162*'Revised Stratig. - April ''08'!C315^2 + 10.767*'Revised Stratig. - April ''08'!C315 + 2082.9</f>
        <v>6977.49</v>
      </c>
      <c r="U315" s="15">
        <f xml:space="preserve"> 0.0161*'Revised Stratig. - April ''08'!C315^2 + 10.848*'Revised Stratig. - April ''08'!C315 + 2073.1</f>
        <v>6983.1900000000005</v>
      </c>
      <c r="V315" s="2">
        <f>0.0133*'Revised Stratig. - April ''08'!C315^2+12.416*'Revised Stratig. - April ''08'!C315+2010.9</f>
        <v>7137.99</v>
      </c>
    </row>
    <row r="316" spans="20:22" x14ac:dyDescent="0.2">
      <c r="T316" s="2">
        <f xml:space="preserve"> 0.0162*'Revised Stratig. - April ''08'!C316^2 + 10.767*'Revised Stratig. - April ''08'!C316 + 2082.9</f>
        <v>6998.3171999999995</v>
      </c>
      <c r="U316" s="15">
        <f xml:space="preserve"> 0.0161*'Revised Stratig. - April ''08'!C316^2 + 10.848*'Revised Stratig. - April ''08'!C316 + 2073.1</f>
        <v>7004.0360999999994</v>
      </c>
      <c r="V316" s="2">
        <f>0.0133*'Revised Stratig. - April ''08'!C316^2+12.416*'Revised Stratig. - April ''08'!C316+2010.9</f>
        <v>7158.6653000000006</v>
      </c>
    </row>
    <row r="317" spans="20:22" x14ac:dyDescent="0.2">
      <c r="T317" s="2">
        <f xml:space="preserve"> 0.0162*'Revised Stratig. - April ''08'!C317^2 + 10.767*'Revised Stratig. - April ''08'!C317 + 2082.9</f>
        <v>7019.1767999999993</v>
      </c>
      <c r="U317" s="15">
        <f xml:space="preserve"> 0.0161*'Revised Stratig. - April ''08'!C317^2 + 10.848*'Revised Stratig. - April ''08'!C317 + 2073.1</f>
        <v>7024.9143999999997</v>
      </c>
      <c r="V317" s="2">
        <f>0.0133*'Revised Stratig. - April ''08'!C317^2+12.416*'Revised Stratig. - April ''08'!C317+2010.9</f>
        <v>7179.3672000000006</v>
      </c>
    </row>
    <row r="318" spans="20:22" x14ac:dyDescent="0.2">
      <c r="T318" s="2">
        <f xml:space="preserve"> 0.0162*'Revised Stratig. - April ''08'!C318^2 + 10.767*'Revised Stratig. - April ''08'!C318 + 2082.9</f>
        <v>7040.0687999999991</v>
      </c>
      <c r="U318" s="15">
        <f xml:space="preserve"> 0.0161*'Revised Stratig. - April ''08'!C318^2 + 10.848*'Revised Stratig. - April ''08'!C318 + 2073.1</f>
        <v>7045.8248999999996</v>
      </c>
      <c r="V318" s="2">
        <f>0.0133*'Revised Stratig. - April ''08'!C318^2+12.416*'Revised Stratig. - April ''08'!C318+2010.9</f>
        <v>7200.0956999999999</v>
      </c>
    </row>
    <row r="319" spans="20:22" x14ac:dyDescent="0.2">
      <c r="T319" s="2">
        <f xml:space="preserve"> 0.0162*'Revised Stratig. - April ''08'!C319^2 + 10.767*'Revised Stratig. - April ''08'!C319 + 2082.9</f>
        <v>7060.993199999999</v>
      </c>
      <c r="U319" s="15">
        <f xml:space="preserve"> 0.0161*'Revised Stratig. - April ''08'!C319^2 + 10.848*'Revised Stratig. - April ''08'!C319 + 2073.1</f>
        <v>7066.767600000001</v>
      </c>
      <c r="V319" s="2">
        <f>0.0133*'Revised Stratig. - April ''08'!C319^2+12.416*'Revised Stratig. - April ''08'!C319+2010.9</f>
        <v>7220.8508000000002</v>
      </c>
    </row>
    <row r="320" spans="20:22" x14ac:dyDescent="0.2">
      <c r="T320" s="2">
        <f xml:space="preserve"> 0.0162*'Revised Stratig. - April ''08'!C320^2 + 10.767*'Revised Stratig. - April ''08'!C320 + 2082.9</f>
        <v>7081.9500000000007</v>
      </c>
      <c r="U320" s="15">
        <f xml:space="preserve"> 0.0161*'Revised Stratig. - April ''08'!C320^2 + 10.848*'Revised Stratig. - April ''08'!C320 + 2073.1</f>
        <v>7087.7425000000003</v>
      </c>
      <c r="V320" s="2">
        <f>0.0133*'Revised Stratig. - April ''08'!C320^2+12.416*'Revised Stratig. - April ''08'!C320+2010.9</f>
        <v>7241.6324999999997</v>
      </c>
    </row>
    <row r="321" spans="20:22" x14ac:dyDescent="0.2">
      <c r="T321" s="2">
        <f xml:space="preserve"> 0.0162*'Revised Stratig. - April ''08'!C321^2 + 10.767*'Revised Stratig. - April ''08'!C321 + 2082.9</f>
        <v>7102.9391999999989</v>
      </c>
      <c r="U321" s="15">
        <f xml:space="preserve"> 0.0161*'Revised Stratig. - April ''08'!C321^2 + 10.848*'Revised Stratig. - April ''08'!C321 + 2073.1</f>
        <v>7108.749600000001</v>
      </c>
      <c r="V321" s="2">
        <f>0.0133*'Revised Stratig. - April ''08'!C321^2+12.416*'Revised Stratig. - April ''08'!C321+2010.9</f>
        <v>7262.4408000000003</v>
      </c>
    </row>
    <row r="322" spans="20:22" x14ac:dyDescent="0.2">
      <c r="T322" s="2">
        <f xml:space="preserve"> 0.0162*'Revised Stratig. - April ''08'!C322^2 + 10.767*'Revised Stratig. - April ''08'!C322 + 2082.9</f>
        <v>7123.9607999999989</v>
      </c>
      <c r="U322" s="15">
        <f xml:space="preserve"> 0.0161*'Revised Stratig. - April ''08'!C322^2 + 10.848*'Revised Stratig. - April ''08'!C322 + 2073.1</f>
        <v>7129.7888999999996</v>
      </c>
      <c r="V322" s="2">
        <f>0.0133*'Revised Stratig. - April ''08'!C322^2+12.416*'Revised Stratig. - April ''08'!C322+2010.9</f>
        <v>7283.2757000000001</v>
      </c>
    </row>
    <row r="323" spans="20:22" x14ac:dyDescent="0.2">
      <c r="T323" s="2">
        <f xml:space="preserve"> 0.0162*'Revised Stratig. - April ''08'!C323^2 + 10.767*'Revised Stratig. - April ''08'!C323 + 2082.9</f>
        <v>7145.014799999999</v>
      </c>
      <c r="U323" s="15">
        <f xml:space="preserve"> 0.0161*'Revised Stratig. - April ''08'!C323^2 + 10.848*'Revised Stratig. - April ''08'!C323 + 2073.1</f>
        <v>7150.8603999999996</v>
      </c>
      <c r="V323" s="2">
        <f>0.0133*'Revised Stratig. - April ''08'!C323^2+12.416*'Revised Stratig. - April ''08'!C323+2010.9</f>
        <v>7304.1371999999992</v>
      </c>
    </row>
    <row r="324" spans="20:22" x14ac:dyDescent="0.2">
      <c r="T324" s="2">
        <f xml:space="preserve"> 0.0162*'Revised Stratig. - April ''08'!C324^2 + 10.767*'Revised Stratig. - April ''08'!C324 + 2082.9</f>
        <v>7166.1011999999992</v>
      </c>
      <c r="U324" s="15">
        <f xml:space="preserve"> 0.0161*'Revised Stratig. - April ''08'!C324^2 + 10.848*'Revised Stratig. - April ''08'!C324 + 2073.1</f>
        <v>7171.9641000000011</v>
      </c>
      <c r="V324" s="2">
        <f>0.0133*'Revised Stratig. - April ''08'!C324^2+12.416*'Revised Stratig. - April ''08'!C324+2010.9</f>
        <v>7325.0252999999993</v>
      </c>
    </row>
    <row r="325" spans="20:22" x14ac:dyDescent="0.2">
      <c r="T325" s="2">
        <f xml:space="preserve"> 0.0162*'Revised Stratig. - April ''08'!C325^2 + 10.767*'Revised Stratig. - April ''08'!C325 + 2082.9</f>
        <v>7187.2199999999993</v>
      </c>
      <c r="U325" s="15">
        <f xml:space="preserve"> 0.0161*'Revised Stratig. - April ''08'!C325^2 + 10.848*'Revised Stratig. - April ''08'!C325 + 2073.1</f>
        <v>7193.1</v>
      </c>
      <c r="V325" s="2">
        <f>0.0133*'Revised Stratig. - April ''08'!C325^2+12.416*'Revised Stratig. - April ''08'!C325+2010.9</f>
        <v>7345.9400000000005</v>
      </c>
    </row>
    <row r="326" spans="20:22" x14ac:dyDescent="0.2">
      <c r="T326" s="2">
        <f xml:space="preserve"> 0.0162*'Revised Stratig. - April ''08'!C326^2 + 10.767*'Revised Stratig. - April ''08'!C326 + 2082.9</f>
        <v>7208.3711999999996</v>
      </c>
      <c r="U326" s="15">
        <f xml:space="preserve"> 0.0161*'Revised Stratig. - April ''08'!C326^2 + 10.848*'Revised Stratig. - April ''08'!C326 + 2073.1</f>
        <v>7214.2680999999993</v>
      </c>
      <c r="V326" s="2">
        <f>0.0133*'Revised Stratig. - April ''08'!C326^2+12.416*'Revised Stratig. - April ''08'!C326+2010.9</f>
        <v>7366.8812999999991</v>
      </c>
    </row>
    <row r="327" spans="20:22" x14ac:dyDescent="0.2">
      <c r="T327" s="2">
        <f xml:space="preserve"> 0.0162*'Revised Stratig. - April ''08'!C327^2 + 10.767*'Revised Stratig. - April ''08'!C327 + 2082.9</f>
        <v>7229.5547999999999</v>
      </c>
      <c r="U327" s="15">
        <f xml:space="preserve"> 0.0161*'Revised Stratig. - April ''08'!C327^2 + 10.848*'Revised Stratig. - April ''08'!C327 + 2073.1</f>
        <v>7235.4683999999997</v>
      </c>
      <c r="V327" s="2">
        <f>0.0133*'Revised Stratig. - April ''08'!C327^2+12.416*'Revised Stratig. - April ''08'!C327+2010.9</f>
        <v>7387.8492000000006</v>
      </c>
    </row>
    <row r="328" spans="20:22" x14ac:dyDescent="0.2">
      <c r="T328" s="2">
        <f xml:space="preserve"> 0.0162*'Revised Stratig. - April ''08'!C328^2 + 10.767*'Revised Stratig. - April ''08'!C328 + 2082.9</f>
        <v>7250.7708000000002</v>
      </c>
      <c r="U328" s="15">
        <f xml:space="preserve"> 0.0161*'Revised Stratig. - April ''08'!C328^2 + 10.848*'Revised Stratig. - April ''08'!C328 + 2073.1</f>
        <v>7256.7008999999998</v>
      </c>
      <c r="V328" s="2">
        <f>0.0133*'Revised Stratig. - April ''08'!C328^2+12.416*'Revised Stratig. - April ''08'!C328+2010.9</f>
        <v>7408.8436999999994</v>
      </c>
    </row>
    <row r="329" spans="20:22" x14ac:dyDescent="0.2">
      <c r="T329" s="2">
        <f xml:space="preserve"> 0.0162*'Revised Stratig. - April ''08'!C329^2 + 10.767*'Revised Stratig. - April ''08'!C329 + 2082.9</f>
        <v>7272.0191999999988</v>
      </c>
      <c r="U329" s="15">
        <f xml:space="preserve"> 0.0161*'Revised Stratig. - April ''08'!C329^2 + 10.848*'Revised Stratig. - April ''08'!C329 + 2073.1</f>
        <v>7277.9655999999995</v>
      </c>
      <c r="V329" s="2">
        <f>0.0133*'Revised Stratig. - April ''08'!C329^2+12.416*'Revised Stratig. - April ''08'!C329+2010.9</f>
        <v>7429.8647999999994</v>
      </c>
    </row>
    <row r="330" spans="20:22" x14ac:dyDescent="0.2">
      <c r="T330" s="2">
        <f xml:space="preserve"> 0.0162*'Revised Stratig. - April ''08'!C330^2 + 10.767*'Revised Stratig. - April ''08'!C330 + 2082.9</f>
        <v>7293.2999999999993</v>
      </c>
      <c r="U330" s="15">
        <f xml:space="preserve"> 0.0161*'Revised Stratig. - April ''08'!C330^2 + 10.848*'Revised Stratig. - April ''08'!C330 + 2073.1</f>
        <v>7299.2625000000007</v>
      </c>
      <c r="V330" s="2">
        <f>0.0133*'Revised Stratig. - April ''08'!C330^2+12.416*'Revised Stratig. - April ''08'!C330+2010.9</f>
        <v>7450.9125000000004</v>
      </c>
    </row>
    <row r="331" spans="20:22" x14ac:dyDescent="0.2">
      <c r="T331" s="2">
        <f xml:space="preserve"> 0.0162*'Revised Stratig. - April ''08'!C331^2 + 10.767*'Revised Stratig. - April ''08'!C331 + 2082.9</f>
        <v>7314.6131999999998</v>
      </c>
      <c r="U331" s="15">
        <f xml:space="preserve"> 0.0161*'Revised Stratig. - April ''08'!C331^2 + 10.848*'Revised Stratig. - April ''08'!C331 + 2073.1</f>
        <v>7320.5915999999997</v>
      </c>
      <c r="V331" s="2">
        <f>0.0133*'Revised Stratig. - April ''08'!C331^2+12.416*'Revised Stratig. - April ''08'!C331+2010.9</f>
        <v>7471.9868000000006</v>
      </c>
    </row>
    <row r="332" spans="20:22" x14ac:dyDescent="0.2">
      <c r="T332" s="2">
        <f xml:space="preserve"> 0.0162*'Revised Stratig. - April ''08'!C332^2 + 10.767*'Revised Stratig. - April ''08'!C332 + 2082.9</f>
        <v>7335.9588000000003</v>
      </c>
      <c r="U332" s="15">
        <f xml:space="preserve"> 0.0161*'Revised Stratig. - April ''08'!C332^2 + 10.848*'Revised Stratig. - April ''08'!C332 + 2073.1</f>
        <v>7341.9529000000002</v>
      </c>
      <c r="V332" s="2">
        <f>0.0133*'Revised Stratig. - April ''08'!C332^2+12.416*'Revised Stratig. - April ''08'!C332+2010.9</f>
        <v>7493.0877</v>
      </c>
    </row>
    <row r="333" spans="20:22" x14ac:dyDescent="0.2">
      <c r="T333" s="2">
        <f xml:space="preserve"> 0.0162*'Revised Stratig. - April ''08'!C333^2 + 10.767*'Revised Stratig. - April ''08'!C333 + 2082.9</f>
        <v>7357.3367999999991</v>
      </c>
      <c r="U333" s="15">
        <f xml:space="preserve"> 0.0161*'Revised Stratig. - April ''08'!C333^2 + 10.848*'Revised Stratig. - April ''08'!C333 + 2073.1</f>
        <v>7363.3464000000004</v>
      </c>
      <c r="V333" s="2">
        <f>0.0133*'Revised Stratig. - April ''08'!C333^2+12.416*'Revised Stratig. - April ''08'!C333+2010.9</f>
        <v>7514.2152000000006</v>
      </c>
    </row>
    <row r="334" spans="20:22" x14ac:dyDescent="0.2">
      <c r="T334" s="2">
        <f xml:space="preserve"> 0.0162*'Revised Stratig. - April ''08'!C334^2 + 10.767*'Revised Stratig. - April ''08'!C334 + 2082.9</f>
        <v>7378.7471999999998</v>
      </c>
      <c r="U334" s="15">
        <f xml:space="preserve"> 0.0161*'Revised Stratig. - April ''08'!C334^2 + 10.848*'Revised Stratig. - April ''08'!C334 + 2073.1</f>
        <v>7384.7721000000001</v>
      </c>
      <c r="V334" s="2">
        <f>0.0133*'Revised Stratig. - April ''08'!C334^2+12.416*'Revised Stratig. - April ''08'!C334+2010.9</f>
        <v>7535.3693000000003</v>
      </c>
    </row>
    <row r="335" spans="20:22" x14ac:dyDescent="0.2">
      <c r="T335" s="2">
        <f xml:space="preserve"> 0.0162*'Revised Stratig. - April ''08'!C335^2 + 10.767*'Revised Stratig. - April ''08'!C335 + 2082.9</f>
        <v>7400.1899999999987</v>
      </c>
      <c r="U335" s="15">
        <f xml:space="preserve"> 0.0161*'Revised Stratig. - April ''08'!C335^2 + 10.848*'Revised Stratig. - April ''08'!C335 + 2073.1</f>
        <v>7406.23</v>
      </c>
      <c r="V335" s="2">
        <f>0.0133*'Revised Stratig. - April ''08'!C335^2+12.416*'Revised Stratig. - April ''08'!C335+2010.9</f>
        <v>7556.5499999999993</v>
      </c>
    </row>
    <row r="336" spans="20:22" x14ac:dyDescent="0.2">
      <c r="T336" s="2">
        <f xml:space="preserve"> 0.0162*'Revised Stratig. - April ''08'!C336^2 + 10.767*'Revised Stratig. - April ''08'!C336 + 2082.9</f>
        <v>7421.6651999999995</v>
      </c>
      <c r="U336" s="15">
        <f xml:space="preserve"> 0.0161*'Revised Stratig. - April ''08'!C336^2 + 10.848*'Revised Stratig. - April ''08'!C336 + 2073.1</f>
        <v>7427.7201000000005</v>
      </c>
      <c r="V336" s="2">
        <f>0.0133*'Revised Stratig. - April ''08'!C336^2+12.416*'Revised Stratig. - April ''08'!C336+2010.9</f>
        <v>7577.7572999999993</v>
      </c>
    </row>
    <row r="337" spans="20:22" x14ac:dyDescent="0.2">
      <c r="T337" s="2">
        <f xml:space="preserve"> 0.0162*'Revised Stratig. - April ''08'!C337^2 + 10.767*'Revised Stratig. - April ''08'!C337 + 2082.9</f>
        <v>7443.1728000000003</v>
      </c>
      <c r="U337" s="15">
        <f xml:space="preserve"> 0.0161*'Revised Stratig. - April ''08'!C337^2 + 10.848*'Revised Stratig. - April ''08'!C337 + 2073.1</f>
        <v>7449.2423999999992</v>
      </c>
      <c r="V337" s="2">
        <f>0.0133*'Revised Stratig. - April ''08'!C337^2+12.416*'Revised Stratig. - April ''08'!C337+2010.9</f>
        <v>7598.9912000000004</v>
      </c>
    </row>
    <row r="338" spans="20:22" x14ac:dyDescent="0.2">
      <c r="T338" s="2">
        <f xml:space="preserve"> 0.0162*'Revised Stratig. - April ''08'!C338^2 + 10.767*'Revised Stratig. - April ''08'!C338 + 2082.9</f>
        <v>7464.7127999999993</v>
      </c>
      <c r="U338" s="15">
        <f xml:space="preserve"> 0.0161*'Revised Stratig. - April ''08'!C338^2 + 10.848*'Revised Stratig. - April ''08'!C338 + 2073.1</f>
        <v>7470.7969000000012</v>
      </c>
      <c r="V338" s="2">
        <f>0.0133*'Revised Stratig. - April ''08'!C338^2+12.416*'Revised Stratig. - April ''08'!C338+2010.9</f>
        <v>7620.2517000000007</v>
      </c>
    </row>
    <row r="339" spans="20:22" x14ac:dyDescent="0.2">
      <c r="T339" s="2">
        <f xml:space="preserve"> 0.0162*'Revised Stratig. - April ''08'!C339^2 + 10.767*'Revised Stratig. - April ''08'!C339 + 2082.9</f>
        <v>7486.2852000000003</v>
      </c>
      <c r="U339" s="15">
        <f xml:space="preserve"> 0.0161*'Revised Stratig. - April ''08'!C339^2 + 10.848*'Revised Stratig. - April ''08'!C339 + 2073.1</f>
        <v>7492.383600000001</v>
      </c>
      <c r="V339" s="2">
        <f>0.0133*'Revised Stratig. - April ''08'!C339^2+12.416*'Revised Stratig. - April ''08'!C339+2010.9</f>
        <v>7641.5388000000003</v>
      </c>
    </row>
    <row r="340" spans="20:22" x14ac:dyDescent="0.2">
      <c r="T340" s="2">
        <f xml:space="preserve"> 0.0162*'Revised Stratig. - April ''08'!C340^2 + 10.767*'Revised Stratig. - April ''08'!C340 + 2082.9</f>
        <v>7507.8899999999994</v>
      </c>
      <c r="U340" s="15">
        <f xml:space="preserve"> 0.0161*'Revised Stratig. - April ''08'!C340^2 + 10.848*'Revised Stratig. - April ''08'!C340 + 2073.1</f>
        <v>7514.0025000000005</v>
      </c>
      <c r="V340" s="2">
        <f>0.0133*'Revised Stratig. - April ''08'!C340^2+12.416*'Revised Stratig. - April ''08'!C340+2010.9</f>
        <v>7662.8524999999991</v>
      </c>
    </row>
    <row r="341" spans="20:22" x14ac:dyDescent="0.2">
      <c r="T341" s="2">
        <f xml:space="preserve"> 0.0162*'Revised Stratig. - April ''08'!C341^2 + 10.767*'Revised Stratig. - April ''08'!C341 + 2082.9</f>
        <v>7529.5272000000004</v>
      </c>
      <c r="U341" s="15">
        <f xml:space="preserve"> 0.0161*'Revised Stratig. - April ''08'!C341^2 + 10.848*'Revised Stratig. - April ''08'!C341 + 2073.1</f>
        <v>7535.6535999999996</v>
      </c>
      <c r="V341" s="2">
        <f>0.0133*'Revised Stratig. - April ''08'!C341^2+12.416*'Revised Stratig. - April ''08'!C341+2010.9</f>
        <v>7684.1927999999989</v>
      </c>
    </row>
    <row r="342" spans="20:22" x14ac:dyDescent="0.2">
      <c r="T342" s="2">
        <f xml:space="preserve"> 0.0162*'Revised Stratig. - April ''08'!C342^2 + 10.767*'Revised Stratig. - April ''08'!C342 + 2082.9</f>
        <v>7551.1967999999997</v>
      </c>
      <c r="U342" s="15">
        <f xml:space="preserve"> 0.0161*'Revised Stratig. - April ''08'!C342^2 + 10.848*'Revised Stratig. - April ''08'!C342 + 2073.1</f>
        <v>7557.3369000000002</v>
      </c>
      <c r="V342" s="2">
        <f>0.0133*'Revised Stratig. - April ''08'!C342^2+12.416*'Revised Stratig. - April ''08'!C342+2010.9</f>
        <v>7705.5596999999998</v>
      </c>
    </row>
    <row r="343" spans="20:22" x14ac:dyDescent="0.2">
      <c r="T343" s="2">
        <f xml:space="preserve"> 0.0162*'Revised Stratig. - April ''08'!C343^2 + 10.767*'Revised Stratig. - April ''08'!C343 + 2082.9</f>
        <v>7572.898799999999</v>
      </c>
      <c r="U343" s="15">
        <f xml:space="preserve"> 0.0161*'Revised Stratig. - April ''08'!C343^2 + 10.848*'Revised Stratig. - April ''08'!C343 + 2073.1</f>
        <v>7579.0524000000005</v>
      </c>
      <c r="V343" s="2">
        <f>0.0133*'Revised Stratig. - April ''08'!C343^2+12.416*'Revised Stratig. - April ''08'!C343+2010.9</f>
        <v>7726.9531999999999</v>
      </c>
    </row>
    <row r="344" spans="20:22" x14ac:dyDescent="0.2">
      <c r="T344" s="2">
        <f xml:space="preserve"> 0.0162*'Revised Stratig. - April ''08'!C344^2 + 10.767*'Revised Stratig. - April ''08'!C344 + 2082.9</f>
        <v>7594.6332000000002</v>
      </c>
      <c r="U344" s="15">
        <f xml:space="preserve"> 0.0161*'Revised Stratig. - April ''08'!C344^2 + 10.848*'Revised Stratig. - April ''08'!C344 + 2073.1</f>
        <v>7600.8001000000004</v>
      </c>
      <c r="V344" s="2">
        <f>0.0133*'Revised Stratig. - April ''08'!C344^2+12.416*'Revised Stratig. - April ''08'!C344+2010.9</f>
        <v>7748.3733000000011</v>
      </c>
    </row>
    <row r="345" spans="20:22" x14ac:dyDescent="0.2">
      <c r="T345" s="2">
        <f xml:space="preserve"> 0.0162*'Revised Stratig. - April ''08'!C345^2 + 10.767*'Revised Stratig. - April ''08'!C345 + 2082.9</f>
        <v>7616.4</v>
      </c>
      <c r="U345" s="15">
        <f xml:space="preserve"> 0.0161*'Revised Stratig. - April ''08'!C345^2 + 10.848*'Revised Stratig. - April ''08'!C345 + 2073.1</f>
        <v>7622.58</v>
      </c>
      <c r="V345" s="2">
        <f>0.0133*'Revised Stratig. - April ''08'!C345^2+12.416*'Revised Stratig. - April ''08'!C345+2010.9</f>
        <v>7769.82</v>
      </c>
    </row>
    <row r="346" spans="20:22" x14ac:dyDescent="0.2">
      <c r="T346" s="2">
        <f xml:space="preserve"> 0.0162*'Revised Stratig. - April ''08'!C346^2 + 10.767*'Revised Stratig. - April ''08'!C346 + 2082.9</f>
        <v>7638.1991999999991</v>
      </c>
      <c r="U346" s="15">
        <f xml:space="preserve"> 0.0161*'Revised Stratig. - April ''08'!C346^2 + 10.848*'Revised Stratig. - April ''08'!C346 + 2073.1</f>
        <v>7644.3921000000009</v>
      </c>
      <c r="V346" s="2">
        <f>0.0133*'Revised Stratig. - April ''08'!C346^2+12.416*'Revised Stratig. - April ''08'!C346+2010.9</f>
        <v>7791.2932999999994</v>
      </c>
    </row>
    <row r="347" spans="20:22" x14ac:dyDescent="0.2">
      <c r="T347" s="2">
        <f xml:space="preserve"> 0.0162*'Revised Stratig. - April ''08'!C347^2 + 10.767*'Revised Stratig. - April ''08'!C347 + 2082.9</f>
        <v>7660.0308000000005</v>
      </c>
      <c r="U347" s="15">
        <f xml:space="preserve"> 0.0161*'Revised Stratig. - April ''08'!C347^2 + 10.848*'Revised Stratig. - April ''08'!C347 + 2073.1</f>
        <v>7666.2363999999998</v>
      </c>
      <c r="V347" s="2">
        <f>0.0133*'Revised Stratig. - April ''08'!C347^2+12.416*'Revised Stratig. - April ''08'!C347+2010.9</f>
        <v>7812.7932000000001</v>
      </c>
    </row>
    <row r="348" spans="20:22" x14ac:dyDescent="0.2">
      <c r="T348" s="2">
        <f xml:space="preserve"> 0.0162*'Revised Stratig. - April ''08'!C348^2 + 10.767*'Revised Stratig. - April ''08'!C348 + 2082.9</f>
        <v>7681.8948</v>
      </c>
      <c r="U348" s="15">
        <f xml:space="preserve"> 0.0161*'Revised Stratig. - April ''08'!C348^2 + 10.848*'Revised Stratig. - April ''08'!C348 + 2073.1</f>
        <v>7688.1129000000001</v>
      </c>
      <c r="V348" s="2">
        <f>0.0133*'Revised Stratig. - April ''08'!C348^2+12.416*'Revised Stratig. - April ''08'!C348+2010.9</f>
        <v>7834.3197</v>
      </c>
    </row>
    <row r="349" spans="20:22" x14ac:dyDescent="0.2">
      <c r="T349" s="2">
        <f xml:space="preserve"> 0.0162*'Revised Stratig. - April ''08'!C349^2 + 10.767*'Revised Stratig. - April ''08'!C349 + 2082.9</f>
        <v>7703.7911999999997</v>
      </c>
      <c r="U349" s="15">
        <f xml:space="preserve"> 0.0161*'Revised Stratig. - April ''08'!C349^2 + 10.848*'Revised Stratig. - April ''08'!C349 + 2073.1</f>
        <v>7710.0216</v>
      </c>
      <c r="V349" s="2">
        <f>0.0133*'Revised Stratig. - April ''08'!C349^2+12.416*'Revised Stratig. - April ''08'!C349+2010.9</f>
        <v>7855.872800000001</v>
      </c>
    </row>
    <row r="350" spans="20:22" x14ac:dyDescent="0.2">
      <c r="T350" s="2">
        <f xml:space="preserve"> 0.0162*'Revised Stratig. - April ''08'!C350^2 + 10.767*'Revised Stratig. - April ''08'!C350 + 2082.9</f>
        <v>7725.7199999999993</v>
      </c>
      <c r="U350" s="15">
        <f xml:space="preserve"> 0.0161*'Revised Stratig. - April ''08'!C350^2 + 10.848*'Revised Stratig. - April ''08'!C350 + 2073.1</f>
        <v>7731.9624999999996</v>
      </c>
      <c r="V350" s="2">
        <f>0.0133*'Revised Stratig. - April ''08'!C350^2+12.416*'Revised Stratig. - April ''08'!C350+2010.9</f>
        <v>7877.4525000000012</v>
      </c>
    </row>
    <row r="351" spans="20:22" x14ac:dyDescent="0.2">
      <c r="T351" s="2">
        <f xml:space="preserve"> 0.0162*'Revised Stratig. - April ''08'!C351^2 + 10.767*'Revised Stratig. - April ''08'!C351 + 2082.9</f>
        <v>7747.6811999999991</v>
      </c>
      <c r="U351" s="15">
        <f xml:space="preserve"> 0.0161*'Revised Stratig. - April ''08'!C351^2 + 10.848*'Revised Stratig. - April ''08'!C351 + 2073.1</f>
        <v>7753.9356000000007</v>
      </c>
      <c r="V351" s="2">
        <f>0.0133*'Revised Stratig. - April ''08'!C351^2+12.416*'Revised Stratig. - April ''08'!C351+2010.9</f>
        <v>7899.0587999999989</v>
      </c>
    </row>
    <row r="352" spans="20:22" x14ac:dyDescent="0.2">
      <c r="T352" s="2">
        <f xml:space="preserve"> 0.0162*'Revised Stratig. - April ''08'!C352^2 + 10.767*'Revised Stratig. - April ''08'!C352 + 2082.9</f>
        <v>7769.6747999999989</v>
      </c>
      <c r="U352" s="15">
        <f xml:space="preserve"> 0.0161*'Revised Stratig. - April ''08'!C352^2 + 10.848*'Revised Stratig. - April ''08'!C352 + 2073.1</f>
        <v>7775.9408999999996</v>
      </c>
      <c r="V352" s="2">
        <f>0.0133*'Revised Stratig. - April ''08'!C352^2+12.416*'Revised Stratig. - April ''08'!C352+2010.9</f>
        <v>7920.6916999999994</v>
      </c>
    </row>
    <row r="353" spans="20:22" x14ac:dyDescent="0.2">
      <c r="T353" s="2">
        <f xml:space="preserve"> 0.0162*'Revised Stratig. - April ''08'!C353^2 + 10.767*'Revised Stratig. - April ''08'!C353 + 2082.9</f>
        <v>7791.7007999999987</v>
      </c>
      <c r="U353" s="15">
        <f xml:space="preserve"> 0.0161*'Revised Stratig. - April ''08'!C353^2 + 10.848*'Revised Stratig. - April ''08'!C353 + 2073.1</f>
        <v>7797.9784</v>
      </c>
      <c r="V353" s="2">
        <f>0.0133*'Revised Stratig. - April ''08'!C353^2+12.416*'Revised Stratig. - April ''08'!C353+2010.9</f>
        <v>7942.3511999999992</v>
      </c>
    </row>
    <row r="354" spans="20:22" x14ac:dyDescent="0.2">
      <c r="T354" s="2">
        <f xml:space="preserve"> 0.0162*'Revised Stratig. - April ''08'!C354^2 + 10.767*'Revised Stratig. - April ''08'!C354 + 2082.9</f>
        <v>7813.7592000000004</v>
      </c>
      <c r="U354" s="15">
        <f xml:space="preserve"> 0.0161*'Revised Stratig. - April ''08'!C354^2 + 10.848*'Revised Stratig. - April ''08'!C354 + 2073.1</f>
        <v>7820.0481</v>
      </c>
      <c r="V354" s="2">
        <f>0.0133*'Revised Stratig. - April ''08'!C354^2+12.416*'Revised Stratig. - April ''08'!C354+2010.9</f>
        <v>7964.0373</v>
      </c>
    </row>
    <row r="355" spans="20:22" x14ac:dyDescent="0.2">
      <c r="T355" s="2">
        <f xml:space="preserve"> 0.0162*'Revised Stratig. - April ''08'!C355^2 + 10.767*'Revised Stratig. - April ''08'!C355 + 2082.9</f>
        <v>7835.85</v>
      </c>
      <c r="U355" s="15">
        <f xml:space="preserve"> 0.0161*'Revised Stratig. - April ''08'!C355^2 + 10.848*'Revised Stratig. - April ''08'!C355 + 2073.1</f>
        <v>7842.15</v>
      </c>
      <c r="V355" s="2">
        <f>0.0133*'Revised Stratig. - April ''08'!C355^2+12.416*'Revised Stratig. - April ''08'!C355+2010.9</f>
        <v>7985.75</v>
      </c>
    </row>
    <row r="356" spans="20:22" x14ac:dyDescent="0.2">
      <c r="T356" s="2">
        <f xml:space="preserve"> 0.0162*'Revised Stratig. - April ''08'!C356^2 + 10.767*'Revised Stratig. - April ''08'!C356 + 2082.9</f>
        <v>7857.9732000000004</v>
      </c>
      <c r="U356" s="15">
        <f xml:space="preserve"> 0.0161*'Revised Stratig. - April ''08'!C356^2 + 10.848*'Revised Stratig. - April ''08'!C356 + 2073.1</f>
        <v>7864.2841000000008</v>
      </c>
      <c r="V356" s="2">
        <f>0.0133*'Revised Stratig. - April ''08'!C356^2+12.416*'Revised Stratig. - April ''08'!C356+2010.9</f>
        <v>8007.4893000000011</v>
      </c>
    </row>
    <row r="357" spans="20:22" x14ac:dyDescent="0.2">
      <c r="T357" s="2">
        <f xml:space="preserve"> 0.0162*'Revised Stratig. - April ''08'!C357^2 + 10.767*'Revised Stratig. - April ''08'!C357 + 2082.9</f>
        <v>7880.1288000000004</v>
      </c>
      <c r="U357" s="15">
        <f xml:space="preserve"> 0.0161*'Revised Stratig. - April ''08'!C357^2 + 10.848*'Revised Stratig. - April ''08'!C357 + 2073.1</f>
        <v>7886.4503999999997</v>
      </c>
      <c r="V357" s="2">
        <f>0.0133*'Revised Stratig. - April ''08'!C357^2+12.416*'Revised Stratig. - April ''08'!C357+2010.9</f>
        <v>8029.2551999999996</v>
      </c>
    </row>
    <row r="358" spans="20:22" x14ac:dyDescent="0.2">
      <c r="T358" s="2">
        <f xml:space="preserve"> 0.0162*'Revised Stratig. - April ''08'!C358^2 + 10.767*'Revised Stratig. - April ''08'!C358 + 2082.9</f>
        <v>7902.3168000000005</v>
      </c>
      <c r="U358" s="15">
        <f xml:space="preserve"> 0.0161*'Revised Stratig. - April ''08'!C358^2 + 10.848*'Revised Stratig. - April ''08'!C358 + 2073.1</f>
        <v>7908.6489000000001</v>
      </c>
      <c r="V358" s="2">
        <f>0.0133*'Revised Stratig. - April ''08'!C358^2+12.416*'Revised Stratig. - April ''08'!C358+2010.9</f>
        <v>8051.0476999999992</v>
      </c>
    </row>
    <row r="359" spans="20:22" x14ac:dyDescent="0.2">
      <c r="T359" s="2">
        <f xml:space="preserve"> 0.0162*'Revised Stratig. - April ''08'!C359^2 + 10.767*'Revised Stratig. - April ''08'!C359 + 2082.9</f>
        <v>7924.5372000000007</v>
      </c>
      <c r="U359" s="15">
        <f xml:space="preserve"> 0.0161*'Revised Stratig. - April ''08'!C359^2 + 10.848*'Revised Stratig. - April ''08'!C359 + 2073.1</f>
        <v>7930.8796000000002</v>
      </c>
      <c r="V359" s="2">
        <f>0.0133*'Revised Stratig. - April ''08'!C359^2+12.416*'Revised Stratig. - April ''08'!C359+2010.9</f>
        <v>8072.8667999999998</v>
      </c>
    </row>
    <row r="360" spans="20:22" x14ac:dyDescent="0.2">
      <c r="T360" s="2">
        <f xml:space="preserve"> 0.0162*'Revised Stratig. - April ''08'!C360^2 + 10.767*'Revised Stratig. - April ''08'!C360 + 2082.9</f>
        <v>7946.7899999999991</v>
      </c>
      <c r="U360" s="15">
        <f xml:space="preserve"> 0.0161*'Revised Stratig. - April ''08'!C360^2 + 10.848*'Revised Stratig. - April ''08'!C360 + 2073.1</f>
        <v>7953.1424999999999</v>
      </c>
      <c r="V360" s="2">
        <f>0.0133*'Revised Stratig. - April ''08'!C360^2+12.416*'Revised Stratig. - April ''08'!C360+2010.9</f>
        <v>8094.7124999999996</v>
      </c>
    </row>
    <row r="361" spans="20:22" x14ac:dyDescent="0.2">
      <c r="T361" s="2">
        <f xml:space="preserve"> 0.0162*'Revised Stratig. - April ''08'!C361^2 + 10.767*'Revised Stratig. - April ''08'!C361 + 2082.9</f>
        <v>7969.0751999999993</v>
      </c>
      <c r="U361" s="15">
        <f xml:space="preserve"> 0.0161*'Revised Stratig. - April ''08'!C361^2 + 10.848*'Revised Stratig. - April ''08'!C361 + 2073.1</f>
        <v>7975.4376000000011</v>
      </c>
      <c r="V361" s="2">
        <f>0.0133*'Revised Stratig. - April ''08'!C361^2+12.416*'Revised Stratig. - April ''08'!C361+2010.9</f>
        <v>8116.5848000000005</v>
      </c>
    </row>
    <row r="362" spans="20:22" x14ac:dyDescent="0.2">
      <c r="T362" s="2">
        <f xml:space="preserve"> 0.0162*'Revised Stratig. - April ''08'!C362^2 + 10.767*'Revised Stratig. - April ''08'!C362 + 2082.9</f>
        <v>7991.3927999999996</v>
      </c>
      <c r="U362" s="15">
        <f xml:space="preserve"> 0.0161*'Revised Stratig. - April ''08'!C362^2 + 10.848*'Revised Stratig. - April ''08'!C362 + 2073.1</f>
        <v>7997.7649000000001</v>
      </c>
      <c r="V362" s="2">
        <f>0.0133*'Revised Stratig. - April ''08'!C362^2+12.416*'Revised Stratig. - April ''08'!C362+2010.9</f>
        <v>8138.4836999999989</v>
      </c>
    </row>
    <row r="363" spans="20:22" x14ac:dyDescent="0.2">
      <c r="T363" s="2">
        <f xml:space="preserve"> 0.0162*'Revised Stratig. - April ''08'!C363^2 + 10.767*'Revised Stratig. - April ''08'!C363 + 2082.9</f>
        <v>8013.7428</v>
      </c>
      <c r="U363" s="15">
        <f xml:space="preserve"> 0.0161*'Revised Stratig. - April ''08'!C363^2 + 10.848*'Revised Stratig. - April ''08'!C363 + 2073.1</f>
        <v>8020.1244000000006</v>
      </c>
      <c r="V363" s="2">
        <f>0.0133*'Revised Stratig. - April ''08'!C363^2+12.416*'Revised Stratig. - April ''08'!C363+2010.9</f>
        <v>8160.4092000000001</v>
      </c>
    </row>
    <row r="364" spans="20:22" x14ac:dyDescent="0.2">
      <c r="T364" s="2">
        <f xml:space="preserve"> 0.0162*'Revised Stratig. - April ''08'!C364^2 + 10.767*'Revised Stratig. - April ''08'!C364 + 2082.9</f>
        <v>8036.1251999999986</v>
      </c>
      <c r="U364" s="15">
        <f xml:space="preserve"> 0.0161*'Revised Stratig. - April ''08'!C364^2 + 10.848*'Revised Stratig. - April ''08'!C364 + 2073.1</f>
        <v>8042.5161000000007</v>
      </c>
      <c r="V364" s="2">
        <f>0.0133*'Revised Stratig. - April ''08'!C364^2+12.416*'Revised Stratig. - April ''08'!C364+2010.9</f>
        <v>8182.3613000000005</v>
      </c>
    </row>
    <row r="365" spans="20:22" x14ac:dyDescent="0.2">
      <c r="T365" s="2">
        <f xml:space="preserve"> 0.0162*'Revised Stratig. - April ''08'!C365^2 + 10.767*'Revised Stratig. - April ''08'!C365 + 2082.9</f>
        <v>8058.5399999999991</v>
      </c>
      <c r="U365" s="15">
        <f xml:space="preserve"> 0.0161*'Revised Stratig. - April ''08'!C365^2 + 10.848*'Revised Stratig. - April ''08'!C365 + 2073.1</f>
        <v>8064.9400000000005</v>
      </c>
      <c r="V365" s="2">
        <f>0.0133*'Revised Stratig. - April ''08'!C365^2+12.416*'Revised Stratig. - April ''08'!C365+2010.9</f>
        <v>8204.34</v>
      </c>
    </row>
    <row r="366" spans="20:22" x14ac:dyDescent="0.2">
      <c r="T366" s="2">
        <f xml:space="preserve"> 0.0162*'Revised Stratig. - April ''08'!C366^2 + 10.767*'Revised Stratig. - April ''08'!C366 + 2082.9</f>
        <v>8080.9871999999996</v>
      </c>
      <c r="U366" s="15">
        <f xml:space="preserve"> 0.0161*'Revised Stratig. - April ''08'!C366^2 + 10.848*'Revised Stratig. - April ''08'!C366 + 2073.1</f>
        <v>8087.3960999999999</v>
      </c>
      <c r="V366" s="2">
        <f>0.0133*'Revised Stratig. - April ''08'!C366^2+12.416*'Revised Stratig. - April ''08'!C366+2010.9</f>
        <v>8226.3453000000009</v>
      </c>
    </row>
    <row r="367" spans="20:22" x14ac:dyDescent="0.2">
      <c r="T367" s="2">
        <f xml:space="preserve"> 0.0162*'Revised Stratig. - April ''08'!C367^2 + 10.767*'Revised Stratig. - April ''08'!C367 + 2082.9</f>
        <v>8103.4668000000001</v>
      </c>
      <c r="U367" s="15">
        <f xml:space="preserve"> 0.0161*'Revised Stratig. - April ''08'!C367^2 + 10.848*'Revised Stratig. - April ''08'!C367 + 2073.1</f>
        <v>8109.8844000000008</v>
      </c>
      <c r="V367" s="2">
        <f>0.0133*'Revised Stratig. - April ''08'!C367^2+12.416*'Revised Stratig. - April ''08'!C367+2010.9</f>
        <v>8248.3772000000008</v>
      </c>
    </row>
    <row r="368" spans="20:22" x14ac:dyDescent="0.2">
      <c r="T368" s="2">
        <f xml:space="preserve"> 0.0162*'Revised Stratig. - April ''08'!C368^2 + 10.767*'Revised Stratig. - April ''08'!C368 + 2082.9</f>
        <v>8125.978799999999</v>
      </c>
      <c r="U368" s="15">
        <f xml:space="preserve"> 0.0161*'Revised Stratig. - April ''08'!C368^2 + 10.848*'Revised Stratig. - April ''08'!C368 + 2073.1</f>
        <v>8132.4048999999995</v>
      </c>
      <c r="V368" s="2">
        <f>0.0133*'Revised Stratig. - April ''08'!C368^2+12.416*'Revised Stratig. - April ''08'!C368+2010.9</f>
        <v>8270.4357</v>
      </c>
    </row>
    <row r="369" spans="20:22" x14ac:dyDescent="0.2">
      <c r="T369" s="2">
        <f xml:space="preserve"> 0.0162*'Revised Stratig. - April ''08'!C369^2 + 10.767*'Revised Stratig. - April ''08'!C369 + 2082.9</f>
        <v>8148.5231999999996</v>
      </c>
      <c r="U369" s="15">
        <f xml:space="preserve"> 0.0161*'Revised Stratig. - April ''08'!C369^2 + 10.848*'Revised Stratig. - April ''08'!C369 + 2073.1</f>
        <v>8154.9575999999997</v>
      </c>
      <c r="V369" s="2">
        <f>0.0133*'Revised Stratig. - April ''08'!C369^2+12.416*'Revised Stratig. - April ''08'!C369+2010.9</f>
        <v>8292.5208000000002</v>
      </c>
    </row>
    <row r="370" spans="20:22" x14ac:dyDescent="0.2">
      <c r="T370" s="2">
        <f xml:space="preserve"> 0.0162*'Revised Stratig. - April ''08'!C370^2 + 10.767*'Revised Stratig. - April ''08'!C370 + 2082.9</f>
        <v>8171.1</v>
      </c>
      <c r="U370" s="15">
        <f xml:space="preserve"> 0.0161*'Revised Stratig. - April ''08'!C370^2 + 10.848*'Revised Stratig. - April ''08'!C370 + 2073.1</f>
        <v>8177.5425000000014</v>
      </c>
      <c r="V370" s="2">
        <f>0.0133*'Revised Stratig. - April ''08'!C370^2+12.416*'Revised Stratig. - April ''08'!C370+2010.9</f>
        <v>8314.6324999999997</v>
      </c>
    </row>
    <row r="371" spans="20:22" x14ac:dyDescent="0.2">
      <c r="T371" s="2">
        <f xml:space="preserve"> 0.0162*'Revised Stratig. - April ''08'!C371^2 + 10.767*'Revised Stratig. - April ''08'!C371 + 2082.9</f>
        <v>8193.7091999999993</v>
      </c>
      <c r="U371" s="15">
        <f xml:space="preserve"> 0.0161*'Revised Stratig. - April ''08'!C371^2 + 10.848*'Revised Stratig. - April ''08'!C371 + 2073.1</f>
        <v>8200.1596000000009</v>
      </c>
      <c r="V371" s="2">
        <f>0.0133*'Revised Stratig. - April ''08'!C371^2+12.416*'Revised Stratig. - April ''08'!C371+2010.9</f>
        <v>8336.7708000000002</v>
      </c>
    </row>
    <row r="372" spans="20:22" x14ac:dyDescent="0.2">
      <c r="T372" s="2">
        <f xml:space="preserve"> 0.0162*'Revised Stratig. - April ''08'!C372^2 + 10.767*'Revised Stratig. - April ''08'!C372 + 2082.9</f>
        <v>8216.3508000000002</v>
      </c>
      <c r="U372" s="15">
        <f xml:space="preserve"> 0.0161*'Revised Stratig. - April ''08'!C372^2 + 10.848*'Revised Stratig. - April ''08'!C372 + 2073.1</f>
        <v>8222.8089</v>
      </c>
      <c r="V372" s="2">
        <f>0.0133*'Revised Stratig. - April ''08'!C372^2+12.416*'Revised Stratig. - April ''08'!C372+2010.9</f>
        <v>8358.9357</v>
      </c>
    </row>
    <row r="373" spans="20:22" x14ac:dyDescent="0.2">
      <c r="T373" s="2">
        <f xml:space="preserve"> 0.0162*'Revised Stratig. - April ''08'!C373^2 + 10.767*'Revised Stratig. - April ''08'!C373 + 2082.9</f>
        <v>8239.0247999999992</v>
      </c>
      <c r="U373" s="15">
        <f xml:space="preserve"> 0.0161*'Revised Stratig. - April ''08'!C373^2 + 10.848*'Revised Stratig. - April ''08'!C373 + 2073.1</f>
        <v>8245.4904000000006</v>
      </c>
      <c r="V373" s="2">
        <f>0.0133*'Revised Stratig. - April ''08'!C373^2+12.416*'Revised Stratig. - April ''08'!C373+2010.9</f>
        <v>8381.127199999999</v>
      </c>
    </row>
    <row r="374" spans="20:22" x14ac:dyDescent="0.2">
      <c r="T374" s="2">
        <f xml:space="preserve"> 0.0162*'Revised Stratig. - April ''08'!C374^2 + 10.767*'Revised Stratig. - April ''08'!C374 + 2082.9</f>
        <v>8261.7312000000002</v>
      </c>
      <c r="U374" s="15">
        <f xml:space="preserve"> 0.0161*'Revised Stratig. - April ''08'!C374^2 + 10.848*'Revised Stratig. - April ''08'!C374 + 2073.1</f>
        <v>8268.2041000000008</v>
      </c>
      <c r="V374" s="2">
        <f>0.0133*'Revised Stratig. - April ''08'!C374^2+12.416*'Revised Stratig. - April ''08'!C374+2010.9</f>
        <v>8403.345299999999</v>
      </c>
    </row>
    <row r="375" spans="20:22" x14ac:dyDescent="0.2">
      <c r="T375" s="2">
        <f xml:space="preserve"> 0.0162*'Revised Stratig. - April ''08'!C375^2 + 10.767*'Revised Stratig. - April ''08'!C375 + 2082.9</f>
        <v>8284.4699999999993</v>
      </c>
      <c r="U375" s="15">
        <f xml:space="preserve"> 0.0161*'Revised Stratig. - April ''08'!C375^2 + 10.848*'Revised Stratig. - April ''08'!C375 + 2073.1</f>
        <v>8290.9500000000007</v>
      </c>
      <c r="V375" s="2">
        <f>0.0133*'Revised Stratig. - April ''08'!C375^2+12.416*'Revised Stratig. - April ''08'!C375+2010.9</f>
        <v>8425.59</v>
      </c>
    </row>
    <row r="376" spans="20:22" x14ac:dyDescent="0.2">
      <c r="T376" s="2">
        <f xml:space="preserve"> 0.0162*'Revised Stratig. - April ''08'!C376^2 + 10.767*'Revised Stratig. - April ''08'!C376 + 2082.9</f>
        <v>8307.2412000000004</v>
      </c>
      <c r="U376" s="15">
        <f xml:space="preserve"> 0.0161*'Revised Stratig. - April ''08'!C376^2 + 10.848*'Revised Stratig. - April ''08'!C376 + 2073.1</f>
        <v>8313.7281000000003</v>
      </c>
      <c r="V376" s="2">
        <f>0.0133*'Revised Stratig. - April ''08'!C376^2+12.416*'Revised Stratig. - April ''08'!C376+2010.9</f>
        <v>8447.8613000000005</v>
      </c>
    </row>
    <row r="377" spans="20:22" x14ac:dyDescent="0.2">
      <c r="T377" s="2">
        <f xml:space="preserve"> 0.0162*'Revised Stratig. - April ''08'!C377^2 + 10.767*'Revised Stratig. - April ''08'!C377 + 2082.9</f>
        <v>8330.0447999999997</v>
      </c>
      <c r="U377" s="15">
        <f xml:space="preserve"> 0.0161*'Revised Stratig. - April ''08'!C377^2 + 10.848*'Revised Stratig. - April ''08'!C377 + 2073.1</f>
        <v>8336.5383999999995</v>
      </c>
      <c r="V377" s="2">
        <f>0.0133*'Revised Stratig. - April ''08'!C377^2+12.416*'Revised Stratig. - April ''08'!C377+2010.9</f>
        <v>8470.1592000000001</v>
      </c>
    </row>
    <row r="378" spans="20:22" x14ac:dyDescent="0.2">
      <c r="T378" s="2">
        <f xml:space="preserve"> 0.0162*'Revised Stratig. - April ''08'!C378^2 + 10.767*'Revised Stratig. - April ''08'!C378 + 2082.9</f>
        <v>8352.880799999999</v>
      </c>
      <c r="U378" s="15">
        <f xml:space="preserve"> 0.0161*'Revised Stratig. - April ''08'!C378^2 + 10.848*'Revised Stratig. - April ''08'!C378 + 2073.1</f>
        <v>8359.3809000000001</v>
      </c>
      <c r="V378" s="2">
        <f>0.0133*'Revised Stratig. - April ''08'!C378^2+12.416*'Revised Stratig. - April ''08'!C378+2010.9</f>
        <v>8492.4837000000007</v>
      </c>
    </row>
    <row r="379" spans="20:22" x14ac:dyDescent="0.2">
      <c r="T379" s="2">
        <f xml:space="preserve"> 0.0162*'Revised Stratig. - April ''08'!C379^2 + 10.767*'Revised Stratig. - April ''08'!C379 + 2082.9</f>
        <v>8375.7492000000002</v>
      </c>
      <c r="U379" s="15">
        <f xml:space="preserve"> 0.0161*'Revised Stratig. - April ''08'!C379^2 + 10.848*'Revised Stratig. - April ''08'!C379 + 2073.1</f>
        <v>8382.2556000000004</v>
      </c>
      <c r="V379" s="2">
        <f>0.0133*'Revised Stratig. - April ''08'!C379^2+12.416*'Revised Stratig. - April ''08'!C379+2010.9</f>
        <v>8514.8348000000005</v>
      </c>
    </row>
    <row r="380" spans="20:22" x14ac:dyDescent="0.2">
      <c r="T380" s="2">
        <f xml:space="preserve"> 0.0162*'Revised Stratig. - April ''08'!C380^2 + 10.767*'Revised Stratig. - April ''08'!C380 + 2082.9</f>
        <v>8398.65</v>
      </c>
      <c r="U380" s="15">
        <f xml:space="preserve"> 0.0161*'Revised Stratig. - April ''08'!C380^2 + 10.848*'Revised Stratig. - April ''08'!C380 + 2073.1</f>
        <v>8405.1625000000004</v>
      </c>
      <c r="V380" s="2">
        <f>0.0133*'Revised Stratig. - April ''08'!C380^2+12.416*'Revised Stratig. - April ''08'!C380+2010.9</f>
        <v>8537.2124999999996</v>
      </c>
    </row>
    <row r="381" spans="20:22" x14ac:dyDescent="0.2">
      <c r="T381" s="2">
        <f xml:space="preserve"> 0.0162*'Revised Stratig. - April ''08'!C381^2 + 10.767*'Revised Stratig. - April ''08'!C381 + 2082.9</f>
        <v>8421.5831999999991</v>
      </c>
      <c r="U381" s="15">
        <f xml:space="preserve"> 0.0161*'Revised Stratig. - April ''08'!C381^2 + 10.848*'Revised Stratig. - April ''08'!C381 + 2073.1</f>
        <v>8428.1016</v>
      </c>
      <c r="V381" s="2">
        <f>0.0133*'Revised Stratig. - April ''08'!C381^2+12.416*'Revised Stratig. - April ''08'!C381+2010.9</f>
        <v>8559.6167999999998</v>
      </c>
    </row>
    <row r="382" spans="20:22" x14ac:dyDescent="0.2">
      <c r="T382" s="2">
        <f xml:space="preserve"> 0.0162*'Revised Stratig. - April ''08'!C382^2 + 10.767*'Revised Stratig. - April ''08'!C382 + 2082.9</f>
        <v>8444.5487999999987</v>
      </c>
      <c r="U382" s="15">
        <f xml:space="preserve"> 0.0161*'Revised Stratig. - April ''08'!C382^2 + 10.848*'Revised Stratig. - April ''08'!C382 + 2073.1</f>
        <v>8451.072900000001</v>
      </c>
      <c r="V382" s="2">
        <f>0.0133*'Revised Stratig. - April ''08'!C382^2+12.416*'Revised Stratig. - April ''08'!C382+2010.9</f>
        <v>8582.047700000001</v>
      </c>
    </row>
    <row r="383" spans="20:22" x14ac:dyDescent="0.2">
      <c r="T383" s="2">
        <f xml:space="preserve"> 0.0162*'Revised Stratig. - April ''08'!C383^2 + 10.767*'Revised Stratig. - April ''08'!C383 + 2082.9</f>
        <v>8467.5468000000001</v>
      </c>
      <c r="U383" s="15">
        <f xml:space="preserve"> 0.0161*'Revised Stratig. - April ''08'!C383^2 + 10.848*'Revised Stratig. - April ''08'!C383 + 2073.1</f>
        <v>8474.0763999999999</v>
      </c>
      <c r="V383" s="2">
        <f>0.0133*'Revised Stratig. - April ''08'!C383^2+12.416*'Revised Stratig. - April ''08'!C383+2010.9</f>
        <v>8604.5051999999996</v>
      </c>
    </row>
    <row r="384" spans="20:22" x14ac:dyDescent="0.2">
      <c r="T384" s="2">
        <f xml:space="preserve"> 0.0162*'Revised Stratig. - April ''08'!C384^2 + 10.767*'Revised Stratig. - April ''08'!C384 + 2082.9</f>
        <v>8490.5771999999997</v>
      </c>
      <c r="U384" s="15">
        <f xml:space="preserve"> 0.0161*'Revised Stratig. - April ''08'!C384^2 + 10.848*'Revised Stratig. - April ''08'!C384 + 2073.1</f>
        <v>8497.1121000000003</v>
      </c>
      <c r="V384" s="2">
        <f>0.0133*'Revised Stratig. - April ''08'!C384^2+12.416*'Revised Stratig. - April ''08'!C384+2010.9</f>
        <v>8626.9892999999993</v>
      </c>
    </row>
    <row r="385" spans="20:22" x14ac:dyDescent="0.2">
      <c r="T385" s="2">
        <f xml:space="preserve"> 0.0162*'Revised Stratig. - April ''08'!C385^2 + 10.767*'Revised Stratig. - April ''08'!C385 + 2082.9</f>
        <v>8513.64</v>
      </c>
      <c r="U385" s="15">
        <f xml:space="preserve"> 0.0161*'Revised Stratig. - April ''08'!C385^2 + 10.848*'Revised Stratig. - April ''08'!C385 + 2073.1</f>
        <v>8520.18</v>
      </c>
      <c r="V385" s="2">
        <f>0.0133*'Revised Stratig. - April ''08'!C385^2+12.416*'Revised Stratig. - April ''08'!C385+2010.9</f>
        <v>8649.5</v>
      </c>
    </row>
    <row r="386" spans="20:22" x14ac:dyDescent="0.2">
      <c r="T386" s="2">
        <f xml:space="preserve"> 0.0162*'Revised Stratig. - April ''08'!C386^2 + 10.767*'Revised Stratig. - April ''08'!C386 + 2082.9</f>
        <v>8536.7351999999992</v>
      </c>
      <c r="U386" s="15">
        <f xml:space="preserve"> 0.0161*'Revised Stratig. - April ''08'!C386^2 + 10.848*'Revised Stratig. - April ''08'!C386 + 2073.1</f>
        <v>8543.2800999999999</v>
      </c>
      <c r="V386" s="2">
        <f>0.0133*'Revised Stratig. - April ''08'!C386^2+12.416*'Revised Stratig. - April ''08'!C386+2010.9</f>
        <v>8672.0373</v>
      </c>
    </row>
    <row r="387" spans="20:22" x14ac:dyDescent="0.2">
      <c r="T387" s="2">
        <f xml:space="preserve"> 0.0162*'Revised Stratig. - April ''08'!C387^2 + 10.767*'Revised Stratig. - April ''08'!C387 + 2082.9</f>
        <v>8559.862799999999</v>
      </c>
      <c r="U387" s="15">
        <f xml:space="preserve"> 0.0161*'Revised Stratig. - April ''08'!C387^2 + 10.848*'Revised Stratig. - April ''08'!C387 + 2073.1</f>
        <v>8566.4124000000011</v>
      </c>
      <c r="V387" s="2">
        <f>0.0133*'Revised Stratig. - April ''08'!C387^2+12.416*'Revised Stratig. - April ''08'!C387+2010.9</f>
        <v>8694.601200000001</v>
      </c>
    </row>
    <row r="388" spans="20:22" x14ac:dyDescent="0.2">
      <c r="T388" s="2">
        <f xml:space="preserve"> 0.0162*'Revised Stratig. - April ''08'!C388^2 + 10.767*'Revised Stratig. - April ''08'!C388 + 2082.9</f>
        <v>8583.0227999999988</v>
      </c>
      <c r="U388" s="15">
        <f xml:space="preserve"> 0.0161*'Revised Stratig. - April ''08'!C388^2 + 10.848*'Revised Stratig. - April ''08'!C388 + 2073.1</f>
        <v>8589.5769</v>
      </c>
      <c r="V388" s="2">
        <f>0.0133*'Revised Stratig. - April ''08'!C388^2+12.416*'Revised Stratig. - April ''08'!C388+2010.9</f>
        <v>8717.1916999999994</v>
      </c>
    </row>
    <row r="389" spans="20:22" x14ac:dyDescent="0.2">
      <c r="T389" s="2">
        <f xml:space="preserve"> 0.0162*'Revised Stratig. - April ''08'!C389^2 + 10.767*'Revised Stratig. - April ''08'!C389 + 2082.9</f>
        <v>8606.2152000000006</v>
      </c>
      <c r="U389" s="15">
        <f xml:space="preserve"> 0.0161*'Revised Stratig. - April ''08'!C389^2 + 10.848*'Revised Stratig. - April ''08'!C389 + 2073.1</f>
        <v>8612.7736000000004</v>
      </c>
      <c r="V389" s="2">
        <f>0.0133*'Revised Stratig. - April ''08'!C389^2+12.416*'Revised Stratig. - April ''08'!C389+2010.9</f>
        <v>8739.8088000000007</v>
      </c>
    </row>
    <row r="390" spans="20:22" x14ac:dyDescent="0.2">
      <c r="T390" s="2">
        <f xml:space="preserve"> 0.0162*'Revised Stratig. - April ''08'!C390^2 + 10.767*'Revised Stratig. - April ''08'!C390 + 2082.9</f>
        <v>8629.44</v>
      </c>
      <c r="U390" s="15">
        <f xml:space="preserve"> 0.0161*'Revised Stratig. - April ''08'!C390^2 + 10.848*'Revised Stratig. - April ''08'!C390 + 2073.1</f>
        <v>8636.0025000000005</v>
      </c>
      <c r="V390" s="2">
        <f>0.0133*'Revised Stratig. - April ''08'!C390^2+12.416*'Revised Stratig. - April ''08'!C390+2010.9</f>
        <v>8762.4524999999994</v>
      </c>
    </row>
    <row r="391" spans="20:22" x14ac:dyDescent="0.2">
      <c r="T391" s="2"/>
      <c r="U391" s="15"/>
      <c r="V391" s="2">
        <f>0.0133*'Revised Stratig. - April ''08'!C391^2+12.416*'Revised Stratig. - April ''08'!C391+2010.9</f>
        <v>2010.9</v>
      </c>
    </row>
    <row r="392" spans="20:22" x14ac:dyDescent="0.2">
      <c r="V392" s="2">
        <f>0.0133*'Revised Stratig. - April ''08'!C392^2+12.416*'Revised Stratig. - April ''08'!C392+2010.9</f>
        <v>2010.9</v>
      </c>
    </row>
    <row r="393" spans="20:22" x14ac:dyDescent="0.2">
      <c r="T393" s="2"/>
      <c r="U393" s="15"/>
      <c r="V393" s="2">
        <f>0.0133*'Revised Stratig. - April ''08'!C393^2+12.416*'Revised Stratig. - April ''08'!C393+2010.9</f>
        <v>2010.9</v>
      </c>
    </row>
    <row r="394" spans="20:22" x14ac:dyDescent="0.2">
      <c r="T394" s="2"/>
      <c r="U394" s="15"/>
      <c r="V394" s="2">
        <f>0.0133*'Revised Stratig. - April ''08'!C394^2+12.416*'Revised Stratig. - April ''08'!C394+2010.9</f>
        <v>2010.9</v>
      </c>
    </row>
    <row r="395" spans="20:22" x14ac:dyDescent="0.2">
      <c r="T395" s="2"/>
      <c r="U395" s="15"/>
      <c r="V395" s="2">
        <f>0.0133*'Revised Stratig. - April ''08'!C395^2+12.416*'Revised Stratig. - April ''08'!C395+2010.9</f>
        <v>2010.9</v>
      </c>
    </row>
    <row r="396" spans="20:22" x14ac:dyDescent="0.2">
      <c r="T396" s="2"/>
      <c r="U396" s="15"/>
      <c r="V396" s="2">
        <f>0.0133*'Revised Stratig. - April ''08'!C396^2+12.416*'Revised Stratig. - April ''08'!C396+2010.9</f>
        <v>2010.9</v>
      </c>
    </row>
    <row r="397" spans="20:22" x14ac:dyDescent="0.2">
      <c r="T397" s="2"/>
      <c r="U397" s="2"/>
      <c r="V397" s="2">
        <f>0.0133*'Revised Stratig. - April ''08'!C397^2+12.416*'Revised Stratig. - April ''08'!C397+2010.9</f>
        <v>2010.9</v>
      </c>
    </row>
    <row r="398" spans="20:22" x14ac:dyDescent="0.2">
      <c r="V398" s="2">
        <f>0.0133*'Revised Stratig. - April ''08'!C398^2+12.416*'Revised Stratig. - April ''08'!C398+2010.9</f>
        <v>2010.9</v>
      </c>
    </row>
    <row r="399" spans="20:22" x14ac:dyDescent="0.2">
      <c r="V399" s="2">
        <f>0.0133*'Revised Stratig. - April ''08'!C399^2+12.416*'Revised Stratig. - April ''08'!C399+2010.9</f>
        <v>2010.9</v>
      </c>
    </row>
    <row r="400" spans="20:22" x14ac:dyDescent="0.2">
      <c r="V400" s="2">
        <f>0.0133*'Revised Stratig. - April ''08'!C400^2+12.416*'Revised Stratig. - April ''08'!C400+2010.9</f>
        <v>2010.9</v>
      </c>
    </row>
  </sheetData>
  <mergeCells count="3">
    <mergeCell ref="A45:F46"/>
    <mergeCell ref="A73:C73"/>
    <mergeCell ref="A80:C80"/>
  </mergeCells>
  <phoneticPr fontId="2" type="noConversion"/>
  <pageMargins left="0.75" right="0.75" top="1" bottom="1" header="0.5" footer="0.5"/>
  <pageSetup orientation="portrait" horizontalDpi="1200" verticalDpi="12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1032206"/>
  <sheetViews>
    <sheetView workbookViewId="0">
      <pane ySplit="1185" topLeftCell="A60" activePane="bottomLeft"/>
      <selection activeCell="C2547" sqref="C2547"/>
      <selection pane="bottomLeft" activeCell="A3" sqref="A3:A81"/>
    </sheetView>
  </sheetViews>
  <sheetFormatPr defaultRowHeight="12.75" x14ac:dyDescent="0.2"/>
  <sheetData>
    <row r="1" spans="1:45" x14ac:dyDescent="0.2">
      <c r="A1" s="30"/>
      <c r="B1" s="30" t="s">
        <v>345</v>
      </c>
      <c r="C1" s="61" t="s">
        <v>2</v>
      </c>
      <c r="D1" s="30">
        <v>4</v>
      </c>
      <c r="E1" s="30">
        <v>9</v>
      </c>
      <c r="F1" s="30">
        <v>14</v>
      </c>
      <c r="G1" s="30">
        <v>19</v>
      </c>
      <c r="H1" s="30">
        <v>24</v>
      </c>
      <c r="I1" s="30">
        <v>29</v>
      </c>
      <c r="J1" s="30">
        <v>34</v>
      </c>
      <c r="K1" s="30">
        <v>39</v>
      </c>
      <c r="L1" s="30">
        <v>44</v>
      </c>
      <c r="M1" s="30">
        <v>49</v>
      </c>
      <c r="N1" s="30">
        <v>54</v>
      </c>
      <c r="O1" s="30">
        <v>59</v>
      </c>
      <c r="P1" s="61" t="s">
        <v>4</v>
      </c>
      <c r="Q1" s="30">
        <v>55</v>
      </c>
      <c r="R1" s="30">
        <v>63</v>
      </c>
      <c r="S1" s="30">
        <v>68</v>
      </c>
      <c r="T1" s="30">
        <v>73</v>
      </c>
      <c r="U1" s="30">
        <v>78</v>
      </c>
      <c r="V1" s="30">
        <v>83</v>
      </c>
      <c r="W1" s="30">
        <v>88</v>
      </c>
      <c r="X1" s="30">
        <v>93</v>
      </c>
      <c r="Y1" s="30">
        <v>98</v>
      </c>
      <c r="Z1" s="30">
        <v>103</v>
      </c>
      <c r="AA1" s="30">
        <v>108</v>
      </c>
      <c r="AB1" s="30">
        <v>113</v>
      </c>
      <c r="AC1" s="30">
        <v>118</v>
      </c>
      <c r="AD1" s="30">
        <v>123</v>
      </c>
      <c r="AE1" s="30">
        <v>128</v>
      </c>
      <c r="AF1" s="30">
        <v>133</v>
      </c>
      <c r="AG1" s="30">
        <v>138</v>
      </c>
      <c r="AH1" s="30">
        <v>143</v>
      </c>
      <c r="AI1" s="30">
        <v>147</v>
      </c>
      <c r="AJ1" s="30">
        <v>153</v>
      </c>
      <c r="AK1" s="61" t="s">
        <v>5</v>
      </c>
      <c r="AL1" s="30">
        <v>86</v>
      </c>
      <c r="AM1" s="30">
        <v>91</v>
      </c>
      <c r="AN1" s="30">
        <v>159</v>
      </c>
      <c r="AO1" s="30">
        <v>164</v>
      </c>
      <c r="AP1" s="30">
        <v>169</v>
      </c>
      <c r="AQ1" s="30">
        <v>173</v>
      </c>
      <c r="AR1" s="30">
        <v>179.5</v>
      </c>
      <c r="AS1" s="30">
        <v>184.5</v>
      </c>
    </row>
    <row r="2" spans="1:45" x14ac:dyDescent="0.2">
      <c r="A2" s="30"/>
      <c r="B2" s="30"/>
      <c r="C2" s="30"/>
      <c r="D2" s="3">
        <v>4</v>
      </c>
      <c r="E2" s="3">
        <v>9</v>
      </c>
      <c r="F2" s="3">
        <v>14</v>
      </c>
      <c r="G2" s="30">
        <v>19</v>
      </c>
      <c r="H2" s="30">
        <v>24</v>
      </c>
      <c r="I2" s="30">
        <v>29</v>
      </c>
      <c r="J2" s="30">
        <v>34</v>
      </c>
      <c r="K2" s="30">
        <v>39</v>
      </c>
      <c r="L2" s="30">
        <v>44</v>
      </c>
      <c r="M2" s="30">
        <v>49</v>
      </c>
      <c r="N2" s="30">
        <v>54</v>
      </c>
      <c r="O2" s="30">
        <v>59</v>
      </c>
      <c r="P2" s="30"/>
      <c r="Q2" s="30" t="s">
        <v>108</v>
      </c>
      <c r="R2" s="30">
        <v>15</v>
      </c>
      <c r="S2" s="30">
        <v>20</v>
      </c>
      <c r="T2" s="30">
        <v>25</v>
      </c>
      <c r="U2" s="30">
        <v>30</v>
      </c>
      <c r="V2" s="30">
        <v>35</v>
      </c>
      <c r="W2" s="30">
        <v>40</v>
      </c>
      <c r="X2" s="30">
        <v>45</v>
      </c>
      <c r="Y2" s="30">
        <v>50</v>
      </c>
      <c r="Z2" s="30">
        <v>55</v>
      </c>
      <c r="AA2" s="30">
        <v>60</v>
      </c>
      <c r="AB2" s="30">
        <v>65</v>
      </c>
      <c r="AC2" s="30">
        <v>70</v>
      </c>
      <c r="AD2" s="30">
        <v>75</v>
      </c>
      <c r="AE2" s="30">
        <v>80</v>
      </c>
      <c r="AF2" s="30">
        <v>85</v>
      </c>
      <c r="AG2" s="30">
        <v>90</v>
      </c>
      <c r="AH2" s="30">
        <v>95</v>
      </c>
      <c r="AI2" s="30">
        <v>99</v>
      </c>
      <c r="AJ2" s="30">
        <v>105</v>
      </c>
      <c r="AK2" s="30"/>
      <c r="AL2" s="30" t="s">
        <v>109</v>
      </c>
      <c r="AM2" s="30" t="s">
        <v>110</v>
      </c>
      <c r="AN2" s="30" t="s">
        <v>111</v>
      </c>
      <c r="AO2" s="30" t="s">
        <v>112</v>
      </c>
      <c r="AP2" s="30" t="s">
        <v>113</v>
      </c>
      <c r="AQ2" s="30" t="s">
        <v>114</v>
      </c>
      <c r="AR2" s="30" t="s">
        <v>115</v>
      </c>
      <c r="AS2">
        <v>105</v>
      </c>
    </row>
    <row r="3" spans="1:45" x14ac:dyDescent="0.2">
      <c r="A3" s="44" t="s">
        <v>451</v>
      </c>
      <c r="B3" s="71"/>
      <c r="C3" s="71" t="s">
        <v>381</v>
      </c>
      <c r="D3" s="37">
        <v>-16.736000000000004</v>
      </c>
      <c r="E3" s="37">
        <v>30.893999999999991</v>
      </c>
      <c r="F3" s="37">
        <v>78.524000000000001</v>
      </c>
      <c r="G3" s="37">
        <v>126.154</v>
      </c>
      <c r="H3" s="37">
        <v>173.78399999999999</v>
      </c>
      <c r="I3" s="37">
        <v>221.41400000000002</v>
      </c>
      <c r="J3" s="37">
        <v>269.04399999999998</v>
      </c>
      <c r="K3" s="71">
        <v>316.67399999999998</v>
      </c>
      <c r="L3" s="71">
        <v>364.30399999999997</v>
      </c>
      <c r="M3" s="71">
        <v>411.93399999999997</v>
      </c>
      <c r="N3" s="71">
        <v>459.56399999999996</v>
      </c>
      <c r="O3" s="71">
        <v>507.19399999999996</v>
      </c>
      <c r="P3" s="71"/>
      <c r="Q3" s="71">
        <v>472</v>
      </c>
      <c r="R3" s="71">
        <v>545.39890000000014</v>
      </c>
      <c r="S3" s="71">
        <v>618.79780000000039</v>
      </c>
      <c r="T3" s="71">
        <v>692.19670000000065</v>
      </c>
      <c r="U3" s="71">
        <v>765.5956000000009</v>
      </c>
      <c r="V3" s="71">
        <v>838.99450000000115</v>
      </c>
      <c r="W3" s="71">
        <v>912.39340000000141</v>
      </c>
      <c r="X3" s="71">
        <v>985.79230000000166</v>
      </c>
      <c r="Y3" s="71">
        <v>1059.1912000000016</v>
      </c>
      <c r="Z3" s="71">
        <v>1132.5901000000013</v>
      </c>
      <c r="AA3" s="71">
        <v>1205.9890000000009</v>
      </c>
      <c r="AB3" s="71">
        <v>1279.3879000000006</v>
      </c>
      <c r="AC3" s="71">
        <v>1352.7868000000003</v>
      </c>
      <c r="AD3" s="71">
        <v>1426.1857</v>
      </c>
      <c r="AE3" s="71">
        <v>1499.5845999999997</v>
      </c>
      <c r="AF3" s="71">
        <v>1572.9834999999994</v>
      </c>
      <c r="AG3" s="71">
        <v>1646.3823999999991</v>
      </c>
      <c r="AH3" s="71">
        <v>1719.7812999999987</v>
      </c>
      <c r="AI3" s="71">
        <v>1778.5004199999985</v>
      </c>
      <c r="AJ3" s="71">
        <v>1866.5790999999981</v>
      </c>
      <c r="AK3" s="71"/>
      <c r="AL3" s="71">
        <v>879.5</v>
      </c>
      <c r="AM3" s="71">
        <v>947.77499999999998</v>
      </c>
      <c r="AN3" s="71">
        <v>1970.8975900000021</v>
      </c>
      <c r="AO3" s="71">
        <v>2039.423</v>
      </c>
      <c r="AP3" s="71">
        <v>2107.9488900000015</v>
      </c>
      <c r="AQ3" s="71">
        <v>2040.175</v>
      </c>
      <c r="AR3" s="71">
        <v>2245</v>
      </c>
      <c r="AS3" s="71">
        <v>2313</v>
      </c>
    </row>
    <row r="4" spans="1:45" x14ac:dyDescent="0.2">
      <c r="A4" s="78" t="s">
        <v>28</v>
      </c>
      <c r="B4" s="77"/>
      <c r="C4" s="77"/>
      <c r="D4" s="77">
        <v>0</v>
      </c>
      <c r="E4" s="77">
        <v>0</v>
      </c>
      <c r="F4" s="77">
        <v>0</v>
      </c>
      <c r="G4" s="77">
        <v>0</v>
      </c>
      <c r="H4" s="77">
        <v>0</v>
      </c>
      <c r="I4" s="77">
        <v>0</v>
      </c>
      <c r="J4" s="77">
        <v>0</v>
      </c>
      <c r="K4" s="77">
        <v>0</v>
      </c>
      <c r="L4" s="77">
        <v>4.1666999999999996</v>
      </c>
      <c r="M4" s="77">
        <v>0</v>
      </c>
      <c r="N4" s="77">
        <v>0</v>
      </c>
      <c r="O4" s="77">
        <v>0</v>
      </c>
      <c r="P4" s="77"/>
      <c r="Q4" s="77">
        <v>0</v>
      </c>
      <c r="R4" s="77">
        <v>0</v>
      </c>
      <c r="S4" s="77">
        <v>0</v>
      </c>
      <c r="T4" s="77">
        <v>5</v>
      </c>
      <c r="U4" s="77">
        <v>2.5</v>
      </c>
      <c r="V4" s="77">
        <v>0</v>
      </c>
      <c r="W4" s="77">
        <v>0</v>
      </c>
      <c r="X4" s="77">
        <v>4.5454545454545459</v>
      </c>
      <c r="Y4" s="77">
        <v>0</v>
      </c>
      <c r="Z4" s="77">
        <v>1.6666666666666667</v>
      </c>
      <c r="AA4" s="77">
        <v>0</v>
      </c>
      <c r="AB4" s="77">
        <v>0</v>
      </c>
      <c r="AC4" s="77">
        <v>0</v>
      </c>
      <c r="AD4" s="77">
        <v>0</v>
      </c>
      <c r="AE4" s="77">
        <v>0</v>
      </c>
      <c r="AF4" s="77">
        <v>0</v>
      </c>
      <c r="AG4" s="77">
        <v>0</v>
      </c>
      <c r="AH4" s="77">
        <v>0</v>
      </c>
      <c r="AI4" s="77">
        <v>4.1666666666666661</v>
      </c>
      <c r="AJ4" s="77">
        <v>5</v>
      </c>
      <c r="AK4" s="77"/>
      <c r="AL4" s="77">
        <v>0</v>
      </c>
      <c r="AM4" s="77">
        <v>0</v>
      </c>
      <c r="AN4" s="77">
        <v>0</v>
      </c>
      <c r="AO4" s="77">
        <v>5</v>
      </c>
      <c r="AP4" s="77">
        <v>0</v>
      </c>
      <c r="AQ4" s="77">
        <v>0</v>
      </c>
      <c r="AR4" s="77">
        <v>12</v>
      </c>
    </row>
    <row r="5" spans="1:45" x14ac:dyDescent="0.2">
      <c r="A5" s="78" t="s">
        <v>39</v>
      </c>
      <c r="B5" s="77"/>
      <c r="C5" s="77"/>
      <c r="D5" s="77">
        <v>4.1666666666666661</v>
      </c>
      <c r="E5" s="77">
        <v>0</v>
      </c>
      <c r="F5" s="77">
        <v>12.5</v>
      </c>
      <c r="G5" s="77">
        <v>8.3333333333333321</v>
      </c>
      <c r="H5" s="77">
        <v>0</v>
      </c>
      <c r="I5" s="77">
        <v>0</v>
      </c>
      <c r="J5" s="77">
        <v>0</v>
      </c>
      <c r="K5" s="77">
        <v>4.1666666666666661</v>
      </c>
      <c r="L5" s="77">
        <v>8.3333333333333321</v>
      </c>
      <c r="M5" s="77">
        <v>0</v>
      </c>
      <c r="N5" s="77">
        <v>16.666666666666664</v>
      </c>
      <c r="O5" s="77">
        <v>4.1666666666666661</v>
      </c>
      <c r="P5" s="77"/>
      <c r="Q5" s="77">
        <v>7.5</v>
      </c>
      <c r="R5" s="77">
        <v>5</v>
      </c>
      <c r="S5" s="77">
        <v>2.5</v>
      </c>
      <c r="T5" s="77">
        <v>2.5</v>
      </c>
      <c r="U5" s="77">
        <v>2.5</v>
      </c>
      <c r="V5" s="77">
        <v>6.8181818181818175</v>
      </c>
      <c r="W5" s="77">
        <v>2.5</v>
      </c>
      <c r="X5" s="77">
        <v>0</v>
      </c>
      <c r="Y5" s="77">
        <v>7.5</v>
      </c>
      <c r="Z5" s="77">
        <v>5</v>
      </c>
      <c r="AA5" s="77">
        <v>0</v>
      </c>
      <c r="AB5" s="77">
        <v>2</v>
      </c>
      <c r="AC5" s="77">
        <v>2.5</v>
      </c>
      <c r="AD5" s="77">
        <v>5</v>
      </c>
      <c r="AE5" s="77">
        <v>5</v>
      </c>
      <c r="AF5" s="77">
        <v>3.3333333333333335</v>
      </c>
      <c r="AG5" s="77">
        <v>10</v>
      </c>
      <c r="AH5" s="77">
        <v>5</v>
      </c>
      <c r="AI5" s="77">
        <v>8.3333333333333321</v>
      </c>
      <c r="AJ5" s="77">
        <v>7.5</v>
      </c>
      <c r="AK5" s="77"/>
      <c r="AL5" s="77">
        <v>1.6666666666666667</v>
      </c>
      <c r="AM5" s="77">
        <v>0</v>
      </c>
      <c r="AN5" s="77">
        <v>2.5</v>
      </c>
      <c r="AO5" s="77">
        <v>5</v>
      </c>
      <c r="AP5" s="77">
        <v>0</v>
      </c>
      <c r="AQ5" s="77">
        <v>0</v>
      </c>
      <c r="AR5" s="77">
        <v>4</v>
      </c>
    </row>
    <row r="6" spans="1:45" x14ac:dyDescent="0.2">
      <c r="A6" s="78" t="s">
        <v>46</v>
      </c>
      <c r="B6" s="77"/>
      <c r="C6" s="77"/>
      <c r="D6" s="77">
        <v>12.5</v>
      </c>
      <c r="E6" s="77">
        <v>25</v>
      </c>
      <c r="F6" s="77">
        <v>12.5</v>
      </c>
      <c r="G6" s="77">
        <v>8.3333333333333321</v>
      </c>
      <c r="H6" s="77">
        <v>0</v>
      </c>
      <c r="I6" s="77">
        <v>4.1666666666666661</v>
      </c>
      <c r="J6" s="77">
        <v>0</v>
      </c>
      <c r="K6" s="77">
        <v>8.3333333333333321</v>
      </c>
      <c r="L6" s="77">
        <v>4.1666666666666661</v>
      </c>
      <c r="M6" s="77">
        <v>0</v>
      </c>
      <c r="N6" s="77">
        <v>16.666666666666664</v>
      </c>
      <c r="O6" s="77">
        <v>8.3333333333333321</v>
      </c>
      <c r="P6" s="77"/>
      <c r="Q6" s="77">
        <v>12.5</v>
      </c>
      <c r="R6" s="77">
        <v>12.5</v>
      </c>
      <c r="S6" s="77">
        <v>10</v>
      </c>
      <c r="T6" s="77">
        <v>5</v>
      </c>
      <c r="U6" s="77">
        <v>5</v>
      </c>
      <c r="V6" s="77">
        <v>0</v>
      </c>
      <c r="W6" s="77">
        <v>2.5</v>
      </c>
      <c r="X6" s="77">
        <v>2.2727272727272729</v>
      </c>
      <c r="Y6" s="77">
        <v>2.5</v>
      </c>
      <c r="Z6" s="77">
        <v>3.3333333333333335</v>
      </c>
      <c r="AA6" s="77">
        <v>20</v>
      </c>
      <c r="AB6" s="77">
        <v>14</v>
      </c>
      <c r="AC6" s="77">
        <v>22.5</v>
      </c>
      <c r="AD6" s="77">
        <v>40</v>
      </c>
      <c r="AE6" s="77">
        <v>15</v>
      </c>
      <c r="AF6" s="77">
        <v>10</v>
      </c>
      <c r="AG6" s="77">
        <v>50</v>
      </c>
      <c r="AH6" s="77">
        <v>20</v>
      </c>
      <c r="AI6" s="77">
        <v>25</v>
      </c>
      <c r="AJ6" s="77">
        <v>30</v>
      </c>
      <c r="AK6" s="77"/>
      <c r="AL6" s="77">
        <v>3.3333333333333335</v>
      </c>
      <c r="AM6" s="77">
        <v>0</v>
      </c>
      <c r="AN6" s="77">
        <v>25</v>
      </c>
      <c r="AO6" s="77">
        <v>42.5</v>
      </c>
      <c r="AP6" s="77">
        <v>16.666666666666664</v>
      </c>
      <c r="AQ6" s="77">
        <v>20</v>
      </c>
      <c r="AR6" s="77">
        <v>80</v>
      </c>
    </row>
    <row r="7" spans="1:45" x14ac:dyDescent="0.2">
      <c r="A7" s="78" t="s">
        <v>50</v>
      </c>
      <c r="B7" s="77"/>
      <c r="C7" s="77"/>
      <c r="D7" s="77">
        <v>0</v>
      </c>
      <c r="E7" s="77">
        <v>0</v>
      </c>
      <c r="F7" s="77">
        <v>0</v>
      </c>
      <c r="G7" s="77">
        <v>0</v>
      </c>
      <c r="H7" s="77">
        <v>0</v>
      </c>
      <c r="I7" s="77">
        <v>0</v>
      </c>
      <c r="J7" s="77">
        <v>0</v>
      </c>
      <c r="K7" s="77">
        <v>0</v>
      </c>
      <c r="L7" s="77">
        <v>0</v>
      </c>
      <c r="M7" s="77">
        <v>0</v>
      </c>
      <c r="N7" s="77">
        <v>0</v>
      </c>
      <c r="O7" s="77">
        <v>0</v>
      </c>
      <c r="P7" s="77"/>
      <c r="Q7" s="77">
        <v>0</v>
      </c>
      <c r="R7" s="77">
        <v>0</v>
      </c>
      <c r="S7" s="77">
        <v>0</v>
      </c>
      <c r="T7" s="77">
        <v>0</v>
      </c>
      <c r="U7" s="77">
        <v>0</v>
      </c>
      <c r="V7" s="77">
        <v>0</v>
      </c>
      <c r="W7" s="77">
        <v>0</v>
      </c>
      <c r="X7" s="77">
        <v>0</v>
      </c>
      <c r="Y7" s="77">
        <v>0</v>
      </c>
      <c r="Z7" s="77">
        <v>0</v>
      </c>
      <c r="AA7" s="77">
        <v>0</v>
      </c>
      <c r="AB7" s="77">
        <v>0</v>
      </c>
      <c r="AC7" s="77">
        <v>0</v>
      </c>
      <c r="AD7" s="77">
        <v>0</v>
      </c>
      <c r="AE7" s="77">
        <v>0</v>
      </c>
      <c r="AF7" s="77">
        <v>0</v>
      </c>
      <c r="AG7" s="77">
        <v>0</v>
      </c>
      <c r="AH7" s="77">
        <v>0</v>
      </c>
      <c r="AI7" s="77">
        <v>0</v>
      </c>
      <c r="AJ7" s="77">
        <v>0</v>
      </c>
      <c r="AK7" s="77"/>
      <c r="AL7" s="77">
        <v>0</v>
      </c>
      <c r="AM7" s="77">
        <v>0</v>
      </c>
      <c r="AN7" s="77">
        <v>0</v>
      </c>
      <c r="AO7" s="77">
        <v>0</v>
      </c>
      <c r="AP7" s="77">
        <v>0</v>
      </c>
      <c r="AQ7" s="77">
        <v>0</v>
      </c>
      <c r="AR7" s="77">
        <v>0</v>
      </c>
    </row>
    <row r="8" spans="1:45" x14ac:dyDescent="0.2">
      <c r="A8" s="78" t="s">
        <v>57</v>
      </c>
      <c r="B8" s="77"/>
      <c r="C8" s="77"/>
      <c r="D8" s="77">
        <v>8.3333333333333321</v>
      </c>
      <c r="E8" s="77">
        <v>16.666666666666664</v>
      </c>
      <c r="F8" s="77">
        <v>8.3333333333333321</v>
      </c>
      <c r="G8" s="77">
        <v>0</v>
      </c>
      <c r="H8" s="77">
        <v>12.5</v>
      </c>
      <c r="I8" s="77">
        <v>16.666666666666664</v>
      </c>
      <c r="J8" s="77">
        <v>8.3333333333333321</v>
      </c>
      <c r="K8" s="77">
        <v>4.1666666666666661</v>
      </c>
      <c r="L8" s="77">
        <v>16.666666666666664</v>
      </c>
      <c r="M8" s="77">
        <v>8.3333333333333321</v>
      </c>
      <c r="N8" s="77">
        <v>8.3333333333333321</v>
      </c>
      <c r="O8" s="77">
        <v>12.5</v>
      </c>
      <c r="P8" s="77"/>
      <c r="Q8" s="77">
        <v>5</v>
      </c>
      <c r="R8" s="77">
        <v>0</v>
      </c>
      <c r="S8" s="77">
        <v>10</v>
      </c>
      <c r="T8" s="77">
        <v>5</v>
      </c>
      <c r="U8" s="77">
        <v>20</v>
      </c>
      <c r="V8" s="77">
        <v>2.2727272727272729</v>
      </c>
      <c r="W8" s="77">
        <v>2.5</v>
      </c>
      <c r="X8" s="77">
        <v>11.363636363636363</v>
      </c>
      <c r="Y8" s="77">
        <v>5</v>
      </c>
      <c r="Z8" s="77">
        <v>3.3333333333333335</v>
      </c>
      <c r="AA8" s="77">
        <v>24</v>
      </c>
      <c r="AB8" s="77">
        <v>4</v>
      </c>
      <c r="AC8" s="77">
        <v>5</v>
      </c>
      <c r="AD8" s="77">
        <v>10</v>
      </c>
      <c r="AE8" s="77">
        <v>0</v>
      </c>
      <c r="AF8" s="77">
        <v>0</v>
      </c>
      <c r="AG8" s="77">
        <v>0</v>
      </c>
      <c r="AH8" s="77">
        <v>0</v>
      </c>
      <c r="AI8" s="77">
        <v>0</v>
      </c>
      <c r="AJ8" s="77">
        <v>0</v>
      </c>
      <c r="AK8" s="77"/>
      <c r="AL8" s="77">
        <v>0</v>
      </c>
      <c r="AM8" s="77">
        <v>5</v>
      </c>
      <c r="AN8" s="77">
        <v>0</v>
      </c>
      <c r="AO8" s="77">
        <v>0</v>
      </c>
      <c r="AP8" s="77">
        <v>0</v>
      </c>
      <c r="AQ8" s="77">
        <v>0</v>
      </c>
      <c r="AR8" s="77">
        <v>0</v>
      </c>
    </row>
    <row r="9" spans="1:45" s="77" customFormat="1" x14ac:dyDescent="0.2">
      <c r="A9" s="78" t="s">
        <v>59</v>
      </c>
      <c r="D9" s="77">
        <v>0</v>
      </c>
      <c r="E9" s="77">
        <v>0</v>
      </c>
      <c r="F9" s="77">
        <v>0</v>
      </c>
      <c r="G9" s="77">
        <v>0</v>
      </c>
      <c r="H9" s="77">
        <v>0</v>
      </c>
      <c r="I9" s="77">
        <v>0</v>
      </c>
      <c r="J9" s="77">
        <v>0</v>
      </c>
      <c r="K9" s="77">
        <v>0</v>
      </c>
      <c r="L9" s="77">
        <v>0</v>
      </c>
      <c r="M9" s="77">
        <v>0</v>
      </c>
      <c r="N9" s="77">
        <v>0</v>
      </c>
      <c r="O9" s="77">
        <v>0</v>
      </c>
      <c r="Q9" s="77">
        <v>0</v>
      </c>
      <c r="R9" s="77">
        <v>0</v>
      </c>
      <c r="S9" s="77">
        <v>0</v>
      </c>
      <c r="T9" s="77">
        <v>0</v>
      </c>
      <c r="U9" s="77">
        <v>0</v>
      </c>
      <c r="V9" s="77">
        <v>0</v>
      </c>
      <c r="W9" s="77">
        <v>0</v>
      </c>
      <c r="X9" s="77">
        <v>0</v>
      </c>
      <c r="Y9" s="77">
        <v>0</v>
      </c>
      <c r="Z9" s="77">
        <v>0</v>
      </c>
      <c r="AA9" s="77">
        <v>0</v>
      </c>
      <c r="AB9" s="77">
        <v>0</v>
      </c>
      <c r="AC9" s="77">
        <v>0</v>
      </c>
      <c r="AD9" s="77">
        <v>0</v>
      </c>
      <c r="AE9" s="77">
        <v>0</v>
      </c>
      <c r="AF9" s="77">
        <v>0</v>
      </c>
      <c r="AG9" s="77">
        <v>5</v>
      </c>
      <c r="AH9" s="77">
        <v>0</v>
      </c>
      <c r="AI9" s="77">
        <v>0</v>
      </c>
      <c r="AJ9" s="77">
        <v>0</v>
      </c>
      <c r="AL9" s="77">
        <v>0</v>
      </c>
      <c r="AM9" s="77">
        <v>0</v>
      </c>
      <c r="AN9" s="77">
        <v>0</v>
      </c>
      <c r="AO9" s="77">
        <v>0</v>
      </c>
      <c r="AP9" s="77">
        <v>0</v>
      </c>
      <c r="AQ9" s="77">
        <v>0</v>
      </c>
      <c r="AR9" s="77">
        <v>0</v>
      </c>
    </row>
    <row r="10" spans="1:45" x14ac:dyDescent="0.2">
      <c r="A10" s="78" t="s">
        <v>444</v>
      </c>
      <c r="B10" s="77"/>
      <c r="C10" s="77"/>
      <c r="D10" s="77">
        <v>16.666666666666664</v>
      </c>
      <c r="E10" s="77">
        <v>16.666666666666664</v>
      </c>
      <c r="F10" s="77">
        <v>8.3333333333333321</v>
      </c>
      <c r="G10" s="77">
        <v>112.5</v>
      </c>
      <c r="H10" s="77">
        <v>145.83333333333331</v>
      </c>
      <c r="I10" s="77">
        <v>262.5</v>
      </c>
      <c r="J10" s="77">
        <v>333.33333333333337</v>
      </c>
      <c r="K10" s="77">
        <v>183.33333333333331</v>
      </c>
      <c r="L10" s="77">
        <v>254.16666666666666</v>
      </c>
      <c r="M10" s="77">
        <v>120.83333333333333</v>
      </c>
      <c r="N10" s="77">
        <v>262.5</v>
      </c>
      <c r="O10" s="77">
        <v>112.5</v>
      </c>
      <c r="P10" s="77"/>
      <c r="Q10" s="77">
        <v>95</v>
      </c>
      <c r="R10" s="77">
        <v>210</v>
      </c>
      <c r="S10" s="77">
        <v>147.5</v>
      </c>
      <c r="T10" s="77">
        <v>112.5</v>
      </c>
      <c r="U10" s="77">
        <v>202.5</v>
      </c>
      <c r="V10" s="77">
        <v>138.63636363636365</v>
      </c>
      <c r="W10" s="77">
        <v>72.5</v>
      </c>
      <c r="X10" s="77">
        <v>165.90909090909091</v>
      </c>
      <c r="Y10" s="77">
        <v>52.5</v>
      </c>
      <c r="Z10" s="77">
        <v>213.33333333333334</v>
      </c>
      <c r="AA10" s="77">
        <v>166</v>
      </c>
      <c r="AB10" s="77">
        <v>106</v>
      </c>
      <c r="AC10" s="77">
        <v>45</v>
      </c>
      <c r="AD10" s="77">
        <v>117.5</v>
      </c>
      <c r="AE10" s="77">
        <v>25</v>
      </c>
      <c r="AF10" s="77">
        <v>93.333333333333329</v>
      </c>
      <c r="AG10" s="77">
        <v>410</v>
      </c>
      <c r="AH10" s="77">
        <v>310</v>
      </c>
      <c r="AI10" s="77">
        <v>870.83333333333337</v>
      </c>
      <c r="AJ10" s="77">
        <v>415</v>
      </c>
      <c r="AK10" s="77"/>
      <c r="AL10" s="77">
        <v>16.666666666666664</v>
      </c>
      <c r="AM10" s="77">
        <v>20</v>
      </c>
      <c r="AN10" s="77">
        <v>77.5</v>
      </c>
      <c r="AO10" s="77">
        <v>82.5</v>
      </c>
      <c r="AP10" s="77">
        <v>153.33333333333334</v>
      </c>
      <c r="AQ10" s="77">
        <v>215</v>
      </c>
      <c r="AR10" s="77">
        <v>480</v>
      </c>
    </row>
    <row r="11" spans="1:45" x14ac:dyDescent="0.2">
      <c r="A11" s="78" t="s">
        <v>80</v>
      </c>
      <c r="B11" s="77"/>
      <c r="C11" s="77"/>
      <c r="D11" s="77">
        <v>0</v>
      </c>
      <c r="E11" s="77">
        <v>0</v>
      </c>
      <c r="F11" s="77">
        <v>0</v>
      </c>
      <c r="G11" s="77">
        <v>0</v>
      </c>
      <c r="H11" s="77">
        <v>0</v>
      </c>
      <c r="I11" s="77">
        <v>0</v>
      </c>
      <c r="J11" s="77">
        <v>0</v>
      </c>
      <c r="K11" s="77">
        <v>0</v>
      </c>
      <c r="L11" s="77">
        <v>0</v>
      </c>
      <c r="M11" s="77">
        <v>0</v>
      </c>
      <c r="N11" s="77">
        <v>0</v>
      </c>
      <c r="O11" s="77">
        <v>0</v>
      </c>
      <c r="P11" s="77"/>
      <c r="Q11" s="77">
        <v>0</v>
      </c>
      <c r="R11" s="77">
        <v>0</v>
      </c>
      <c r="S11" s="77">
        <v>0</v>
      </c>
      <c r="T11" s="77">
        <v>0</v>
      </c>
      <c r="U11" s="77">
        <v>0</v>
      </c>
      <c r="V11" s="77">
        <v>0</v>
      </c>
      <c r="W11" s="77">
        <v>0</v>
      </c>
      <c r="X11" s="77">
        <v>0</v>
      </c>
      <c r="Y11" s="77">
        <v>0</v>
      </c>
      <c r="Z11" s="77">
        <v>0</v>
      </c>
      <c r="AA11" s="77">
        <v>0</v>
      </c>
      <c r="AB11" s="77">
        <v>0</v>
      </c>
      <c r="AC11" s="77">
        <v>0</v>
      </c>
      <c r="AD11" s="77">
        <v>0</v>
      </c>
      <c r="AE11" s="77">
        <v>0</v>
      </c>
      <c r="AF11" s="77">
        <v>0</v>
      </c>
      <c r="AG11" s="77">
        <v>0</v>
      </c>
      <c r="AH11" s="77">
        <v>0</v>
      </c>
      <c r="AI11" s="77">
        <v>0</v>
      </c>
      <c r="AJ11" s="77">
        <v>0</v>
      </c>
      <c r="AK11" s="77"/>
      <c r="AL11" s="77">
        <v>0</v>
      </c>
      <c r="AM11" s="77">
        <v>0</v>
      </c>
      <c r="AN11" s="77">
        <v>0</v>
      </c>
      <c r="AO11" s="77">
        <v>0</v>
      </c>
      <c r="AP11" s="77">
        <v>0</v>
      </c>
      <c r="AQ11" s="77">
        <v>0</v>
      </c>
      <c r="AR11" s="77">
        <v>0</v>
      </c>
    </row>
    <row r="12" spans="1:45" x14ac:dyDescent="0.2">
      <c r="A12" s="78" t="s">
        <v>441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</row>
    <row r="13" spans="1:45" x14ac:dyDescent="0.2">
      <c r="A13" s="78" t="s">
        <v>87</v>
      </c>
      <c r="B13" s="77"/>
      <c r="C13" s="77"/>
      <c r="D13" s="77">
        <v>0</v>
      </c>
      <c r="E13" s="77">
        <v>0</v>
      </c>
      <c r="F13" s="77">
        <v>0</v>
      </c>
      <c r="G13" s="77">
        <v>0</v>
      </c>
      <c r="H13" s="77">
        <v>0</v>
      </c>
      <c r="I13" s="77">
        <v>0</v>
      </c>
      <c r="J13" s="77">
        <v>0</v>
      </c>
      <c r="K13" s="77">
        <v>0</v>
      </c>
      <c r="L13" s="77">
        <v>0</v>
      </c>
      <c r="M13" s="77">
        <v>0</v>
      </c>
      <c r="N13" s="77">
        <v>0</v>
      </c>
      <c r="O13" s="77">
        <v>0</v>
      </c>
      <c r="P13" s="77"/>
      <c r="Q13" s="77">
        <v>0</v>
      </c>
      <c r="R13" s="77">
        <v>0</v>
      </c>
      <c r="S13" s="77">
        <v>0</v>
      </c>
      <c r="T13" s="77">
        <v>0</v>
      </c>
      <c r="U13" s="77">
        <v>0</v>
      </c>
      <c r="V13" s="77">
        <v>0</v>
      </c>
      <c r="W13" s="77">
        <v>0</v>
      </c>
      <c r="X13" s="77">
        <v>0</v>
      </c>
      <c r="Y13" s="77">
        <v>0</v>
      </c>
      <c r="Z13" s="77">
        <v>0</v>
      </c>
      <c r="AA13" s="77">
        <v>0</v>
      </c>
      <c r="AB13" s="77">
        <v>0</v>
      </c>
      <c r="AC13" s="77">
        <v>0</v>
      </c>
      <c r="AD13" s="77">
        <v>0</v>
      </c>
      <c r="AE13" s="77">
        <v>0</v>
      </c>
      <c r="AF13" s="77">
        <v>0</v>
      </c>
      <c r="AG13" s="77">
        <v>0</v>
      </c>
      <c r="AH13" s="77">
        <v>0</v>
      </c>
      <c r="AI13" s="77">
        <v>0</v>
      </c>
      <c r="AJ13" s="77">
        <v>0</v>
      </c>
      <c r="AK13" s="77"/>
      <c r="AL13" s="77">
        <v>0</v>
      </c>
      <c r="AM13" s="77">
        <v>0</v>
      </c>
      <c r="AN13" s="77">
        <v>0</v>
      </c>
      <c r="AO13" s="77">
        <v>0</v>
      </c>
      <c r="AP13" s="77">
        <v>0</v>
      </c>
      <c r="AQ13" s="77">
        <v>0</v>
      </c>
      <c r="AR13" s="77">
        <v>0</v>
      </c>
    </row>
    <row r="14" spans="1:45" x14ac:dyDescent="0.2">
      <c r="A14" s="78" t="s">
        <v>446</v>
      </c>
      <c r="B14" s="80"/>
      <c r="C14" s="80"/>
      <c r="D14" s="80">
        <v>29.166666666666668</v>
      </c>
      <c r="E14" s="80">
        <v>29.166666666666668</v>
      </c>
      <c r="F14" s="80">
        <v>8.3333333333333321</v>
      </c>
      <c r="G14" s="80">
        <v>29</v>
      </c>
      <c r="H14" s="80">
        <v>25</v>
      </c>
      <c r="I14" s="80">
        <v>25</v>
      </c>
      <c r="J14" s="80">
        <v>45.833333333333329</v>
      </c>
      <c r="K14" s="80">
        <v>37.5</v>
      </c>
      <c r="L14" s="80">
        <v>125</v>
      </c>
      <c r="M14" s="80">
        <v>79.166666666666657</v>
      </c>
      <c r="N14" s="80">
        <v>104</v>
      </c>
      <c r="O14" s="80">
        <v>50</v>
      </c>
      <c r="P14" s="77"/>
      <c r="Q14" s="80">
        <v>7.5</v>
      </c>
      <c r="R14" s="80">
        <v>52.5</v>
      </c>
      <c r="S14" s="80">
        <v>37.5</v>
      </c>
      <c r="T14" s="80">
        <v>80</v>
      </c>
      <c r="U14" s="80">
        <v>65</v>
      </c>
      <c r="V14" s="80">
        <v>93</v>
      </c>
      <c r="W14" s="80">
        <v>30</v>
      </c>
      <c r="X14" s="80">
        <v>41</v>
      </c>
      <c r="Y14" s="80">
        <v>15</v>
      </c>
      <c r="Z14" s="80">
        <v>40</v>
      </c>
      <c r="AA14" s="80">
        <v>26</v>
      </c>
      <c r="AB14" s="80">
        <v>22</v>
      </c>
      <c r="AC14" s="80">
        <v>37.5</v>
      </c>
      <c r="AD14" s="80">
        <v>27.5</v>
      </c>
      <c r="AE14" s="80">
        <v>30</v>
      </c>
      <c r="AF14" s="80">
        <v>23.33</v>
      </c>
      <c r="AG14" s="80">
        <v>65</v>
      </c>
      <c r="AH14" s="80">
        <v>50</v>
      </c>
      <c r="AI14" s="80">
        <v>58.3</v>
      </c>
      <c r="AJ14" s="80">
        <v>42.5</v>
      </c>
      <c r="AK14" s="80"/>
      <c r="AL14" s="80">
        <v>18.333333333333332</v>
      </c>
      <c r="AM14" s="80">
        <v>15</v>
      </c>
      <c r="AN14" s="80">
        <v>2.5</v>
      </c>
      <c r="AO14" s="80">
        <v>30</v>
      </c>
      <c r="AP14" s="80">
        <v>103.33</v>
      </c>
      <c r="AQ14" s="80">
        <v>72.5</v>
      </c>
      <c r="AR14" s="80">
        <v>224</v>
      </c>
    </row>
    <row r="15" spans="1:45" x14ac:dyDescent="0.2">
      <c r="A15" s="10" t="s">
        <v>6</v>
      </c>
      <c r="C15" s="39"/>
      <c r="D15" s="39">
        <v>0</v>
      </c>
      <c r="F15" s="39">
        <v>1</v>
      </c>
      <c r="H15" s="39">
        <v>0</v>
      </c>
      <c r="J15" s="39">
        <v>1</v>
      </c>
      <c r="L15" s="39">
        <v>0</v>
      </c>
      <c r="N15" s="39">
        <v>0</v>
      </c>
      <c r="O15" s="39"/>
      <c r="P15" s="39"/>
      <c r="Q15" s="39"/>
      <c r="R15" s="39">
        <v>0</v>
      </c>
      <c r="T15" s="39">
        <v>0</v>
      </c>
      <c r="V15" s="39">
        <v>0</v>
      </c>
      <c r="X15" s="39">
        <v>0</v>
      </c>
      <c r="Z15" s="39">
        <v>0</v>
      </c>
      <c r="AB15" s="39">
        <v>0</v>
      </c>
      <c r="AD15" s="39">
        <v>0</v>
      </c>
      <c r="AF15" s="39">
        <v>0</v>
      </c>
      <c r="AH15" s="39">
        <v>0</v>
      </c>
      <c r="AJ15" s="39">
        <v>0</v>
      </c>
      <c r="AK15" s="39"/>
      <c r="AP15" s="39"/>
      <c r="AQ15" s="39">
        <v>2</v>
      </c>
      <c r="AS15" s="39">
        <v>0</v>
      </c>
    </row>
    <row r="16" spans="1:45" x14ac:dyDescent="0.2">
      <c r="A16" s="10" t="s">
        <v>123</v>
      </c>
      <c r="C16" s="39"/>
      <c r="D16" s="39">
        <v>6</v>
      </c>
      <c r="F16" s="39">
        <v>3</v>
      </c>
      <c r="H16" s="39">
        <v>1</v>
      </c>
      <c r="J16" s="39">
        <v>5</v>
      </c>
      <c r="L16" s="39">
        <v>2</v>
      </c>
      <c r="N16" s="39">
        <v>5</v>
      </c>
      <c r="O16" s="39"/>
      <c r="P16" s="39"/>
      <c r="Q16" s="39"/>
      <c r="R16" s="39">
        <v>2</v>
      </c>
      <c r="T16" s="39">
        <v>0</v>
      </c>
      <c r="V16" s="39">
        <v>2</v>
      </c>
      <c r="X16" s="39">
        <v>5</v>
      </c>
      <c r="Z16" s="39">
        <v>2</v>
      </c>
      <c r="AB16" s="39">
        <v>0</v>
      </c>
      <c r="AD16" s="39">
        <v>3</v>
      </c>
      <c r="AF16" s="39">
        <v>0</v>
      </c>
      <c r="AH16" s="39">
        <v>1</v>
      </c>
      <c r="AJ16" s="39">
        <v>0</v>
      </c>
      <c r="AK16" s="39"/>
      <c r="AP16" s="39"/>
      <c r="AQ16" s="39">
        <v>1</v>
      </c>
      <c r="AS16" s="39">
        <v>0</v>
      </c>
    </row>
    <row r="17" spans="1:45" x14ac:dyDescent="0.2">
      <c r="A17" s="10" t="s">
        <v>8</v>
      </c>
      <c r="C17" s="39"/>
      <c r="D17" s="39">
        <v>20</v>
      </c>
      <c r="F17" s="39">
        <v>30</v>
      </c>
      <c r="H17" s="39">
        <v>17</v>
      </c>
      <c r="J17" s="39">
        <v>8</v>
      </c>
      <c r="L17" s="39">
        <v>13</v>
      </c>
      <c r="N17" s="39">
        <v>11</v>
      </c>
      <c r="O17" s="39"/>
      <c r="P17" s="39"/>
      <c r="Q17" s="39"/>
      <c r="R17" s="39">
        <v>15</v>
      </c>
      <c r="T17" s="39">
        <v>18</v>
      </c>
      <c r="V17" s="39">
        <v>12</v>
      </c>
      <c r="X17" s="39">
        <v>16</v>
      </c>
      <c r="Z17" s="39">
        <v>8</v>
      </c>
      <c r="AB17" s="39">
        <v>12</v>
      </c>
      <c r="AD17" s="39">
        <v>8</v>
      </c>
      <c r="AF17" s="39">
        <v>12</v>
      </c>
      <c r="AH17" s="39">
        <v>14</v>
      </c>
      <c r="AJ17" s="39">
        <v>9</v>
      </c>
      <c r="AK17" s="39"/>
      <c r="AP17" s="39"/>
      <c r="AQ17" s="39">
        <v>5</v>
      </c>
      <c r="AS17" s="39">
        <v>11</v>
      </c>
    </row>
    <row r="18" spans="1:45" x14ac:dyDescent="0.2">
      <c r="A18" s="10" t="s">
        <v>416</v>
      </c>
      <c r="C18" s="39"/>
      <c r="D18" s="39">
        <v>1</v>
      </c>
      <c r="F18" s="39">
        <v>0</v>
      </c>
      <c r="H18" s="39">
        <v>0</v>
      </c>
      <c r="J18" s="39">
        <v>0</v>
      </c>
      <c r="L18" s="39">
        <v>0</v>
      </c>
      <c r="N18" s="39">
        <v>0</v>
      </c>
      <c r="O18" s="39"/>
      <c r="P18" s="39"/>
      <c r="Q18" s="39"/>
      <c r="R18" s="39">
        <v>0</v>
      </c>
      <c r="T18" s="39">
        <v>1</v>
      </c>
      <c r="V18" s="39">
        <v>0</v>
      </c>
      <c r="X18" s="39">
        <v>0</v>
      </c>
      <c r="Z18" s="39">
        <v>0</v>
      </c>
      <c r="AB18" s="39">
        <v>0</v>
      </c>
      <c r="AD18" s="39">
        <v>0</v>
      </c>
      <c r="AF18" s="39">
        <v>0</v>
      </c>
      <c r="AH18" s="39">
        <v>0</v>
      </c>
      <c r="AJ18" s="39">
        <v>1</v>
      </c>
      <c r="AK18" s="39"/>
      <c r="AP18" s="39"/>
      <c r="AQ18" s="39">
        <v>1</v>
      </c>
      <c r="AS18" s="39">
        <v>0</v>
      </c>
    </row>
    <row r="19" spans="1:45" x14ac:dyDescent="0.2">
      <c r="A19" s="10" t="s">
        <v>386</v>
      </c>
      <c r="C19" s="39"/>
      <c r="D19" s="39">
        <v>0</v>
      </c>
      <c r="F19" s="39">
        <v>0</v>
      </c>
      <c r="H19" s="39">
        <v>0</v>
      </c>
      <c r="J19" s="39">
        <v>0</v>
      </c>
      <c r="L19" s="39">
        <v>0</v>
      </c>
      <c r="N19" s="39">
        <v>0</v>
      </c>
      <c r="O19" s="39"/>
      <c r="P19" s="39"/>
      <c r="Q19" s="39"/>
      <c r="R19" s="39">
        <v>0</v>
      </c>
      <c r="T19" s="39">
        <v>0</v>
      </c>
      <c r="V19" s="39">
        <v>0</v>
      </c>
      <c r="X19" s="39">
        <v>0</v>
      </c>
      <c r="Z19" s="39">
        <v>0</v>
      </c>
      <c r="AB19" s="39">
        <v>0</v>
      </c>
      <c r="AD19" s="39">
        <v>0</v>
      </c>
      <c r="AF19" s="39">
        <v>0</v>
      </c>
      <c r="AH19" s="39">
        <v>0</v>
      </c>
      <c r="AJ19" s="39">
        <v>0</v>
      </c>
      <c r="AK19" s="39"/>
      <c r="AP19" s="39"/>
      <c r="AQ19" s="39">
        <v>0</v>
      </c>
      <c r="AS19" s="39">
        <v>0</v>
      </c>
    </row>
    <row r="20" spans="1:45" x14ac:dyDescent="0.2">
      <c r="A20" s="10" t="s">
        <v>136</v>
      </c>
      <c r="C20" s="39"/>
      <c r="D20" s="39">
        <v>6</v>
      </c>
      <c r="F20" s="39">
        <v>9</v>
      </c>
      <c r="H20" s="39">
        <v>5</v>
      </c>
      <c r="J20" s="39">
        <v>2</v>
      </c>
      <c r="L20" s="39">
        <v>3</v>
      </c>
      <c r="N20" s="39">
        <v>8</v>
      </c>
      <c r="O20" s="39"/>
      <c r="P20" s="39"/>
      <c r="Q20" s="39"/>
      <c r="R20" s="39">
        <v>1</v>
      </c>
      <c r="T20" s="39">
        <v>3</v>
      </c>
      <c r="V20" s="39">
        <v>1</v>
      </c>
      <c r="X20" s="39">
        <v>4</v>
      </c>
      <c r="Z20" s="39">
        <v>2</v>
      </c>
      <c r="AB20" s="39">
        <v>0</v>
      </c>
      <c r="AD20" s="39">
        <v>2</v>
      </c>
      <c r="AF20" s="39">
        <v>1</v>
      </c>
      <c r="AH20" s="39">
        <v>2</v>
      </c>
      <c r="AJ20" s="39">
        <v>3</v>
      </c>
      <c r="AK20" s="39"/>
      <c r="AP20" s="39"/>
      <c r="AQ20" s="39">
        <v>5</v>
      </c>
      <c r="AS20" s="39">
        <v>2</v>
      </c>
    </row>
    <row r="21" spans="1:45" x14ac:dyDescent="0.2">
      <c r="A21" s="10" t="s">
        <v>119</v>
      </c>
      <c r="C21" s="39"/>
      <c r="D21" s="39">
        <v>57</v>
      </c>
      <c r="F21" s="39">
        <v>71</v>
      </c>
      <c r="H21" s="39">
        <v>64</v>
      </c>
      <c r="J21" s="39">
        <v>61</v>
      </c>
      <c r="L21" s="39">
        <v>59</v>
      </c>
      <c r="N21" s="39">
        <v>65</v>
      </c>
      <c r="O21" s="39"/>
      <c r="P21" s="39"/>
      <c r="Q21" s="39"/>
      <c r="R21" s="39">
        <v>65</v>
      </c>
      <c r="T21" s="39">
        <v>68</v>
      </c>
      <c r="V21" s="39">
        <v>63</v>
      </c>
      <c r="X21" s="39">
        <v>63</v>
      </c>
      <c r="Z21" s="39">
        <v>58</v>
      </c>
      <c r="AB21" s="39">
        <v>90</v>
      </c>
      <c r="AD21" s="39">
        <v>116</v>
      </c>
      <c r="AF21" s="39">
        <v>102</v>
      </c>
      <c r="AH21" s="39">
        <v>93</v>
      </c>
      <c r="AJ21" s="39">
        <v>121</v>
      </c>
      <c r="AK21" s="39"/>
      <c r="AP21" s="39"/>
      <c r="AQ21" s="39">
        <v>95</v>
      </c>
      <c r="AS21" s="39">
        <v>115</v>
      </c>
    </row>
    <row r="22" spans="1:45" x14ac:dyDescent="0.2">
      <c r="A22" s="10" t="s">
        <v>124</v>
      </c>
      <c r="C22" s="39"/>
      <c r="D22" s="39">
        <v>0</v>
      </c>
      <c r="F22" s="39">
        <v>0</v>
      </c>
      <c r="H22" s="39">
        <v>0</v>
      </c>
      <c r="J22" s="39">
        <v>0</v>
      </c>
      <c r="L22" s="39">
        <v>0</v>
      </c>
      <c r="N22" s="39">
        <v>0</v>
      </c>
      <c r="O22" s="39"/>
      <c r="P22" s="39"/>
      <c r="Q22" s="39"/>
      <c r="R22" s="39">
        <v>0</v>
      </c>
      <c r="T22" s="39">
        <v>1</v>
      </c>
      <c r="V22" s="39">
        <v>0</v>
      </c>
      <c r="X22" s="39">
        <v>0</v>
      </c>
      <c r="Z22" s="39">
        <v>0</v>
      </c>
      <c r="AB22" s="39">
        <v>0</v>
      </c>
      <c r="AD22" s="39">
        <v>0</v>
      </c>
      <c r="AF22" s="39">
        <v>0</v>
      </c>
      <c r="AH22" s="39">
        <v>1</v>
      </c>
      <c r="AJ22" s="39">
        <v>0</v>
      </c>
      <c r="AK22" s="39"/>
      <c r="AP22" s="39"/>
      <c r="AQ22" s="39">
        <v>2</v>
      </c>
      <c r="AS22" s="39">
        <v>1</v>
      </c>
    </row>
    <row r="23" spans="1:45" x14ac:dyDescent="0.2">
      <c r="A23" s="10" t="s">
        <v>125</v>
      </c>
      <c r="C23" s="39"/>
      <c r="D23" s="39">
        <v>0</v>
      </c>
      <c r="F23" s="39">
        <v>0</v>
      </c>
      <c r="H23" s="39">
        <v>0</v>
      </c>
      <c r="J23" s="39">
        <v>0</v>
      </c>
      <c r="L23" s="39">
        <v>0</v>
      </c>
      <c r="N23" s="39">
        <v>0</v>
      </c>
      <c r="O23" s="39"/>
      <c r="P23" s="39"/>
      <c r="Q23" s="39"/>
      <c r="R23" s="39">
        <v>0</v>
      </c>
      <c r="T23" s="39">
        <v>0</v>
      </c>
      <c r="V23" s="39">
        <v>0</v>
      </c>
      <c r="X23" s="39">
        <v>0</v>
      </c>
      <c r="Z23" s="39">
        <v>0</v>
      </c>
      <c r="AB23" s="39">
        <v>0</v>
      </c>
      <c r="AD23" s="39">
        <v>0</v>
      </c>
      <c r="AF23" s="39">
        <v>0</v>
      </c>
      <c r="AH23" s="39">
        <v>0</v>
      </c>
      <c r="AJ23" s="39">
        <v>0</v>
      </c>
      <c r="AK23" s="39"/>
      <c r="AP23" s="39"/>
      <c r="AQ23" s="39">
        <v>0</v>
      </c>
      <c r="AS23" s="39">
        <v>0</v>
      </c>
    </row>
    <row r="24" spans="1:45" x14ac:dyDescent="0.2">
      <c r="A24" s="10" t="s">
        <v>138</v>
      </c>
      <c r="C24" s="39"/>
      <c r="D24" s="39">
        <v>0</v>
      </c>
      <c r="F24" s="39">
        <v>0</v>
      </c>
      <c r="H24" s="39">
        <v>0</v>
      </c>
      <c r="J24" s="39">
        <v>0</v>
      </c>
      <c r="L24" s="39">
        <v>0</v>
      </c>
      <c r="N24" s="39">
        <v>0</v>
      </c>
      <c r="O24" s="39"/>
      <c r="P24" s="39"/>
      <c r="Q24" s="39"/>
      <c r="R24" s="39">
        <v>0</v>
      </c>
      <c r="T24" s="39">
        <v>0</v>
      </c>
      <c r="V24" s="39">
        <v>0</v>
      </c>
      <c r="X24" s="39">
        <v>0</v>
      </c>
      <c r="Z24" s="39">
        <v>0</v>
      </c>
      <c r="AB24" s="39">
        <v>1</v>
      </c>
      <c r="AD24" s="39">
        <v>0</v>
      </c>
      <c r="AF24" s="39">
        <v>0</v>
      </c>
      <c r="AH24" s="39">
        <v>0</v>
      </c>
      <c r="AJ24" s="39">
        <v>0</v>
      </c>
      <c r="AK24" s="39"/>
      <c r="AP24" s="39"/>
      <c r="AQ24" s="39">
        <v>0</v>
      </c>
      <c r="AS24" s="39">
        <v>0</v>
      </c>
    </row>
    <row r="25" spans="1:45" x14ac:dyDescent="0.2">
      <c r="A25" s="10" t="s">
        <v>132</v>
      </c>
      <c r="C25" s="39"/>
      <c r="D25" s="39">
        <v>0</v>
      </c>
      <c r="F25" s="39">
        <v>0</v>
      </c>
      <c r="H25" s="39">
        <v>0</v>
      </c>
      <c r="J25" s="39">
        <v>0</v>
      </c>
      <c r="L25" s="39">
        <v>0</v>
      </c>
      <c r="N25" s="39">
        <v>0</v>
      </c>
      <c r="O25" s="39"/>
      <c r="P25" s="39"/>
      <c r="Q25" s="39"/>
      <c r="R25" s="39">
        <v>0</v>
      </c>
      <c r="T25" s="39">
        <v>0</v>
      </c>
      <c r="V25" s="39">
        <v>0</v>
      </c>
      <c r="X25" s="39">
        <v>0</v>
      </c>
      <c r="Z25" s="39">
        <v>0</v>
      </c>
      <c r="AB25" s="39">
        <v>0</v>
      </c>
      <c r="AD25" s="39">
        <v>2</v>
      </c>
      <c r="AF25" s="39">
        <v>0</v>
      </c>
      <c r="AH25" s="39">
        <v>0</v>
      </c>
      <c r="AJ25" s="39">
        <v>0</v>
      </c>
      <c r="AK25" s="39"/>
      <c r="AP25" s="39"/>
      <c r="AQ25" s="39">
        <v>1</v>
      </c>
      <c r="AS25" s="39">
        <v>0</v>
      </c>
    </row>
    <row r="26" spans="1:45" x14ac:dyDescent="0.2">
      <c r="A26" s="10" t="s">
        <v>134</v>
      </c>
      <c r="C26" s="39"/>
      <c r="D26" s="39">
        <v>0</v>
      </c>
      <c r="F26" s="39">
        <v>0</v>
      </c>
      <c r="H26" s="39">
        <v>1</v>
      </c>
      <c r="J26" s="39">
        <v>2</v>
      </c>
      <c r="L26" s="39">
        <v>0</v>
      </c>
      <c r="N26" s="39">
        <v>1</v>
      </c>
      <c r="O26" s="39"/>
      <c r="P26" s="39"/>
      <c r="Q26" s="39"/>
      <c r="R26" s="39">
        <v>0</v>
      </c>
      <c r="T26" s="39">
        <v>0</v>
      </c>
      <c r="V26" s="39">
        <v>0</v>
      </c>
      <c r="X26" s="39">
        <v>0</v>
      </c>
      <c r="Z26" s="39">
        <v>0</v>
      </c>
      <c r="AB26" s="39">
        <v>0</v>
      </c>
      <c r="AD26" s="39">
        <v>0</v>
      </c>
      <c r="AF26" s="39">
        <v>0</v>
      </c>
      <c r="AH26" s="39">
        <v>1</v>
      </c>
      <c r="AJ26" s="39">
        <v>1</v>
      </c>
      <c r="AK26" s="39"/>
      <c r="AP26" s="39"/>
      <c r="AQ26" s="39">
        <v>3</v>
      </c>
      <c r="AS26" s="39">
        <v>0</v>
      </c>
    </row>
    <row r="27" spans="1:45" x14ac:dyDescent="0.2">
      <c r="A27" s="10" t="s">
        <v>118</v>
      </c>
      <c r="C27" s="39"/>
      <c r="D27" s="39">
        <v>47</v>
      </c>
      <c r="F27" s="39">
        <v>56</v>
      </c>
      <c r="H27" s="39">
        <v>47</v>
      </c>
      <c r="J27" s="39">
        <v>49</v>
      </c>
      <c r="L27" s="39">
        <v>44</v>
      </c>
      <c r="N27" s="39">
        <v>32</v>
      </c>
      <c r="O27" s="39"/>
      <c r="P27" s="39"/>
      <c r="Q27" s="39"/>
      <c r="R27" s="39">
        <v>56</v>
      </c>
      <c r="T27" s="39">
        <v>50</v>
      </c>
      <c r="V27" s="39">
        <v>56</v>
      </c>
      <c r="X27" s="39">
        <v>51</v>
      </c>
      <c r="Z27" s="39">
        <v>34</v>
      </c>
      <c r="AB27" s="39">
        <v>28</v>
      </c>
      <c r="AD27" s="39">
        <v>12</v>
      </c>
      <c r="AF27" s="39">
        <v>14</v>
      </c>
      <c r="AH27" s="39">
        <v>9</v>
      </c>
      <c r="AJ27" s="39">
        <v>1</v>
      </c>
      <c r="AK27" s="39"/>
      <c r="AP27" s="39"/>
      <c r="AQ27" s="39">
        <v>0</v>
      </c>
      <c r="AS27" s="39">
        <v>1</v>
      </c>
    </row>
    <row r="28" spans="1:45" x14ac:dyDescent="0.2">
      <c r="A28" s="10" t="s">
        <v>126</v>
      </c>
      <c r="C28" s="39"/>
      <c r="D28" s="39">
        <v>1</v>
      </c>
      <c r="F28" s="39">
        <v>0</v>
      </c>
      <c r="H28" s="39">
        <v>4</v>
      </c>
      <c r="J28" s="39">
        <v>0</v>
      </c>
      <c r="L28" s="39">
        <v>0</v>
      </c>
      <c r="N28" s="39">
        <v>0</v>
      </c>
      <c r="O28" s="39"/>
      <c r="P28" s="39"/>
      <c r="Q28" s="39"/>
      <c r="R28" s="39">
        <v>0</v>
      </c>
      <c r="T28" s="39">
        <v>0</v>
      </c>
      <c r="V28" s="39">
        <v>0</v>
      </c>
      <c r="X28" s="39">
        <v>0</v>
      </c>
      <c r="Z28" s="39">
        <v>0</v>
      </c>
      <c r="AB28" s="39">
        <v>0</v>
      </c>
      <c r="AD28" s="39">
        <v>0</v>
      </c>
      <c r="AF28" s="39">
        <v>0</v>
      </c>
      <c r="AH28" s="39">
        <v>0</v>
      </c>
      <c r="AJ28" s="39">
        <v>1</v>
      </c>
      <c r="AK28" s="39"/>
      <c r="AP28" s="39"/>
      <c r="AQ28" s="39">
        <v>2</v>
      </c>
      <c r="AS28" s="39">
        <v>0</v>
      </c>
    </row>
    <row r="29" spans="1:45" x14ac:dyDescent="0.2">
      <c r="A29" s="10" t="s">
        <v>127</v>
      </c>
      <c r="C29" s="39"/>
      <c r="D29" s="39">
        <v>1</v>
      </c>
      <c r="F29" s="39">
        <v>0</v>
      </c>
      <c r="H29" s="39">
        <v>2</v>
      </c>
      <c r="J29" s="39">
        <v>0</v>
      </c>
      <c r="L29" s="39">
        <v>2</v>
      </c>
      <c r="N29" s="39">
        <v>0</v>
      </c>
      <c r="O29" s="39"/>
      <c r="P29" s="39"/>
      <c r="Q29" s="39"/>
      <c r="R29" s="39">
        <v>2</v>
      </c>
      <c r="T29" s="39">
        <v>0</v>
      </c>
      <c r="V29" s="39">
        <v>1</v>
      </c>
      <c r="X29" s="39">
        <v>1</v>
      </c>
      <c r="Z29" s="39">
        <v>1</v>
      </c>
      <c r="AB29" s="39">
        <v>0</v>
      </c>
      <c r="AD29" s="39">
        <v>1</v>
      </c>
      <c r="AF29" s="39">
        <v>0</v>
      </c>
      <c r="AH29" s="39">
        <v>0</v>
      </c>
      <c r="AJ29" s="39">
        <v>0</v>
      </c>
      <c r="AK29" s="39"/>
      <c r="AP29" s="39"/>
      <c r="AQ29" s="39">
        <v>0</v>
      </c>
      <c r="AS29" s="39">
        <v>0</v>
      </c>
    </row>
    <row r="30" spans="1:45" x14ac:dyDescent="0.2">
      <c r="A30" s="10" t="s">
        <v>128</v>
      </c>
      <c r="C30" s="39"/>
      <c r="D30" s="39">
        <v>0</v>
      </c>
      <c r="F30" s="39">
        <v>0</v>
      </c>
      <c r="H30" s="39">
        <v>0</v>
      </c>
      <c r="J30" s="39">
        <v>0</v>
      </c>
      <c r="L30" s="39">
        <v>0</v>
      </c>
      <c r="N30" s="39">
        <v>0</v>
      </c>
      <c r="O30" s="39"/>
      <c r="P30" s="39"/>
      <c r="Q30" s="39"/>
      <c r="R30" s="39">
        <v>0</v>
      </c>
      <c r="T30" s="39">
        <v>0</v>
      </c>
      <c r="V30" s="39">
        <v>0</v>
      </c>
      <c r="X30" s="39">
        <v>0</v>
      </c>
      <c r="Z30" s="39">
        <v>0</v>
      </c>
      <c r="AB30" s="39">
        <v>0</v>
      </c>
      <c r="AD30" s="39">
        <v>0</v>
      </c>
      <c r="AF30" s="39">
        <v>0</v>
      </c>
      <c r="AH30" s="39">
        <v>0</v>
      </c>
      <c r="AJ30" s="39">
        <v>0</v>
      </c>
      <c r="AK30" s="39"/>
      <c r="AP30" s="39"/>
      <c r="AQ30" s="39">
        <v>0</v>
      </c>
      <c r="AS30" s="39">
        <v>0</v>
      </c>
    </row>
    <row r="31" spans="1:45" x14ac:dyDescent="0.2">
      <c r="A31" s="10" t="s">
        <v>130</v>
      </c>
      <c r="C31" s="39"/>
      <c r="D31" s="39">
        <v>0</v>
      </c>
      <c r="F31" s="39">
        <v>1</v>
      </c>
      <c r="H31" s="39">
        <v>0</v>
      </c>
      <c r="J31" s="39">
        <v>0</v>
      </c>
      <c r="L31" s="39">
        <v>0</v>
      </c>
      <c r="N31" s="39">
        <v>0</v>
      </c>
      <c r="O31" s="39"/>
      <c r="P31" s="39"/>
      <c r="Q31" s="39"/>
      <c r="R31" s="39">
        <v>1</v>
      </c>
      <c r="T31" s="39">
        <v>0</v>
      </c>
      <c r="V31" s="39">
        <v>1</v>
      </c>
      <c r="X31" s="39">
        <v>0</v>
      </c>
      <c r="Z31" s="39">
        <v>1</v>
      </c>
      <c r="AB31" s="39">
        <v>0</v>
      </c>
      <c r="AD31" s="39">
        <v>0</v>
      </c>
      <c r="AF31" s="39">
        <v>0</v>
      </c>
      <c r="AH31" s="39">
        <v>0</v>
      </c>
      <c r="AJ31" s="39">
        <v>0</v>
      </c>
      <c r="AK31" s="39"/>
      <c r="AP31" s="39"/>
      <c r="AQ31" s="39">
        <v>0</v>
      </c>
      <c r="AS31" s="39">
        <v>0</v>
      </c>
    </row>
    <row r="32" spans="1:45" x14ac:dyDescent="0.2">
      <c r="A32" s="10" t="s">
        <v>131</v>
      </c>
      <c r="C32" s="39"/>
      <c r="D32" s="39">
        <v>0</v>
      </c>
      <c r="F32" s="39">
        <v>0</v>
      </c>
      <c r="H32" s="39">
        <v>0</v>
      </c>
      <c r="J32" s="39">
        <v>0</v>
      </c>
      <c r="L32" s="39">
        <v>0</v>
      </c>
      <c r="N32" s="39">
        <v>0</v>
      </c>
      <c r="O32" s="39"/>
      <c r="P32" s="39"/>
      <c r="Q32" s="39"/>
      <c r="R32" s="39">
        <v>0</v>
      </c>
      <c r="T32" s="39">
        <v>0</v>
      </c>
      <c r="V32" s="39">
        <v>0</v>
      </c>
      <c r="X32" s="39">
        <v>0</v>
      </c>
      <c r="Z32" s="39">
        <v>0</v>
      </c>
      <c r="AB32" s="39">
        <v>0</v>
      </c>
      <c r="AD32" s="39">
        <v>0</v>
      </c>
      <c r="AF32" s="39">
        <v>0</v>
      </c>
      <c r="AH32" s="39">
        <v>0</v>
      </c>
      <c r="AJ32" s="39">
        <v>0</v>
      </c>
      <c r="AK32" s="39"/>
      <c r="AP32" s="39"/>
      <c r="AQ32" s="39">
        <v>0</v>
      </c>
      <c r="AS32" s="39">
        <v>0</v>
      </c>
    </row>
    <row r="33" spans="1:45" x14ac:dyDescent="0.2">
      <c r="A33" s="10" t="s">
        <v>19</v>
      </c>
      <c r="C33" s="39"/>
      <c r="D33" s="39">
        <v>0</v>
      </c>
      <c r="F33" s="39">
        <v>0</v>
      </c>
      <c r="H33" s="39">
        <v>0</v>
      </c>
      <c r="J33" s="39">
        <v>2</v>
      </c>
      <c r="L33" s="39">
        <v>0</v>
      </c>
      <c r="N33" s="39">
        <v>1</v>
      </c>
      <c r="O33" s="39"/>
      <c r="P33" s="39"/>
      <c r="Q33" s="39"/>
      <c r="R33" s="39">
        <v>0</v>
      </c>
      <c r="T33" s="39">
        <v>0</v>
      </c>
      <c r="V33" s="39">
        <v>0</v>
      </c>
      <c r="X33" s="39">
        <v>0</v>
      </c>
      <c r="Z33" s="39">
        <v>0</v>
      </c>
      <c r="AB33" s="39">
        <v>0</v>
      </c>
      <c r="AD33" s="39">
        <v>0</v>
      </c>
      <c r="AF33" s="39">
        <v>0</v>
      </c>
      <c r="AH33" s="39">
        <v>1</v>
      </c>
      <c r="AJ33" s="39">
        <v>2</v>
      </c>
      <c r="AK33" s="39"/>
      <c r="AP33" s="39"/>
      <c r="AQ33" s="39">
        <v>2</v>
      </c>
      <c r="AS33" s="39">
        <v>0</v>
      </c>
    </row>
    <row r="34" spans="1:45" x14ac:dyDescent="0.2">
      <c r="A34" s="10" t="s">
        <v>129</v>
      </c>
      <c r="C34" s="39"/>
      <c r="D34" s="39">
        <v>0</v>
      </c>
      <c r="F34" s="39">
        <v>0</v>
      </c>
      <c r="H34" s="39">
        <v>0</v>
      </c>
      <c r="J34" s="39">
        <v>0</v>
      </c>
      <c r="L34" s="39">
        <v>0</v>
      </c>
      <c r="N34" s="39">
        <v>0</v>
      </c>
      <c r="O34" s="39"/>
      <c r="P34" s="39"/>
      <c r="Q34" s="39"/>
      <c r="R34" s="39">
        <v>0</v>
      </c>
      <c r="T34" s="39">
        <v>0</v>
      </c>
      <c r="V34" s="39">
        <v>0</v>
      </c>
      <c r="X34" s="39">
        <v>0</v>
      </c>
      <c r="Z34" s="39">
        <v>0</v>
      </c>
      <c r="AB34" s="39">
        <v>0</v>
      </c>
      <c r="AD34" s="39">
        <v>0</v>
      </c>
      <c r="AF34" s="39">
        <v>0</v>
      </c>
      <c r="AH34" s="39">
        <v>0</v>
      </c>
      <c r="AJ34" s="39">
        <v>0</v>
      </c>
      <c r="AK34" s="39"/>
      <c r="AP34" s="39"/>
      <c r="AQ34" s="39">
        <v>0</v>
      </c>
      <c r="AS34" s="39">
        <v>0</v>
      </c>
    </row>
    <row r="35" spans="1:45" x14ac:dyDescent="0.2">
      <c r="A35" s="10" t="s">
        <v>122</v>
      </c>
      <c r="C35" s="39"/>
      <c r="D35" s="39">
        <v>1</v>
      </c>
      <c r="F35" s="39">
        <v>4</v>
      </c>
      <c r="H35" s="39">
        <v>4</v>
      </c>
      <c r="J35" s="39">
        <v>1</v>
      </c>
      <c r="L35" s="39">
        <v>1</v>
      </c>
      <c r="N35" s="39">
        <v>4</v>
      </c>
      <c r="O35" s="39"/>
      <c r="P35" s="39"/>
      <c r="Q35" s="39"/>
      <c r="R35" s="39">
        <v>0</v>
      </c>
      <c r="T35" s="39">
        <v>1</v>
      </c>
      <c r="V35" s="39">
        <v>0</v>
      </c>
      <c r="X35" s="39">
        <v>0</v>
      </c>
      <c r="Z35" s="39">
        <v>0</v>
      </c>
      <c r="AB35" s="39">
        <v>0</v>
      </c>
      <c r="AD35" s="39">
        <v>2</v>
      </c>
      <c r="AF35" s="39">
        <v>0</v>
      </c>
      <c r="AH35" s="39">
        <v>0</v>
      </c>
      <c r="AJ35" s="39">
        <v>0</v>
      </c>
      <c r="AK35" s="39"/>
      <c r="AP35" s="39"/>
      <c r="AQ35" s="39">
        <v>1</v>
      </c>
      <c r="AS35" s="39">
        <v>2</v>
      </c>
    </row>
    <row r="36" spans="1:45" x14ac:dyDescent="0.2">
      <c r="A36" s="10" t="s">
        <v>18</v>
      </c>
      <c r="C36" s="39"/>
      <c r="D36" s="39">
        <v>0</v>
      </c>
      <c r="F36" s="39">
        <v>0</v>
      </c>
      <c r="H36" s="39">
        <v>0</v>
      </c>
      <c r="J36" s="39">
        <v>0</v>
      </c>
      <c r="L36" s="39">
        <v>0</v>
      </c>
      <c r="N36" s="39">
        <v>0</v>
      </c>
      <c r="O36" s="39"/>
      <c r="P36" s="39"/>
      <c r="Q36" s="39"/>
      <c r="R36" s="39">
        <v>1</v>
      </c>
      <c r="T36" s="39">
        <v>0</v>
      </c>
      <c r="V36" s="39">
        <v>0</v>
      </c>
      <c r="X36" s="39">
        <v>1</v>
      </c>
      <c r="Z36" s="39">
        <v>5</v>
      </c>
      <c r="AB36" s="39">
        <v>3.5</v>
      </c>
      <c r="AD36" s="39">
        <v>1</v>
      </c>
      <c r="AF36" s="39">
        <v>0</v>
      </c>
      <c r="AH36" s="39">
        <v>2.5</v>
      </c>
      <c r="AJ36" s="39">
        <v>1</v>
      </c>
      <c r="AK36" s="39"/>
      <c r="AP36" s="39"/>
      <c r="AQ36" s="39">
        <v>1</v>
      </c>
      <c r="AS36" s="39">
        <v>0</v>
      </c>
    </row>
    <row r="37" spans="1:45" x14ac:dyDescent="0.2">
      <c r="A37" s="10" t="s">
        <v>418</v>
      </c>
      <c r="C37" s="39"/>
      <c r="D37" s="39">
        <v>9.5</v>
      </c>
      <c r="F37" s="39">
        <v>7</v>
      </c>
      <c r="H37" s="39">
        <v>18.5</v>
      </c>
      <c r="J37" s="39">
        <v>32</v>
      </c>
      <c r="L37" s="39">
        <v>11</v>
      </c>
      <c r="N37" s="39">
        <v>18.5</v>
      </c>
      <c r="O37" s="39"/>
      <c r="P37" s="39"/>
      <c r="Q37" s="39"/>
      <c r="R37" s="39">
        <v>10</v>
      </c>
      <c r="T37" s="39">
        <v>15</v>
      </c>
      <c r="V37" s="39">
        <v>13</v>
      </c>
      <c r="X37" s="39">
        <v>4</v>
      </c>
      <c r="Z37" s="39">
        <v>11</v>
      </c>
      <c r="AB37" s="39">
        <v>14</v>
      </c>
      <c r="AD37" s="39">
        <v>10</v>
      </c>
      <c r="AF37" s="39">
        <v>14</v>
      </c>
      <c r="AH37" s="39">
        <v>24</v>
      </c>
      <c r="AJ37" s="39">
        <v>17.5</v>
      </c>
      <c r="AK37" s="39"/>
      <c r="AP37" s="39"/>
      <c r="AQ37" s="39">
        <v>17</v>
      </c>
      <c r="AS37" s="39">
        <v>25.5</v>
      </c>
    </row>
    <row r="38" spans="1:45" x14ac:dyDescent="0.2">
      <c r="A38" s="10" t="s">
        <v>417</v>
      </c>
      <c r="C38" s="39"/>
      <c r="D38" s="39">
        <v>3</v>
      </c>
      <c r="F38" s="39">
        <v>1</v>
      </c>
      <c r="H38" s="39">
        <v>2</v>
      </c>
      <c r="J38" s="39">
        <v>24</v>
      </c>
      <c r="L38" s="39">
        <v>2</v>
      </c>
      <c r="N38" s="39">
        <v>3</v>
      </c>
      <c r="O38" s="39"/>
      <c r="P38" s="39"/>
      <c r="Q38" s="39"/>
      <c r="R38" s="39">
        <v>1</v>
      </c>
      <c r="T38" s="39">
        <v>2</v>
      </c>
      <c r="V38" s="39">
        <v>4</v>
      </c>
      <c r="X38" s="39">
        <v>1</v>
      </c>
      <c r="Z38" s="39">
        <v>2</v>
      </c>
      <c r="AB38" s="39">
        <v>1</v>
      </c>
      <c r="AD38" s="39">
        <v>4</v>
      </c>
      <c r="AF38" s="39">
        <v>4</v>
      </c>
      <c r="AH38" s="39">
        <v>2</v>
      </c>
      <c r="AJ38" s="39">
        <v>0</v>
      </c>
      <c r="AK38" s="39"/>
      <c r="AP38" s="39"/>
      <c r="AQ38" s="39">
        <v>2</v>
      </c>
      <c r="AS38" s="39">
        <v>0</v>
      </c>
    </row>
    <row r="39" spans="1:45" x14ac:dyDescent="0.2">
      <c r="A39" s="10" t="s">
        <v>135</v>
      </c>
      <c r="C39" s="39"/>
      <c r="D39" s="39">
        <v>61.5</v>
      </c>
      <c r="F39" s="39">
        <v>40.5</v>
      </c>
      <c r="H39" s="39">
        <v>54</v>
      </c>
      <c r="J39" s="39">
        <v>35</v>
      </c>
      <c r="L39" s="39">
        <v>76</v>
      </c>
      <c r="N39" s="39">
        <v>55</v>
      </c>
      <c r="O39" s="39"/>
      <c r="P39" s="39"/>
      <c r="Q39" s="39"/>
      <c r="R39" s="39">
        <v>49.5</v>
      </c>
      <c r="T39" s="39">
        <v>59</v>
      </c>
      <c r="V39" s="39">
        <v>47.5</v>
      </c>
      <c r="X39" s="39">
        <v>58</v>
      </c>
      <c r="Z39" s="39">
        <v>57</v>
      </c>
      <c r="AB39" s="39">
        <v>52</v>
      </c>
      <c r="AD39" s="39">
        <v>43</v>
      </c>
      <c r="AF39" s="39">
        <v>50.5</v>
      </c>
      <c r="AH39" s="39">
        <v>56.5</v>
      </c>
      <c r="AJ39" s="39">
        <v>62.5</v>
      </c>
      <c r="AK39" s="39"/>
      <c r="AP39" s="39"/>
      <c r="AQ39" s="39">
        <v>67</v>
      </c>
      <c r="AS39" s="39">
        <v>58.5</v>
      </c>
    </row>
    <row r="40" spans="1:45" x14ac:dyDescent="0.2">
      <c r="A40" s="10" t="s">
        <v>14</v>
      </c>
      <c r="C40" s="39"/>
      <c r="D40" s="39">
        <v>0</v>
      </c>
      <c r="F40" s="39">
        <v>0</v>
      </c>
      <c r="H40" s="39">
        <v>0</v>
      </c>
      <c r="J40" s="39">
        <v>0</v>
      </c>
      <c r="L40" s="39">
        <v>1</v>
      </c>
      <c r="N40" s="39">
        <v>0</v>
      </c>
      <c r="O40" s="39"/>
      <c r="P40" s="39"/>
      <c r="Q40" s="39"/>
      <c r="R40" s="39">
        <v>0</v>
      </c>
      <c r="T40" s="39">
        <v>0</v>
      </c>
      <c r="V40" s="39">
        <v>0</v>
      </c>
      <c r="X40" s="39">
        <v>0</v>
      </c>
      <c r="Z40" s="39">
        <v>0</v>
      </c>
      <c r="AB40" s="39">
        <v>0</v>
      </c>
      <c r="AD40" s="39">
        <v>0</v>
      </c>
      <c r="AF40" s="39">
        <v>0</v>
      </c>
      <c r="AH40" s="39">
        <v>0</v>
      </c>
      <c r="AJ40" s="39">
        <v>0</v>
      </c>
      <c r="AK40" s="39"/>
      <c r="AP40" s="39"/>
      <c r="AQ40" s="39">
        <v>0</v>
      </c>
      <c r="AS40" s="39">
        <v>0</v>
      </c>
    </row>
    <row r="41" spans="1:45" x14ac:dyDescent="0.2">
      <c r="A41" s="10" t="s">
        <v>13</v>
      </c>
      <c r="C41" s="39"/>
      <c r="D41" s="39">
        <v>11</v>
      </c>
      <c r="F41" s="39">
        <v>11</v>
      </c>
      <c r="H41" s="39">
        <v>6</v>
      </c>
      <c r="J41" s="39">
        <v>4</v>
      </c>
      <c r="L41" s="39">
        <v>17</v>
      </c>
      <c r="N41" s="39">
        <v>20</v>
      </c>
      <c r="O41" s="39"/>
      <c r="P41" s="39"/>
      <c r="Q41" s="39"/>
      <c r="R41" s="39">
        <v>5</v>
      </c>
      <c r="T41" s="39">
        <v>12</v>
      </c>
      <c r="V41" s="39">
        <v>9</v>
      </c>
      <c r="X41" s="39">
        <v>15</v>
      </c>
      <c r="Z41" s="39">
        <v>13</v>
      </c>
      <c r="AB41" s="39">
        <v>6</v>
      </c>
      <c r="AD41" s="39">
        <v>10</v>
      </c>
      <c r="AF41" s="39">
        <v>8</v>
      </c>
      <c r="AH41" s="39">
        <v>10</v>
      </c>
      <c r="AJ41" s="39">
        <v>10</v>
      </c>
      <c r="AK41" s="39"/>
      <c r="AP41" s="39"/>
      <c r="AQ41" s="39">
        <v>15</v>
      </c>
      <c r="AS41" s="39">
        <v>9</v>
      </c>
    </row>
    <row r="42" spans="1:45" x14ac:dyDescent="0.2">
      <c r="A42" s="10" t="s">
        <v>121</v>
      </c>
      <c r="C42" s="39"/>
      <c r="D42" s="39">
        <v>0</v>
      </c>
      <c r="F42" s="39">
        <v>0</v>
      </c>
      <c r="H42" s="39">
        <v>0</v>
      </c>
      <c r="J42" s="39">
        <v>0</v>
      </c>
      <c r="L42" s="39">
        <v>0</v>
      </c>
      <c r="N42" s="39">
        <v>0</v>
      </c>
      <c r="O42" s="39"/>
      <c r="P42" s="39"/>
      <c r="Q42" s="39"/>
      <c r="R42" s="39">
        <v>0</v>
      </c>
      <c r="T42" s="39">
        <v>0</v>
      </c>
      <c r="V42" s="39">
        <v>0</v>
      </c>
      <c r="X42" s="39">
        <v>0</v>
      </c>
      <c r="Z42" s="39">
        <v>0</v>
      </c>
      <c r="AB42" s="39">
        <v>1</v>
      </c>
      <c r="AD42" s="39">
        <v>0</v>
      </c>
      <c r="AF42" s="39">
        <v>0</v>
      </c>
      <c r="AH42" s="39">
        <v>0</v>
      </c>
      <c r="AJ42" s="39">
        <v>1</v>
      </c>
      <c r="AK42" s="39"/>
      <c r="AP42" s="39"/>
      <c r="AQ42" s="39">
        <v>0</v>
      </c>
      <c r="AS42" s="39">
        <v>0</v>
      </c>
    </row>
    <row r="43" spans="1:45" x14ac:dyDescent="0.2">
      <c r="A43" s="10" t="s">
        <v>120</v>
      </c>
      <c r="C43" s="39"/>
      <c r="D43" s="39">
        <v>29</v>
      </c>
      <c r="F43" s="39">
        <v>21</v>
      </c>
      <c r="H43" s="39">
        <v>27</v>
      </c>
      <c r="J43" s="39">
        <v>21</v>
      </c>
      <c r="L43" s="39">
        <v>21</v>
      </c>
      <c r="N43" s="39">
        <v>33</v>
      </c>
      <c r="O43" s="39"/>
      <c r="P43" s="39"/>
      <c r="Q43" s="39"/>
      <c r="R43" s="39">
        <v>42</v>
      </c>
      <c r="T43" s="39">
        <v>19</v>
      </c>
      <c r="V43" s="39">
        <v>39</v>
      </c>
      <c r="X43" s="39">
        <v>32</v>
      </c>
      <c r="Z43" s="39">
        <v>53</v>
      </c>
      <c r="AB43" s="39">
        <v>38</v>
      </c>
      <c r="AD43" s="39">
        <v>33</v>
      </c>
      <c r="AF43" s="39">
        <v>46</v>
      </c>
      <c r="AH43" s="39">
        <v>32</v>
      </c>
      <c r="AJ43" s="39">
        <v>21</v>
      </c>
      <c r="AK43" s="39"/>
      <c r="AP43" s="39"/>
      <c r="AQ43" s="39">
        <v>31</v>
      </c>
      <c r="AS43" s="39">
        <v>24</v>
      </c>
    </row>
    <row r="44" spans="1:45" x14ac:dyDescent="0.2">
      <c r="A44" s="10" t="s">
        <v>133</v>
      </c>
      <c r="C44" s="39"/>
      <c r="D44" s="39">
        <v>2</v>
      </c>
      <c r="F44" s="39">
        <v>4</v>
      </c>
      <c r="H44" s="39">
        <v>3</v>
      </c>
      <c r="J44" s="39">
        <v>3</v>
      </c>
      <c r="L44" s="39">
        <v>1</v>
      </c>
      <c r="N44" s="39">
        <v>2</v>
      </c>
      <c r="O44" s="39"/>
      <c r="P44" s="39"/>
      <c r="Q44" s="39"/>
      <c r="R44" s="39">
        <v>1</v>
      </c>
      <c r="T44" s="39">
        <v>3</v>
      </c>
      <c r="V44" s="39">
        <v>3</v>
      </c>
      <c r="X44" s="39">
        <v>3</v>
      </c>
      <c r="Z44" s="39">
        <v>6</v>
      </c>
      <c r="AB44" s="39">
        <v>5</v>
      </c>
      <c r="AD44" s="39">
        <v>5</v>
      </c>
      <c r="AF44" s="39">
        <v>0</v>
      </c>
      <c r="AH44" s="39">
        <v>3</v>
      </c>
      <c r="AJ44" s="39">
        <v>1</v>
      </c>
      <c r="AK44" s="39"/>
      <c r="AP44" s="39"/>
      <c r="AQ44" s="39">
        <v>2</v>
      </c>
      <c r="AS44" s="39">
        <v>3</v>
      </c>
    </row>
    <row r="45" spans="1:45" x14ac:dyDescent="0.2">
      <c r="A45" s="10" t="s">
        <v>148</v>
      </c>
      <c r="C45" s="39"/>
      <c r="D45" s="39">
        <v>7</v>
      </c>
      <c r="F45" s="39">
        <v>18</v>
      </c>
      <c r="H45" s="39">
        <v>5</v>
      </c>
      <c r="J45" s="39">
        <v>3</v>
      </c>
      <c r="L45" s="39">
        <v>2</v>
      </c>
      <c r="N45" s="39">
        <v>3</v>
      </c>
      <c r="O45" s="39"/>
      <c r="P45" s="39"/>
      <c r="Q45" s="39"/>
      <c r="R45" s="39">
        <v>0</v>
      </c>
      <c r="T45" s="39">
        <v>0</v>
      </c>
      <c r="V45" s="39">
        <v>0</v>
      </c>
      <c r="X45" s="39">
        <v>0</v>
      </c>
      <c r="Z45" s="39">
        <v>0</v>
      </c>
      <c r="AB45" s="39">
        <v>0</v>
      </c>
      <c r="AD45" s="39">
        <v>0</v>
      </c>
      <c r="AF45" s="39">
        <v>0</v>
      </c>
      <c r="AH45" s="39">
        <v>0</v>
      </c>
      <c r="AJ45" s="39">
        <v>0</v>
      </c>
      <c r="AK45" s="39"/>
      <c r="AP45" s="39"/>
      <c r="AQ45" s="39">
        <v>0</v>
      </c>
      <c r="AS45" s="39">
        <v>0</v>
      </c>
    </row>
    <row r="46" spans="1:45" x14ac:dyDescent="0.2">
      <c r="A46" s="10" t="s">
        <v>137</v>
      </c>
      <c r="C46" s="39"/>
      <c r="D46" s="39">
        <v>2</v>
      </c>
      <c r="F46" s="39">
        <v>2</v>
      </c>
      <c r="H46" s="39">
        <v>1</v>
      </c>
      <c r="J46" s="39">
        <v>0</v>
      </c>
      <c r="L46" s="39">
        <v>3</v>
      </c>
      <c r="N46" s="39">
        <v>1</v>
      </c>
      <c r="O46" s="39"/>
      <c r="P46" s="39"/>
      <c r="Q46" s="39"/>
      <c r="R46" s="39">
        <v>1</v>
      </c>
      <c r="T46" s="39">
        <v>4</v>
      </c>
      <c r="V46" s="39">
        <v>3</v>
      </c>
      <c r="X46" s="39">
        <v>0</v>
      </c>
      <c r="Z46" s="39">
        <v>2</v>
      </c>
      <c r="AB46" s="39">
        <v>1</v>
      </c>
      <c r="AD46" s="39">
        <v>3</v>
      </c>
      <c r="AF46" s="39">
        <v>3</v>
      </c>
      <c r="AH46" s="39">
        <v>0</v>
      </c>
      <c r="AJ46" s="39">
        <v>0</v>
      </c>
      <c r="AK46" s="39"/>
      <c r="AP46" s="39"/>
      <c r="AQ46" s="39">
        <v>2</v>
      </c>
      <c r="AS46" s="39">
        <v>2</v>
      </c>
    </row>
    <row r="47" spans="1:45" x14ac:dyDescent="0.2">
      <c r="A47" s="10" t="s">
        <v>139</v>
      </c>
      <c r="C47" s="39"/>
      <c r="D47" s="39">
        <v>0</v>
      </c>
      <c r="F47" s="39">
        <v>1</v>
      </c>
      <c r="H47" s="39">
        <v>0</v>
      </c>
      <c r="J47" s="39">
        <v>0</v>
      </c>
      <c r="L47" s="39">
        <v>0</v>
      </c>
      <c r="N47" s="39">
        <v>0</v>
      </c>
      <c r="O47" s="39"/>
      <c r="P47" s="39"/>
      <c r="Q47" s="39"/>
      <c r="R47" s="39">
        <v>0</v>
      </c>
      <c r="T47" s="39">
        <v>0</v>
      </c>
      <c r="V47" s="39">
        <v>0</v>
      </c>
      <c r="X47" s="39">
        <v>0</v>
      </c>
      <c r="Z47" s="39">
        <v>0</v>
      </c>
      <c r="AB47" s="39">
        <v>0</v>
      </c>
      <c r="AD47" s="39">
        <v>0</v>
      </c>
      <c r="AF47" s="39">
        <v>0</v>
      </c>
      <c r="AH47" s="39">
        <v>0</v>
      </c>
      <c r="AJ47" s="39">
        <v>0</v>
      </c>
      <c r="AK47" s="39"/>
      <c r="AP47" s="39"/>
      <c r="AQ47" s="39">
        <v>0</v>
      </c>
      <c r="AS47" s="39">
        <v>0</v>
      </c>
    </row>
    <row r="48" spans="1:45" x14ac:dyDescent="0.2">
      <c r="A48" s="10" t="s">
        <v>140</v>
      </c>
      <c r="C48" s="39"/>
      <c r="D48" s="39">
        <v>0</v>
      </c>
      <c r="F48" s="39">
        <v>0</v>
      </c>
      <c r="H48" s="39">
        <v>0</v>
      </c>
      <c r="J48" s="39">
        <v>0</v>
      </c>
      <c r="L48" s="39">
        <v>0</v>
      </c>
      <c r="N48" s="39">
        <v>0</v>
      </c>
      <c r="O48" s="39"/>
      <c r="P48" s="39"/>
      <c r="Q48" s="39"/>
      <c r="R48" s="39">
        <v>0</v>
      </c>
      <c r="T48" s="39">
        <v>0</v>
      </c>
      <c r="V48" s="39">
        <v>0</v>
      </c>
      <c r="X48" s="39">
        <v>0</v>
      </c>
      <c r="Z48" s="39">
        <v>0</v>
      </c>
      <c r="AB48" s="39">
        <v>0</v>
      </c>
      <c r="AD48" s="39">
        <v>0</v>
      </c>
      <c r="AF48" s="39">
        <v>0</v>
      </c>
      <c r="AH48" s="39">
        <v>0</v>
      </c>
      <c r="AJ48" s="39">
        <v>0</v>
      </c>
      <c r="AK48" s="39"/>
      <c r="AP48" s="39"/>
      <c r="AQ48" s="39">
        <v>0</v>
      </c>
      <c r="AS48" s="39">
        <v>0</v>
      </c>
    </row>
    <row r="49" spans="1:45" x14ac:dyDescent="0.2">
      <c r="A49" s="10" t="s">
        <v>141</v>
      </c>
      <c r="C49" s="39"/>
      <c r="D49" s="39">
        <v>0</v>
      </c>
      <c r="F49" s="39">
        <v>0</v>
      </c>
      <c r="H49" s="39">
        <v>1</v>
      </c>
      <c r="J49" s="39">
        <v>0</v>
      </c>
      <c r="L49" s="39">
        <v>0</v>
      </c>
      <c r="N49" s="39">
        <v>0</v>
      </c>
      <c r="O49" s="39"/>
      <c r="P49" s="39"/>
      <c r="Q49" s="39"/>
      <c r="R49" s="39">
        <v>0</v>
      </c>
      <c r="T49" s="39">
        <v>0</v>
      </c>
      <c r="V49" s="39">
        <v>0</v>
      </c>
      <c r="X49" s="39">
        <v>0</v>
      </c>
      <c r="Z49" s="39">
        <v>0</v>
      </c>
      <c r="AB49" s="39">
        <v>0</v>
      </c>
      <c r="AD49" s="39">
        <v>0</v>
      </c>
      <c r="AF49" s="39">
        <v>0</v>
      </c>
      <c r="AH49" s="39">
        <v>0</v>
      </c>
      <c r="AJ49" s="39">
        <v>0</v>
      </c>
      <c r="AK49" s="39"/>
      <c r="AP49" s="39"/>
      <c r="AQ49" s="39">
        <v>0</v>
      </c>
      <c r="AS49" s="39">
        <v>0</v>
      </c>
    </row>
    <row r="50" spans="1:45" x14ac:dyDescent="0.2">
      <c r="A50" s="10" t="s">
        <v>142</v>
      </c>
      <c r="D50" s="39">
        <v>0</v>
      </c>
      <c r="F50" s="39">
        <v>0</v>
      </c>
      <c r="H50" s="39">
        <v>0</v>
      </c>
      <c r="J50" s="39">
        <v>0</v>
      </c>
      <c r="L50" s="39">
        <v>0</v>
      </c>
      <c r="N50" s="39">
        <v>1</v>
      </c>
      <c r="O50" s="39"/>
      <c r="P50" s="39"/>
      <c r="Q50" s="39"/>
      <c r="R50" s="39">
        <v>0</v>
      </c>
      <c r="T50" s="39">
        <v>0</v>
      </c>
      <c r="V50" s="39">
        <v>0</v>
      </c>
      <c r="X50" s="39">
        <v>1</v>
      </c>
      <c r="Z50" s="39">
        <v>0</v>
      </c>
      <c r="AB50" s="39">
        <v>0</v>
      </c>
      <c r="AD50" s="39">
        <v>2</v>
      </c>
      <c r="AF50" s="39">
        <v>0</v>
      </c>
      <c r="AH50" s="39">
        <v>0</v>
      </c>
      <c r="AJ50" s="39">
        <v>0</v>
      </c>
      <c r="AK50" s="39"/>
      <c r="AP50" s="39"/>
      <c r="AQ50" s="39">
        <v>0</v>
      </c>
      <c r="AS50" s="39">
        <v>0</v>
      </c>
    </row>
    <row r="51" spans="1:45" x14ac:dyDescent="0.2">
      <c r="A51" s="10" t="s">
        <v>143</v>
      </c>
      <c r="D51" s="39">
        <v>0</v>
      </c>
      <c r="F51" s="39">
        <v>0</v>
      </c>
      <c r="H51" s="39">
        <v>0</v>
      </c>
      <c r="J51" s="39">
        <v>0</v>
      </c>
      <c r="L51" s="39">
        <v>0</v>
      </c>
      <c r="N51" s="39">
        <v>0</v>
      </c>
      <c r="O51" s="39"/>
      <c r="P51" s="39"/>
      <c r="Q51" s="39"/>
      <c r="R51" s="39">
        <v>0</v>
      </c>
      <c r="T51" s="39">
        <v>0</v>
      </c>
      <c r="V51" s="39">
        <v>0</v>
      </c>
      <c r="X51" s="39">
        <v>0</v>
      </c>
      <c r="Z51" s="39">
        <v>0</v>
      </c>
      <c r="AB51" s="39">
        <v>0</v>
      </c>
      <c r="AD51" s="39">
        <v>0</v>
      </c>
      <c r="AF51" s="39">
        <v>0</v>
      </c>
      <c r="AH51" s="39">
        <v>0</v>
      </c>
      <c r="AJ51" s="39">
        <v>0</v>
      </c>
      <c r="AK51" s="39"/>
      <c r="AP51" s="39"/>
      <c r="AQ51" s="39">
        <v>0</v>
      </c>
      <c r="AS51" s="39">
        <v>0</v>
      </c>
    </row>
    <row r="52" spans="1:45" x14ac:dyDescent="0.2">
      <c r="A52" s="10" t="s">
        <v>147</v>
      </c>
      <c r="D52" s="39">
        <v>0</v>
      </c>
      <c r="F52" s="39">
        <v>0</v>
      </c>
      <c r="H52" s="39">
        <v>0</v>
      </c>
      <c r="J52" s="39">
        <v>0</v>
      </c>
      <c r="L52" s="39">
        <v>1</v>
      </c>
      <c r="N52" s="39">
        <v>0</v>
      </c>
      <c r="O52" s="39"/>
      <c r="P52" s="39"/>
      <c r="Q52" s="39"/>
      <c r="R52" s="39">
        <v>0</v>
      </c>
      <c r="T52" s="39">
        <v>0</v>
      </c>
      <c r="V52" s="39">
        <v>0</v>
      </c>
      <c r="X52" s="39">
        <v>0</v>
      </c>
      <c r="Z52" s="39">
        <v>0</v>
      </c>
      <c r="AB52" s="39">
        <v>0</v>
      </c>
      <c r="AD52" s="39">
        <v>0</v>
      </c>
      <c r="AF52" s="39">
        <v>0</v>
      </c>
      <c r="AH52" s="39">
        <v>0</v>
      </c>
      <c r="AJ52" s="39">
        <v>0</v>
      </c>
      <c r="AK52" s="39"/>
      <c r="AP52" s="39"/>
      <c r="AQ52" s="39">
        <v>0</v>
      </c>
      <c r="AS52" s="39">
        <v>0</v>
      </c>
    </row>
    <row r="53" spans="1:45" x14ac:dyDescent="0.2">
      <c r="A53" s="10" t="s">
        <v>41</v>
      </c>
      <c r="D53" s="39">
        <v>4</v>
      </c>
      <c r="F53" s="39">
        <v>3</v>
      </c>
      <c r="H53" s="39">
        <v>1</v>
      </c>
      <c r="J53" s="39">
        <v>0</v>
      </c>
      <c r="L53" s="39">
        <v>1</v>
      </c>
      <c r="N53" s="39">
        <v>0</v>
      </c>
      <c r="O53" s="39"/>
      <c r="P53" s="39"/>
      <c r="Q53" s="39"/>
      <c r="R53" s="39">
        <v>1</v>
      </c>
      <c r="T53" s="39">
        <v>4</v>
      </c>
      <c r="V53" s="39">
        <v>1</v>
      </c>
      <c r="X53" s="39">
        <v>0</v>
      </c>
      <c r="Z53" s="39">
        <v>1</v>
      </c>
      <c r="AB53" s="39">
        <v>1</v>
      </c>
      <c r="AD53" s="39">
        <v>0</v>
      </c>
      <c r="AF53" s="39">
        <v>2</v>
      </c>
      <c r="AH53" s="39">
        <v>0</v>
      </c>
      <c r="AJ53" s="39">
        <v>1</v>
      </c>
      <c r="AK53" s="39"/>
      <c r="AP53" s="39"/>
      <c r="AQ53" s="39">
        <v>1</v>
      </c>
      <c r="AS53" s="39">
        <v>4</v>
      </c>
    </row>
    <row r="54" spans="1:45" x14ac:dyDescent="0.2">
      <c r="A54" s="10" t="s">
        <v>149</v>
      </c>
      <c r="D54" s="39">
        <v>0</v>
      </c>
      <c r="F54" s="39">
        <v>0</v>
      </c>
      <c r="H54" s="39">
        <v>0</v>
      </c>
      <c r="J54" s="39">
        <v>1</v>
      </c>
      <c r="L54" s="39">
        <v>0</v>
      </c>
      <c r="N54" s="39">
        <v>0</v>
      </c>
      <c r="O54" s="39"/>
      <c r="P54" s="39"/>
      <c r="Q54" s="39"/>
      <c r="R54" s="39">
        <v>0</v>
      </c>
      <c r="T54" s="39">
        <v>0</v>
      </c>
      <c r="V54" s="39">
        <v>0</v>
      </c>
      <c r="X54" s="39">
        <v>0</v>
      </c>
      <c r="Z54" s="39">
        <v>0</v>
      </c>
      <c r="AB54" s="39">
        <v>0</v>
      </c>
      <c r="AD54" s="39">
        <v>1</v>
      </c>
      <c r="AF54" s="39">
        <v>0</v>
      </c>
      <c r="AH54" s="39">
        <v>0</v>
      </c>
      <c r="AJ54" s="39">
        <v>0</v>
      </c>
      <c r="AK54" s="39"/>
      <c r="AP54" s="39"/>
      <c r="AQ54" s="39">
        <v>0</v>
      </c>
      <c r="AS54" s="39">
        <v>0</v>
      </c>
    </row>
    <row r="55" spans="1:45" x14ac:dyDescent="0.2">
      <c r="A55" s="10" t="s">
        <v>150</v>
      </c>
      <c r="D55" s="39">
        <v>0</v>
      </c>
      <c r="F55" s="39">
        <v>0</v>
      </c>
      <c r="H55" s="39">
        <v>0</v>
      </c>
      <c r="J55" s="39">
        <v>0</v>
      </c>
      <c r="L55" s="39">
        <v>0</v>
      </c>
      <c r="N55" s="39">
        <v>0</v>
      </c>
      <c r="O55" s="39"/>
      <c r="P55" s="39"/>
      <c r="Q55" s="39"/>
      <c r="R55" s="39">
        <v>0</v>
      </c>
      <c r="T55" s="39">
        <v>0</v>
      </c>
      <c r="V55" s="39">
        <v>0</v>
      </c>
      <c r="X55" s="39">
        <v>0</v>
      </c>
      <c r="Z55" s="39">
        <v>1</v>
      </c>
      <c r="AB55" s="39">
        <v>0</v>
      </c>
      <c r="AD55" s="39">
        <v>0</v>
      </c>
      <c r="AF55" s="39">
        <v>0</v>
      </c>
      <c r="AH55" s="39">
        <v>0</v>
      </c>
      <c r="AJ55" s="39">
        <v>0</v>
      </c>
      <c r="AK55" s="39"/>
      <c r="AP55" s="39"/>
      <c r="AQ55" s="39">
        <v>0</v>
      </c>
      <c r="AS55" s="39">
        <v>0</v>
      </c>
    </row>
    <row r="56" spans="1:45" x14ac:dyDescent="0.2">
      <c r="A56" s="10" t="s">
        <v>385</v>
      </c>
      <c r="D56" s="39">
        <v>7</v>
      </c>
      <c r="F56" s="39">
        <v>0</v>
      </c>
      <c r="H56" s="39">
        <v>3</v>
      </c>
      <c r="J56" s="39">
        <v>0</v>
      </c>
      <c r="L56" s="39">
        <v>1</v>
      </c>
      <c r="N56" s="39">
        <v>0</v>
      </c>
      <c r="O56" s="39"/>
      <c r="P56" s="39"/>
      <c r="Q56" s="39"/>
      <c r="R56" s="39">
        <v>0</v>
      </c>
      <c r="T56" s="39">
        <v>1</v>
      </c>
      <c r="V56" s="39">
        <v>0</v>
      </c>
      <c r="X56" s="39">
        <v>1</v>
      </c>
      <c r="Z56" s="39">
        <v>0</v>
      </c>
      <c r="AB56" s="39">
        <v>0</v>
      </c>
      <c r="AD56" s="39">
        <v>0</v>
      </c>
      <c r="AF56" s="39">
        <v>0</v>
      </c>
      <c r="AH56" s="39">
        <v>1</v>
      </c>
      <c r="AJ56" s="39">
        <v>0</v>
      </c>
      <c r="AK56" s="39"/>
      <c r="AP56" s="39"/>
      <c r="AQ56" s="39">
        <v>0</v>
      </c>
      <c r="AS56" s="39">
        <v>1</v>
      </c>
    </row>
    <row r="57" spans="1:45" x14ac:dyDescent="0.2">
      <c r="A57" s="10" t="s">
        <v>152</v>
      </c>
      <c r="D57" s="39">
        <v>0</v>
      </c>
      <c r="F57" s="39">
        <v>0</v>
      </c>
      <c r="H57" s="39">
        <v>0</v>
      </c>
      <c r="J57" s="39">
        <v>0</v>
      </c>
      <c r="L57" s="39">
        <v>0</v>
      </c>
      <c r="N57" s="39">
        <v>0</v>
      </c>
      <c r="O57" s="39"/>
      <c r="P57" s="39"/>
      <c r="Q57" s="39"/>
      <c r="R57" s="39">
        <v>0</v>
      </c>
      <c r="T57" s="39">
        <v>0</v>
      </c>
      <c r="V57" s="39">
        <v>0</v>
      </c>
      <c r="X57" s="39">
        <v>0</v>
      </c>
      <c r="Z57" s="39">
        <v>0</v>
      </c>
      <c r="AB57" s="39">
        <v>0</v>
      </c>
      <c r="AD57" s="39">
        <v>0</v>
      </c>
      <c r="AF57" s="39">
        <v>0</v>
      </c>
      <c r="AH57" s="39">
        <v>0</v>
      </c>
      <c r="AJ57" s="39">
        <v>0</v>
      </c>
      <c r="AK57" s="39"/>
      <c r="AP57" s="39"/>
      <c r="AQ57" s="39">
        <v>0</v>
      </c>
      <c r="AS57" s="39">
        <v>0</v>
      </c>
    </row>
    <row r="58" spans="1:45" x14ac:dyDescent="0.2">
      <c r="A58" s="10" t="s">
        <v>151</v>
      </c>
      <c r="D58" s="39">
        <v>0</v>
      </c>
      <c r="F58" s="39">
        <v>1</v>
      </c>
      <c r="H58" s="39">
        <v>0</v>
      </c>
      <c r="J58" s="39">
        <v>2</v>
      </c>
      <c r="L58" s="39">
        <v>0</v>
      </c>
      <c r="N58" s="39">
        <v>0</v>
      </c>
      <c r="O58" s="39"/>
      <c r="P58" s="39"/>
      <c r="Q58" s="39"/>
      <c r="R58" s="39">
        <v>0</v>
      </c>
      <c r="T58" s="39">
        <v>0</v>
      </c>
      <c r="V58" s="39">
        <v>0</v>
      </c>
      <c r="X58" s="39">
        <v>0</v>
      </c>
      <c r="Z58" s="39">
        <v>1</v>
      </c>
      <c r="AB58" s="39">
        <v>0</v>
      </c>
      <c r="AD58" s="39">
        <v>1</v>
      </c>
      <c r="AF58" s="39">
        <v>0</v>
      </c>
      <c r="AH58" s="39">
        <v>0</v>
      </c>
      <c r="AJ58" s="39">
        <v>0</v>
      </c>
      <c r="AK58" s="39"/>
      <c r="AP58" s="39"/>
      <c r="AQ58" s="39">
        <v>0</v>
      </c>
      <c r="AS58" s="39">
        <v>2</v>
      </c>
    </row>
    <row r="59" spans="1:45" x14ac:dyDescent="0.2">
      <c r="A59" s="10" t="s">
        <v>146</v>
      </c>
      <c r="D59" s="39">
        <v>0</v>
      </c>
      <c r="F59" s="39">
        <v>0</v>
      </c>
      <c r="H59" s="39">
        <v>0</v>
      </c>
      <c r="J59" s="39">
        <v>0</v>
      </c>
      <c r="L59" s="39">
        <v>0</v>
      </c>
      <c r="N59" s="39">
        <v>0</v>
      </c>
      <c r="O59" s="39"/>
      <c r="P59" s="39"/>
      <c r="Q59" s="39"/>
      <c r="R59" s="39">
        <v>0</v>
      </c>
      <c r="T59" s="39">
        <v>0</v>
      </c>
      <c r="V59" s="39">
        <v>0</v>
      </c>
      <c r="X59" s="39">
        <v>0</v>
      </c>
      <c r="Z59" s="39">
        <v>0</v>
      </c>
      <c r="AB59" s="39">
        <v>0</v>
      </c>
      <c r="AD59" s="39">
        <v>0</v>
      </c>
      <c r="AF59" s="39">
        <v>0</v>
      </c>
      <c r="AH59" s="39">
        <v>0</v>
      </c>
      <c r="AJ59" s="39">
        <v>0</v>
      </c>
      <c r="AK59" s="39"/>
      <c r="AP59" s="39"/>
      <c r="AQ59" s="39">
        <v>0</v>
      </c>
      <c r="AS59" s="39">
        <v>0</v>
      </c>
    </row>
    <row r="60" spans="1:45" x14ac:dyDescent="0.2">
      <c r="A60" s="10" t="s">
        <v>144</v>
      </c>
      <c r="D60" s="39">
        <v>0</v>
      </c>
      <c r="F60" s="39">
        <v>0</v>
      </c>
      <c r="H60" s="39">
        <v>1</v>
      </c>
      <c r="J60" s="39">
        <v>0</v>
      </c>
      <c r="L60" s="39">
        <v>0</v>
      </c>
      <c r="N60" s="39">
        <v>0</v>
      </c>
      <c r="O60" s="39"/>
      <c r="P60" s="39"/>
      <c r="Q60" s="39"/>
      <c r="R60" s="39">
        <v>0</v>
      </c>
      <c r="T60" s="39">
        <v>0</v>
      </c>
      <c r="V60" s="39">
        <v>1</v>
      </c>
      <c r="X60" s="39">
        <v>0</v>
      </c>
      <c r="Z60" s="39">
        <v>0</v>
      </c>
      <c r="AB60" s="39">
        <v>0</v>
      </c>
      <c r="AD60" s="39">
        <v>0</v>
      </c>
      <c r="AF60" s="39">
        <v>0</v>
      </c>
      <c r="AH60" s="39">
        <v>0</v>
      </c>
      <c r="AJ60" s="39">
        <v>0</v>
      </c>
      <c r="AK60" s="39"/>
      <c r="AP60" s="39"/>
      <c r="AQ60" s="39">
        <v>0</v>
      </c>
      <c r="AS60" s="39">
        <v>0</v>
      </c>
    </row>
    <row r="61" spans="1:45" x14ac:dyDescent="0.2">
      <c r="A61" s="10" t="s">
        <v>145</v>
      </c>
      <c r="D61" s="39">
        <v>0</v>
      </c>
      <c r="F61" s="39">
        <v>0</v>
      </c>
      <c r="H61" s="39">
        <v>0</v>
      </c>
      <c r="J61" s="39">
        <v>0</v>
      </c>
      <c r="L61" s="39">
        <v>0</v>
      </c>
      <c r="N61" s="39">
        <v>0</v>
      </c>
      <c r="O61" s="39"/>
      <c r="P61" s="39"/>
      <c r="Q61" s="39"/>
      <c r="R61" s="39">
        <v>0</v>
      </c>
      <c r="T61" s="39">
        <v>0</v>
      </c>
      <c r="V61" s="39">
        <v>0</v>
      </c>
      <c r="X61" s="39">
        <v>0</v>
      </c>
      <c r="Z61" s="39">
        <v>0</v>
      </c>
      <c r="AB61" s="39">
        <v>0</v>
      </c>
      <c r="AD61" s="39">
        <v>0</v>
      </c>
      <c r="AF61" s="39">
        <v>0</v>
      </c>
      <c r="AH61" s="39">
        <v>0</v>
      </c>
      <c r="AJ61" s="39">
        <v>0</v>
      </c>
      <c r="AK61" s="39"/>
      <c r="AP61" s="39"/>
      <c r="AQ61" s="39">
        <v>0</v>
      </c>
      <c r="AS61" s="39">
        <v>0</v>
      </c>
    </row>
    <row r="62" spans="1:45" x14ac:dyDescent="0.2">
      <c r="A62" s="10" t="s">
        <v>167</v>
      </c>
      <c r="D62" s="39">
        <v>4</v>
      </c>
      <c r="F62" s="39">
        <v>9</v>
      </c>
      <c r="H62" s="39">
        <v>9</v>
      </c>
      <c r="J62" s="39">
        <v>4</v>
      </c>
      <c r="L62" s="39">
        <v>11</v>
      </c>
      <c r="N62" s="39">
        <v>2</v>
      </c>
      <c r="O62" s="39"/>
      <c r="P62" s="39"/>
      <c r="Q62" s="39"/>
      <c r="R62" s="39">
        <v>0</v>
      </c>
      <c r="T62" s="39">
        <v>0</v>
      </c>
      <c r="V62" s="39">
        <v>0</v>
      </c>
      <c r="X62" s="39">
        <v>0</v>
      </c>
      <c r="Z62" s="39">
        <v>5</v>
      </c>
      <c r="AB62" s="39">
        <v>0</v>
      </c>
      <c r="AD62" s="39">
        <v>3</v>
      </c>
      <c r="AF62" s="39">
        <v>1</v>
      </c>
      <c r="AH62" s="39">
        <v>0</v>
      </c>
      <c r="AJ62" s="39">
        <v>1</v>
      </c>
      <c r="AK62" s="39"/>
      <c r="AP62" s="39"/>
      <c r="AQ62" s="39">
        <v>0</v>
      </c>
      <c r="AS62" s="39">
        <v>1</v>
      </c>
    </row>
    <row r="63" spans="1:45" x14ac:dyDescent="0.2">
      <c r="A63" s="10" t="s">
        <v>159</v>
      </c>
      <c r="D63" s="39">
        <v>0</v>
      </c>
      <c r="F63" s="39">
        <v>0</v>
      </c>
      <c r="H63" s="39">
        <v>0</v>
      </c>
      <c r="J63" s="39">
        <v>0</v>
      </c>
      <c r="L63" s="39">
        <v>0</v>
      </c>
      <c r="N63" s="39">
        <v>0</v>
      </c>
      <c r="O63" s="39"/>
      <c r="P63" s="39"/>
      <c r="Q63" s="39"/>
      <c r="R63" s="39">
        <v>0</v>
      </c>
      <c r="T63" s="39">
        <v>0</v>
      </c>
      <c r="V63" s="39">
        <v>0</v>
      </c>
      <c r="X63" s="39">
        <v>1</v>
      </c>
      <c r="Z63" s="39">
        <v>1</v>
      </c>
      <c r="AB63" s="39">
        <v>0</v>
      </c>
      <c r="AD63" s="39">
        <v>0</v>
      </c>
      <c r="AF63" s="39">
        <v>0</v>
      </c>
      <c r="AH63" s="39">
        <v>0</v>
      </c>
      <c r="AJ63" s="39">
        <v>0</v>
      </c>
      <c r="AK63" s="39"/>
      <c r="AP63" s="39"/>
      <c r="AQ63" s="39">
        <v>0</v>
      </c>
      <c r="AS63" s="39">
        <v>0</v>
      </c>
    </row>
    <row r="64" spans="1:45" x14ac:dyDescent="0.2">
      <c r="A64" s="10" t="s">
        <v>153</v>
      </c>
      <c r="D64" s="39">
        <v>0</v>
      </c>
      <c r="F64" s="39">
        <v>0</v>
      </c>
      <c r="H64" s="39">
        <v>0</v>
      </c>
      <c r="J64" s="39">
        <v>0</v>
      </c>
      <c r="L64" s="39">
        <v>0</v>
      </c>
      <c r="N64" s="39">
        <v>0</v>
      </c>
      <c r="O64" s="39"/>
      <c r="P64" s="39"/>
      <c r="Q64" s="39"/>
      <c r="R64" s="39">
        <v>0</v>
      </c>
      <c r="T64" s="39">
        <v>0</v>
      </c>
      <c r="V64" s="39">
        <v>1</v>
      </c>
      <c r="X64" s="39">
        <v>0</v>
      </c>
      <c r="Z64" s="39">
        <v>0</v>
      </c>
      <c r="AB64" s="39">
        <v>0</v>
      </c>
      <c r="AD64" s="39">
        <v>0</v>
      </c>
      <c r="AF64" s="39">
        <v>0</v>
      </c>
      <c r="AH64" s="39">
        <v>0</v>
      </c>
      <c r="AJ64" s="39">
        <v>0</v>
      </c>
      <c r="AK64" s="39"/>
      <c r="AP64" s="39"/>
      <c r="AQ64" s="39">
        <v>0</v>
      </c>
      <c r="AS64" s="39">
        <v>1</v>
      </c>
    </row>
    <row r="65" spans="1:45" x14ac:dyDescent="0.2">
      <c r="A65" s="10" t="s">
        <v>154</v>
      </c>
      <c r="D65" s="39">
        <v>0</v>
      </c>
      <c r="F65" s="39">
        <v>1</v>
      </c>
      <c r="H65" s="39">
        <v>0</v>
      </c>
      <c r="J65" s="39">
        <v>7</v>
      </c>
      <c r="L65" s="39">
        <v>0</v>
      </c>
      <c r="N65" s="39">
        <v>1</v>
      </c>
      <c r="O65" s="39"/>
      <c r="P65" s="39"/>
      <c r="Q65" s="39"/>
      <c r="R65" s="39">
        <v>0</v>
      </c>
      <c r="T65" s="39">
        <v>0</v>
      </c>
      <c r="V65" s="39">
        <v>0</v>
      </c>
      <c r="X65" s="39">
        <v>0</v>
      </c>
      <c r="Z65" s="39">
        <v>0</v>
      </c>
      <c r="AB65" s="39">
        <v>0</v>
      </c>
      <c r="AD65" s="39">
        <v>0</v>
      </c>
      <c r="AF65" s="39">
        <v>0</v>
      </c>
      <c r="AH65" s="39">
        <v>0</v>
      </c>
      <c r="AJ65" s="39">
        <v>0</v>
      </c>
      <c r="AK65" s="39"/>
      <c r="AP65" s="39"/>
      <c r="AQ65" s="39">
        <v>0</v>
      </c>
      <c r="AS65" s="39">
        <v>0</v>
      </c>
    </row>
    <row r="66" spans="1:45" x14ac:dyDescent="0.2">
      <c r="A66" s="10" t="s">
        <v>61</v>
      </c>
      <c r="D66" s="39">
        <v>0</v>
      </c>
      <c r="F66" s="39">
        <v>0</v>
      </c>
      <c r="H66" s="39">
        <v>0</v>
      </c>
      <c r="J66" s="39">
        <v>0</v>
      </c>
      <c r="L66" s="39">
        <v>0</v>
      </c>
      <c r="N66" s="39">
        <v>1</v>
      </c>
      <c r="O66" s="39"/>
      <c r="P66" s="39"/>
      <c r="Q66" s="39"/>
      <c r="R66" s="39">
        <v>0</v>
      </c>
      <c r="T66" s="39">
        <v>0</v>
      </c>
      <c r="V66" s="39">
        <v>0</v>
      </c>
      <c r="X66" s="39">
        <v>0</v>
      </c>
      <c r="Z66" s="39">
        <v>0</v>
      </c>
      <c r="AB66" s="39">
        <v>0</v>
      </c>
      <c r="AD66" s="39">
        <v>0</v>
      </c>
      <c r="AF66" s="39">
        <v>0</v>
      </c>
      <c r="AH66" s="39">
        <v>0</v>
      </c>
      <c r="AJ66" s="39">
        <v>0</v>
      </c>
      <c r="AK66" s="39"/>
      <c r="AP66" s="39"/>
      <c r="AQ66" s="39">
        <v>0</v>
      </c>
      <c r="AS66" s="39">
        <v>0</v>
      </c>
    </row>
    <row r="67" spans="1:45" x14ac:dyDescent="0.2">
      <c r="A67" s="10" t="s">
        <v>156</v>
      </c>
      <c r="D67" s="39">
        <v>0</v>
      </c>
      <c r="F67" s="39">
        <v>0</v>
      </c>
      <c r="H67" s="39">
        <v>0</v>
      </c>
      <c r="J67" s="39">
        <v>0</v>
      </c>
      <c r="L67" s="39">
        <v>0</v>
      </c>
      <c r="N67" s="39">
        <v>0</v>
      </c>
      <c r="O67" s="39"/>
      <c r="P67" s="39"/>
      <c r="Q67" s="39"/>
      <c r="R67" s="39">
        <v>0</v>
      </c>
      <c r="T67" s="39">
        <v>0</v>
      </c>
      <c r="V67" s="39">
        <v>0</v>
      </c>
      <c r="X67" s="39">
        <v>0</v>
      </c>
      <c r="Z67" s="39">
        <v>0</v>
      </c>
      <c r="AB67" s="39">
        <v>0</v>
      </c>
      <c r="AD67" s="39">
        <v>0</v>
      </c>
      <c r="AF67" s="39">
        <v>0</v>
      </c>
      <c r="AH67" s="39">
        <v>0</v>
      </c>
      <c r="AJ67" s="39">
        <v>0</v>
      </c>
      <c r="AK67" s="39"/>
      <c r="AP67" s="39"/>
      <c r="AQ67" s="39">
        <v>0</v>
      </c>
      <c r="AS67" s="39">
        <v>0</v>
      </c>
    </row>
    <row r="68" spans="1:45" x14ac:dyDescent="0.2">
      <c r="A68" s="10" t="s">
        <v>390</v>
      </c>
      <c r="D68" s="39">
        <v>0</v>
      </c>
      <c r="F68" s="39">
        <v>0</v>
      </c>
      <c r="H68" s="39">
        <v>0</v>
      </c>
      <c r="J68" s="39">
        <v>0</v>
      </c>
      <c r="L68" s="39">
        <v>0</v>
      </c>
      <c r="N68" s="39">
        <v>0</v>
      </c>
      <c r="O68" s="39"/>
      <c r="P68" s="39"/>
      <c r="Q68" s="39"/>
      <c r="R68" s="39">
        <v>0</v>
      </c>
      <c r="T68" s="39">
        <v>0</v>
      </c>
      <c r="V68" s="39">
        <v>0</v>
      </c>
      <c r="X68" s="39">
        <v>0</v>
      </c>
      <c r="Z68" s="39">
        <v>0</v>
      </c>
      <c r="AB68" s="39">
        <v>0</v>
      </c>
      <c r="AD68" s="39">
        <v>0</v>
      </c>
      <c r="AF68" s="39">
        <v>0</v>
      </c>
      <c r="AH68" s="39">
        <v>0</v>
      </c>
      <c r="AJ68" s="39">
        <v>0</v>
      </c>
      <c r="AK68" s="39"/>
      <c r="AP68" s="39"/>
      <c r="AQ68" s="39">
        <v>0</v>
      </c>
      <c r="AS68" s="39">
        <v>0</v>
      </c>
    </row>
    <row r="69" spans="1:45" x14ac:dyDescent="0.2">
      <c r="A69" s="10" t="s">
        <v>157</v>
      </c>
      <c r="D69" s="39">
        <v>1</v>
      </c>
      <c r="F69" s="39">
        <v>0</v>
      </c>
      <c r="H69" s="39">
        <v>0</v>
      </c>
      <c r="J69" s="39">
        <v>0</v>
      </c>
      <c r="L69" s="39">
        <v>0</v>
      </c>
      <c r="N69" s="39">
        <v>1</v>
      </c>
      <c r="O69" s="39"/>
      <c r="P69" s="39"/>
      <c r="Q69" s="39"/>
      <c r="R69" s="39">
        <v>1</v>
      </c>
      <c r="T69" s="39">
        <v>0</v>
      </c>
      <c r="V69" s="39">
        <v>0</v>
      </c>
      <c r="X69" s="39">
        <v>0</v>
      </c>
      <c r="Z69" s="39">
        <v>0</v>
      </c>
      <c r="AB69" s="39">
        <v>0</v>
      </c>
      <c r="AD69" s="39">
        <v>0</v>
      </c>
      <c r="AF69" s="39">
        <v>0</v>
      </c>
      <c r="AH69" s="39">
        <v>0</v>
      </c>
      <c r="AJ69" s="39">
        <v>0</v>
      </c>
      <c r="AK69" s="39"/>
      <c r="AP69" s="39"/>
      <c r="AQ69" s="39">
        <v>0</v>
      </c>
      <c r="AS69" s="39">
        <v>0</v>
      </c>
    </row>
    <row r="70" spans="1:45" x14ac:dyDescent="0.2">
      <c r="A70" s="10" t="s">
        <v>158</v>
      </c>
      <c r="D70" s="39">
        <v>1</v>
      </c>
      <c r="F70" s="39">
        <v>2</v>
      </c>
      <c r="H70" s="39">
        <v>0</v>
      </c>
      <c r="J70" s="39">
        <v>1</v>
      </c>
      <c r="L70" s="39">
        <v>0</v>
      </c>
      <c r="N70" s="39">
        <v>1</v>
      </c>
      <c r="O70" s="39"/>
      <c r="P70" s="39"/>
      <c r="Q70" s="39"/>
      <c r="R70" s="39">
        <v>0</v>
      </c>
      <c r="T70" s="39">
        <v>1</v>
      </c>
      <c r="V70" s="39">
        <v>0</v>
      </c>
      <c r="X70" s="39">
        <v>0</v>
      </c>
      <c r="Z70" s="39">
        <v>0</v>
      </c>
      <c r="AB70" s="39">
        <v>0</v>
      </c>
      <c r="AD70" s="39">
        <v>0</v>
      </c>
      <c r="AF70" s="39">
        <v>0</v>
      </c>
      <c r="AH70" s="39">
        <v>0</v>
      </c>
      <c r="AJ70" s="39">
        <v>0</v>
      </c>
      <c r="AK70" s="39"/>
      <c r="AP70" s="39"/>
      <c r="AQ70" s="39">
        <v>1</v>
      </c>
      <c r="AS70" s="39">
        <v>0</v>
      </c>
    </row>
    <row r="71" spans="1:45" x14ac:dyDescent="0.2">
      <c r="A71" s="10" t="s">
        <v>388</v>
      </c>
      <c r="D71" s="39">
        <v>0</v>
      </c>
      <c r="F71" s="39">
        <v>0</v>
      </c>
      <c r="H71" s="39">
        <v>0</v>
      </c>
      <c r="J71" s="39">
        <v>0</v>
      </c>
      <c r="L71" s="39">
        <v>0</v>
      </c>
      <c r="N71" s="39">
        <v>0</v>
      </c>
      <c r="O71" s="39"/>
      <c r="P71" s="39"/>
      <c r="Q71" s="39"/>
      <c r="R71" s="39">
        <v>0</v>
      </c>
      <c r="T71" s="39">
        <v>0</v>
      </c>
      <c r="V71" s="39">
        <v>0</v>
      </c>
      <c r="X71" s="39">
        <v>0</v>
      </c>
      <c r="Z71" s="39">
        <v>0</v>
      </c>
      <c r="AB71" s="39">
        <v>0</v>
      </c>
      <c r="AD71" s="39">
        <v>0</v>
      </c>
      <c r="AF71" s="39">
        <v>0</v>
      </c>
      <c r="AH71" s="39">
        <v>0</v>
      </c>
      <c r="AJ71" s="39">
        <v>0</v>
      </c>
      <c r="AK71" s="39"/>
      <c r="AP71" s="39"/>
      <c r="AQ71" s="39">
        <v>0</v>
      </c>
      <c r="AS71" s="39">
        <v>0</v>
      </c>
    </row>
    <row r="72" spans="1:45" x14ac:dyDescent="0.2">
      <c r="A72" s="10" t="s">
        <v>391</v>
      </c>
      <c r="D72" s="39">
        <v>0</v>
      </c>
      <c r="F72" s="39">
        <v>0</v>
      </c>
      <c r="H72" s="39">
        <v>0</v>
      </c>
      <c r="J72" s="39">
        <v>0</v>
      </c>
      <c r="L72" s="39">
        <v>0</v>
      </c>
      <c r="N72" s="39">
        <v>0</v>
      </c>
      <c r="O72" s="39"/>
      <c r="P72" s="39"/>
      <c r="Q72" s="39"/>
      <c r="R72" s="39">
        <v>0</v>
      </c>
      <c r="T72" s="39">
        <v>0</v>
      </c>
      <c r="V72" s="39">
        <v>0</v>
      </c>
      <c r="X72" s="39">
        <v>0</v>
      </c>
      <c r="Z72" s="39">
        <v>0</v>
      </c>
      <c r="AB72" s="39">
        <v>0</v>
      </c>
      <c r="AD72" s="39">
        <v>0</v>
      </c>
      <c r="AF72" s="39">
        <v>0</v>
      </c>
      <c r="AH72" s="39">
        <v>0</v>
      </c>
      <c r="AJ72" s="39">
        <v>0</v>
      </c>
      <c r="AK72" s="39"/>
      <c r="AP72" s="39"/>
      <c r="AQ72" s="39">
        <v>0</v>
      </c>
      <c r="AS72" s="39">
        <v>0</v>
      </c>
    </row>
    <row r="73" spans="1:45" x14ac:dyDescent="0.2">
      <c r="A73" s="10" t="s">
        <v>155</v>
      </c>
      <c r="D73" s="39">
        <v>0</v>
      </c>
      <c r="F73" s="39">
        <v>1</v>
      </c>
      <c r="H73" s="39">
        <v>3</v>
      </c>
      <c r="J73" s="39">
        <v>0</v>
      </c>
      <c r="L73" s="39">
        <v>1</v>
      </c>
      <c r="N73" s="39">
        <v>0</v>
      </c>
      <c r="O73" s="39"/>
      <c r="P73" s="39"/>
      <c r="Q73" s="39"/>
      <c r="R73" s="39">
        <v>0</v>
      </c>
      <c r="T73" s="39">
        <v>0</v>
      </c>
      <c r="V73" s="39">
        <v>0</v>
      </c>
      <c r="X73" s="39">
        <v>0</v>
      </c>
      <c r="Z73" s="39">
        <v>0</v>
      </c>
      <c r="AB73" s="39">
        <v>0</v>
      </c>
      <c r="AD73" s="39">
        <v>0</v>
      </c>
      <c r="AF73" s="39">
        <v>0</v>
      </c>
      <c r="AH73" s="39">
        <v>0</v>
      </c>
      <c r="AJ73" s="39">
        <v>0</v>
      </c>
      <c r="AK73" s="39"/>
      <c r="AP73" s="39"/>
      <c r="AQ73" s="39">
        <v>0</v>
      </c>
      <c r="AS73" s="39">
        <v>2</v>
      </c>
    </row>
    <row r="74" spans="1:45" x14ac:dyDescent="0.2">
      <c r="A74" s="10" t="s">
        <v>160</v>
      </c>
      <c r="D74" s="39">
        <v>0</v>
      </c>
      <c r="F74" s="39">
        <v>0</v>
      </c>
      <c r="H74" s="39">
        <v>0</v>
      </c>
      <c r="J74" s="39">
        <v>0</v>
      </c>
      <c r="L74" s="39">
        <v>0</v>
      </c>
      <c r="N74" s="39">
        <v>0</v>
      </c>
      <c r="O74" s="39"/>
      <c r="P74" s="39"/>
      <c r="Q74" s="39"/>
      <c r="R74" s="39">
        <v>0</v>
      </c>
      <c r="T74" s="39">
        <v>0</v>
      </c>
      <c r="V74" s="39">
        <v>0</v>
      </c>
      <c r="X74" s="39">
        <v>0</v>
      </c>
      <c r="Z74" s="39">
        <v>0</v>
      </c>
      <c r="AB74" s="39">
        <v>0</v>
      </c>
      <c r="AD74" s="39">
        <v>0</v>
      </c>
      <c r="AF74" s="39">
        <v>0</v>
      </c>
      <c r="AH74" s="39">
        <v>0</v>
      </c>
      <c r="AJ74" s="39">
        <v>0</v>
      </c>
      <c r="AK74" s="39"/>
      <c r="AP74" s="39"/>
      <c r="AQ74" s="39">
        <v>0</v>
      </c>
      <c r="AS74" s="39">
        <v>0</v>
      </c>
    </row>
    <row r="75" spans="1:45" x14ac:dyDescent="0.2">
      <c r="A75" s="10" t="s">
        <v>161</v>
      </c>
      <c r="D75" s="39">
        <v>0</v>
      </c>
      <c r="F75" s="39">
        <v>0</v>
      </c>
      <c r="H75" s="39">
        <v>1</v>
      </c>
      <c r="J75" s="39">
        <v>0</v>
      </c>
      <c r="L75" s="39">
        <v>0</v>
      </c>
      <c r="N75" s="39">
        <v>0</v>
      </c>
      <c r="O75" s="39"/>
      <c r="P75" s="39"/>
      <c r="Q75" s="39"/>
      <c r="R75" s="39">
        <v>0</v>
      </c>
      <c r="T75" s="39">
        <v>0</v>
      </c>
      <c r="V75" s="39">
        <v>1</v>
      </c>
      <c r="X75" s="39">
        <v>0</v>
      </c>
      <c r="Z75" s="39">
        <v>1</v>
      </c>
      <c r="AB75" s="39">
        <v>0</v>
      </c>
      <c r="AD75" s="39">
        <v>0</v>
      </c>
      <c r="AF75" s="39">
        <v>0</v>
      </c>
      <c r="AH75" s="39">
        <v>0</v>
      </c>
      <c r="AJ75" s="39">
        <v>0</v>
      </c>
      <c r="AK75" s="39"/>
      <c r="AP75" s="39"/>
      <c r="AQ75" s="39">
        <v>0</v>
      </c>
      <c r="AS75" s="39">
        <v>0</v>
      </c>
    </row>
    <row r="76" spans="1:45" x14ac:dyDescent="0.2">
      <c r="A76" s="10" t="s">
        <v>164</v>
      </c>
      <c r="D76" s="39">
        <v>0</v>
      </c>
      <c r="F76" s="39">
        <v>0</v>
      </c>
      <c r="H76" s="39">
        <v>1</v>
      </c>
      <c r="J76" s="39">
        <v>0</v>
      </c>
      <c r="L76" s="39">
        <v>0</v>
      </c>
      <c r="N76" s="39">
        <v>0</v>
      </c>
      <c r="O76" s="39"/>
      <c r="P76" s="39"/>
      <c r="Q76" s="39"/>
      <c r="R76" s="39">
        <v>0</v>
      </c>
      <c r="T76" s="39">
        <v>0</v>
      </c>
      <c r="V76" s="39">
        <v>0</v>
      </c>
      <c r="X76" s="39">
        <v>0</v>
      </c>
      <c r="Z76" s="39">
        <v>0</v>
      </c>
      <c r="AB76" s="39">
        <v>0</v>
      </c>
      <c r="AD76" s="39">
        <v>0</v>
      </c>
      <c r="AF76" s="39">
        <v>0</v>
      </c>
      <c r="AH76" s="39">
        <v>0</v>
      </c>
      <c r="AJ76" s="39">
        <v>0</v>
      </c>
      <c r="AK76" s="39"/>
      <c r="AP76" s="39"/>
      <c r="AQ76" s="39">
        <v>0</v>
      </c>
      <c r="AS76" s="39">
        <v>0</v>
      </c>
    </row>
    <row r="77" spans="1:45" x14ac:dyDescent="0.2">
      <c r="A77" s="10" t="s">
        <v>387</v>
      </c>
      <c r="D77" s="39">
        <v>0</v>
      </c>
      <c r="F77" s="39">
        <v>0</v>
      </c>
      <c r="H77" s="39">
        <v>0</v>
      </c>
      <c r="J77" s="39">
        <v>0</v>
      </c>
      <c r="L77" s="39">
        <v>0</v>
      </c>
      <c r="N77" s="39">
        <v>0</v>
      </c>
      <c r="O77" s="39"/>
      <c r="P77" s="39"/>
      <c r="Q77" s="39"/>
      <c r="R77" s="39">
        <v>0</v>
      </c>
      <c r="T77" s="39">
        <v>0</v>
      </c>
      <c r="V77" s="39">
        <v>0</v>
      </c>
      <c r="X77" s="39">
        <v>0</v>
      </c>
      <c r="Z77" s="39">
        <v>0</v>
      </c>
      <c r="AB77" s="39">
        <v>0</v>
      </c>
      <c r="AD77" s="39">
        <v>0</v>
      </c>
      <c r="AF77" s="39">
        <v>0</v>
      </c>
      <c r="AH77" s="39">
        <v>0</v>
      </c>
      <c r="AJ77" s="39">
        <v>0</v>
      </c>
      <c r="AK77" s="39"/>
      <c r="AP77" s="39"/>
      <c r="AQ77" s="39">
        <v>0</v>
      </c>
      <c r="AS77" s="39">
        <v>0</v>
      </c>
    </row>
    <row r="78" spans="1:45" x14ac:dyDescent="0.2">
      <c r="A78" s="10" t="s">
        <v>162</v>
      </c>
      <c r="D78" s="39">
        <v>0</v>
      </c>
      <c r="F78" s="39">
        <v>2</v>
      </c>
      <c r="H78" s="39">
        <v>0</v>
      </c>
      <c r="J78" s="39">
        <v>0</v>
      </c>
      <c r="L78" s="39">
        <v>0</v>
      </c>
      <c r="N78" s="39">
        <v>0</v>
      </c>
      <c r="O78" s="39"/>
      <c r="P78" s="39"/>
      <c r="Q78" s="39"/>
      <c r="R78" s="39">
        <v>1</v>
      </c>
      <c r="T78" s="39">
        <v>0</v>
      </c>
      <c r="V78" s="39">
        <v>0</v>
      </c>
      <c r="X78" s="39">
        <v>0</v>
      </c>
      <c r="Z78" s="39">
        <v>0</v>
      </c>
      <c r="AB78" s="39">
        <v>0</v>
      </c>
      <c r="AD78" s="39">
        <v>0</v>
      </c>
      <c r="AF78" s="39">
        <v>0</v>
      </c>
      <c r="AH78" s="39">
        <v>0</v>
      </c>
      <c r="AJ78" s="39">
        <v>1</v>
      </c>
      <c r="AK78" s="39"/>
      <c r="AP78" s="39"/>
      <c r="AQ78" s="39">
        <v>1</v>
      </c>
      <c r="AS78" s="39">
        <v>0</v>
      </c>
    </row>
    <row r="79" spans="1:45" x14ac:dyDescent="0.2">
      <c r="A79" s="10" t="s">
        <v>163</v>
      </c>
      <c r="D79" s="39">
        <v>0</v>
      </c>
      <c r="F79" s="39">
        <v>1</v>
      </c>
      <c r="H79" s="39">
        <v>0</v>
      </c>
      <c r="J79" s="39">
        <v>2</v>
      </c>
      <c r="L79" s="39">
        <v>3</v>
      </c>
      <c r="N79" s="39">
        <v>0</v>
      </c>
      <c r="O79" s="39"/>
      <c r="P79" s="39"/>
      <c r="Q79" s="39"/>
      <c r="R79" s="39">
        <v>0</v>
      </c>
      <c r="T79" s="39">
        <v>1</v>
      </c>
      <c r="V79" s="39">
        <v>1</v>
      </c>
      <c r="X79" s="39">
        <v>0</v>
      </c>
      <c r="Z79" s="39">
        <v>1</v>
      </c>
      <c r="AB79" s="39">
        <v>1</v>
      </c>
      <c r="AD79" s="39">
        <v>0</v>
      </c>
      <c r="AF79" s="39">
        <v>0</v>
      </c>
      <c r="AH79" s="39">
        <v>1</v>
      </c>
      <c r="AJ79" s="39">
        <v>2</v>
      </c>
      <c r="AK79" s="39"/>
      <c r="AP79" s="39"/>
      <c r="AQ79" s="39">
        <v>0</v>
      </c>
      <c r="AS79" s="39">
        <v>2</v>
      </c>
    </row>
    <row r="80" spans="1:45" x14ac:dyDescent="0.2">
      <c r="A80" s="10" t="s">
        <v>389</v>
      </c>
      <c r="D80" s="39">
        <v>0</v>
      </c>
      <c r="F80" s="39">
        <v>0</v>
      </c>
      <c r="H80" s="39">
        <v>0</v>
      </c>
      <c r="J80" s="39">
        <v>0</v>
      </c>
      <c r="L80" s="39">
        <v>0</v>
      </c>
      <c r="N80" s="39">
        <v>0</v>
      </c>
      <c r="O80" s="39"/>
      <c r="P80" s="39"/>
      <c r="Q80" s="39"/>
      <c r="R80" s="39">
        <v>0</v>
      </c>
      <c r="T80" s="39">
        <v>0</v>
      </c>
      <c r="V80" s="39">
        <v>0</v>
      </c>
      <c r="X80" s="39">
        <v>0</v>
      </c>
      <c r="Z80" s="39">
        <v>0</v>
      </c>
      <c r="AB80" s="39">
        <v>0</v>
      </c>
      <c r="AD80" s="39">
        <v>0</v>
      </c>
      <c r="AF80" s="39">
        <v>0</v>
      </c>
      <c r="AH80" s="39">
        <v>0</v>
      </c>
      <c r="AJ80" s="39">
        <v>0</v>
      </c>
      <c r="AK80" s="39"/>
      <c r="AP80" s="39"/>
      <c r="AQ80" s="39">
        <v>0</v>
      </c>
      <c r="AS80" s="39">
        <v>0</v>
      </c>
    </row>
    <row r="81" spans="1:45" x14ac:dyDescent="0.2">
      <c r="A81" s="10" t="s">
        <v>420</v>
      </c>
      <c r="D81" s="39">
        <v>0</v>
      </c>
      <c r="F81" s="39">
        <v>0</v>
      </c>
      <c r="H81" s="39">
        <v>0</v>
      </c>
      <c r="J81" s="39">
        <v>0</v>
      </c>
      <c r="L81" s="39">
        <v>0</v>
      </c>
      <c r="N81" s="39">
        <v>0</v>
      </c>
      <c r="O81" s="39"/>
      <c r="P81" s="39"/>
      <c r="Q81" s="39"/>
      <c r="R81" s="39">
        <v>0</v>
      </c>
      <c r="T81" s="39">
        <v>0</v>
      </c>
      <c r="V81" s="39">
        <v>0</v>
      </c>
      <c r="X81" s="39">
        <v>0</v>
      </c>
      <c r="Z81" s="39">
        <v>0</v>
      </c>
      <c r="AB81" s="39">
        <v>0</v>
      </c>
      <c r="AD81" s="39">
        <v>0</v>
      </c>
      <c r="AF81" s="39">
        <v>0</v>
      </c>
      <c r="AH81" s="39">
        <v>0</v>
      </c>
      <c r="AJ81" s="39">
        <v>0</v>
      </c>
      <c r="AK81" s="39"/>
      <c r="AP81" s="39"/>
      <c r="AQ81" s="39">
        <v>0</v>
      </c>
      <c r="AS81" s="39">
        <v>0</v>
      </c>
    </row>
    <row r="16296" spans="1:1" x14ac:dyDescent="0.2">
      <c r="A16296" s="30" t="s">
        <v>314</v>
      </c>
    </row>
    <row r="16297" spans="1:1" x14ac:dyDescent="0.2">
      <c r="A16297" s="30" t="s">
        <v>206</v>
      </c>
    </row>
    <row r="16298" spans="1:1" x14ac:dyDescent="0.2">
      <c r="A16298" s="44" t="s">
        <v>440</v>
      </c>
    </row>
    <row r="16299" spans="1:1" x14ac:dyDescent="0.2">
      <c r="A16299" s="62" t="s">
        <v>23</v>
      </c>
    </row>
    <row r="16300" spans="1:1" x14ac:dyDescent="0.2">
      <c r="A16300" s="30" t="s">
        <v>24</v>
      </c>
    </row>
    <row r="16301" spans="1:1" x14ac:dyDescent="0.2">
      <c r="A16301" s="30" t="s">
        <v>25</v>
      </c>
    </row>
    <row r="16302" spans="1:1" x14ac:dyDescent="0.2">
      <c r="A16302" s="30" t="s">
        <v>26</v>
      </c>
    </row>
    <row r="16303" spans="1:1" x14ac:dyDescent="0.2">
      <c r="A16303" s="30" t="s">
        <v>27</v>
      </c>
    </row>
    <row r="16304" spans="1:1" x14ac:dyDescent="0.2">
      <c r="A16304" s="78" t="s">
        <v>28</v>
      </c>
    </row>
    <row r="16305" spans="1:1" x14ac:dyDescent="0.2">
      <c r="A16305" s="30" t="s">
        <v>29</v>
      </c>
    </row>
    <row r="16306" spans="1:1" x14ac:dyDescent="0.2">
      <c r="A16306" s="30" t="s">
        <v>30</v>
      </c>
    </row>
    <row r="16307" spans="1:1" x14ac:dyDescent="0.2">
      <c r="A16307" s="30" t="s">
        <v>31</v>
      </c>
    </row>
    <row r="16308" spans="1:1" x14ac:dyDescent="0.2">
      <c r="A16308" s="30" t="s">
        <v>32</v>
      </c>
    </row>
    <row r="16309" spans="1:1" x14ac:dyDescent="0.2">
      <c r="A16309" s="30" t="s">
        <v>33</v>
      </c>
    </row>
    <row r="16310" spans="1:1" x14ac:dyDescent="0.2">
      <c r="A16310" s="30" t="s">
        <v>34</v>
      </c>
    </row>
    <row r="16311" spans="1:1" x14ac:dyDescent="0.2">
      <c r="A16311" s="30" t="s">
        <v>35</v>
      </c>
    </row>
    <row r="16312" spans="1:1" x14ac:dyDescent="0.2">
      <c r="A16312" s="30" t="s">
        <v>36</v>
      </c>
    </row>
    <row r="16313" spans="1:1" x14ac:dyDescent="0.2">
      <c r="A16313" s="30" t="s">
        <v>37</v>
      </c>
    </row>
    <row r="16314" spans="1:1" x14ac:dyDescent="0.2">
      <c r="A16314" s="30" t="s">
        <v>33</v>
      </c>
    </row>
    <row r="16315" spans="1:1" x14ac:dyDescent="0.2">
      <c r="A16315" s="30" t="s">
        <v>38</v>
      </c>
    </row>
    <row r="16316" spans="1:1" x14ac:dyDescent="0.2">
      <c r="A16316" s="78" t="s">
        <v>39</v>
      </c>
    </row>
    <row r="16317" spans="1:1" x14ac:dyDescent="0.2">
      <c r="A16317" s="30" t="s">
        <v>40</v>
      </c>
    </row>
    <row r="16318" spans="1:1" x14ac:dyDescent="0.2">
      <c r="A16318" s="30" t="s">
        <v>41</v>
      </c>
    </row>
    <row r="16319" spans="1:1" x14ac:dyDescent="0.2">
      <c r="A16319" s="30" t="s">
        <v>42</v>
      </c>
    </row>
    <row r="16320" spans="1:1" x14ac:dyDescent="0.2">
      <c r="A16320" s="30" t="s">
        <v>43</v>
      </c>
    </row>
    <row r="16321" spans="1:1" x14ac:dyDescent="0.2">
      <c r="A16321" s="30" t="s">
        <v>44</v>
      </c>
    </row>
    <row r="16322" spans="1:1" x14ac:dyDescent="0.2">
      <c r="A16322" s="30" t="s">
        <v>45</v>
      </c>
    </row>
    <row r="16323" spans="1:1" x14ac:dyDescent="0.2">
      <c r="A16323" s="78" t="s">
        <v>46</v>
      </c>
    </row>
    <row r="16324" spans="1:1" x14ac:dyDescent="0.2">
      <c r="A16324" s="30" t="s">
        <v>47</v>
      </c>
    </row>
    <row r="16325" spans="1:1" x14ac:dyDescent="0.2">
      <c r="A16325" s="30" t="s">
        <v>48</v>
      </c>
    </row>
    <row r="16326" spans="1:1" x14ac:dyDescent="0.2">
      <c r="A16326" s="30" t="s">
        <v>49</v>
      </c>
    </row>
    <row r="16327" spans="1:1" x14ac:dyDescent="0.2">
      <c r="A16327" s="78" t="s">
        <v>50</v>
      </c>
    </row>
    <row r="16328" spans="1:1" x14ac:dyDescent="0.2">
      <c r="A16328" s="30" t="s">
        <v>51</v>
      </c>
    </row>
    <row r="16329" spans="1:1" x14ac:dyDescent="0.2">
      <c r="A16329" s="30" t="s">
        <v>52</v>
      </c>
    </row>
    <row r="16330" spans="1:1" x14ac:dyDescent="0.2">
      <c r="A16330" s="30" t="s">
        <v>53</v>
      </c>
    </row>
    <row r="16331" spans="1:1" x14ac:dyDescent="0.2">
      <c r="A16331" s="30" t="s">
        <v>54</v>
      </c>
    </row>
    <row r="16332" spans="1:1" x14ac:dyDescent="0.2">
      <c r="A16332" s="30" t="s">
        <v>55</v>
      </c>
    </row>
    <row r="16333" spans="1:1" x14ac:dyDescent="0.2">
      <c r="A16333" s="30" t="s">
        <v>56</v>
      </c>
    </row>
    <row r="16334" spans="1:1" x14ac:dyDescent="0.2">
      <c r="A16334" s="78" t="s">
        <v>57</v>
      </c>
    </row>
    <row r="16335" spans="1:1" x14ac:dyDescent="0.2">
      <c r="A16335" s="30" t="s">
        <v>58</v>
      </c>
    </row>
    <row r="16336" spans="1:1" x14ac:dyDescent="0.2">
      <c r="A16336" s="61" t="s">
        <v>59</v>
      </c>
    </row>
    <row r="16337" spans="1:1" x14ac:dyDescent="0.2">
      <c r="A16337" s="30" t="s">
        <v>60</v>
      </c>
    </row>
    <row r="16338" spans="1:1" x14ac:dyDescent="0.2">
      <c r="A16338" s="30" t="s">
        <v>61</v>
      </c>
    </row>
    <row r="16339" spans="1:1" x14ac:dyDescent="0.2">
      <c r="A16339" s="30" t="s">
        <v>62</v>
      </c>
    </row>
    <row r="16340" spans="1:1" x14ac:dyDescent="0.2">
      <c r="A16340" s="63" t="s">
        <v>63</v>
      </c>
    </row>
    <row r="16341" spans="1:1" x14ac:dyDescent="0.2">
      <c r="A16341" s="63" t="s">
        <v>64</v>
      </c>
    </row>
    <row r="16342" spans="1:1" x14ac:dyDescent="0.2">
      <c r="A16342" s="63" t="s">
        <v>65</v>
      </c>
    </row>
    <row r="16343" spans="1:1" x14ac:dyDescent="0.2">
      <c r="A16343" s="63" t="s">
        <v>66</v>
      </c>
    </row>
    <row r="16344" spans="1:1" x14ac:dyDescent="0.2">
      <c r="A16344" s="64" t="s">
        <v>442</v>
      </c>
    </row>
    <row r="16345" spans="1:1" x14ac:dyDescent="0.2">
      <c r="A16345" s="64" t="s">
        <v>443</v>
      </c>
    </row>
    <row r="16346" spans="1:1" x14ac:dyDescent="0.2">
      <c r="A16346" s="64" t="s">
        <v>445</v>
      </c>
    </row>
    <row r="16347" spans="1:1" x14ac:dyDescent="0.2">
      <c r="A16347" s="78" t="s">
        <v>444</v>
      </c>
    </row>
    <row r="16348" spans="1:1" x14ac:dyDescent="0.2">
      <c r="A16348" s="63" t="s">
        <v>69</v>
      </c>
    </row>
    <row r="16349" spans="1:1" x14ac:dyDescent="0.2">
      <c r="A16349" s="63" t="s">
        <v>29</v>
      </c>
    </row>
    <row r="16350" spans="1:1" x14ac:dyDescent="0.2">
      <c r="A16350" s="63" t="s">
        <v>30</v>
      </c>
    </row>
    <row r="16351" spans="1:1" x14ac:dyDescent="0.2">
      <c r="A16351" s="63" t="s">
        <v>70</v>
      </c>
    </row>
    <row r="16352" spans="1:1" x14ac:dyDescent="0.2">
      <c r="A16352" s="63" t="s">
        <v>71</v>
      </c>
    </row>
    <row r="16353" spans="1:1" x14ac:dyDescent="0.2">
      <c r="A16353" s="63" t="s">
        <v>72</v>
      </c>
    </row>
    <row r="16354" spans="1:1" x14ac:dyDescent="0.2">
      <c r="A16354" s="63" t="s">
        <v>73</v>
      </c>
    </row>
    <row r="16355" spans="1:1" x14ac:dyDescent="0.2">
      <c r="A16355" s="64" t="s">
        <v>74</v>
      </c>
    </row>
    <row r="16356" spans="1:1" x14ac:dyDescent="0.2">
      <c r="A16356" s="30" t="s">
        <v>75</v>
      </c>
    </row>
    <row r="16357" spans="1:1" x14ac:dyDescent="0.2">
      <c r="A16357" s="30" t="s">
        <v>76</v>
      </c>
    </row>
    <row r="16358" spans="1:1" x14ac:dyDescent="0.2">
      <c r="A16358" s="30" t="s">
        <v>77</v>
      </c>
    </row>
    <row r="16359" spans="1:1" x14ac:dyDescent="0.2">
      <c r="A16359" s="30" t="s">
        <v>71</v>
      </c>
    </row>
    <row r="16360" spans="1:1" x14ac:dyDescent="0.2">
      <c r="A16360" s="30" t="s">
        <v>72</v>
      </c>
    </row>
    <row r="16361" spans="1:1" x14ac:dyDescent="0.2">
      <c r="A16361" s="30" t="s">
        <v>29</v>
      </c>
    </row>
    <row r="16362" spans="1:1" x14ac:dyDescent="0.2">
      <c r="A16362" s="30" t="s">
        <v>30</v>
      </c>
    </row>
    <row r="16363" spans="1:1" x14ac:dyDescent="0.2">
      <c r="A16363" s="30" t="s">
        <v>78</v>
      </c>
    </row>
    <row r="16364" spans="1:1" x14ac:dyDescent="0.2">
      <c r="A16364" s="30" t="s">
        <v>79</v>
      </c>
    </row>
    <row r="16365" spans="1:1" x14ac:dyDescent="0.2">
      <c r="A16365" s="78" t="s">
        <v>80</v>
      </c>
    </row>
    <row r="16366" spans="1:1" x14ac:dyDescent="0.2">
      <c r="A16366" s="30" t="s">
        <v>81</v>
      </c>
    </row>
    <row r="16367" spans="1:1" x14ac:dyDescent="0.2">
      <c r="A16367" s="30" t="s">
        <v>82</v>
      </c>
    </row>
    <row r="16368" spans="1:1" x14ac:dyDescent="0.2">
      <c r="A16368" s="78" t="s">
        <v>441</v>
      </c>
    </row>
    <row r="16369" spans="1:1" x14ac:dyDescent="0.2">
      <c r="A16369" s="30" t="s">
        <v>83</v>
      </c>
    </row>
    <row r="16370" spans="1:1" x14ac:dyDescent="0.2">
      <c r="A16370" s="30" t="s">
        <v>84</v>
      </c>
    </row>
    <row r="16371" spans="1:1" x14ac:dyDescent="0.2">
      <c r="A16371" s="30" t="s">
        <v>85</v>
      </c>
    </row>
    <row r="16372" spans="1:1" x14ac:dyDescent="0.2">
      <c r="A16372" s="30" t="s">
        <v>86</v>
      </c>
    </row>
    <row r="16373" spans="1:1" x14ac:dyDescent="0.2">
      <c r="A16373" s="78" t="s">
        <v>87</v>
      </c>
    </row>
    <row r="16374" spans="1:1" x14ac:dyDescent="0.2">
      <c r="A16374" s="30" t="s">
        <v>88</v>
      </c>
    </row>
    <row r="16375" spans="1:1" x14ac:dyDescent="0.2">
      <c r="A16375" s="30" t="s">
        <v>89</v>
      </c>
    </row>
    <row r="16376" spans="1:1" x14ac:dyDescent="0.2">
      <c r="A16376" s="43" t="s">
        <v>90</v>
      </c>
    </row>
    <row r="16377" spans="1:1" x14ac:dyDescent="0.2">
      <c r="A16377" s="30" t="s">
        <v>91</v>
      </c>
    </row>
    <row r="16378" spans="1:1" x14ac:dyDescent="0.2">
      <c r="A16378" s="30" t="s">
        <v>92</v>
      </c>
    </row>
    <row r="16379" spans="1:1" x14ac:dyDescent="0.2">
      <c r="A16379" s="30" t="s">
        <v>93</v>
      </c>
    </row>
    <row r="16380" spans="1:1" x14ac:dyDescent="0.2">
      <c r="A16380" s="30" t="s">
        <v>94</v>
      </c>
    </row>
    <row r="16381" spans="1:1" x14ac:dyDescent="0.2">
      <c r="A16381" s="59" t="s">
        <v>95</v>
      </c>
    </row>
    <row r="16382" spans="1:1" x14ac:dyDescent="0.2">
      <c r="A16382" s="59" t="s">
        <v>96</v>
      </c>
    </row>
    <row r="16383" spans="1:1" x14ac:dyDescent="0.2">
      <c r="A16383" s="59" t="s">
        <v>97</v>
      </c>
    </row>
    <row r="16384" spans="1:1" x14ac:dyDescent="0.2">
      <c r="A16384" s="59" t="s">
        <v>98</v>
      </c>
    </row>
    <row r="16385" spans="1:1" x14ac:dyDescent="0.2">
      <c r="A16385" s="59" t="s">
        <v>99</v>
      </c>
    </row>
    <row r="16386" spans="1:1" x14ac:dyDescent="0.2">
      <c r="A16386" s="78" t="s">
        <v>446</v>
      </c>
    </row>
    <row r="16387" spans="1:1" x14ac:dyDescent="0.2">
      <c r="A16387" s="59" t="s">
        <v>100</v>
      </c>
    </row>
    <row r="16388" spans="1:1" x14ac:dyDescent="0.2">
      <c r="A16388" s="59" t="s">
        <v>101</v>
      </c>
    </row>
    <row r="16389" spans="1:1" x14ac:dyDescent="0.2">
      <c r="A16389" s="59" t="s">
        <v>102</v>
      </c>
    </row>
    <row r="16390" spans="1:1" x14ac:dyDescent="0.2">
      <c r="A16390" s="59" t="s">
        <v>30</v>
      </c>
    </row>
    <row r="16391" spans="1:1" x14ac:dyDescent="0.2">
      <c r="A16391" s="59" t="s">
        <v>103</v>
      </c>
    </row>
    <row r="16392" spans="1:1" x14ac:dyDescent="0.2">
      <c r="A16392" s="59" t="s">
        <v>31</v>
      </c>
    </row>
    <row r="16393" spans="1:1" x14ac:dyDescent="0.2">
      <c r="A16393" s="59" t="s">
        <v>70</v>
      </c>
    </row>
    <row r="16394" spans="1:1" x14ac:dyDescent="0.2">
      <c r="A16394" s="59" t="s">
        <v>104</v>
      </c>
    </row>
    <row r="16395" spans="1:1" x14ac:dyDescent="0.2">
      <c r="A16395" s="59" t="s">
        <v>439</v>
      </c>
    </row>
    <row r="16396" spans="1:1" x14ac:dyDescent="0.2">
      <c r="A16396" s="30" t="s">
        <v>105</v>
      </c>
    </row>
    <row r="16397" spans="1:1" x14ac:dyDescent="0.2">
      <c r="A16397" s="30" t="s">
        <v>106</v>
      </c>
    </row>
    <row r="16398" spans="1:1" x14ac:dyDescent="0.2">
      <c r="A16398" s="30" t="s">
        <v>384</v>
      </c>
    </row>
    <row r="32680" spans="1:1" x14ac:dyDescent="0.2">
      <c r="A32680" s="30" t="s">
        <v>314</v>
      </c>
    </row>
    <row r="32681" spans="1:1" x14ac:dyDescent="0.2">
      <c r="A32681" s="30" t="s">
        <v>206</v>
      </c>
    </row>
    <row r="32682" spans="1:1" x14ac:dyDescent="0.2">
      <c r="A32682" s="44" t="s">
        <v>440</v>
      </c>
    </row>
    <row r="32683" spans="1:1" x14ac:dyDescent="0.2">
      <c r="A32683" s="62" t="s">
        <v>23</v>
      </c>
    </row>
    <row r="32684" spans="1:1" x14ac:dyDescent="0.2">
      <c r="A32684" s="30" t="s">
        <v>24</v>
      </c>
    </row>
    <row r="32685" spans="1:1" x14ac:dyDescent="0.2">
      <c r="A32685" s="30" t="s">
        <v>25</v>
      </c>
    </row>
    <row r="32686" spans="1:1" x14ac:dyDescent="0.2">
      <c r="A32686" s="30" t="s">
        <v>26</v>
      </c>
    </row>
    <row r="32687" spans="1:1" x14ac:dyDescent="0.2">
      <c r="A32687" s="30" t="s">
        <v>27</v>
      </c>
    </row>
    <row r="32688" spans="1:1" x14ac:dyDescent="0.2">
      <c r="A32688" s="78" t="s">
        <v>28</v>
      </c>
    </row>
    <row r="32689" spans="1:1" x14ac:dyDescent="0.2">
      <c r="A32689" s="30" t="s">
        <v>29</v>
      </c>
    </row>
    <row r="32690" spans="1:1" x14ac:dyDescent="0.2">
      <c r="A32690" s="30" t="s">
        <v>30</v>
      </c>
    </row>
    <row r="32691" spans="1:1" x14ac:dyDescent="0.2">
      <c r="A32691" s="30" t="s">
        <v>31</v>
      </c>
    </row>
    <row r="32692" spans="1:1" x14ac:dyDescent="0.2">
      <c r="A32692" s="30" t="s">
        <v>32</v>
      </c>
    </row>
    <row r="32693" spans="1:1" x14ac:dyDescent="0.2">
      <c r="A32693" s="30" t="s">
        <v>33</v>
      </c>
    </row>
    <row r="32694" spans="1:1" x14ac:dyDescent="0.2">
      <c r="A32694" s="30" t="s">
        <v>34</v>
      </c>
    </row>
    <row r="32695" spans="1:1" x14ac:dyDescent="0.2">
      <c r="A32695" s="30" t="s">
        <v>35</v>
      </c>
    </row>
    <row r="32696" spans="1:1" x14ac:dyDescent="0.2">
      <c r="A32696" s="30" t="s">
        <v>36</v>
      </c>
    </row>
    <row r="32697" spans="1:1" x14ac:dyDescent="0.2">
      <c r="A32697" s="30" t="s">
        <v>37</v>
      </c>
    </row>
    <row r="32698" spans="1:1" x14ac:dyDescent="0.2">
      <c r="A32698" s="30" t="s">
        <v>33</v>
      </c>
    </row>
    <row r="32699" spans="1:1" x14ac:dyDescent="0.2">
      <c r="A32699" s="30" t="s">
        <v>38</v>
      </c>
    </row>
    <row r="32700" spans="1:1" x14ac:dyDescent="0.2">
      <c r="A32700" s="78" t="s">
        <v>39</v>
      </c>
    </row>
    <row r="32701" spans="1:1" x14ac:dyDescent="0.2">
      <c r="A32701" s="30" t="s">
        <v>40</v>
      </c>
    </row>
    <row r="32702" spans="1:1" x14ac:dyDescent="0.2">
      <c r="A32702" s="30" t="s">
        <v>41</v>
      </c>
    </row>
    <row r="32703" spans="1:1" x14ac:dyDescent="0.2">
      <c r="A32703" s="30" t="s">
        <v>42</v>
      </c>
    </row>
    <row r="32704" spans="1:1" x14ac:dyDescent="0.2">
      <c r="A32704" s="30" t="s">
        <v>43</v>
      </c>
    </row>
    <row r="32705" spans="1:1" x14ac:dyDescent="0.2">
      <c r="A32705" s="30" t="s">
        <v>44</v>
      </c>
    </row>
    <row r="32706" spans="1:1" x14ac:dyDescent="0.2">
      <c r="A32706" s="30" t="s">
        <v>45</v>
      </c>
    </row>
    <row r="32707" spans="1:1" x14ac:dyDescent="0.2">
      <c r="A32707" s="78" t="s">
        <v>46</v>
      </c>
    </row>
    <row r="32708" spans="1:1" x14ac:dyDescent="0.2">
      <c r="A32708" s="30" t="s">
        <v>47</v>
      </c>
    </row>
    <row r="32709" spans="1:1" x14ac:dyDescent="0.2">
      <c r="A32709" s="30" t="s">
        <v>48</v>
      </c>
    </row>
    <row r="32710" spans="1:1" x14ac:dyDescent="0.2">
      <c r="A32710" s="30" t="s">
        <v>49</v>
      </c>
    </row>
    <row r="32711" spans="1:1" x14ac:dyDescent="0.2">
      <c r="A32711" s="78" t="s">
        <v>50</v>
      </c>
    </row>
    <row r="32712" spans="1:1" x14ac:dyDescent="0.2">
      <c r="A32712" s="30" t="s">
        <v>51</v>
      </c>
    </row>
    <row r="32713" spans="1:1" x14ac:dyDescent="0.2">
      <c r="A32713" s="30" t="s">
        <v>52</v>
      </c>
    </row>
    <row r="32714" spans="1:1" x14ac:dyDescent="0.2">
      <c r="A32714" s="30" t="s">
        <v>53</v>
      </c>
    </row>
    <row r="32715" spans="1:1" x14ac:dyDescent="0.2">
      <c r="A32715" s="30" t="s">
        <v>54</v>
      </c>
    </row>
    <row r="32716" spans="1:1" x14ac:dyDescent="0.2">
      <c r="A32716" s="30" t="s">
        <v>55</v>
      </c>
    </row>
    <row r="32717" spans="1:1" x14ac:dyDescent="0.2">
      <c r="A32717" s="30" t="s">
        <v>56</v>
      </c>
    </row>
    <row r="32718" spans="1:1" x14ac:dyDescent="0.2">
      <c r="A32718" s="78" t="s">
        <v>57</v>
      </c>
    </row>
    <row r="32719" spans="1:1" x14ac:dyDescent="0.2">
      <c r="A32719" s="30" t="s">
        <v>58</v>
      </c>
    </row>
    <row r="32720" spans="1:1" x14ac:dyDescent="0.2">
      <c r="A32720" s="61" t="s">
        <v>59</v>
      </c>
    </row>
    <row r="32721" spans="1:1" x14ac:dyDescent="0.2">
      <c r="A32721" s="30" t="s">
        <v>60</v>
      </c>
    </row>
    <row r="32722" spans="1:1" x14ac:dyDescent="0.2">
      <c r="A32722" s="30" t="s">
        <v>61</v>
      </c>
    </row>
    <row r="32723" spans="1:1" x14ac:dyDescent="0.2">
      <c r="A32723" s="30" t="s">
        <v>62</v>
      </c>
    </row>
    <row r="32724" spans="1:1" x14ac:dyDescent="0.2">
      <c r="A32724" s="63" t="s">
        <v>63</v>
      </c>
    </row>
    <row r="32725" spans="1:1" x14ac:dyDescent="0.2">
      <c r="A32725" s="63" t="s">
        <v>64</v>
      </c>
    </row>
    <row r="32726" spans="1:1" x14ac:dyDescent="0.2">
      <c r="A32726" s="63" t="s">
        <v>65</v>
      </c>
    </row>
    <row r="32727" spans="1:1" x14ac:dyDescent="0.2">
      <c r="A32727" s="63" t="s">
        <v>66</v>
      </c>
    </row>
    <row r="32728" spans="1:1" x14ac:dyDescent="0.2">
      <c r="A32728" s="64" t="s">
        <v>442</v>
      </c>
    </row>
    <row r="32729" spans="1:1" x14ac:dyDescent="0.2">
      <c r="A32729" s="64" t="s">
        <v>443</v>
      </c>
    </row>
    <row r="32730" spans="1:1" x14ac:dyDescent="0.2">
      <c r="A32730" s="64" t="s">
        <v>445</v>
      </c>
    </row>
    <row r="32731" spans="1:1" x14ac:dyDescent="0.2">
      <c r="A32731" s="78" t="s">
        <v>444</v>
      </c>
    </row>
    <row r="32732" spans="1:1" x14ac:dyDescent="0.2">
      <c r="A32732" s="63" t="s">
        <v>69</v>
      </c>
    </row>
    <row r="32733" spans="1:1" x14ac:dyDescent="0.2">
      <c r="A32733" s="63" t="s">
        <v>29</v>
      </c>
    </row>
    <row r="32734" spans="1:1" x14ac:dyDescent="0.2">
      <c r="A32734" s="63" t="s">
        <v>30</v>
      </c>
    </row>
    <row r="32735" spans="1:1" x14ac:dyDescent="0.2">
      <c r="A32735" s="63" t="s">
        <v>70</v>
      </c>
    </row>
    <row r="32736" spans="1:1" x14ac:dyDescent="0.2">
      <c r="A32736" s="63" t="s">
        <v>71</v>
      </c>
    </row>
    <row r="32737" spans="1:1" x14ac:dyDescent="0.2">
      <c r="A32737" s="63" t="s">
        <v>72</v>
      </c>
    </row>
    <row r="32738" spans="1:1" x14ac:dyDescent="0.2">
      <c r="A32738" s="63" t="s">
        <v>73</v>
      </c>
    </row>
    <row r="32739" spans="1:1" x14ac:dyDescent="0.2">
      <c r="A32739" s="64" t="s">
        <v>74</v>
      </c>
    </row>
    <row r="32740" spans="1:1" x14ac:dyDescent="0.2">
      <c r="A32740" s="30" t="s">
        <v>75</v>
      </c>
    </row>
    <row r="32741" spans="1:1" x14ac:dyDescent="0.2">
      <c r="A32741" s="30" t="s">
        <v>76</v>
      </c>
    </row>
    <row r="32742" spans="1:1" x14ac:dyDescent="0.2">
      <c r="A32742" s="30" t="s">
        <v>77</v>
      </c>
    </row>
    <row r="32743" spans="1:1" x14ac:dyDescent="0.2">
      <c r="A32743" s="30" t="s">
        <v>71</v>
      </c>
    </row>
    <row r="32744" spans="1:1" x14ac:dyDescent="0.2">
      <c r="A32744" s="30" t="s">
        <v>72</v>
      </c>
    </row>
    <row r="32745" spans="1:1" x14ac:dyDescent="0.2">
      <c r="A32745" s="30" t="s">
        <v>29</v>
      </c>
    </row>
    <row r="32746" spans="1:1" x14ac:dyDescent="0.2">
      <c r="A32746" s="30" t="s">
        <v>30</v>
      </c>
    </row>
    <row r="32747" spans="1:1" x14ac:dyDescent="0.2">
      <c r="A32747" s="30" t="s">
        <v>78</v>
      </c>
    </row>
    <row r="32748" spans="1:1" x14ac:dyDescent="0.2">
      <c r="A32748" s="30" t="s">
        <v>79</v>
      </c>
    </row>
    <row r="32749" spans="1:1" x14ac:dyDescent="0.2">
      <c r="A32749" s="78" t="s">
        <v>80</v>
      </c>
    </row>
    <row r="32750" spans="1:1" x14ac:dyDescent="0.2">
      <c r="A32750" s="30" t="s">
        <v>81</v>
      </c>
    </row>
    <row r="32751" spans="1:1" x14ac:dyDescent="0.2">
      <c r="A32751" s="30" t="s">
        <v>82</v>
      </c>
    </row>
    <row r="32752" spans="1:1" x14ac:dyDescent="0.2">
      <c r="A32752" s="78" t="s">
        <v>441</v>
      </c>
    </row>
    <row r="32753" spans="1:1" x14ac:dyDescent="0.2">
      <c r="A32753" s="30" t="s">
        <v>83</v>
      </c>
    </row>
    <row r="32754" spans="1:1" x14ac:dyDescent="0.2">
      <c r="A32754" s="30" t="s">
        <v>84</v>
      </c>
    </row>
    <row r="32755" spans="1:1" x14ac:dyDescent="0.2">
      <c r="A32755" s="30" t="s">
        <v>85</v>
      </c>
    </row>
    <row r="32756" spans="1:1" x14ac:dyDescent="0.2">
      <c r="A32756" s="30" t="s">
        <v>86</v>
      </c>
    </row>
    <row r="32757" spans="1:1" x14ac:dyDescent="0.2">
      <c r="A32757" s="78" t="s">
        <v>87</v>
      </c>
    </row>
    <row r="32758" spans="1:1" x14ac:dyDescent="0.2">
      <c r="A32758" s="30" t="s">
        <v>88</v>
      </c>
    </row>
    <row r="32759" spans="1:1" x14ac:dyDescent="0.2">
      <c r="A32759" s="30" t="s">
        <v>89</v>
      </c>
    </row>
    <row r="32760" spans="1:1" x14ac:dyDescent="0.2">
      <c r="A32760" s="43" t="s">
        <v>90</v>
      </c>
    </row>
    <row r="32761" spans="1:1" x14ac:dyDescent="0.2">
      <c r="A32761" s="30" t="s">
        <v>91</v>
      </c>
    </row>
    <row r="32762" spans="1:1" x14ac:dyDescent="0.2">
      <c r="A32762" s="30" t="s">
        <v>92</v>
      </c>
    </row>
    <row r="32763" spans="1:1" x14ac:dyDescent="0.2">
      <c r="A32763" s="30" t="s">
        <v>93</v>
      </c>
    </row>
    <row r="32764" spans="1:1" x14ac:dyDescent="0.2">
      <c r="A32764" s="30" t="s">
        <v>94</v>
      </c>
    </row>
    <row r="32765" spans="1:1" x14ac:dyDescent="0.2">
      <c r="A32765" s="59" t="s">
        <v>95</v>
      </c>
    </row>
    <row r="32766" spans="1:1" x14ac:dyDescent="0.2">
      <c r="A32766" s="59" t="s">
        <v>96</v>
      </c>
    </row>
    <row r="32767" spans="1:1" x14ac:dyDescent="0.2">
      <c r="A32767" s="59" t="s">
        <v>97</v>
      </c>
    </row>
    <row r="32768" spans="1:1" x14ac:dyDescent="0.2">
      <c r="A32768" s="59" t="s">
        <v>98</v>
      </c>
    </row>
    <row r="32769" spans="1:1" x14ac:dyDescent="0.2">
      <c r="A32769" s="59" t="s">
        <v>99</v>
      </c>
    </row>
    <row r="32770" spans="1:1" x14ac:dyDescent="0.2">
      <c r="A32770" s="78" t="s">
        <v>446</v>
      </c>
    </row>
    <row r="32771" spans="1:1" x14ac:dyDescent="0.2">
      <c r="A32771" s="59" t="s">
        <v>100</v>
      </c>
    </row>
    <row r="32772" spans="1:1" x14ac:dyDescent="0.2">
      <c r="A32772" s="59" t="s">
        <v>101</v>
      </c>
    </row>
    <row r="32773" spans="1:1" x14ac:dyDescent="0.2">
      <c r="A32773" s="59" t="s">
        <v>102</v>
      </c>
    </row>
    <row r="32774" spans="1:1" x14ac:dyDescent="0.2">
      <c r="A32774" s="59" t="s">
        <v>30</v>
      </c>
    </row>
    <row r="32775" spans="1:1" x14ac:dyDescent="0.2">
      <c r="A32775" s="59" t="s">
        <v>103</v>
      </c>
    </row>
    <row r="32776" spans="1:1" x14ac:dyDescent="0.2">
      <c r="A32776" s="59" t="s">
        <v>31</v>
      </c>
    </row>
    <row r="32777" spans="1:1" x14ac:dyDescent="0.2">
      <c r="A32777" s="59" t="s">
        <v>70</v>
      </c>
    </row>
    <row r="32778" spans="1:1" x14ac:dyDescent="0.2">
      <c r="A32778" s="59" t="s">
        <v>104</v>
      </c>
    </row>
    <row r="32779" spans="1:1" x14ac:dyDescent="0.2">
      <c r="A32779" s="59" t="s">
        <v>439</v>
      </c>
    </row>
    <row r="32780" spans="1:1" x14ac:dyDescent="0.2">
      <c r="A32780" s="30" t="s">
        <v>105</v>
      </c>
    </row>
    <row r="32781" spans="1:1" x14ac:dyDescent="0.2">
      <c r="A32781" s="30" t="s">
        <v>106</v>
      </c>
    </row>
    <row r="32782" spans="1:1" x14ac:dyDescent="0.2">
      <c r="A32782" s="30" t="s">
        <v>384</v>
      </c>
    </row>
    <row r="49064" spans="1:1" x14ac:dyDescent="0.2">
      <c r="A49064" s="30" t="s">
        <v>314</v>
      </c>
    </row>
    <row r="49065" spans="1:1" x14ac:dyDescent="0.2">
      <c r="A49065" s="30" t="s">
        <v>206</v>
      </c>
    </row>
    <row r="49066" spans="1:1" x14ac:dyDescent="0.2">
      <c r="A49066" s="44" t="s">
        <v>440</v>
      </c>
    </row>
    <row r="49067" spans="1:1" x14ac:dyDescent="0.2">
      <c r="A49067" s="62" t="s">
        <v>23</v>
      </c>
    </row>
    <row r="49068" spans="1:1" x14ac:dyDescent="0.2">
      <c r="A49068" s="30" t="s">
        <v>24</v>
      </c>
    </row>
    <row r="49069" spans="1:1" x14ac:dyDescent="0.2">
      <c r="A49069" s="30" t="s">
        <v>25</v>
      </c>
    </row>
    <row r="49070" spans="1:1" x14ac:dyDescent="0.2">
      <c r="A49070" s="30" t="s">
        <v>26</v>
      </c>
    </row>
    <row r="49071" spans="1:1" x14ac:dyDescent="0.2">
      <c r="A49071" s="30" t="s">
        <v>27</v>
      </c>
    </row>
    <row r="49072" spans="1:1" x14ac:dyDescent="0.2">
      <c r="A49072" s="78" t="s">
        <v>28</v>
      </c>
    </row>
    <row r="49073" spans="1:1" x14ac:dyDescent="0.2">
      <c r="A49073" s="30" t="s">
        <v>29</v>
      </c>
    </row>
    <row r="49074" spans="1:1" x14ac:dyDescent="0.2">
      <c r="A49074" s="30" t="s">
        <v>30</v>
      </c>
    </row>
    <row r="49075" spans="1:1" x14ac:dyDescent="0.2">
      <c r="A49075" s="30" t="s">
        <v>31</v>
      </c>
    </row>
    <row r="49076" spans="1:1" x14ac:dyDescent="0.2">
      <c r="A49076" s="30" t="s">
        <v>32</v>
      </c>
    </row>
    <row r="49077" spans="1:1" x14ac:dyDescent="0.2">
      <c r="A49077" s="30" t="s">
        <v>33</v>
      </c>
    </row>
    <row r="49078" spans="1:1" x14ac:dyDescent="0.2">
      <c r="A49078" s="30" t="s">
        <v>34</v>
      </c>
    </row>
    <row r="49079" spans="1:1" x14ac:dyDescent="0.2">
      <c r="A49079" s="30" t="s">
        <v>35</v>
      </c>
    </row>
    <row r="49080" spans="1:1" x14ac:dyDescent="0.2">
      <c r="A49080" s="30" t="s">
        <v>36</v>
      </c>
    </row>
    <row r="49081" spans="1:1" x14ac:dyDescent="0.2">
      <c r="A49081" s="30" t="s">
        <v>37</v>
      </c>
    </row>
    <row r="49082" spans="1:1" x14ac:dyDescent="0.2">
      <c r="A49082" s="30" t="s">
        <v>33</v>
      </c>
    </row>
    <row r="49083" spans="1:1" x14ac:dyDescent="0.2">
      <c r="A49083" s="30" t="s">
        <v>38</v>
      </c>
    </row>
    <row r="49084" spans="1:1" x14ac:dyDescent="0.2">
      <c r="A49084" s="78" t="s">
        <v>39</v>
      </c>
    </row>
    <row r="49085" spans="1:1" x14ac:dyDescent="0.2">
      <c r="A49085" s="30" t="s">
        <v>40</v>
      </c>
    </row>
    <row r="49086" spans="1:1" x14ac:dyDescent="0.2">
      <c r="A49086" s="30" t="s">
        <v>41</v>
      </c>
    </row>
    <row r="49087" spans="1:1" x14ac:dyDescent="0.2">
      <c r="A49087" s="30" t="s">
        <v>42</v>
      </c>
    </row>
    <row r="49088" spans="1:1" x14ac:dyDescent="0.2">
      <c r="A49088" s="30" t="s">
        <v>43</v>
      </c>
    </row>
    <row r="49089" spans="1:1" x14ac:dyDescent="0.2">
      <c r="A49089" s="30" t="s">
        <v>44</v>
      </c>
    </row>
    <row r="49090" spans="1:1" x14ac:dyDescent="0.2">
      <c r="A49090" s="30" t="s">
        <v>45</v>
      </c>
    </row>
    <row r="49091" spans="1:1" x14ac:dyDescent="0.2">
      <c r="A49091" s="78" t="s">
        <v>46</v>
      </c>
    </row>
    <row r="49092" spans="1:1" x14ac:dyDescent="0.2">
      <c r="A49092" s="30" t="s">
        <v>47</v>
      </c>
    </row>
    <row r="49093" spans="1:1" x14ac:dyDescent="0.2">
      <c r="A49093" s="30" t="s">
        <v>48</v>
      </c>
    </row>
    <row r="49094" spans="1:1" x14ac:dyDescent="0.2">
      <c r="A49094" s="30" t="s">
        <v>49</v>
      </c>
    </row>
    <row r="49095" spans="1:1" x14ac:dyDescent="0.2">
      <c r="A49095" s="78" t="s">
        <v>50</v>
      </c>
    </row>
    <row r="49096" spans="1:1" x14ac:dyDescent="0.2">
      <c r="A49096" s="30" t="s">
        <v>51</v>
      </c>
    </row>
    <row r="49097" spans="1:1" x14ac:dyDescent="0.2">
      <c r="A49097" s="30" t="s">
        <v>52</v>
      </c>
    </row>
    <row r="49098" spans="1:1" x14ac:dyDescent="0.2">
      <c r="A49098" s="30" t="s">
        <v>53</v>
      </c>
    </row>
    <row r="49099" spans="1:1" x14ac:dyDescent="0.2">
      <c r="A49099" s="30" t="s">
        <v>54</v>
      </c>
    </row>
    <row r="49100" spans="1:1" x14ac:dyDescent="0.2">
      <c r="A49100" s="30" t="s">
        <v>55</v>
      </c>
    </row>
    <row r="49101" spans="1:1" x14ac:dyDescent="0.2">
      <c r="A49101" s="30" t="s">
        <v>56</v>
      </c>
    </row>
    <row r="49102" spans="1:1" x14ac:dyDescent="0.2">
      <c r="A49102" s="78" t="s">
        <v>57</v>
      </c>
    </row>
    <row r="49103" spans="1:1" x14ac:dyDescent="0.2">
      <c r="A49103" s="30" t="s">
        <v>58</v>
      </c>
    </row>
    <row r="49104" spans="1:1" x14ac:dyDescent="0.2">
      <c r="A49104" s="61" t="s">
        <v>59</v>
      </c>
    </row>
    <row r="49105" spans="1:1" x14ac:dyDescent="0.2">
      <c r="A49105" s="30" t="s">
        <v>60</v>
      </c>
    </row>
    <row r="49106" spans="1:1" x14ac:dyDescent="0.2">
      <c r="A49106" s="30" t="s">
        <v>61</v>
      </c>
    </row>
    <row r="49107" spans="1:1" x14ac:dyDescent="0.2">
      <c r="A49107" s="30" t="s">
        <v>62</v>
      </c>
    </row>
    <row r="49108" spans="1:1" x14ac:dyDescent="0.2">
      <c r="A49108" s="63" t="s">
        <v>63</v>
      </c>
    </row>
    <row r="49109" spans="1:1" x14ac:dyDescent="0.2">
      <c r="A49109" s="63" t="s">
        <v>64</v>
      </c>
    </row>
    <row r="49110" spans="1:1" x14ac:dyDescent="0.2">
      <c r="A49110" s="63" t="s">
        <v>65</v>
      </c>
    </row>
    <row r="49111" spans="1:1" x14ac:dyDescent="0.2">
      <c r="A49111" s="63" t="s">
        <v>66</v>
      </c>
    </row>
    <row r="49112" spans="1:1" x14ac:dyDescent="0.2">
      <c r="A49112" s="64" t="s">
        <v>442</v>
      </c>
    </row>
    <row r="49113" spans="1:1" x14ac:dyDescent="0.2">
      <c r="A49113" s="64" t="s">
        <v>443</v>
      </c>
    </row>
    <row r="49114" spans="1:1" x14ac:dyDescent="0.2">
      <c r="A49114" s="64" t="s">
        <v>445</v>
      </c>
    </row>
    <row r="49115" spans="1:1" x14ac:dyDescent="0.2">
      <c r="A49115" s="78" t="s">
        <v>444</v>
      </c>
    </row>
    <row r="49116" spans="1:1" x14ac:dyDescent="0.2">
      <c r="A49116" s="63" t="s">
        <v>69</v>
      </c>
    </row>
    <row r="49117" spans="1:1" x14ac:dyDescent="0.2">
      <c r="A49117" s="63" t="s">
        <v>29</v>
      </c>
    </row>
    <row r="49118" spans="1:1" x14ac:dyDescent="0.2">
      <c r="A49118" s="63" t="s">
        <v>30</v>
      </c>
    </row>
    <row r="49119" spans="1:1" x14ac:dyDescent="0.2">
      <c r="A49119" s="63" t="s">
        <v>70</v>
      </c>
    </row>
    <row r="49120" spans="1:1" x14ac:dyDescent="0.2">
      <c r="A49120" s="63" t="s">
        <v>71</v>
      </c>
    </row>
    <row r="49121" spans="1:1" x14ac:dyDescent="0.2">
      <c r="A49121" s="63" t="s">
        <v>72</v>
      </c>
    </row>
    <row r="49122" spans="1:1" x14ac:dyDescent="0.2">
      <c r="A49122" s="63" t="s">
        <v>73</v>
      </c>
    </row>
    <row r="49123" spans="1:1" x14ac:dyDescent="0.2">
      <c r="A49123" s="64" t="s">
        <v>74</v>
      </c>
    </row>
    <row r="49124" spans="1:1" x14ac:dyDescent="0.2">
      <c r="A49124" s="30" t="s">
        <v>75</v>
      </c>
    </row>
    <row r="49125" spans="1:1" x14ac:dyDescent="0.2">
      <c r="A49125" s="30" t="s">
        <v>76</v>
      </c>
    </row>
    <row r="49126" spans="1:1" x14ac:dyDescent="0.2">
      <c r="A49126" s="30" t="s">
        <v>77</v>
      </c>
    </row>
    <row r="49127" spans="1:1" x14ac:dyDescent="0.2">
      <c r="A49127" s="30" t="s">
        <v>71</v>
      </c>
    </row>
    <row r="49128" spans="1:1" x14ac:dyDescent="0.2">
      <c r="A49128" s="30" t="s">
        <v>72</v>
      </c>
    </row>
    <row r="49129" spans="1:1" x14ac:dyDescent="0.2">
      <c r="A49129" s="30" t="s">
        <v>29</v>
      </c>
    </row>
    <row r="49130" spans="1:1" x14ac:dyDescent="0.2">
      <c r="A49130" s="30" t="s">
        <v>30</v>
      </c>
    </row>
    <row r="49131" spans="1:1" x14ac:dyDescent="0.2">
      <c r="A49131" s="30" t="s">
        <v>78</v>
      </c>
    </row>
    <row r="49132" spans="1:1" x14ac:dyDescent="0.2">
      <c r="A49132" s="30" t="s">
        <v>79</v>
      </c>
    </row>
    <row r="49133" spans="1:1" x14ac:dyDescent="0.2">
      <c r="A49133" s="78" t="s">
        <v>80</v>
      </c>
    </row>
    <row r="49134" spans="1:1" x14ac:dyDescent="0.2">
      <c r="A49134" s="30" t="s">
        <v>81</v>
      </c>
    </row>
    <row r="49135" spans="1:1" x14ac:dyDescent="0.2">
      <c r="A49135" s="30" t="s">
        <v>82</v>
      </c>
    </row>
    <row r="49136" spans="1:1" x14ac:dyDescent="0.2">
      <c r="A49136" s="78" t="s">
        <v>441</v>
      </c>
    </row>
    <row r="49137" spans="1:1" x14ac:dyDescent="0.2">
      <c r="A49137" s="30" t="s">
        <v>83</v>
      </c>
    </row>
    <row r="49138" spans="1:1" x14ac:dyDescent="0.2">
      <c r="A49138" s="30" t="s">
        <v>84</v>
      </c>
    </row>
    <row r="49139" spans="1:1" x14ac:dyDescent="0.2">
      <c r="A49139" s="30" t="s">
        <v>85</v>
      </c>
    </row>
    <row r="49140" spans="1:1" x14ac:dyDescent="0.2">
      <c r="A49140" s="30" t="s">
        <v>86</v>
      </c>
    </row>
    <row r="49141" spans="1:1" x14ac:dyDescent="0.2">
      <c r="A49141" s="78" t="s">
        <v>87</v>
      </c>
    </row>
    <row r="49142" spans="1:1" x14ac:dyDescent="0.2">
      <c r="A49142" s="30" t="s">
        <v>88</v>
      </c>
    </row>
    <row r="49143" spans="1:1" x14ac:dyDescent="0.2">
      <c r="A49143" s="30" t="s">
        <v>89</v>
      </c>
    </row>
    <row r="49144" spans="1:1" x14ac:dyDescent="0.2">
      <c r="A49144" s="43" t="s">
        <v>90</v>
      </c>
    </row>
    <row r="49145" spans="1:1" x14ac:dyDescent="0.2">
      <c r="A49145" s="30" t="s">
        <v>91</v>
      </c>
    </row>
    <row r="49146" spans="1:1" x14ac:dyDescent="0.2">
      <c r="A49146" s="30" t="s">
        <v>92</v>
      </c>
    </row>
    <row r="49147" spans="1:1" x14ac:dyDescent="0.2">
      <c r="A49147" s="30" t="s">
        <v>93</v>
      </c>
    </row>
    <row r="49148" spans="1:1" x14ac:dyDescent="0.2">
      <c r="A49148" s="30" t="s">
        <v>94</v>
      </c>
    </row>
    <row r="49149" spans="1:1" x14ac:dyDescent="0.2">
      <c r="A49149" s="59" t="s">
        <v>95</v>
      </c>
    </row>
    <row r="49150" spans="1:1" x14ac:dyDescent="0.2">
      <c r="A49150" s="59" t="s">
        <v>96</v>
      </c>
    </row>
    <row r="49151" spans="1:1" x14ac:dyDescent="0.2">
      <c r="A49151" s="59" t="s">
        <v>97</v>
      </c>
    </row>
    <row r="49152" spans="1:1" x14ac:dyDescent="0.2">
      <c r="A49152" s="59" t="s">
        <v>98</v>
      </c>
    </row>
    <row r="49153" spans="1:1" x14ac:dyDescent="0.2">
      <c r="A49153" s="59" t="s">
        <v>99</v>
      </c>
    </row>
    <row r="49154" spans="1:1" x14ac:dyDescent="0.2">
      <c r="A49154" s="78" t="s">
        <v>446</v>
      </c>
    </row>
    <row r="49155" spans="1:1" x14ac:dyDescent="0.2">
      <c r="A49155" s="59" t="s">
        <v>100</v>
      </c>
    </row>
    <row r="49156" spans="1:1" x14ac:dyDescent="0.2">
      <c r="A49156" s="59" t="s">
        <v>101</v>
      </c>
    </row>
    <row r="49157" spans="1:1" x14ac:dyDescent="0.2">
      <c r="A49157" s="59" t="s">
        <v>102</v>
      </c>
    </row>
    <row r="49158" spans="1:1" x14ac:dyDescent="0.2">
      <c r="A49158" s="59" t="s">
        <v>30</v>
      </c>
    </row>
    <row r="49159" spans="1:1" x14ac:dyDescent="0.2">
      <c r="A49159" s="59" t="s">
        <v>103</v>
      </c>
    </row>
    <row r="49160" spans="1:1" x14ac:dyDescent="0.2">
      <c r="A49160" s="59" t="s">
        <v>31</v>
      </c>
    </row>
    <row r="49161" spans="1:1" x14ac:dyDescent="0.2">
      <c r="A49161" s="59" t="s">
        <v>70</v>
      </c>
    </row>
    <row r="49162" spans="1:1" x14ac:dyDescent="0.2">
      <c r="A49162" s="59" t="s">
        <v>104</v>
      </c>
    </row>
    <row r="49163" spans="1:1" x14ac:dyDescent="0.2">
      <c r="A49163" s="59" t="s">
        <v>439</v>
      </c>
    </row>
    <row r="49164" spans="1:1" x14ac:dyDescent="0.2">
      <c r="A49164" s="30" t="s">
        <v>105</v>
      </c>
    </row>
    <row r="49165" spans="1:1" x14ac:dyDescent="0.2">
      <c r="A49165" s="30" t="s">
        <v>106</v>
      </c>
    </row>
    <row r="49166" spans="1:1" x14ac:dyDescent="0.2">
      <c r="A49166" s="30" t="s">
        <v>384</v>
      </c>
    </row>
    <row r="65448" spans="1:1" x14ac:dyDescent="0.2">
      <c r="A65448" s="30" t="s">
        <v>314</v>
      </c>
    </row>
    <row r="65449" spans="1:1" x14ac:dyDescent="0.2">
      <c r="A65449" s="30" t="s">
        <v>206</v>
      </c>
    </row>
    <row r="65450" spans="1:1" x14ac:dyDescent="0.2">
      <c r="A65450" s="44" t="s">
        <v>440</v>
      </c>
    </row>
    <row r="65451" spans="1:1" x14ac:dyDescent="0.2">
      <c r="A65451" s="62" t="s">
        <v>23</v>
      </c>
    </row>
    <row r="65452" spans="1:1" x14ac:dyDescent="0.2">
      <c r="A65452" s="30" t="s">
        <v>24</v>
      </c>
    </row>
    <row r="65453" spans="1:1" x14ac:dyDescent="0.2">
      <c r="A65453" s="30" t="s">
        <v>25</v>
      </c>
    </row>
    <row r="65454" spans="1:1" x14ac:dyDescent="0.2">
      <c r="A65454" s="30" t="s">
        <v>26</v>
      </c>
    </row>
    <row r="65455" spans="1:1" x14ac:dyDescent="0.2">
      <c r="A65455" s="30" t="s">
        <v>27</v>
      </c>
    </row>
    <row r="65456" spans="1:1" x14ac:dyDescent="0.2">
      <c r="A65456" s="78" t="s">
        <v>28</v>
      </c>
    </row>
    <row r="65457" spans="1:1" x14ac:dyDescent="0.2">
      <c r="A65457" s="30" t="s">
        <v>29</v>
      </c>
    </row>
    <row r="65458" spans="1:1" x14ac:dyDescent="0.2">
      <c r="A65458" s="30" t="s">
        <v>30</v>
      </c>
    </row>
    <row r="65459" spans="1:1" x14ac:dyDescent="0.2">
      <c r="A65459" s="30" t="s">
        <v>31</v>
      </c>
    </row>
    <row r="65460" spans="1:1" x14ac:dyDescent="0.2">
      <c r="A65460" s="30" t="s">
        <v>32</v>
      </c>
    </row>
    <row r="65461" spans="1:1" x14ac:dyDescent="0.2">
      <c r="A65461" s="30" t="s">
        <v>33</v>
      </c>
    </row>
    <row r="65462" spans="1:1" x14ac:dyDescent="0.2">
      <c r="A65462" s="30" t="s">
        <v>34</v>
      </c>
    </row>
    <row r="65463" spans="1:1" x14ac:dyDescent="0.2">
      <c r="A65463" s="30" t="s">
        <v>35</v>
      </c>
    </row>
    <row r="65464" spans="1:1" x14ac:dyDescent="0.2">
      <c r="A65464" s="30" t="s">
        <v>36</v>
      </c>
    </row>
    <row r="65465" spans="1:1" x14ac:dyDescent="0.2">
      <c r="A65465" s="30" t="s">
        <v>37</v>
      </c>
    </row>
    <row r="65466" spans="1:1" x14ac:dyDescent="0.2">
      <c r="A65466" s="30" t="s">
        <v>33</v>
      </c>
    </row>
    <row r="65467" spans="1:1" x14ac:dyDescent="0.2">
      <c r="A65467" s="30" t="s">
        <v>38</v>
      </c>
    </row>
    <row r="65468" spans="1:1" x14ac:dyDescent="0.2">
      <c r="A65468" s="78" t="s">
        <v>39</v>
      </c>
    </row>
    <row r="65469" spans="1:1" x14ac:dyDescent="0.2">
      <c r="A65469" s="30" t="s">
        <v>40</v>
      </c>
    </row>
    <row r="65470" spans="1:1" x14ac:dyDescent="0.2">
      <c r="A65470" s="30" t="s">
        <v>41</v>
      </c>
    </row>
    <row r="65471" spans="1:1" x14ac:dyDescent="0.2">
      <c r="A65471" s="30" t="s">
        <v>42</v>
      </c>
    </row>
    <row r="65472" spans="1:1" x14ac:dyDescent="0.2">
      <c r="A65472" s="30" t="s">
        <v>43</v>
      </c>
    </row>
    <row r="65473" spans="1:1" x14ac:dyDescent="0.2">
      <c r="A65473" s="30" t="s">
        <v>44</v>
      </c>
    </row>
    <row r="65474" spans="1:1" x14ac:dyDescent="0.2">
      <c r="A65474" s="30" t="s">
        <v>45</v>
      </c>
    </row>
    <row r="65475" spans="1:1" x14ac:dyDescent="0.2">
      <c r="A65475" s="78" t="s">
        <v>46</v>
      </c>
    </row>
    <row r="65476" spans="1:1" x14ac:dyDescent="0.2">
      <c r="A65476" s="30" t="s">
        <v>47</v>
      </c>
    </row>
    <row r="65477" spans="1:1" x14ac:dyDescent="0.2">
      <c r="A65477" s="30" t="s">
        <v>48</v>
      </c>
    </row>
    <row r="65478" spans="1:1" x14ac:dyDescent="0.2">
      <c r="A65478" s="30" t="s">
        <v>49</v>
      </c>
    </row>
    <row r="65479" spans="1:1" x14ac:dyDescent="0.2">
      <c r="A65479" s="78" t="s">
        <v>50</v>
      </c>
    </row>
    <row r="65480" spans="1:1" x14ac:dyDescent="0.2">
      <c r="A65480" s="30" t="s">
        <v>51</v>
      </c>
    </row>
    <row r="65481" spans="1:1" x14ac:dyDescent="0.2">
      <c r="A65481" s="30" t="s">
        <v>52</v>
      </c>
    </row>
    <row r="65482" spans="1:1" x14ac:dyDescent="0.2">
      <c r="A65482" s="30" t="s">
        <v>53</v>
      </c>
    </row>
    <row r="65483" spans="1:1" x14ac:dyDescent="0.2">
      <c r="A65483" s="30" t="s">
        <v>54</v>
      </c>
    </row>
    <row r="65484" spans="1:1" x14ac:dyDescent="0.2">
      <c r="A65484" s="30" t="s">
        <v>55</v>
      </c>
    </row>
    <row r="65485" spans="1:1" x14ac:dyDescent="0.2">
      <c r="A65485" s="30" t="s">
        <v>56</v>
      </c>
    </row>
    <row r="65486" spans="1:1" x14ac:dyDescent="0.2">
      <c r="A65486" s="78" t="s">
        <v>57</v>
      </c>
    </row>
    <row r="65487" spans="1:1" x14ac:dyDescent="0.2">
      <c r="A65487" s="30" t="s">
        <v>58</v>
      </c>
    </row>
    <row r="65488" spans="1:1" x14ac:dyDescent="0.2">
      <c r="A65488" s="61" t="s">
        <v>59</v>
      </c>
    </row>
    <row r="65489" spans="1:1" x14ac:dyDescent="0.2">
      <c r="A65489" s="30" t="s">
        <v>60</v>
      </c>
    </row>
    <row r="65490" spans="1:1" x14ac:dyDescent="0.2">
      <c r="A65490" s="30" t="s">
        <v>61</v>
      </c>
    </row>
    <row r="65491" spans="1:1" x14ac:dyDescent="0.2">
      <c r="A65491" s="30" t="s">
        <v>62</v>
      </c>
    </row>
    <row r="65492" spans="1:1" x14ac:dyDescent="0.2">
      <c r="A65492" s="63" t="s">
        <v>63</v>
      </c>
    </row>
    <row r="65493" spans="1:1" x14ac:dyDescent="0.2">
      <c r="A65493" s="63" t="s">
        <v>64</v>
      </c>
    </row>
    <row r="65494" spans="1:1" x14ac:dyDescent="0.2">
      <c r="A65494" s="63" t="s">
        <v>65</v>
      </c>
    </row>
    <row r="65495" spans="1:1" x14ac:dyDescent="0.2">
      <c r="A65495" s="63" t="s">
        <v>66</v>
      </c>
    </row>
    <row r="65496" spans="1:1" x14ac:dyDescent="0.2">
      <c r="A65496" s="64" t="s">
        <v>442</v>
      </c>
    </row>
    <row r="65497" spans="1:1" x14ac:dyDescent="0.2">
      <c r="A65497" s="64" t="s">
        <v>443</v>
      </c>
    </row>
    <row r="65498" spans="1:1" x14ac:dyDescent="0.2">
      <c r="A65498" s="64" t="s">
        <v>445</v>
      </c>
    </row>
    <row r="65499" spans="1:1" x14ac:dyDescent="0.2">
      <c r="A65499" s="78" t="s">
        <v>444</v>
      </c>
    </row>
    <row r="65500" spans="1:1" x14ac:dyDescent="0.2">
      <c r="A65500" s="63" t="s">
        <v>69</v>
      </c>
    </row>
    <row r="65501" spans="1:1" x14ac:dyDescent="0.2">
      <c r="A65501" s="63" t="s">
        <v>29</v>
      </c>
    </row>
    <row r="65502" spans="1:1" x14ac:dyDescent="0.2">
      <c r="A65502" s="63" t="s">
        <v>30</v>
      </c>
    </row>
    <row r="65503" spans="1:1" x14ac:dyDescent="0.2">
      <c r="A65503" s="63" t="s">
        <v>70</v>
      </c>
    </row>
    <row r="65504" spans="1:1" x14ac:dyDescent="0.2">
      <c r="A65504" s="63" t="s">
        <v>71</v>
      </c>
    </row>
    <row r="65505" spans="1:1" x14ac:dyDescent="0.2">
      <c r="A65505" s="63" t="s">
        <v>72</v>
      </c>
    </row>
    <row r="65506" spans="1:1" x14ac:dyDescent="0.2">
      <c r="A65506" s="63" t="s">
        <v>73</v>
      </c>
    </row>
    <row r="65507" spans="1:1" x14ac:dyDescent="0.2">
      <c r="A65507" s="64" t="s">
        <v>74</v>
      </c>
    </row>
    <row r="65508" spans="1:1" x14ac:dyDescent="0.2">
      <c r="A65508" s="30" t="s">
        <v>75</v>
      </c>
    </row>
    <row r="65509" spans="1:1" x14ac:dyDescent="0.2">
      <c r="A65509" s="30" t="s">
        <v>76</v>
      </c>
    </row>
    <row r="65510" spans="1:1" x14ac:dyDescent="0.2">
      <c r="A65510" s="30" t="s">
        <v>77</v>
      </c>
    </row>
    <row r="65511" spans="1:1" x14ac:dyDescent="0.2">
      <c r="A65511" s="30" t="s">
        <v>71</v>
      </c>
    </row>
    <row r="65512" spans="1:1" x14ac:dyDescent="0.2">
      <c r="A65512" s="30" t="s">
        <v>72</v>
      </c>
    </row>
    <row r="65513" spans="1:1" x14ac:dyDescent="0.2">
      <c r="A65513" s="30" t="s">
        <v>29</v>
      </c>
    </row>
    <row r="65514" spans="1:1" x14ac:dyDescent="0.2">
      <c r="A65514" s="30" t="s">
        <v>30</v>
      </c>
    </row>
    <row r="65515" spans="1:1" x14ac:dyDescent="0.2">
      <c r="A65515" s="30" t="s">
        <v>78</v>
      </c>
    </row>
    <row r="65516" spans="1:1" x14ac:dyDescent="0.2">
      <c r="A65516" s="30" t="s">
        <v>79</v>
      </c>
    </row>
    <row r="65517" spans="1:1" x14ac:dyDescent="0.2">
      <c r="A65517" s="78" t="s">
        <v>80</v>
      </c>
    </row>
    <row r="65518" spans="1:1" x14ac:dyDescent="0.2">
      <c r="A65518" s="30" t="s">
        <v>81</v>
      </c>
    </row>
    <row r="65519" spans="1:1" x14ac:dyDescent="0.2">
      <c r="A65519" s="30" t="s">
        <v>82</v>
      </c>
    </row>
    <row r="65520" spans="1:1" x14ac:dyDescent="0.2">
      <c r="A65520" s="78" t="s">
        <v>441</v>
      </c>
    </row>
    <row r="65521" spans="1:1" x14ac:dyDescent="0.2">
      <c r="A65521" s="30" t="s">
        <v>83</v>
      </c>
    </row>
    <row r="65522" spans="1:1" x14ac:dyDescent="0.2">
      <c r="A65522" s="30" t="s">
        <v>84</v>
      </c>
    </row>
    <row r="65523" spans="1:1" x14ac:dyDescent="0.2">
      <c r="A65523" s="30" t="s">
        <v>85</v>
      </c>
    </row>
    <row r="65524" spans="1:1" x14ac:dyDescent="0.2">
      <c r="A65524" s="30" t="s">
        <v>86</v>
      </c>
    </row>
    <row r="65525" spans="1:1" x14ac:dyDescent="0.2">
      <c r="A65525" s="78" t="s">
        <v>87</v>
      </c>
    </row>
    <row r="65526" spans="1:1" x14ac:dyDescent="0.2">
      <c r="A65526" s="30" t="s">
        <v>88</v>
      </c>
    </row>
    <row r="65527" spans="1:1" x14ac:dyDescent="0.2">
      <c r="A65527" s="30" t="s">
        <v>89</v>
      </c>
    </row>
    <row r="65528" spans="1:1" x14ac:dyDescent="0.2">
      <c r="A65528" s="43" t="s">
        <v>90</v>
      </c>
    </row>
    <row r="65529" spans="1:1" x14ac:dyDescent="0.2">
      <c r="A65529" s="30" t="s">
        <v>91</v>
      </c>
    </row>
    <row r="65530" spans="1:1" x14ac:dyDescent="0.2">
      <c r="A65530" s="30" t="s">
        <v>92</v>
      </c>
    </row>
    <row r="65531" spans="1:1" x14ac:dyDescent="0.2">
      <c r="A65531" s="30" t="s">
        <v>93</v>
      </c>
    </row>
    <row r="65532" spans="1:1" x14ac:dyDescent="0.2">
      <c r="A65532" s="30" t="s">
        <v>94</v>
      </c>
    </row>
    <row r="65533" spans="1:1" x14ac:dyDescent="0.2">
      <c r="A65533" s="59" t="s">
        <v>95</v>
      </c>
    </row>
    <row r="65534" spans="1:1" x14ac:dyDescent="0.2">
      <c r="A65534" s="59" t="s">
        <v>96</v>
      </c>
    </row>
    <row r="65535" spans="1:1" x14ac:dyDescent="0.2">
      <c r="A65535" s="59" t="s">
        <v>97</v>
      </c>
    </row>
    <row r="65536" spans="1:1" x14ac:dyDescent="0.2">
      <c r="A65536" s="59" t="s">
        <v>98</v>
      </c>
    </row>
    <row r="65537" spans="1:1" x14ac:dyDescent="0.2">
      <c r="A65537" s="59" t="s">
        <v>99</v>
      </c>
    </row>
    <row r="65538" spans="1:1" x14ac:dyDescent="0.2">
      <c r="A65538" s="78" t="s">
        <v>446</v>
      </c>
    </row>
    <row r="65539" spans="1:1" x14ac:dyDescent="0.2">
      <c r="A65539" s="59" t="s">
        <v>100</v>
      </c>
    </row>
    <row r="65540" spans="1:1" x14ac:dyDescent="0.2">
      <c r="A65540" s="59" t="s">
        <v>101</v>
      </c>
    </row>
    <row r="65541" spans="1:1" x14ac:dyDescent="0.2">
      <c r="A65541" s="59" t="s">
        <v>102</v>
      </c>
    </row>
    <row r="65542" spans="1:1" x14ac:dyDescent="0.2">
      <c r="A65542" s="59" t="s">
        <v>30</v>
      </c>
    </row>
    <row r="65543" spans="1:1" x14ac:dyDescent="0.2">
      <c r="A65543" s="59" t="s">
        <v>103</v>
      </c>
    </row>
    <row r="65544" spans="1:1" x14ac:dyDescent="0.2">
      <c r="A65544" s="59" t="s">
        <v>31</v>
      </c>
    </row>
    <row r="65545" spans="1:1" x14ac:dyDescent="0.2">
      <c r="A65545" s="59" t="s">
        <v>70</v>
      </c>
    </row>
    <row r="65546" spans="1:1" x14ac:dyDescent="0.2">
      <c r="A65546" s="59" t="s">
        <v>104</v>
      </c>
    </row>
    <row r="65547" spans="1:1" x14ac:dyDescent="0.2">
      <c r="A65547" s="59" t="s">
        <v>439</v>
      </c>
    </row>
    <row r="65548" spans="1:1" x14ac:dyDescent="0.2">
      <c r="A65548" s="30" t="s">
        <v>105</v>
      </c>
    </row>
    <row r="65549" spans="1:1" x14ac:dyDescent="0.2">
      <c r="A65549" s="30" t="s">
        <v>106</v>
      </c>
    </row>
    <row r="65550" spans="1:1" x14ac:dyDescent="0.2">
      <c r="A65550" s="30" t="s">
        <v>384</v>
      </c>
    </row>
    <row r="81832" spans="1:1" x14ac:dyDescent="0.2">
      <c r="A81832" s="30" t="s">
        <v>314</v>
      </c>
    </row>
    <row r="81833" spans="1:1" x14ac:dyDescent="0.2">
      <c r="A81833" s="30" t="s">
        <v>206</v>
      </c>
    </row>
    <row r="81834" spans="1:1" x14ac:dyDescent="0.2">
      <c r="A81834" s="44" t="s">
        <v>440</v>
      </c>
    </row>
    <row r="81835" spans="1:1" x14ac:dyDescent="0.2">
      <c r="A81835" s="62" t="s">
        <v>23</v>
      </c>
    </row>
    <row r="81836" spans="1:1" x14ac:dyDescent="0.2">
      <c r="A81836" s="30" t="s">
        <v>24</v>
      </c>
    </row>
    <row r="81837" spans="1:1" x14ac:dyDescent="0.2">
      <c r="A81837" s="30" t="s">
        <v>25</v>
      </c>
    </row>
    <row r="81838" spans="1:1" x14ac:dyDescent="0.2">
      <c r="A81838" s="30" t="s">
        <v>26</v>
      </c>
    </row>
    <row r="81839" spans="1:1" x14ac:dyDescent="0.2">
      <c r="A81839" s="30" t="s">
        <v>27</v>
      </c>
    </row>
    <row r="81840" spans="1:1" x14ac:dyDescent="0.2">
      <c r="A81840" s="78" t="s">
        <v>28</v>
      </c>
    </row>
    <row r="81841" spans="1:1" x14ac:dyDescent="0.2">
      <c r="A81841" s="30" t="s">
        <v>29</v>
      </c>
    </row>
    <row r="81842" spans="1:1" x14ac:dyDescent="0.2">
      <c r="A81842" s="30" t="s">
        <v>30</v>
      </c>
    </row>
    <row r="81843" spans="1:1" x14ac:dyDescent="0.2">
      <c r="A81843" s="30" t="s">
        <v>31</v>
      </c>
    </row>
    <row r="81844" spans="1:1" x14ac:dyDescent="0.2">
      <c r="A81844" s="30" t="s">
        <v>32</v>
      </c>
    </row>
    <row r="81845" spans="1:1" x14ac:dyDescent="0.2">
      <c r="A81845" s="30" t="s">
        <v>33</v>
      </c>
    </row>
    <row r="81846" spans="1:1" x14ac:dyDescent="0.2">
      <c r="A81846" s="30" t="s">
        <v>34</v>
      </c>
    </row>
    <row r="81847" spans="1:1" x14ac:dyDescent="0.2">
      <c r="A81847" s="30" t="s">
        <v>35</v>
      </c>
    </row>
    <row r="81848" spans="1:1" x14ac:dyDescent="0.2">
      <c r="A81848" s="30" t="s">
        <v>36</v>
      </c>
    </row>
    <row r="81849" spans="1:1" x14ac:dyDescent="0.2">
      <c r="A81849" s="30" t="s">
        <v>37</v>
      </c>
    </row>
    <row r="81850" spans="1:1" x14ac:dyDescent="0.2">
      <c r="A81850" s="30" t="s">
        <v>33</v>
      </c>
    </row>
    <row r="81851" spans="1:1" x14ac:dyDescent="0.2">
      <c r="A81851" s="30" t="s">
        <v>38</v>
      </c>
    </row>
    <row r="81852" spans="1:1" x14ac:dyDescent="0.2">
      <c r="A81852" s="78" t="s">
        <v>39</v>
      </c>
    </row>
    <row r="81853" spans="1:1" x14ac:dyDescent="0.2">
      <c r="A81853" s="30" t="s">
        <v>40</v>
      </c>
    </row>
    <row r="81854" spans="1:1" x14ac:dyDescent="0.2">
      <c r="A81854" s="30" t="s">
        <v>41</v>
      </c>
    </row>
    <row r="81855" spans="1:1" x14ac:dyDescent="0.2">
      <c r="A81855" s="30" t="s">
        <v>42</v>
      </c>
    </row>
    <row r="81856" spans="1:1" x14ac:dyDescent="0.2">
      <c r="A81856" s="30" t="s">
        <v>43</v>
      </c>
    </row>
    <row r="81857" spans="1:1" x14ac:dyDescent="0.2">
      <c r="A81857" s="30" t="s">
        <v>44</v>
      </c>
    </row>
    <row r="81858" spans="1:1" x14ac:dyDescent="0.2">
      <c r="A81858" s="30" t="s">
        <v>45</v>
      </c>
    </row>
    <row r="81859" spans="1:1" x14ac:dyDescent="0.2">
      <c r="A81859" s="78" t="s">
        <v>46</v>
      </c>
    </row>
    <row r="81860" spans="1:1" x14ac:dyDescent="0.2">
      <c r="A81860" s="30" t="s">
        <v>47</v>
      </c>
    </row>
    <row r="81861" spans="1:1" x14ac:dyDescent="0.2">
      <c r="A81861" s="30" t="s">
        <v>48</v>
      </c>
    </row>
    <row r="81862" spans="1:1" x14ac:dyDescent="0.2">
      <c r="A81862" s="30" t="s">
        <v>49</v>
      </c>
    </row>
    <row r="81863" spans="1:1" x14ac:dyDescent="0.2">
      <c r="A81863" s="78" t="s">
        <v>50</v>
      </c>
    </row>
    <row r="81864" spans="1:1" x14ac:dyDescent="0.2">
      <c r="A81864" s="30" t="s">
        <v>51</v>
      </c>
    </row>
    <row r="81865" spans="1:1" x14ac:dyDescent="0.2">
      <c r="A81865" s="30" t="s">
        <v>52</v>
      </c>
    </row>
    <row r="81866" spans="1:1" x14ac:dyDescent="0.2">
      <c r="A81866" s="30" t="s">
        <v>53</v>
      </c>
    </row>
    <row r="81867" spans="1:1" x14ac:dyDescent="0.2">
      <c r="A81867" s="30" t="s">
        <v>54</v>
      </c>
    </row>
    <row r="81868" spans="1:1" x14ac:dyDescent="0.2">
      <c r="A81868" s="30" t="s">
        <v>55</v>
      </c>
    </row>
    <row r="81869" spans="1:1" x14ac:dyDescent="0.2">
      <c r="A81869" s="30" t="s">
        <v>56</v>
      </c>
    </row>
    <row r="81870" spans="1:1" x14ac:dyDescent="0.2">
      <c r="A81870" s="78" t="s">
        <v>57</v>
      </c>
    </row>
    <row r="81871" spans="1:1" x14ac:dyDescent="0.2">
      <c r="A81871" s="30" t="s">
        <v>58</v>
      </c>
    </row>
    <row r="81872" spans="1:1" x14ac:dyDescent="0.2">
      <c r="A81872" s="61" t="s">
        <v>59</v>
      </c>
    </row>
    <row r="81873" spans="1:1" x14ac:dyDescent="0.2">
      <c r="A81873" s="30" t="s">
        <v>60</v>
      </c>
    </row>
    <row r="81874" spans="1:1" x14ac:dyDescent="0.2">
      <c r="A81874" s="30" t="s">
        <v>61</v>
      </c>
    </row>
    <row r="81875" spans="1:1" x14ac:dyDescent="0.2">
      <c r="A81875" s="30" t="s">
        <v>62</v>
      </c>
    </row>
    <row r="81876" spans="1:1" x14ac:dyDescent="0.2">
      <c r="A81876" s="63" t="s">
        <v>63</v>
      </c>
    </row>
    <row r="81877" spans="1:1" x14ac:dyDescent="0.2">
      <c r="A81877" s="63" t="s">
        <v>64</v>
      </c>
    </row>
    <row r="81878" spans="1:1" x14ac:dyDescent="0.2">
      <c r="A81878" s="63" t="s">
        <v>65</v>
      </c>
    </row>
    <row r="81879" spans="1:1" x14ac:dyDescent="0.2">
      <c r="A81879" s="63" t="s">
        <v>66</v>
      </c>
    </row>
    <row r="81880" spans="1:1" x14ac:dyDescent="0.2">
      <c r="A81880" s="64" t="s">
        <v>442</v>
      </c>
    </row>
    <row r="81881" spans="1:1" x14ac:dyDescent="0.2">
      <c r="A81881" s="64" t="s">
        <v>443</v>
      </c>
    </row>
    <row r="81882" spans="1:1" x14ac:dyDescent="0.2">
      <c r="A81882" s="64" t="s">
        <v>445</v>
      </c>
    </row>
    <row r="81883" spans="1:1" x14ac:dyDescent="0.2">
      <c r="A81883" s="78" t="s">
        <v>444</v>
      </c>
    </row>
    <row r="81884" spans="1:1" x14ac:dyDescent="0.2">
      <c r="A81884" s="63" t="s">
        <v>69</v>
      </c>
    </row>
    <row r="81885" spans="1:1" x14ac:dyDescent="0.2">
      <c r="A81885" s="63" t="s">
        <v>29</v>
      </c>
    </row>
    <row r="81886" spans="1:1" x14ac:dyDescent="0.2">
      <c r="A81886" s="63" t="s">
        <v>30</v>
      </c>
    </row>
    <row r="81887" spans="1:1" x14ac:dyDescent="0.2">
      <c r="A81887" s="63" t="s">
        <v>70</v>
      </c>
    </row>
    <row r="81888" spans="1:1" x14ac:dyDescent="0.2">
      <c r="A81888" s="63" t="s">
        <v>71</v>
      </c>
    </row>
    <row r="81889" spans="1:1" x14ac:dyDescent="0.2">
      <c r="A81889" s="63" t="s">
        <v>72</v>
      </c>
    </row>
    <row r="81890" spans="1:1" x14ac:dyDescent="0.2">
      <c r="A81890" s="63" t="s">
        <v>73</v>
      </c>
    </row>
    <row r="81891" spans="1:1" x14ac:dyDescent="0.2">
      <c r="A81891" s="64" t="s">
        <v>74</v>
      </c>
    </row>
    <row r="81892" spans="1:1" x14ac:dyDescent="0.2">
      <c r="A81892" s="30" t="s">
        <v>75</v>
      </c>
    </row>
    <row r="81893" spans="1:1" x14ac:dyDescent="0.2">
      <c r="A81893" s="30" t="s">
        <v>76</v>
      </c>
    </row>
    <row r="81894" spans="1:1" x14ac:dyDescent="0.2">
      <c r="A81894" s="30" t="s">
        <v>77</v>
      </c>
    </row>
    <row r="81895" spans="1:1" x14ac:dyDescent="0.2">
      <c r="A81895" s="30" t="s">
        <v>71</v>
      </c>
    </row>
    <row r="81896" spans="1:1" x14ac:dyDescent="0.2">
      <c r="A81896" s="30" t="s">
        <v>72</v>
      </c>
    </row>
    <row r="81897" spans="1:1" x14ac:dyDescent="0.2">
      <c r="A81897" s="30" t="s">
        <v>29</v>
      </c>
    </row>
    <row r="81898" spans="1:1" x14ac:dyDescent="0.2">
      <c r="A81898" s="30" t="s">
        <v>30</v>
      </c>
    </row>
    <row r="81899" spans="1:1" x14ac:dyDescent="0.2">
      <c r="A81899" s="30" t="s">
        <v>78</v>
      </c>
    </row>
    <row r="81900" spans="1:1" x14ac:dyDescent="0.2">
      <c r="A81900" s="30" t="s">
        <v>79</v>
      </c>
    </row>
    <row r="81901" spans="1:1" x14ac:dyDescent="0.2">
      <c r="A81901" s="78" t="s">
        <v>80</v>
      </c>
    </row>
    <row r="81902" spans="1:1" x14ac:dyDescent="0.2">
      <c r="A81902" s="30" t="s">
        <v>81</v>
      </c>
    </row>
    <row r="81903" spans="1:1" x14ac:dyDescent="0.2">
      <c r="A81903" s="30" t="s">
        <v>82</v>
      </c>
    </row>
    <row r="81904" spans="1:1" x14ac:dyDescent="0.2">
      <c r="A81904" s="78" t="s">
        <v>441</v>
      </c>
    </row>
    <row r="81905" spans="1:1" x14ac:dyDescent="0.2">
      <c r="A81905" s="30" t="s">
        <v>83</v>
      </c>
    </row>
    <row r="81906" spans="1:1" x14ac:dyDescent="0.2">
      <c r="A81906" s="30" t="s">
        <v>84</v>
      </c>
    </row>
    <row r="81907" spans="1:1" x14ac:dyDescent="0.2">
      <c r="A81907" s="30" t="s">
        <v>85</v>
      </c>
    </row>
    <row r="81908" spans="1:1" x14ac:dyDescent="0.2">
      <c r="A81908" s="30" t="s">
        <v>86</v>
      </c>
    </row>
    <row r="81909" spans="1:1" x14ac:dyDescent="0.2">
      <c r="A81909" s="78" t="s">
        <v>87</v>
      </c>
    </row>
    <row r="81910" spans="1:1" x14ac:dyDescent="0.2">
      <c r="A81910" s="30" t="s">
        <v>88</v>
      </c>
    </row>
    <row r="81911" spans="1:1" x14ac:dyDescent="0.2">
      <c r="A81911" s="30" t="s">
        <v>89</v>
      </c>
    </row>
    <row r="81912" spans="1:1" x14ac:dyDescent="0.2">
      <c r="A81912" s="43" t="s">
        <v>90</v>
      </c>
    </row>
    <row r="81913" spans="1:1" x14ac:dyDescent="0.2">
      <c r="A81913" s="30" t="s">
        <v>91</v>
      </c>
    </row>
    <row r="81914" spans="1:1" x14ac:dyDescent="0.2">
      <c r="A81914" s="30" t="s">
        <v>92</v>
      </c>
    </row>
    <row r="81915" spans="1:1" x14ac:dyDescent="0.2">
      <c r="A81915" s="30" t="s">
        <v>93</v>
      </c>
    </row>
    <row r="81916" spans="1:1" x14ac:dyDescent="0.2">
      <c r="A81916" s="30" t="s">
        <v>94</v>
      </c>
    </row>
    <row r="81917" spans="1:1" x14ac:dyDescent="0.2">
      <c r="A81917" s="59" t="s">
        <v>95</v>
      </c>
    </row>
    <row r="81918" spans="1:1" x14ac:dyDescent="0.2">
      <c r="A81918" s="59" t="s">
        <v>96</v>
      </c>
    </row>
    <row r="81919" spans="1:1" x14ac:dyDescent="0.2">
      <c r="A81919" s="59" t="s">
        <v>97</v>
      </c>
    </row>
    <row r="81920" spans="1:1" x14ac:dyDescent="0.2">
      <c r="A81920" s="59" t="s">
        <v>98</v>
      </c>
    </row>
    <row r="81921" spans="1:1" x14ac:dyDescent="0.2">
      <c r="A81921" s="59" t="s">
        <v>99</v>
      </c>
    </row>
    <row r="81922" spans="1:1" x14ac:dyDescent="0.2">
      <c r="A81922" s="78" t="s">
        <v>446</v>
      </c>
    </row>
    <row r="81923" spans="1:1" x14ac:dyDescent="0.2">
      <c r="A81923" s="59" t="s">
        <v>100</v>
      </c>
    </row>
    <row r="81924" spans="1:1" x14ac:dyDescent="0.2">
      <c r="A81924" s="59" t="s">
        <v>101</v>
      </c>
    </row>
    <row r="81925" spans="1:1" x14ac:dyDescent="0.2">
      <c r="A81925" s="59" t="s">
        <v>102</v>
      </c>
    </row>
    <row r="81926" spans="1:1" x14ac:dyDescent="0.2">
      <c r="A81926" s="59" t="s">
        <v>30</v>
      </c>
    </row>
    <row r="81927" spans="1:1" x14ac:dyDescent="0.2">
      <c r="A81927" s="59" t="s">
        <v>103</v>
      </c>
    </row>
    <row r="81928" spans="1:1" x14ac:dyDescent="0.2">
      <c r="A81928" s="59" t="s">
        <v>31</v>
      </c>
    </row>
    <row r="81929" spans="1:1" x14ac:dyDescent="0.2">
      <c r="A81929" s="59" t="s">
        <v>70</v>
      </c>
    </row>
    <row r="81930" spans="1:1" x14ac:dyDescent="0.2">
      <c r="A81930" s="59" t="s">
        <v>104</v>
      </c>
    </row>
    <row r="81931" spans="1:1" x14ac:dyDescent="0.2">
      <c r="A81931" s="59" t="s">
        <v>439</v>
      </c>
    </row>
    <row r="81932" spans="1:1" x14ac:dyDescent="0.2">
      <c r="A81932" s="30" t="s">
        <v>105</v>
      </c>
    </row>
    <row r="81933" spans="1:1" x14ac:dyDescent="0.2">
      <c r="A81933" s="30" t="s">
        <v>106</v>
      </c>
    </row>
    <row r="81934" spans="1:1" x14ac:dyDescent="0.2">
      <c r="A81934" s="30" t="s">
        <v>384</v>
      </c>
    </row>
    <row r="98216" spans="1:1" x14ac:dyDescent="0.2">
      <c r="A98216" s="30" t="s">
        <v>314</v>
      </c>
    </row>
    <row r="98217" spans="1:1" x14ac:dyDescent="0.2">
      <c r="A98217" s="30" t="s">
        <v>206</v>
      </c>
    </row>
    <row r="98218" spans="1:1" x14ac:dyDescent="0.2">
      <c r="A98218" s="44" t="s">
        <v>440</v>
      </c>
    </row>
    <row r="98219" spans="1:1" x14ac:dyDescent="0.2">
      <c r="A98219" s="62" t="s">
        <v>23</v>
      </c>
    </row>
    <row r="98220" spans="1:1" x14ac:dyDescent="0.2">
      <c r="A98220" s="30" t="s">
        <v>24</v>
      </c>
    </row>
    <row r="98221" spans="1:1" x14ac:dyDescent="0.2">
      <c r="A98221" s="30" t="s">
        <v>25</v>
      </c>
    </row>
    <row r="98222" spans="1:1" x14ac:dyDescent="0.2">
      <c r="A98222" s="30" t="s">
        <v>26</v>
      </c>
    </row>
    <row r="98223" spans="1:1" x14ac:dyDescent="0.2">
      <c r="A98223" s="30" t="s">
        <v>27</v>
      </c>
    </row>
    <row r="98224" spans="1:1" x14ac:dyDescent="0.2">
      <c r="A98224" s="78" t="s">
        <v>28</v>
      </c>
    </row>
    <row r="98225" spans="1:1" x14ac:dyDescent="0.2">
      <c r="A98225" s="30" t="s">
        <v>29</v>
      </c>
    </row>
    <row r="98226" spans="1:1" x14ac:dyDescent="0.2">
      <c r="A98226" s="30" t="s">
        <v>30</v>
      </c>
    </row>
    <row r="98227" spans="1:1" x14ac:dyDescent="0.2">
      <c r="A98227" s="30" t="s">
        <v>31</v>
      </c>
    </row>
    <row r="98228" spans="1:1" x14ac:dyDescent="0.2">
      <c r="A98228" s="30" t="s">
        <v>32</v>
      </c>
    </row>
    <row r="98229" spans="1:1" x14ac:dyDescent="0.2">
      <c r="A98229" s="30" t="s">
        <v>33</v>
      </c>
    </row>
    <row r="98230" spans="1:1" x14ac:dyDescent="0.2">
      <c r="A98230" s="30" t="s">
        <v>34</v>
      </c>
    </row>
    <row r="98231" spans="1:1" x14ac:dyDescent="0.2">
      <c r="A98231" s="30" t="s">
        <v>35</v>
      </c>
    </row>
    <row r="98232" spans="1:1" x14ac:dyDescent="0.2">
      <c r="A98232" s="30" t="s">
        <v>36</v>
      </c>
    </row>
    <row r="98233" spans="1:1" x14ac:dyDescent="0.2">
      <c r="A98233" s="30" t="s">
        <v>37</v>
      </c>
    </row>
    <row r="98234" spans="1:1" x14ac:dyDescent="0.2">
      <c r="A98234" s="30" t="s">
        <v>33</v>
      </c>
    </row>
    <row r="98235" spans="1:1" x14ac:dyDescent="0.2">
      <c r="A98235" s="30" t="s">
        <v>38</v>
      </c>
    </row>
    <row r="98236" spans="1:1" x14ac:dyDescent="0.2">
      <c r="A98236" s="78" t="s">
        <v>39</v>
      </c>
    </row>
    <row r="98237" spans="1:1" x14ac:dyDescent="0.2">
      <c r="A98237" s="30" t="s">
        <v>40</v>
      </c>
    </row>
    <row r="98238" spans="1:1" x14ac:dyDescent="0.2">
      <c r="A98238" s="30" t="s">
        <v>41</v>
      </c>
    </row>
    <row r="98239" spans="1:1" x14ac:dyDescent="0.2">
      <c r="A98239" s="30" t="s">
        <v>42</v>
      </c>
    </row>
    <row r="98240" spans="1:1" x14ac:dyDescent="0.2">
      <c r="A98240" s="30" t="s">
        <v>43</v>
      </c>
    </row>
    <row r="98241" spans="1:1" x14ac:dyDescent="0.2">
      <c r="A98241" s="30" t="s">
        <v>44</v>
      </c>
    </row>
    <row r="98242" spans="1:1" x14ac:dyDescent="0.2">
      <c r="A98242" s="30" t="s">
        <v>45</v>
      </c>
    </row>
    <row r="98243" spans="1:1" x14ac:dyDescent="0.2">
      <c r="A98243" s="78" t="s">
        <v>46</v>
      </c>
    </row>
    <row r="98244" spans="1:1" x14ac:dyDescent="0.2">
      <c r="A98244" s="30" t="s">
        <v>47</v>
      </c>
    </row>
    <row r="98245" spans="1:1" x14ac:dyDescent="0.2">
      <c r="A98245" s="30" t="s">
        <v>48</v>
      </c>
    </row>
    <row r="98246" spans="1:1" x14ac:dyDescent="0.2">
      <c r="A98246" s="30" t="s">
        <v>49</v>
      </c>
    </row>
    <row r="98247" spans="1:1" x14ac:dyDescent="0.2">
      <c r="A98247" s="78" t="s">
        <v>50</v>
      </c>
    </row>
    <row r="98248" spans="1:1" x14ac:dyDescent="0.2">
      <c r="A98248" s="30" t="s">
        <v>51</v>
      </c>
    </row>
    <row r="98249" spans="1:1" x14ac:dyDescent="0.2">
      <c r="A98249" s="30" t="s">
        <v>52</v>
      </c>
    </row>
    <row r="98250" spans="1:1" x14ac:dyDescent="0.2">
      <c r="A98250" s="30" t="s">
        <v>53</v>
      </c>
    </row>
    <row r="98251" spans="1:1" x14ac:dyDescent="0.2">
      <c r="A98251" s="30" t="s">
        <v>54</v>
      </c>
    </row>
    <row r="98252" spans="1:1" x14ac:dyDescent="0.2">
      <c r="A98252" s="30" t="s">
        <v>55</v>
      </c>
    </row>
    <row r="98253" spans="1:1" x14ac:dyDescent="0.2">
      <c r="A98253" s="30" t="s">
        <v>56</v>
      </c>
    </row>
    <row r="98254" spans="1:1" x14ac:dyDescent="0.2">
      <c r="A98254" s="78" t="s">
        <v>57</v>
      </c>
    </row>
    <row r="98255" spans="1:1" x14ac:dyDescent="0.2">
      <c r="A98255" s="30" t="s">
        <v>58</v>
      </c>
    </row>
    <row r="98256" spans="1:1" x14ac:dyDescent="0.2">
      <c r="A98256" s="61" t="s">
        <v>59</v>
      </c>
    </row>
    <row r="98257" spans="1:1" x14ac:dyDescent="0.2">
      <c r="A98257" s="30" t="s">
        <v>60</v>
      </c>
    </row>
    <row r="98258" spans="1:1" x14ac:dyDescent="0.2">
      <c r="A98258" s="30" t="s">
        <v>61</v>
      </c>
    </row>
    <row r="98259" spans="1:1" x14ac:dyDescent="0.2">
      <c r="A98259" s="30" t="s">
        <v>62</v>
      </c>
    </row>
    <row r="98260" spans="1:1" x14ac:dyDescent="0.2">
      <c r="A98260" s="63" t="s">
        <v>63</v>
      </c>
    </row>
    <row r="98261" spans="1:1" x14ac:dyDescent="0.2">
      <c r="A98261" s="63" t="s">
        <v>64</v>
      </c>
    </row>
    <row r="98262" spans="1:1" x14ac:dyDescent="0.2">
      <c r="A98262" s="63" t="s">
        <v>65</v>
      </c>
    </row>
    <row r="98263" spans="1:1" x14ac:dyDescent="0.2">
      <c r="A98263" s="63" t="s">
        <v>66</v>
      </c>
    </row>
    <row r="98264" spans="1:1" x14ac:dyDescent="0.2">
      <c r="A98264" s="64" t="s">
        <v>442</v>
      </c>
    </row>
    <row r="98265" spans="1:1" x14ac:dyDescent="0.2">
      <c r="A98265" s="64" t="s">
        <v>443</v>
      </c>
    </row>
    <row r="98266" spans="1:1" x14ac:dyDescent="0.2">
      <c r="A98266" s="64" t="s">
        <v>445</v>
      </c>
    </row>
    <row r="98267" spans="1:1" x14ac:dyDescent="0.2">
      <c r="A98267" s="78" t="s">
        <v>444</v>
      </c>
    </row>
    <row r="98268" spans="1:1" x14ac:dyDescent="0.2">
      <c r="A98268" s="63" t="s">
        <v>69</v>
      </c>
    </row>
    <row r="98269" spans="1:1" x14ac:dyDescent="0.2">
      <c r="A98269" s="63" t="s">
        <v>29</v>
      </c>
    </row>
    <row r="98270" spans="1:1" x14ac:dyDescent="0.2">
      <c r="A98270" s="63" t="s">
        <v>30</v>
      </c>
    </row>
    <row r="98271" spans="1:1" x14ac:dyDescent="0.2">
      <c r="A98271" s="63" t="s">
        <v>70</v>
      </c>
    </row>
    <row r="98272" spans="1:1" x14ac:dyDescent="0.2">
      <c r="A98272" s="63" t="s">
        <v>71</v>
      </c>
    </row>
    <row r="98273" spans="1:1" x14ac:dyDescent="0.2">
      <c r="A98273" s="63" t="s">
        <v>72</v>
      </c>
    </row>
    <row r="98274" spans="1:1" x14ac:dyDescent="0.2">
      <c r="A98274" s="63" t="s">
        <v>73</v>
      </c>
    </row>
    <row r="98275" spans="1:1" x14ac:dyDescent="0.2">
      <c r="A98275" s="64" t="s">
        <v>74</v>
      </c>
    </row>
    <row r="98276" spans="1:1" x14ac:dyDescent="0.2">
      <c r="A98276" s="30" t="s">
        <v>75</v>
      </c>
    </row>
    <row r="98277" spans="1:1" x14ac:dyDescent="0.2">
      <c r="A98277" s="30" t="s">
        <v>76</v>
      </c>
    </row>
    <row r="98278" spans="1:1" x14ac:dyDescent="0.2">
      <c r="A98278" s="30" t="s">
        <v>77</v>
      </c>
    </row>
    <row r="98279" spans="1:1" x14ac:dyDescent="0.2">
      <c r="A98279" s="30" t="s">
        <v>71</v>
      </c>
    </row>
    <row r="98280" spans="1:1" x14ac:dyDescent="0.2">
      <c r="A98280" s="30" t="s">
        <v>72</v>
      </c>
    </row>
    <row r="98281" spans="1:1" x14ac:dyDescent="0.2">
      <c r="A98281" s="30" t="s">
        <v>29</v>
      </c>
    </row>
    <row r="98282" spans="1:1" x14ac:dyDescent="0.2">
      <c r="A98282" s="30" t="s">
        <v>30</v>
      </c>
    </row>
    <row r="98283" spans="1:1" x14ac:dyDescent="0.2">
      <c r="A98283" s="30" t="s">
        <v>78</v>
      </c>
    </row>
    <row r="98284" spans="1:1" x14ac:dyDescent="0.2">
      <c r="A98284" s="30" t="s">
        <v>79</v>
      </c>
    </row>
    <row r="98285" spans="1:1" x14ac:dyDescent="0.2">
      <c r="A98285" s="78" t="s">
        <v>80</v>
      </c>
    </row>
    <row r="98286" spans="1:1" x14ac:dyDescent="0.2">
      <c r="A98286" s="30" t="s">
        <v>81</v>
      </c>
    </row>
    <row r="98287" spans="1:1" x14ac:dyDescent="0.2">
      <c r="A98287" s="30" t="s">
        <v>82</v>
      </c>
    </row>
    <row r="98288" spans="1:1" x14ac:dyDescent="0.2">
      <c r="A98288" s="78" t="s">
        <v>441</v>
      </c>
    </row>
    <row r="98289" spans="1:1" x14ac:dyDescent="0.2">
      <c r="A98289" s="30" t="s">
        <v>83</v>
      </c>
    </row>
    <row r="98290" spans="1:1" x14ac:dyDescent="0.2">
      <c r="A98290" s="30" t="s">
        <v>84</v>
      </c>
    </row>
    <row r="98291" spans="1:1" x14ac:dyDescent="0.2">
      <c r="A98291" s="30" t="s">
        <v>85</v>
      </c>
    </row>
    <row r="98292" spans="1:1" x14ac:dyDescent="0.2">
      <c r="A98292" s="30" t="s">
        <v>86</v>
      </c>
    </row>
    <row r="98293" spans="1:1" x14ac:dyDescent="0.2">
      <c r="A98293" s="78" t="s">
        <v>87</v>
      </c>
    </row>
    <row r="98294" spans="1:1" x14ac:dyDescent="0.2">
      <c r="A98294" s="30" t="s">
        <v>88</v>
      </c>
    </row>
    <row r="98295" spans="1:1" x14ac:dyDescent="0.2">
      <c r="A98295" s="30" t="s">
        <v>89</v>
      </c>
    </row>
    <row r="98296" spans="1:1" x14ac:dyDescent="0.2">
      <c r="A98296" s="43" t="s">
        <v>90</v>
      </c>
    </row>
    <row r="98297" spans="1:1" x14ac:dyDescent="0.2">
      <c r="A98297" s="30" t="s">
        <v>91</v>
      </c>
    </row>
    <row r="98298" spans="1:1" x14ac:dyDescent="0.2">
      <c r="A98298" s="30" t="s">
        <v>92</v>
      </c>
    </row>
    <row r="98299" spans="1:1" x14ac:dyDescent="0.2">
      <c r="A98299" s="30" t="s">
        <v>93</v>
      </c>
    </row>
    <row r="98300" spans="1:1" x14ac:dyDescent="0.2">
      <c r="A98300" s="30" t="s">
        <v>94</v>
      </c>
    </row>
    <row r="98301" spans="1:1" x14ac:dyDescent="0.2">
      <c r="A98301" s="59" t="s">
        <v>95</v>
      </c>
    </row>
    <row r="98302" spans="1:1" x14ac:dyDescent="0.2">
      <c r="A98302" s="59" t="s">
        <v>96</v>
      </c>
    </row>
    <row r="98303" spans="1:1" x14ac:dyDescent="0.2">
      <c r="A98303" s="59" t="s">
        <v>97</v>
      </c>
    </row>
    <row r="98304" spans="1:1" x14ac:dyDescent="0.2">
      <c r="A98304" s="59" t="s">
        <v>98</v>
      </c>
    </row>
    <row r="98305" spans="1:1" x14ac:dyDescent="0.2">
      <c r="A98305" s="59" t="s">
        <v>99</v>
      </c>
    </row>
    <row r="98306" spans="1:1" x14ac:dyDescent="0.2">
      <c r="A98306" s="78" t="s">
        <v>446</v>
      </c>
    </row>
    <row r="98307" spans="1:1" x14ac:dyDescent="0.2">
      <c r="A98307" s="59" t="s">
        <v>100</v>
      </c>
    </row>
    <row r="98308" spans="1:1" x14ac:dyDescent="0.2">
      <c r="A98308" s="59" t="s">
        <v>101</v>
      </c>
    </row>
    <row r="98309" spans="1:1" x14ac:dyDescent="0.2">
      <c r="A98309" s="59" t="s">
        <v>102</v>
      </c>
    </row>
    <row r="98310" spans="1:1" x14ac:dyDescent="0.2">
      <c r="A98310" s="59" t="s">
        <v>30</v>
      </c>
    </row>
    <row r="98311" spans="1:1" x14ac:dyDescent="0.2">
      <c r="A98311" s="59" t="s">
        <v>103</v>
      </c>
    </row>
    <row r="98312" spans="1:1" x14ac:dyDescent="0.2">
      <c r="A98312" s="59" t="s">
        <v>31</v>
      </c>
    </row>
    <row r="98313" spans="1:1" x14ac:dyDescent="0.2">
      <c r="A98313" s="59" t="s">
        <v>70</v>
      </c>
    </row>
    <row r="98314" spans="1:1" x14ac:dyDescent="0.2">
      <c r="A98314" s="59" t="s">
        <v>104</v>
      </c>
    </row>
    <row r="98315" spans="1:1" x14ac:dyDescent="0.2">
      <c r="A98315" s="59" t="s">
        <v>439</v>
      </c>
    </row>
    <row r="98316" spans="1:1" x14ac:dyDescent="0.2">
      <c r="A98316" s="30" t="s">
        <v>105</v>
      </c>
    </row>
    <row r="98317" spans="1:1" x14ac:dyDescent="0.2">
      <c r="A98317" s="30" t="s">
        <v>106</v>
      </c>
    </row>
    <row r="98318" spans="1:1" x14ac:dyDescent="0.2">
      <c r="A98318" s="30" t="s">
        <v>384</v>
      </c>
    </row>
    <row r="114600" spans="1:1" x14ac:dyDescent="0.2">
      <c r="A114600" s="30" t="s">
        <v>314</v>
      </c>
    </row>
    <row r="114601" spans="1:1" x14ac:dyDescent="0.2">
      <c r="A114601" s="30" t="s">
        <v>206</v>
      </c>
    </row>
    <row r="114602" spans="1:1" x14ac:dyDescent="0.2">
      <c r="A114602" s="44" t="s">
        <v>440</v>
      </c>
    </row>
    <row r="114603" spans="1:1" x14ac:dyDescent="0.2">
      <c r="A114603" s="62" t="s">
        <v>23</v>
      </c>
    </row>
    <row r="114604" spans="1:1" x14ac:dyDescent="0.2">
      <c r="A114604" s="30" t="s">
        <v>24</v>
      </c>
    </row>
    <row r="114605" spans="1:1" x14ac:dyDescent="0.2">
      <c r="A114605" s="30" t="s">
        <v>25</v>
      </c>
    </row>
    <row r="114606" spans="1:1" x14ac:dyDescent="0.2">
      <c r="A114606" s="30" t="s">
        <v>26</v>
      </c>
    </row>
    <row r="114607" spans="1:1" x14ac:dyDescent="0.2">
      <c r="A114607" s="30" t="s">
        <v>27</v>
      </c>
    </row>
    <row r="114608" spans="1:1" x14ac:dyDescent="0.2">
      <c r="A114608" s="78" t="s">
        <v>28</v>
      </c>
    </row>
    <row r="114609" spans="1:1" x14ac:dyDescent="0.2">
      <c r="A114609" s="30" t="s">
        <v>29</v>
      </c>
    </row>
    <row r="114610" spans="1:1" x14ac:dyDescent="0.2">
      <c r="A114610" s="30" t="s">
        <v>30</v>
      </c>
    </row>
    <row r="114611" spans="1:1" x14ac:dyDescent="0.2">
      <c r="A114611" s="30" t="s">
        <v>31</v>
      </c>
    </row>
    <row r="114612" spans="1:1" x14ac:dyDescent="0.2">
      <c r="A114612" s="30" t="s">
        <v>32</v>
      </c>
    </row>
    <row r="114613" spans="1:1" x14ac:dyDescent="0.2">
      <c r="A114613" s="30" t="s">
        <v>33</v>
      </c>
    </row>
    <row r="114614" spans="1:1" x14ac:dyDescent="0.2">
      <c r="A114614" s="30" t="s">
        <v>34</v>
      </c>
    </row>
    <row r="114615" spans="1:1" x14ac:dyDescent="0.2">
      <c r="A114615" s="30" t="s">
        <v>35</v>
      </c>
    </row>
    <row r="114616" spans="1:1" x14ac:dyDescent="0.2">
      <c r="A114616" s="30" t="s">
        <v>36</v>
      </c>
    </row>
    <row r="114617" spans="1:1" x14ac:dyDescent="0.2">
      <c r="A114617" s="30" t="s">
        <v>37</v>
      </c>
    </row>
    <row r="114618" spans="1:1" x14ac:dyDescent="0.2">
      <c r="A114618" s="30" t="s">
        <v>33</v>
      </c>
    </row>
    <row r="114619" spans="1:1" x14ac:dyDescent="0.2">
      <c r="A114619" s="30" t="s">
        <v>38</v>
      </c>
    </row>
    <row r="114620" spans="1:1" x14ac:dyDescent="0.2">
      <c r="A114620" s="78" t="s">
        <v>39</v>
      </c>
    </row>
    <row r="114621" spans="1:1" x14ac:dyDescent="0.2">
      <c r="A114621" s="30" t="s">
        <v>40</v>
      </c>
    </row>
    <row r="114622" spans="1:1" x14ac:dyDescent="0.2">
      <c r="A114622" s="30" t="s">
        <v>41</v>
      </c>
    </row>
    <row r="114623" spans="1:1" x14ac:dyDescent="0.2">
      <c r="A114623" s="30" t="s">
        <v>42</v>
      </c>
    </row>
    <row r="114624" spans="1:1" x14ac:dyDescent="0.2">
      <c r="A114624" s="30" t="s">
        <v>43</v>
      </c>
    </row>
    <row r="114625" spans="1:1" x14ac:dyDescent="0.2">
      <c r="A114625" s="30" t="s">
        <v>44</v>
      </c>
    </row>
    <row r="114626" spans="1:1" x14ac:dyDescent="0.2">
      <c r="A114626" s="30" t="s">
        <v>45</v>
      </c>
    </row>
    <row r="114627" spans="1:1" x14ac:dyDescent="0.2">
      <c r="A114627" s="78" t="s">
        <v>46</v>
      </c>
    </row>
    <row r="114628" spans="1:1" x14ac:dyDescent="0.2">
      <c r="A114628" s="30" t="s">
        <v>47</v>
      </c>
    </row>
    <row r="114629" spans="1:1" x14ac:dyDescent="0.2">
      <c r="A114629" s="30" t="s">
        <v>48</v>
      </c>
    </row>
    <row r="114630" spans="1:1" x14ac:dyDescent="0.2">
      <c r="A114630" s="30" t="s">
        <v>49</v>
      </c>
    </row>
    <row r="114631" spans="1:1" x14ac:dyDescent="0.2">
      <c r="A114631" s="78" t="s">
        <v>50</v>
      </c>
    </row>
    <row r="114632" spans="1:1" x14ac:dyDescent="0.2">
      <c r="A114632" s="30" t="s">
        <v>51</v>
      </c>
    </row>
    <row r="114633" spans="1:1" x14ac:dyDescent="0.2">
      <c r="A114633" s="30" t="s">
        <v>52</v>
      </c>
    </row>
    <row r="114634" spans="1:1" x14ac:dyDescent="0.2">
      <c r="A114634" s="30" t="s">
        <v>53</v>
      </c>
    </row>
    <row r="114635" spans="1:1" x14ac:dyDescent="0.2">
      <c r="A114635" s="30" t="s">
        <v>54</v>
      </c>
    </row>
    <row r="114636" spans="1:1" x14ac:dyDescent="0.2">
      <c r="A114636" s="30" t="s">
        <v>55</v>
      </c>
    </row>
    <row r="114637" spans="1:1" x14ac:dyDescent="0.2">
      <c r="A114637" s="30" t="s">
        <v>56</v>
      </c>
    </row>
    <row r="114638" spans="1:1" x14ac:dyDescent="0.2">
      <c r="A114638" s="78" t="s">
        <v>57</v>
      </c>
    </row>
    <row r="114639" spans="1:1" x14ac:dyDescent="0.2">
      <c r="A114639" s="30" t="s">
        <v>58</v>
      </c>
    </row>
    <row r="114640" spans="1:1" x14ac:dyDescent="0.2">
      <c r="A114640" s="61" t="s">
        <v>59</v>
      </c>
    </row>
    <row r="114641" spans="1:1" x14ac:dyDescent="0.2">
      <c r="A114641" s="30" t="s">
        <v>60</v>
      </c>
    </row>
    <row r="114642" spans="1:1" x14ac:dyDescent="0.2">
      <c r="A114642" s="30" t="s">
        <v>61</v>
      </c>
    </row>
    <row r="114643" spans="1:1" x14ac:dyDescent="0.2">
      <c r="A114643" s="30" t="s">
        <v>62</v>
      </c>
    </row>
    <row r="114644" spans="1:1" x14ac:dyDescent="0.2">
      <c r="A114644" s="63" t="s">
        <v>63</v>
      </c>
    </row>
    <row r="114645" spans="1:1" x14ac:dyDescent="0.2">
      <c r="A114645" s="63" t="s">
        <v>64</v>
      </c>
    </row>
    <row r="114646" spans="1:1" x14ac:dyDescent="0.2">
      <c r="A114646" s="63" t="s">
        <v>65</v>
      </c>
    </row>
    <row r="114647" spans="1:1" x14ac:dyDescent="0.2">
      <c r="A114647" s="63" t="s">
        <v>66</v>
      </c>
    </row>
    <row r="114648" spans="1:1" x14ac:dyDescent="0.2">
      <c r="A114648" s="64" t="s">
        <v>442</v>
      </c>
    </row>
    <row r="114649" spans="1:1" x14ac:dyDescent="0.2">
      <c r="A114649" s="64" t="s">
        <v>443</v>
      </c>
    </row>
    <row r="114650" spans="1:1" x14ac:dyDescent="0.2">
      <c r="A114650" s="64" t="s">
        <v>445</v>
      </c>
    </row>
    <row r="114651" spans="1:1" x14ac:dyDescent="0.2">
      <c r="A114651" s="78" t="s">
        <v>444</v>
      </c>
    </row>
    <row r="114652" spans="1:1" x14ac:dyDescent="0.2">
      <c r="A114652" s="63" t="s">
        <v>69</v>
      </c>
    </row>
    <row r="114653" spans="1:1" x14ac:dyDescent="0.2">
      <c r="A114653" s="63" t="s">
        <v>29</v>
      </c>
    </row>
    <row r="114654" spans="1:1" x14ac:dyDescent="0.2">
      <c r="A114654" s="63" t="s">
        <v>30</v>
      </c>
    </row>
    <row r="114655" spans="1:1" x14ac:dyDescent="0.2">
      <c r="A114655" s="63" t="s">
        <v>70</v>
      </c>
    </row>
    <row r="114656" spans="1:1" x14ac:dyDescent="0.2">
      <c r="A114656" s="63" t="s">
        <v>71</v>
      </c>
    </row>
    <row r="114657" spans="1:1" x14ac:dyDescent="0.2">
      <c r="A114657" s="63" t="s">
        <v>72</v>
      </c>
    </row>
    <row r="114658" spans="1:1" x14ac:dyDescent="0.2">
      <c r="A114658" s="63" t="s">
        <v>73</v>
      </c>
    </row>
    <row r="114659" spans="1:1" x14ac:dyDescent="0.2">
      <c r="A114659" s="64" t="s">
        <v>74</v>
      </c>
    </row>
    <row r="114660" spans="1:1" x14ac:dyDescent="0.2">
      <c r="A114660" s="30" t="s">
        <v>75</v>
      </c>
    </row>
    <row r="114661" spans="1:1" x14ac:dyDescent="0.2">
      <c r="A114661" s="30" t="s">
        <v>76</v>
      </c>
    </row>
    <row r="114662" spans="1:1" x14ac:dyDescent="0.2">
      <c r="A114662" s="30" t="s">
        <v>77</v>
      </c>
    </row>
    <row r="114663" spans="1:1" x14ac:dyDescent="0.2">
      <c r="A114663" s="30" t="s">
        <v>71</v>
      </c>
    </row>
    <row r="114664" spans="1:1" x14ac:dyDescent="0.2">
      <c r="A114664" s="30" t="s">
        <v>72</v>
      </c>
    </row>
    <row r="114665" spans="1:1" x14ac:dyDescent="0.2">
      <c r="A114665" s="30" t="s">
        <v>29</v>
      </c>
    </row>
    <row r="114666" spans="1:1" x14ac:dyDescent="0.2">
      <c r="A114666" s="30" t="s">
        <v>30</v>
      </c>
    </row>
    <row r="114667" spans="1:1" x14ac:dyDescent="0.2">
      <c r="A114667" s="30" t="s">
        <v>78</v>
      </c>
    </row>
    <row r="114668" spans="1:1" x14ac:dyDescent="0.2">
      <c r="A114668" s="30" t="s">
        <v>79</v>
      </c>
    </row>
    <row r="114669" spans="1:1" x14ac:dyDescent="0.2">
      <c r="A114669" s="78" t="s">
        <v>80</v>
      </c>
    </row>
    <row r="114670" spans="1:1" x14ac:dyDescent="0.2">
      <c r="A114670" s="30" t="s">
        <v>81</v>
      </c>
    </row>
    <row r="114671" spans="1:1" x14ac:dyDescent="0.2">
      <c r="A114671" s="30" t="s">
        <v>82</v>
      </c>
    </row>
    <row r="114672" spans="1:1" x14ac:dyDescent="0.2">
      <c r="A114672" s="78" t="s">
        <v>441</v>
      </c>
    </row>
    <row r="114673" spans="1:1" x14ac:dyDescent="0.2">
      <c r="A114673" s="30" t="s">
        <v>83</v>
      </c>
    </row>
    <row r="114674" spans="1:1" x14ac:dyDescent="0.2">
      <c r="A114674" s="30" t="s">
        <v>84</v>
      </c>
    </row>
    <row r="114675" spans="1:1" x14ac:dyDescent="0.2">
      <c r="A114675" s="30" t="s">
        <v>85</v>
      </c>
    </row>
    <row r="114676" spans="1:1" x14ac:dyDescent="0.2">
      <c r="A114676" s="30" t="s">
        <v>86</v>
      </c>
    </row>
    <row r="114677" spans="1:1" x14ac:dyDescent="0.2">
      <c r="A114677" s="78" t="s">
        <v>87</v>
      </c>
    </row>
    <row r="114678" spans="1:1" x14ac:dyDescent="0.2">
      <c r="A114678" s="30" t="s">
        <v>88</v>
      </c>
    </row>
    <row r="114679" spans="1:1" x14ac:dyDescent="0.2">
      <c r="A114679" s="30" t="s">
        <v>89</v>
      </c>
    </row>
    <row r="114680" spans="1:1" x14ac:dyDescent="0.2">
      <c r="A114680" s="43" t="s">
        <v>90</v>
      </c>
    </row>
    <row r="114681" spans="1:1" x14ac:dyDescent="0.2">
      <c r="A114681" s="30" t="s">
        <v>91</v>
      </c>
    </row>
    <row r="114682" spans="1:1" x14ac:dyDescent="0.2">
      <c r="A114682" s="30" t="s">
        <v>92</v>
      </c>
    </row>
    <row r="114683" spans="1:1" x14ac:dyDescent="0.2">
      <c r="A114683" s="30" t="s">
        <v>93</v>
      </c>
    </row>
    <row r="114684" spans="1:1" x14ac:dyDescent="0.2">
      <c r="A114684" s="30" t="s">
        <v>94</v>
      </c>
    </row>
    <row r="114685" spans="1:1" x14ac:dyDescent="0.2">
      <c r="A114685" s="59" t="s">
        <v>95</v>
      </c>
    </row>
    <row r="114686" spans="1:1" x14ac:dyDescent="0.2">
      <c r="A114686" s="59" t="s">
        <v>96</v>
      </c>
    </row>
    <row r="114687" spans="1:1" x14ac:dyDescent="0.2">
      <c r="A114687" s="59" t="s">
        <v>97</v>
      </c>
    </row>
    <row r="114688" spans="1:1" x14ac:dyDescent="0.2">
      <c r="A114688" s="59" t="s">
        <v>98</v>
      </c>
    </row>
    <row r="114689" spans="1:1" x14ac:dyDescent="0.2">
      <c r="A114689" s="59" t="s">
        <v>99</v>
      </c>
    </row>
    <row r="114690" spans="1:1" x14ac:dyDescent="0.2">
      <c r="A114690" s="78" t="s">
        <v>446</v>
      </c>
    </row>
    <row r="114691" spans="1:1" x14ac:dyDescent="0.2">
      <c r="A114691" s="59" t="s">
        <v>100</v>
      </c>
    </row>
    <row r="114692" spans="1:1" x14ac:dyDescent="0.2">
      <c r="A114692" s="59" t="s">
        <v>101</v>
      </c>
    </row>
    <row r="114693" spans="1:1" x14ac:dyDescent="0.2">
      <c r="A114693" s="59" t="s">
        <v>102</v>
      </c>
    </row>
    <row r="114694" spans="1:1" x14ac:dyDescent="0.2">
      <c r="A114694" s="59" t="s">
        <v>30</v>
      </c>
    </row>
    <row r="114695" spans="1:1" x14ac:dyDescent="0.2">
      <c r="A114695" s="59" t="s">
        <v>103</v>
      </c>
    </row>
    <row r="114696" spans="1:1" x14ac:dyDescent="0.2">
      <c r="A114696" s="59" t="s">
        <v>31</v>
      </c>
    </row>
    <row r="114697" spans="1:1" x14ac:dyDescent="0.2">
      <c r="A114697" s="59" t="s">
        <v>70</v>
      </c>
    </row>
    <row r="114698" spans="1:1" x14ac:dyDescent="0.2">
      <c r="A114698" s="59" t="s">
        <v>104</v>
      </c>
    </row>
    <row r="114699" spans="1:1" x14ac:dyDescent="0.2">
      <c r="A114699" s="59" t="s">
        <v>439</v>
      </c>
    </row>
    <row r="114700" spans="1:1" x14ac:dyDescent="0.2">
      <c r="A114700" s="30" t="s">
        <v>105</v>
      </c>
    </row>
    <row r="114701" spans="1:1" x14ac:dyDescent="0.2">
      <c r="A114701" s="30" t="s">
        <v>106</v>
      </c>
    </row>
    <row r="114702" spans="1:1" x14ac:dyDescent="0.2">
      <c r="A114702" s="30" t="s">
        <v>384</v>
      </c>
    </row>
    <row r="130984" spans="1:1" x14ac:dyDescent="0.2">
      <c r="A130984" s="30" t="s">
        <v>314</v>
      </c>
    </row>
    <row r="130985" spans="1:1" x14ac:dyDescent="0.2">
      <c r="A130985" s="30" t="s">
        <v>206</v>
      </c>
    </row>
    <row r="130986" spans="1:1" x14ac:dyDescent="0.2">
      <c r="A130986" s="44" t="s">
        <v>440</v>
      </c>
    </row>
    <row r="130987" spans="1:1" x14ac:dyDescent="0.2">
      <c r="A130987" s="62" t="s">
        <v>23</v>
      </c>
    </row>
    <row r="130988" spans="1:1" x14ac:dyDescent="0.2">
      <c r="A130988" s="30" t="s">
        <v>24</v>
      </c>
    </row>
    <row r="130989" spans="1:1" x14ac:dyDescent="0.2">
      <c r="A130989" s="30" t="s">
        <v>25</v>
      </c>
    </row>
    <row r="130990" spans="1:1" x14ac:dyDescent="0.2">
      <c r="A130990" s="30" t="s">
        <v>26</v>
      </c>
    </row>
    <row r="130991" spans="1:1" x14ac:dyDescent="0.2">
      <c r="A130991" s="30" t="s">
        <v>27</v>
      </c>
    </row>
    <row r="130992" spans="1:1" x14ac:dyDescent="0.2">
      <c r="A130992" s="78" t="s">
        <v>28</v>
      </c>
    </row>
    <row r="130993" spans="1:1" x14ac:dyDescent="0.2">
      <c r="A130993" s="30" t="s">
        <v>29</v>
      </c>
    </row>
    <row r="130994" spans="1:1" x14ac:dyDescent="0.2">
      <c r="A130994" s="30" t="s">
        <v>30</v>
      </c>
    </row>
    <row r="130995" spans="1:1" x14ac:dyDescent="0.2">
      <c r="A130995" s="30" t="s">
        <v>31</v>
      </c>
    </row>
    <row r="130996" spans="1:1" x14ac:dyDescent="0.2">
      <c r="A130996" s="30" t="s">
        <v>32</v>
      </c>
    </row>
    <row r="130997" spans="1:1" x14ac:dyDescent="0.2">
      <c r="A130997" s="30" t="s">
        <v>33</v>
      </c>
    </row>
    <row r="130998" spans="1:1" x14ac:dyDescent="0.2">
      <c r="A130998" s="30" t="s">
        <v>34</v>
      </c>
    </row>
    <row r="130999" spans="1:1" x14ac:dyDescent="0.2">
      <c r="A130999" s="30" t="s">
        <v>35</v>
      </c>
    </row>
    <row r="131000" spans="1:1" x14ac:dyDescent="0.2">
      <c r="A131000" s="30" t="s">
        <v>36</v>
      </c>
    </row>
    <row r="131001" spans="1:1" x14ac:dyDescent="0.2">
      <c r="A131001" s="30" t="s">
        <v>37</v>
      </c>
    </row>
    <row r="131002" spans="1:1" x14ac:dyDescent="0.2">
      <c r="A131002" s="30" t="s">
        <v>33</v>
      </c>
    </row>
    <row r="131003" spans="1:1" x14ac:dyDescent="0.2">
      <c r="A131003" s="30" t="s">
        <v>38</v>
      </c>
    </row>
    <row r="131004" spans="1:1" x14ac:dyDescent="0.2">
      <c r="A131004" s="78" t="s">
        <v>39</v>
      </c>
    </row>
    <row r="131005" spans="1:1" x14ac:dyDescent="0.2">
      <c r="A131005" s="30" t="s">
        <v>40</v>
      </c>
    </row>
    <row r="131006" spans="1:1" x14ac:dyDescent="0.2">
      <c r="A131006" s="30" t="s">
        <v>41</v>
      </c>
    </row>
    <row r="131007" spans="1:1" x14ac:dyDescent="0.2">
      <c r="A131007" s="30" t="s">
        <v>42</v>
      </c>
    </row>
    <row r="131008" spans="1:1" x14ac:dyDescent="0.2">
      <c r="A131008" s="30" t="s">
        <v>43</v>
      </c>
    </row>
    <row r="131009" spans="1:1" x14ac:dyDescent="0.2">
      <c r="A131009" s="30" t="s">
        <v>44</v>
      </c>
    </row>
    <row r="131010" spans="1:1" x14ac:dyDescent="0.2">
      <c r="A131010" s="30" t="s">
        <v>45</v>
      </c>
    </row>
    <row r="131011" spans="1:1" x14ac:dyDescent="0.2">
      <c r="A131011" s="78" t="s">
        <v>46</v>
      </c>
    </row>
    <row r="131012" spans="1:1" x14ac:dyDescent="0.2">
      <c r="A131012" s="30" t="s">
        <v>47</v>
      </c>
    </row>
    <row r="131013" spans="1:1" x14ac:dyDescent="0.2">
      <c r="A131013" s="30" t="s">
        <v>48</v>
      </c>
    </row>
    <row r="131014" spans="1:1" x14ac:dyDescent="0.2">
      <c r="A131014" s="30" t="s">
        <v>49</v>
      </c>
    </row>
    <row r="131015" spans="1:1" x14ac:dyDescent="0.2">
      <c r="A131015" s="78" t="s">
        <v>50</v>
      </c>
    </row>
    <row r="131016" spans="1:1" x14ac:dyDescent="0.2">
      <c r="A131016" s="30" t="s">
        <v>51</v>
      </c>
    </row>
    <row r="131017" spans="1:1" x14ac:dyDescent="0.2">
      <c r="A131017" s="30" t="s">
        <v>52</v>
      </c>
    </row>
    <row r="131018" spans="1:1" x14ac:dyDescent="0.2">
      <c r="A131018" s="30" t="s">
        <v>53</v>
      </c>
    </row>
    <row r="131019" spans="1:1" x14ac:dyDescent="0.2">
      <c r="A131019" s="30" t="s">
        <v>54</v>
      </c>
    </row>
    <row r="131020" spans="1:1" x14ac:dyDescent="0.2">
      <c r="A131020" s="30" t="s">
        <v>55</v>
      </c>
    </row>
    <row r="131021" spans="1:1" x14ac:dyDescent="0.2">
      <c r="A131021" s="30" t="s">
        <v>56</v>
      </c>
    </row>
    <row r="131022" spans="1:1" x14ac:dyDescent="0.2">
      <c r="A131022" s="78" t="s">
        <v>57</v>
      </c>
    </row>
    <row r="131023" spans="1:1" x14ac:dyDescent="0.2">
      <c r="A131023" s="30" t="s">
        <v>58</v>
      </c>
    </row>
    <row r="131024" spans="1:1" x14ac:dyDescent="0.2">
      <c r="A131024" s="61" t="s">
        <v>59</v>
      </c>
    </row>
    <row r="131025" spans="1:1" x14ac:dyDescent="0.2">
      <c r="A131025" s="30" t="s">
        <v>60</v>
      </c>
    </row>
    <row r="131026" spans="1:1" x14ac:dyDescent="0.2">
      <c r="A131026" s="30" t="s">
        <v>61</v>
      </c>
    </row>
    <row r="131027" spans="1:1" x14ac:dyDescent="0.2">
      <c r="A131027" s="30" t="s">
        <v>62</v>
      </c>
    </row>
    <row r="131028" spans="1:1" x14ac:dyDescent="0.2">
      <c r="A131028" s="63" t="s">
        <v>63</v>
      </c>
    </row>
    <row r="131029" spans="1:1" x14ac:dyDescent="0.2">
      <c r="A131029" s="63" t="s">
        <v>64</v>
      </c>
    </row>
    <row r="131030" spans="1:1" x14ac:dyDescent="0.2">
      <c r="A131030" s="63" t="s">
        <v>65</v>
      </c>
    </row>
    <row r="131031" spans="1:1" x14ac:dyDescent="0.2">
      <c r="A131031" s="63" t="s">
        <v>66</v>
      </c>
    </row>
    <row r="131032" spans="1:1" x14ac:dyDescent="0.2">
      <c r="A131032" s="64" t="s">
        <v>442</v>
      </c>
    </row>
    <row r="131033" spans="1:1" x14ac:dyDescent="0.2">
      <c r="A131033" s="64" t="s">
        <v>443</v>
      </c>
    </row>
    <row r="131034" spans="1:1" x14ac:dyDescent="0.2">
      <c r="A131034" s="64" t="s">
        <v>445</v>
      </c>
    </row>
    <row r="131035" spans="1:1" x14ac:dyDescent="0.2">
      <c r="A131035" s="78" t="s">
        <v>444</v>
      </c>
    </row>
    <row r="131036" spans="1:1" x14ac:dyDescent="0.2">
      <c r="A131036" s="63" t="s">
        <v>69</v>
      </c>
    </row>
    <row r="131037" spans="1:1" x14ac:dyDescent="0.2">
      <c r="A131037" s="63" t="s">
        <v>29</v>
      </c>
    </row>
    <row r="131038" spans="1:1" x14ac:dyDescent="0.2">
      <c r="A131038" s="63" t="s">
        <v>30</v>
      </c>
    </row>
    <row r="131039" spans="1:1" x14ac:dyDescent="0.2">
      <c r="A131039" s="63" t="s">
        <v>70</v>
      </c>
    </row>
    <row r="131040" spans="1:1" x14ac:dyDescent="0.2">
      <c r="A131040" s="63" t="s">
        <v>71</v>
      </c>
    </row>
    <row r="131041" spans="1:1" x14ac:dyDescent="0.2">
      <c r="A131041" s="63" t="s">
        <v>72</v>
      </c>
    </row>
    <row r="131042" spans="1:1" x14ac:dyDescent="0.2">
      <c r="A131042" s="63" t="s">
        <v>73</v>
      </c>
    </row>
    <row r="131043" spans="1:1" x14ac:dyDescent="0.2">
      <c r="A131043" s="64" t="s">
        <v>74</v>
      </c>
    </row>
    <row r="131044" spans="1:1" x14ac:dyDescent="0.2">
      <c r="A131044" s="30" t="s">
        <v>75</v>
      </c>
    </row>
    <row r="131045" spans="1:1" x14ac:dyDescent="0.2">
      <c r="A131045" s="30" t="s">
        <v>76</v>
      </c>
    </row>
    <row r="131046" spans="1:1" x14ac:dyDescent="0.2">
      <c r="A131046" s="30" t="s">
        <v>77</v>
      </c>
    </row>
    <row r="131047" spans="1:1" x14ac:dyDescent="0.2">
      <c r="A131047" s="30" t="s">
        <v>71</v>
      </c>
    </row>
    <row r="131048" spans="1:1" x14ac:dyDescent="0.2">
      <c r="A131048" s="30" t="s">
        <v>72</v>
      </c>
    </row>
    <row r="131049" spans="1:1" x14ac:dyDescent="0.2">
      <c r="A131049" s="30" t="s">
        <v>29</v>
      </c>
    </row>
    <row r="131050" spans="1:1" x14ac:dyDescent="0.2">
      <c r="A131050" s="30" t="s">
        <v>30</v>
      </c>
    </row>
    <row r="131051" spans="1:1" x14ac:dyDescent="0.2">
      <c r="A131051" s="30" t="s">
        <v>78</v>
      </c>
    </row>
    <row r="131052" spans="1:1" x14ac:dyDescent="0.2">
      <c r="A131052" s="30" t="s">
        <v>79</v>
      </c>
    </row>
    <row r="131053" spans="1:1" x14ac:dyDescent="0.2">
      <c r="A131053" s="78" t="s">
        <v>80</v>
      </c>
    </row>
    <row r="131054" spans="1:1" x14ac:dyDescent="0.2">
      <c r="A131054" s="30" t="s">
        <v>81</v>
      </c>
    </row>
    <row r="131055" spans="1:1" x14ac:dyDescent="0.2">
      <c r="A131055" s="30" t="s">
        <v>82</v>
      </c>
    </row>
    <row r="131056" spans="1:1" x14ac:dyDescent="0.2">
      <c r="A131056" s="78" t="s">
        <v>441</v>
      </c>
    </row>
    <row r="131057" spans="1:1" x14ac:dyDescent="0.2">
      <c r="A131057" s="30" t="s">
        <v>83</v>
      </c>
    </row>
    <row r="131058" spans="1:1" x14ac:dyDescent="0.2">
      <c r="A131058" s="30" t="s">
        <v>84</v>
      </c>
    </row>
    <row r="131059" spans="1:1" x14ac:dyDescent="0.2">
      <c r="A131059" s="30" t="s">
        <v>85</v>
      </c>
    </row>
    <row r="131060" spans="1:1" x14ac:dyDescent="0.2">
      <c r="A131060" s="30" t="s">
        <v>86</v>
      </c>
    </row>
    <row r="131061" spans="1:1" x14ac:dyDescent="0.2">
      <c r="A131061" s="78" t="s">
        <v>87</v>
      </c>
    </row>
    <row r="131062" spans="1:1" x14ac:dyDescent="0.2">
      <c r="A131062" s="30" t="s">
        <v>88</v>
      </c>
    </row>
    <row r="131063" spans="1:1" x14ac:dyDescent="0.2">
      <c r="A131063" s="30" t="s">
        <v>89</v>
      </c>
    </row>
    <row r="131064" spans="1:1" x14ac:dyDescent="0.2">
      <c r="A131064" s="43" t="s">
        <v>90</v>
      </c>
    </row>
    <row r="131065" spans="1:1" x14ac:dyDescent="0.2">
      <c r="A131065" s="30" t="s">
        <v>91</v>
      </c>
    </row>
    <row r="131066" spans="1:1" x14ac:dyDescent="0.2">
      <c r="A131066" s="30" t="s">
        <v>92</v>
      </c>
    </row>
    <row r="131067" spans="1:1" x14ac:dyDescent="0.2">
      <c r="A131067" s="30" t="s">
        <v>93</v>
      </c>
    </row>
    <row r="131068" spans="1:1" x14ac:dyDescent="0.2">
      <c r="A131068" s="30" t="s">
        <v>94</v>
      </c>
    </row>
    <row r="131069" spans="1:1" x14ac:dyDescent="0.2">
      <c r="A131069" s="59" t="s">
        <v>95</v>
      </c>
    </row>
    <row r="131070" spans="1:1" x14ac:dyDescent="0.2">
      <c r="A131070" s="59" t="s">
        <v>96</v>
      </c>
    </row>
    <row r="131071" spans="1:1" x14ac:dyDescent="0.2">
      <c r="A131071" s="59" t="s">
        <v>97</v>
      </c>
    </row>
    <row r="131072" spans="1:1" x14ac:dyDescent="0.2">
      <c r="A131072" s="59" t="s">
        <v>98</v>
      </c>
    </row>
    <row r="131073" spans="1:1" x14ac:dyDescent="0.2">
      <c r="A131073" s="59" t="s">
        <v>99</v>
      </c>
    </row>
    <row r="131074" spans="1:1" x14ac:dyDescent="0.2">
      <c r="A131074" s="78" t="s">
        <v>446</v>
      </c>
    </row>
    <row r="131075" spans="1:1" x14ac:dyDescent="0.2">
      <c r="A131075" s="59" t="s">
        <v>100</v>
      </c>
    </row>
    <row r="131076" spans="1:1" x14ac:dyDescent="0.2">
      <c r="A131076" s="59" t="s">
        <v>101</v>
      </c>
    </row>
    <row r="131077" spans="1:1" x14ac:dyDescent="0.2">
      <c r="A131077" s="59" t="s">
        <v>102</v>
      </c>
    </row>
    <row r="131078" spans="1:1" x14ac:dyDescent="0.2">
      <c r="A131078" s="59" t="s">
        <v>30</v>
      </c>
    </row>
    <row r="131079" spans="1:1" x14ac:dyDescent="0.2">
      <c r="A131079" s="59" t="s">
        <v>103</v>
      </c>
    </row>
    <row r="131080" spans="1:1" x14ac:dyDescent="0.2">
      <c r="A131080" s="59" t="s">
        <v>31</v>
      </c>
    </row>
    <row r="131081" spans="1:1" x14ac:dyDescent="0.2">
      <c r="A131081" s="59" t="s">
        <v>70</v>
      </c>
    </row>
    <row r="131082" spans="1:1" x14ac:dyDescent="0.2">
      <c r="A131082" s="59" t="s">
        <v>104</v>
      </c>
    </row>
    <row r="131083" spans="1:1" x14ac:dyDescent="0.2">
      <c r="A131083" s="59" t="s">
        <v>439</v>
      </c>
    </row>
    <row r="131084" spans="1:1" x14ac:dyDescent="0.2">
      <c r="A131084" s="30" t="s">
        <v>105</v>
      </c>
    </row>
    <row r="131085" spans="1:1" x14ac:dyDescent="0.2">
      <c r="A131085" s="30" t="s">
        <v>106</v>
      </c>
    </row>
    <row r="131086" spans="1:1" x14ac:dyDescent="0.2">
      <c r="A131086" s="30" t="s">
        <v>384</v>
      </c>
    </row>
    <row r="147368" spans="1:1" x14ac:dyDescent="0.2">
      <c r="A147368" s="30" t="s">
        <v>314</v>
      </c>
    </row>
    <row r="147369" spans="1:1" x14ac:dyDescent="0.2">
      <c r="A147369" s="30" t="s">
        <v>206</v>
      </c>
    </row>
    <row r="147370" spans="1:1" x14ac:dyDescent="0.2">
      <c r="A147370" s="44" t="s">
        <v>440</v>
      </c>
    </row>
    <row r="147371" spans="1:1" x14ac:dyDescent="0.2">
      <c r="A147371" s="62" t="s">
        <v>23</v>
      </c>
    </row>
    <row r="147372" spans="1:1" x14ac:dyDescent="0.2">
      <c r="A147372" s="30" t="s">
        <v>24</v>
      </c>
    </row>
    <row r="147373" spans="1:1" x14ac:dyDescent="0.2">
      <c r="A147373" s="30" t="s">
        <v>25</v>
      </c>
    </row>
    <row r="147374" spans="1:1" x14ac:dyDescent="0.2">
      <c r="A147374" s="30" t="s">
        <v>26</v>
      </c>
    </row>
    <row r="147375" spans="1:1" x14ac:dyDescent="0.2">
      <c r="A147375" s="30" t="s">
        <v>27</v>
      </c>
    </row>
    <row r="147376" spans="1:1" x14ac:dyDescent="0.2">
      <c r="A147376" s="78" t="s">
        <v>28</v>
      </c>
    </row>
    <row r="147377" spans="1:1" x14ac:dyDescent="0.2">
      <c r="A147377" s="30" t="s">
        <v>29</v>
      </c>
    </row>
    <row r="147378" spans="1:1" x14ac:dyDescent="0.2">
      <c r="A147378" s="30" t="s">
        <v>30</v>
      </c>
    </row>
    <row r="147379" spans="1:1" x14ac:dyDescent="0.2">
      <c r="A147379" s="30" t="s">
        <v>31</v>
      </c>
    </row>
    <row r="147380" spans="1:1" x14ac:dyDescent="0.2">
      <c r="A147380" s="30" t="s">
        <v>32</v>
      </c>
    </row>
    <row r="147381" spans="1:1" x14ac:dyDescent="0.2">
      <c r="A147381" s="30" t="s">
        <v>33</v>
      </c>
    </row>
    <row r="147382" spans="1:1" x14ac:dyDescent="0.2">
      <c r="A147382" s="30" t="s">
        <v>34</v>
      </c>
    </row>
    <row r="147383" spans="1:1" x14ac:dyDescent="0.2">
      <c r="A147383" s="30" t="s">
        <v>35</v>
      </c>
    </row>
    <row r="147384" spans="1:1" x14ac:dyDescent="0.2">
      <c r="A147384" s="30" t="s">
        <v>36</v>
      </c>
    </row>
    <row r="147385" spans="1:1" x14ac:dyDescent="0.2">
      <c r="A147385" s="30" t="s">
        <v>37</v>
      </c>
    </row>
    <row r="147386" spans="1:1" x14ac:dyDescent="0.2">
      <c r="A147386" s="30" t="s">
        <v>33</v>
      </c>
    </row>
    <row r="147387" spans="1:1" x14ac:dyDescent="0.2">
      <c r="A147387" s="30" t="s">
        <v>38</v>
      </c>
    </row>
    <row r="147388" spans="1:1" x14ac:dyDescent="0.2">
      <c r="A147388" s="78" t="s">
        <v>39</v>
      </c>
    </row>
    <row r="147389" spans="1:1" x14ac:dyDescent="0.2">
      <c r="A147389" s="30" t="s">
        <v>40</v>
      </c>
    </row>
    <row r="147390" spans="1:1" x14ac:dyDescent="0.2">
      <c r="A147390" s="30" t="s">
        <v>41</v>
      </c>
    </row>
    <row r="147391" spans="1:1" x14ac:dyDescent="0.2">
      <c r="A147391" s="30" t="s">
        <v>42</v>
      </c>
    </row>
    <row r="147392" spans="1:1" x14ac:dyDescent="0.2">
      <c r="A147392" s="30" t="s">
        <v>43</v>
      </c>
    </row>
    <row r="147393" spans="1:1" x14ac:dyDescent="0.2">
      <c r="A147393" s="30" t="s">
        <v>44</v>
      </c>
    </row>
    <row r="147394" spans="1:1" x14ac:dyDescent="0.2">
      <c r="A147394" s="30" t="s">
        <v>45</v>
      </c>
    </row>
    <row r="147395" spans="1:1" x14ac:dyDescent="0.2">
      <c r="A147395" s="78" t="s">
        <v>46</v>
      </c>
    </row>
    <row r="147396" spans="1:1" x14ac:dyDescent="0.2">
      <c r="A147396" s="30" t="s">
        <v>47</v>
      </c>
    </row>
    <row r="147397" spans="1:1" x14ac:dyDescent="0.2">
      <c r="A147397" s="30" t="s">
        <v>48</v>
      </c>
    </row>
    <row r="147398" spans="1:1" x14ac:dyDescent="0.2">
      <c r="A147398" s="30" t="s">
        <v>49</v>
      </c>
    </row>
    <row r="147399" spans="1:1" x14ac:dyDescent="0.2">
      <c r="A147399" s="78" t="s">
        <v>50</v>
      </c>
    </row>
    <row r="147400" spans="1:1" x14ac:dyDescent="0.2">
      <c r="A147400" s="30" t="s">
        <v>51</v>
      </c>
    </row>
    <row r="147401" spans="1:1" x14ac:dyDescent="0.2">
      <c r="A147401" s="30" t="s">
        <v>52</v>
      </c>
    </row>
    <row r="147402" spans="1:1" x14ac:dyDescent="0.2">
      <c r="A147402" s="30" t="s">
        <v>53</v>
      </c>
    </row>
    <row r="147403" spans="1:1" x14ac:dyDescent="0.2">
      <c r="A147403" s="30" t="s">
        <v>54</v>
      </c>
    </row>
    <row r="147404" spans="1:1" x14ac:dyDescent="0.2">
      <c r="A147404" s="30" t="s">
        <v>55</v>
      </c>
    </row>
    <row r="147405" spans="1:1" x14ac:dyDescent="0.2">
      <c r="A147405" s="30" t="s">
        <v>56</v>
      </c>
    </row>
    <row r="147406" spans="1:1" x14ac:dyDescent="0.2">
      <c r="A147406" s="78" t="s">
        <v>57</v>
      </c>
    </row>
    <row r="147407" spans="1:1" x14ac:dyDescent="0.2">
      <c r="A147407" s="30" t="s">
        <v>58</v>
      </c>
    </row>
    <row r="147408" spans="1:1" x14ac:dyDescent="0.2">
      <c r="A147408" s="61" t="s">
        <v>59</v>
      </c>
    </row>
    <row r="147409" spans="1:1" x14ac:dyDescent="0.2">
      <c r="A147409" s="30" t="s">
        <v>60</v>
      </c>
    </row>
    <row r="147410" spans="1:1" x14ac:dyDescent="0.2">
      <c r="A147410" s="30" t="s">
        <v>61</v>
      </c>
    </row>
    <row r="147411" spans="1:1" x14ac:dyDescent="0.2">
      <c r="A147411" s="30" t="s">
        <v>62</v>
      </c>
    </row>
    <row r="147412" spans="1:1" x14ac:dyDescent="0.2">
      <c r="A147412" s="63" t="s">
        <v>63</v>
      </c>
    </row>
    <row r="147413" spans="1:1" x14ac:dyDescent="0.2">
      <c r="A147413" s="63" t="s">
        <v>64</v>
      </c>
    </row>
    <row r="147414" spans="1:1" x14ac:dyDescent="0.2">
      <c r="A147414" s="63" t="s">
        <v>65</v>
      </c>
    </row>
    <row r="147415" spans="1:1" x14ac:dyDescent="0.2">
      <c r="A147415" s="63" t="s">
        <v>66</v>
      </c>
    </row>
    <row r="147416" spans="1:1" x14ac:dyDescent="0.2">
      <c r="A147416" s="64" t="s">
        <v>442</v>
      </c>
    </row>
    <row r="147417" spans="1:1" x14ac:dyDescent="0.2">
      <c r="A147417" s="64" t="s">
        <v>443</v>
      </c>
    </row>
    <row r="147418" spans="1:1" x14ac:dyDescent="0.2">
      <c r="A147418" s="64" t="s">
        <v>445</v>
      </c>
    </row>
    <row r="147419" spans="1:1" x14ac:dyDescent="0.2">
      <c r="A147419" s="78" t="s">
        <v>444</v>
      </c>
    </row>
    <row r="147420" spans="1:1" x14ac:dyDescent="0.2">
      <c r="A147420" s="63" t="s">
        <v>69</v>
      </c>
    </row>
    <row r="147421" spans="1:1" x14ac:dyDescent="0.2">
      <c r="A147421" s="63" t="s">
        <v>29</v>
      </c>
    </row>
    <row r="147422" spans="1:1" x14ac:dyDescent="0.2">
      <c r="A147422" s="63" t="s">
        <v>30</v>
      </c>
    </row>
    <row r="147423" spans="1:1" x14ac:dyDescent="0.2">
      <c r="A147423" s="63" t="s">
        <v>70</v>
      </c>
    </row>
    <row r="147424" spans="1:1" x14ac:dyDescent="0.2">
      <c r="A147424" s="63" t="s">
        <v>71</v>
      </c>
    </row>
    <row r="147425" spans="1:1" x14ac:dyDescent="0.2">
      <c r="A147425" s="63" t="s">
        <v>72</v>
      </c>
    </row>
    <row r="147426" spans="1:1" x14ac:dyDescent="0.2">
      <c r="A147426" s="63" t="s">
        <v>73</v>
      </c>
    </row>
    <row r="147427" spans="1:1" x14ac:dyDescent="0.2">
      <c r="A147427" s="64" t="s">
        <v>74</v>
      </c>
    </row>
    <row r="147428" spans="1:1" x14ac:dyDescent="0.2">
      <c r="A147428" s="30" t="s">
        <v>75</v>
      </c>
    </row>
    <row r="147429" spans="1:1" x14ac:dyDescent="0.2">
      <c r="A147429" s="30" t="s">
        <v>76</v>
      </c>
    </row>
    <row r="147430" spans="1:1" x14ac:dyDescent="0.2">
      <c r="A147430" s="30" t="s">
        <v>77</v>
      </c>
    </row>
    <row r="147431" spans="1:1" x14ac:dyDescent="0.2">
      <c r="A147431" s="30" t="s">
        <v>71</v>
      </c>
    </row>
    <row r="147432" spans="1:1" x14ac:dyDescent="0.2">
      <c r="A147432" s="30" t="s">
        <v>72</v>
      </c>
    </row>
    <row r="147433" spans="1:1" x14ac:dyDescent="0.2">
      <c r="A147433" s="30" t="s">
        <v>29</v>
      </c>
    </row>
    <row r="147434" spans="1:1" x14ac:dyDescent="0.2">
      <c r="A147434" s="30" t="s">
        <v>30</v>
      </c>
    </row>
    <row r="147435" spans="1:1" x14ac:dyDescent="0.2">
      <c r="A147435" s="30" t="s">
        <v>78</v>
      </c>
    </row>
    <row r="147436" spans="1:1" x14ac:dyDescent="0.2">
      <c r="A147436" s="30" t="s">
        <v>79</v>
      </c>
    </row>
    <row r="147437" spans="1:1" x14ac:dyDescent="0.2">
      <c r="A147437" s="78" t="s">
        <v>80</v>
      </c>
    </row>
    <row r="147438" spans="1:1" x14ac:dyDescent="0.2">
      <c r="A147438" s="30" t="s">
        <v>81</v>
      </c>
    </row>
    <row r="147439" spans="1:1" x14ac:dyDescent="0.2">
      <c r="A147439" s="30" t="s">
        <v>82</v>
      </c>
    </row>
    <row r="147440" spans="1:1" x14ac:dyDescent="0.2">
      <c r="A147440" s="78" t="s">
        <v>441</v>
      </c>
    </row>
    <row r="147441" spans="1:1" x14ac:dyDescent="0.2">
      <c r="A147441" s="30" t="s">
        <v>83</v>
      </c>
    </row>
    <row r="147442" spans="1:1" x14ac:dyDescent="0.2">
      <c r="A147442" s="30" t="s">
        <v>84</v>
      </c>
    </row>
    <row r="147443" spans="1:1" x14ac:dyDescent="0.2">
      <c r="A147443" s="30" t="s">
        <v>85</v>
      </c>
    </row>
    <row r="147444" spans="1:1" x14ac:dyDescent="0.2">
      <c r="A147444" s="30" t="s">
        <v>86</v>
      </c>
    </row>
    <row r="147445" spans="1:1" x14ac:dyDescent="0.2">
      <c r="A147445" s="78" t="s">
        <v>87</v>
      </c>
    </row>
    <row r="147446" spans="1:1" x14ac:dyDescent="0.2">
      <c r="A147446" s="30" t="s">
        <v>88</v>
      </c>
    </row>
    <row r="147447" spans="1:1" x14ac:dyDescent="0.2">
      <c r="A147447" s="30" t="s">
        <v>89</v>
      </c>
    </row>
    <row r="147448" spans="1:1" x14ac:dyDescent="0.2">
      <c r="A147448" s="43" t="s">
        <v>90</v>
      </c>
    </row>
    <row r="147449" spans="1:1" x14ac:dyDescent="0.2">
      <c r="A147449" s="30" t="s">
        <v>91</v>
      </c>
    </row>
    <row r="147450" spans="1:1" x14ac:dyDescent="0.2">
      <c r="A147450" s="30" t="s">
        <v>92</v>
      </c>
    </row>
    <row r="147451" spans="1:1" x14ac:dyDescent="0.2">
      <c r="A147451" s="30" t="s">
        <v>93</v>
      </c>
    </row>
    <row r="147452" spans="1:1" x14ac:dyDescent="0.2">
      <c r="A147452" s="30" t="s">
        <v>94</v>
      </c>
    </row>
    <row r="147453" spans="1:1" x14ac:dyDescent="0.2">
      <c r="A147453" s="59" t="s">
        <v>95</v>
      </c>
    </row>
    <row r="147454" spans="1:1" x14ac:dyDescent="0.2">
      <c r="A147454" s="59" t="s">
        <v>96</v>
      </c>
    </row>
    <row r="147455" spans="1:1" x14ac:dyDescent="0.2">
      <c r="A147455" s="59" t="s">
        <v>97</v>
      </c>
    </row>
    <row r="147456" spans="1:1" x14ac:dyDescent="0.2">
      <c r="A147456" s="59" t="s">
        <v>98</v>
      </c>
    </row>
    <row r="147457" spans="1:1" x14ac:dyDescent="0.2">
      <c r="A147457" s="59" t="s">
        <v>99</v>
      </c>
    </row>
    <row r="147458" spans="1:1" x14ac:dyDescent="0.2">
      <c r="A147458" s="78" t="s">
        <v>446</v>
      </c>
    </row>
    <row r="147459" spans="1:1" x14ac:dyDescent="0.2">
      <c r="A147459" s="59" t="s">
        <v>100</v>
      </c>
    </row>
    <row r="147460" spans="1:1" x14ac:dyDescent="0.2">
      <c r="A147460" s="59" t="s">
        <v>101</v>
      </c>
    </row>
    <row r="147461" spans="1:1" x14ac:dyDescent="0.2">
      <c r="A147461" s="59" t="s">
        <v>102</v>
      </c>
    </row>
    <row r="147462" spans="1:1" x14ac:dyDescent="0.2">
      <c r="A147462" s="59" t="s">
        <v>30</v>
      </c>
    </row>
    <row r="147463" spans="1:1" x14ac:dyDescent="0.2">
      <c r="A147463" s="59" t="s">
        <v>103</v>
      </c>
    </row>
    <row r="147464" spans="1:1" x14ac:dyDescent="0.2">
      <c r="A147464" s="59" t="s">
        <v>31</v>
      </c>
    </row>
    <row r="147465" spans="1:1" x14ac:dyDescent="0.2">
      <c r="A147465" s="59" t="s">
        <v>70</v>
      </c>
    </row>
    <row r="147466" spans="1:1" x14ac:dyDescent="0.2">
      <c r="A147466" s="59" t="s">
        <v>104</v>
      </c>
    </row>
    <row r="147467" spans="1:1" x14ac:dyDescent="0.2">
      <c r="A147467" s="59" t="s">
        <v>439</v>
      </c>
    </row>
    <row r="147468" spans="1:1" x14ac:dyDescent="0.2">
      <c r="A147468" s="30" t="s">
        <v>105</v>
      </c>
    </row>
    <row r="147469" spans="1:1" x14ac:dyDescent="0.2">
      <c r="A147469" s="30" t="s">
        <v>106</v>
      </c>
    </row>
    <row r="147470" spans="1:1" x14ac:dyDescent="0.2">
      <c r="A147470" s="30" t="s">
        <v>384</v>
      </c>
    </row>
    <row r="163752" spans="1:1" x14ac:dyDescent="0.2">
      <c r="A163752" s="30" t="s">
        <v>314</v>
      </c>
    </row>
    <row r="163753" spans="1:1" x14ac:dyDescent="0.2">
      <c r="A163753" s="30" t="s">
        <v>206</v>
      </c>
    </row>
    <row r="163754" spans="1:1" x14ac:dyDescent="0.2">
      <c r="A163754" s="44" t="s">
        <v>440</v>
      </c>
    </row>
    <row r="163755" spans="1:1" x14ac:dyDescent="0.2">
      <c r="A163755" s="62" t="s">
        <v>23</v>
      </c>
    </row>
    <row r="163756" spans="1:1" x14ac:dyDescent="0.2">
      <c r="A163756" s="30" t="s">
        <v>24</v>
      </c>
    </row>
    <row r="163757" spans="1:1" x14ac:dyDescent="0.2">
      <c r="A163757" s="30" t="s">
        <v>25</v>
      </c>
    </row>
    <row r="163758" spans="1:1" x14ac:dyDescent="0.2">
      <c r="A163758" s="30" t="s">
        <v>26</v>
      </c>
    </row>
    <row r="163759" spans="1:1" x14ac:dyDescent="0.2">
      <c r="A163759" s="30" t="s">
        <v>27</v>
      </c>
    </row>
    <row r="163760" spans="1:1" x14ac:dyDescent="0.2">
      <c r="A163760" s="78" t="s">
        <v>28</v>
      </c>
    </row>
    <row r="163761" spans="1:1" x14ac:dyDescent="0.2">
      <c r="A163761" s="30" t="s">
        <v>29</v>
      </c>
    </row>
    <row r="163762" spans="1:1" x14ac:dyDescent="0.2">
      <c r="A163762" s="30" t="s">
        <v>30</v>
      </c>
    </row>
    <row r="163763" spans="1:1" x14ac:dyDescent="0.2">
      <c r="A163763" s="30" t="s">
        <v>31</v>
      </c>
    </row>
    <row r="163764" spans="1:1" x14ac:dyDescent="0.2">
      <c r="A163764" s="30" t="s">
        <v>32</v>
      </c>
    </row>
    <row r="163765" spans="1:1" x14ac:dyDescent="0.2">
      <c r="A163765" s="30" t="s">
        <v>33</v>
      </c>
    </row>
    <row r="163766" spans="1:1" x14ac:dyDescent="0.2">
      <c r="A163766" s="30" t="s">
        <v>34</v>
      </c>
    </row>
    <row r="163767" spans="1:1" x14ac:dyDescent="0.2">
      <c r="A163767" s="30" t="s">
        <v>35</v>
      </c>
    </row>
    <row r="163768" spans="1:1" x14ac:dyDescent="0.2">
      <c r="A163768" s="30" t="s">
        <v>36</v>
      </c>
    </row>
    <row r="163769" spans="1:1" x14ac:dyDescent="0.2">
      <c r="A163769" s="30" t="s">
        <v>37</v>
      </c>
    </row>
    <row r="163770" spans="1:1" x14ac:dyDescent="0.2">
      <c r="A163770" s="30" t="s">
        <v>33</v>
      </c>
    </row>
    <row r="163771" spans="1:1" x14ac:dyDescent="0.2">
      <c r="A163771" s="30" t="s">
        <v>38</v>
      </c>
    </row>
    <row r="163772" spans="1:1" x14ac:dyDescent="0.2">
      <c r="A163772" s="78" t="s">
        <v>39</v>
      </c>
    </row>
    <row r="163773" spans="1:1" x14ac:dyDescent="0.2">
      <c r="A163773" s="30" t="s">
        <v>40</v>
      </c>
    </row>
    <row r="163774" spans="1:1" x14ac:dyDescent="0.2">
      <c r="A163774" s="30" t="s">
        <v>41</v>
      </c>
    </row>
    <row r="163775" spans="1:1" x14ac:dyDescent="0.2">
      <c r="A163775" s="30" t="s">
        <v>42</v>
      </c>
    </row>
    <row r="163776" spans="1:1" x14ac:dyDescent="0.2">
      <c r="A163776" s="30" t="s">
        <v>43</v>
      </c>
    </row>
    <row r="163777" spans="1:1" x14ac:dyDescent="0.2">
      <c r="A163777" s="30" t="s">
        <v>44</v>
      </c>
    </row>
    <row r="163778" spans="1:1" x14ac:dyDescent="0.2">
      <c r="A163778" s="30" t="s">
        <v>45</v>
      </c>
    </row>
    <row r="163779" spans="1:1" x14ac:dyDescent="0.2">
      <c r="A163779" s="78" t="s">
        <v>46</v>
      </c>
    </row>
    <row r="163780" spans="1:1" x14ac:dyDescent="0.2">
      <c r="A163780" s="30" t="s">
        <v>47</v>
      </c>
    </row>
    <row r="163781" spans="1:1" x14ac:dyDescent="0.2">
      <c r="A163781" s="30" t="s">
        <v>48</v>
      </c>
    </row>
    <row r="163782" spans="1:1" x14ac:dyDescent="0.2">
      <c r="A163782" s="30" t="s">
        <v>49</v>
      </c>
    </row>
    <row r="163783" spans="1:1" x14ac:dyDescent="0.2">
      <c r="A163783" s="78" t="s">
        <v>50</v>
      </c>
    </row>
    <row r="163784" spans="1:1" x14ac:dyDescent="0.2">
      <c r="A163784" s="30" t="s">
        <v>51</v>
      </c>
    </row>
    <row r="163785" spans="1:1" x14ac:dyDescent="0.2">
      <c r="A163785" s="30" t="s">
        <v>52</v>
      </c>
    </row>
    <row r="163786" spans="1:1" x14ac:dyDescent="0.2">
      <c r="A163786" s="30" t="s">
        <v>53</v>
      </c>
    </row>
    <row r="163787" spans="1:1" x14ac:dyDescent="0.2">
      <c r="A163787" s="30" t="s">
        <v>54</v>
      </c>
    </row>
    <row r="163788" spans="1:1" x14ac:dyDescent="0.2">
      <c r="A163788" s="30" t="s">
        <v>55</v>
      </c>
    </row>
    <row r="163789" spans="1:1" x14ac:dyDescent="0.2">
      <c r="A163789" s="30" t="s">
        <v>56</v>
      </c>
    </row>
    <row r="163790" spans="1:1" x14ac:dyDescent="0.2">
      <c r="A163790" s="78" t="s">
        <v>57</v>
      </c>
    </row>
    <row r="163791" spans="1:1" x14ac:dyDescent="0.2">
      <c r="A163791" s="30" t="s">
        <v>58</v>
      </c>
    </row>
    <row r="163792" spans="1:1" x14ac:dyDescent="0.2">
      <c r="A163792" s="61" t="s">
        <v>59</v>
      </c>
    </row>
    <row r="163793" spans="1:1" x14ac:dyDescent="0.2">
      <c r="A163793" s="30" t="s">
        <v>60</v>
      </c>
    </row>
    <row r="163794" spans="1:1" x14ac:dyDescent="0.2">
      <c r="A163794" s="30" t="s">
        <v>61</v>
      </c>
    </row>
    <row r="163795" spans="1:1" x14ac:dyDescent="0.2">
      <c r="A163795" s="30" t="s">
        <v>62</v>
      </c>
    </row>
    <row r="163796" spans="1:1" x14ac:dyDescent="0.2">
      <c r="A163796" s="63" t="s">
        <v>63</v>
      </c>
    </row>
    <row r="163797" spans="1:1" x14ac:dyDescent="0.2">
      <c r="A163797" s="63" t="s">
        <v>64</v>
      </c>
    </row>
    <row r="163798" spans="1:1" x14ac:dyDescent="0.2">
      <c r="A163798" s="63" t="s">
        <v>65</v>
      </c>
    </row>
    <row r="163799" spans="1:1" x14ac:dyDescent="0.2">
      <c r="A163799" s="63" t="s">
        <v>66</v>
      </c>
    </row>
    <row r="163800" spans="1:1" x14ac:dyDescent="0.2">
      <c r="A163800" s="64" t="s">
        <v>442</v>
      </c>
    </row>
    <row r="163801" spans="1:1" x14ac:dyDescent="0.2">
      <c r="A163801" s="64" t="s">
        <v>443</v>
      </c>
    </row>
    <row r="163802" spans="1:1" x14ac:dyDescent="0.2">
      <c r="A163802" s="64" t="s">
        <v>445</v>
      </c>
    </row>
    <row r="163803" spans="1:1" x14ac:dyDescent="0.2">
      <c r="A163803" s="78" t="s">
        <v>444</v>
      </c>
    </row>
    <row r="163804" spans="1:1" x14ac:dyDescent="0.2">
      <c r="A163804" s="63" t="s">
        <v>69</v>
      </c>
    </row>
    <row r="163805" spans="1:1" x14ac:dyDescent="0.2">
      <c r="A163805" s="63" t="s">
        <v>29</v>
      </c>
    </row>
    <row r="163806" spans="1:1" x14ac:dyDescent="0.2">
      <c r="A163806" s="63" t="s">
        <v>30</v>
      </c>
    </row>
    <row r="163807" spans="1:1" x14ac:dyDescent="0.2">
      <c r="A163807" s="63" t="s">
        <v>70</v>
      </c>
    </row>
    <row r="163808" spans="1:1" x14ac:dyDescent="0.2">
      <c r="A163808" s="63" t="s">
        <v>71</v>
      </c>
    </row>
    <row r="163809" spans="1:1" x14ac:dyDescent="0.2">
      <c r="A163809" s="63" t="s">
        <v>72</v>
      </c>
    </row>
    <row r="163810" spans="1:1" x14ac:dyDescent="0.2">
      <c r="A163810" s="63" t="s">
        <v>73</v>
      </c>
    </row>
    <row r="163811" spans="1:1" x14ac:dyDescent="0.2">
      <c r="A163811" s="64" t="s">
        <v>74</v>
      </c>
    </row>
    <row r="163812" spans="1:1" x14ac:dyDescent="0.2">
      <c r="A163812" s="30" t="s">
        <v>75</v>
      </c>
    </row>
    <row r="163813" spans="1:1" x14ac:dyDescent="0.2">
      <c r="A163813" s="30" t="s">
        <v>76</v>
      </c>
    </row>
    <row r="163814" spans="1:1" x14ac:dyDescent="0.2">
      <c r="A163814" s="30" t="s">
        <v>77</v>
      </c>
    </row>
    <row r="163815" spans="1:1" x14ac:dyDescent="0.2">
      <c r="A163815" s="30" t="s">
        <v>71</v>
      </c>
    </row>
    <row r="163816" spans="1:1" x14ac:dyDescent="0.2">
      <c r="A163816" s="30" t="s">
        <v>72</v>
      </c>
    </row>
    <row r="163817" spans="1:1" x14ac:dyDescent="0.2">
      <c r="A163817" s="30" t="s">
        <v>29</v>
      </c>
    </row>
    <row r="163818" spans="1:1" x14ac:dyDescent="0.2">
      <c r="A163818" s="30" t="s">
        <v>30</v>
      </c>
    </row>
    <row r="163819" spans="1:1" x14ac:dyDescent="0.2">
      <c r="A163819" s="30" t="s">
        <v>78</v>
      </c>
    </row>
    <row r="163820" spans="1:1" x14ac:dyDescent="0.2">
      <c r="A163820" s="30" t="s">
        <v>79</v>
      </c>
    </row>
    <row r="163821" spans="1:1" x14ac:dyDescent="0.2">
      <c r="A163821" s="78" t="s">
        <v>80</v>
      </c>
    </row>
    <row r="163822" spans="1:1" x14ac:dyDescent="0.2">
      <c r="A163822" s="30" t="s">
        <v>81</v>
      </c>
    </row>
    <row r="163823" spans="1:1" x14ac:dyDescent="0.2">
      <c r="A163823" s="30" t="s">
        <v>82</v>
      </c>
    </row>
    <row r="163824" spans="1:1" x14ac:dyDescent="0.2">
      <c r="A163824" s="78" t="s">
        <v>441</v>
      </c>
    </row>
    <row r="163825" spans="1:1" x14ac:dyDescent="0.2">
      <c r="A163825" s="30" t="s">
        <v>83</v>
      </c>
    </row>
    <row r="163826" spans="1:1" x14ac:dyDescent="0.2">
      <c r="A163826" s="30" t="s">
        <v>84</v>
      </c>
    </row>
    <row r="163827" spans="1:1" x14ac:dyDescent="0.2">
      <c r="A163827" s="30" t="s">
        <v>85</v>
      </c>
    </row>
    <row r="163828" spans="1:1" x14ac:dyDescent="0.2">
      <c r="A163828" s="30" t="s">
        <v>86</v>
      </c>
    </row>
    <row r="163829" spans="1:1" x14ac:dyDescent="0.2">
      <c r="A163829" s="78" t="s">
        <v>87</v>
      </c>
    </row>
    <row r="163830" spans="1:1" x14ac:dyDescent="0.2">
      <c r="A163830" s="30" t="s">
        <v>88</v>
      </c>
    </row>
    <row r="163831" spans="1:1" x14ac:dyDescent="0.2">
      <c r="A163831" s="30" t="s">
        <v>89</v>
      </c>
    </row>
    <row r="163832" spans="1:1" x14ac:dyDescent="0.2">
      <c r="A163832" s="43" t="s">
        <v>90</v>
      </c>
    </row>
    <row r="163833" spans="1:1" x14ac:dyDescent="0.2">
      <c r="A163833" s="30" t="s">
        <v>91</v>
      </c>
    </row>
    <row r="163834" spans="1:1" x14ac:dyDescent="0.2">
      <c r="A163834" s="30" t="s">
        <v>92</v>
      </c>
    </row>
    <row r="163835" spans="1:1" x14ac:dyDescent="0.2">
      <c r="A163835" s="30" t="s">
        <v>93</v>
      </c>
    </row>
    <row r="163836" spans="1:1" x14ac:dyDescent="0.2">
      <c r="A163836" s="30" t="s">
        <v>94</v>
      </c>
    </row>
    <row r="163837" spans="1:1" x14ac:dyDescent="0.2">
      <c r="A163837" s="59" t="s">
        <v>95</v>
      </c>
    </row>
    <row r="163838" spans="1:1" x14ac:dyDescent="0.2">
      <c r="A163838" s="59" t="s">
        <v>96</v>
      </c>
    </row>
    <row r="163839" spans="1:1" x14ac:dyDescent="0.2">
      <c r="A163839" s="59" t="s">
        <v>97</v>
      </c>
    </row>
    <row r="163840" spans="1:1" x14ac:dyDescent="0.2">
      <c r="A163840" s="59" t="s">
        <v>98</v>
      </c>
    </row>
    <row r="163841" spans="1:1" x14ac:dyDescent="0.2">
      <c r="A163841" s="59" t="s">
        <v>99</v>
      </c>
    </row>
    <row r="163842" spans="1:1" x14ac:dyDescent="0.2">
      <c r="A163842" s="78" t="s">
        <v>446</v>
      </c>
    </row>
    <row r="163843" spans="1:1" x14ac:dyDescent="0.2">
      <c r="A163843" s="59" t="s">
        <v>100</v>
      </c>
    </row>
    <row r="163844" spans="1:1" x14ac:dyDescent="0.2">
      <c r="A163844" s="59" t="s">
        <v>101</v>
      </c>
    </row>
    <row r="163845" spans="1:1" x14ac:dyDescent="0.2">
      <c r="A163845" s="59" t="s">
        <v>102</v>
      </c>
    </row>
    <row r="163846" spans="1:1" x14ac:dyDescent="0.2">
      <c r="A163846" s="59" t="s">
        <v>30</v>
      </c>
    </row>
    <row r="163847" spans="1:1" x14ac:dyDescent="0.2">
      <c r="A163847" s="59" t="s">
        <v>103</v>
      </c>
    </row>
    <row r="163848" spans="1:1" x14ac:dyDescent="0.2">
      <c r="A163848" s="59" t="s">
        <v>31</v>
      </c>
    </row>
    <row r="163849" spans="1:1" x14ac:dyDescent="0.2">
      <c r="A163849" s="59" t="s">
        <v>70</v>
      </c>
    </row>
    <row r="163850" spans="1:1" x14ac:dyDescent="0.2">
      <c r="A163850" s="59" t="s">
        <v>104</v>
      </c>
    </row>
    <row r="163851" spans="1:1" x14ac:dyDescent="0.2">
      <c r="A163851" s="59" t="s">
        <v>439</v>
      </c>
    </row>
    <row r="163852" spans="1:1" x14ac:dyDescent="0.2">
      <c r="A163852" s="30" t="s">
        <v>105</v>
      </c>
    </row>
    <row r="163853" spans="1:1" x14ac:dyDescent="0.2">
      <c r="A163853" s="30" t="s">
        <v>106</v>
      </c>
    </row>
    <row r="163854" spans="1:1" x14ac:dyDescent="0.2">
      <c r="A163854" s="30" t="s">
        <v>384</v>
      </c>
    </row>
    <row r="180136" spans="1:1" x14ac:dyDescent="0.2">
      <c r="A180136" s="30" t="s">
        <v>314</v>
      </c>
    </row>
    <row r="180137" spans="1:1" x14ac:dyDescent="0.2">
      <c r="A180137" s="30" t="s">
        <v>206</v>
      </c>
    </row>
    <row r="180138" spans="1:1" x14ac:dyDescent="0.2">
      <c r="A180138" s="44" t="s">
        <v>440</v>
      </c>
    </row>
    <row r="180139" spans="1:1" x14ac:dyDescent="0.2">
      <c r="A180139" s="62" t="s">
        <v>23</v>
      </c>
    </row>
    <row r="180140" spans="1:1" x14ac:dyDescent="0.2">
      <c r="A180140" s="30" t="s">
        <v>24</v>
      </c>
    </row>
    <row r="180141" spans="1:1" x14ac:dyDescent="0.2">
      <c r="A180141" s="30" t="s">
        <v>25</v>
      </c>
    </row>
    <row r="180142" spans="1:1" x14ac:dyDescent="0.2">
      <c r="A180142" s="30" t="s">
        <v>26</v>
      </c>
    </row>
    <row r="180143" spans="1:1" x14ac:dyDescent="0.2">
      <c r="A180143" s="30" t="s">
        <v>27</v>
      </c>
    </row>
    <row r="180144" spans="1:1" x14ac:dyDescent="0.2">
      <c r="A180144" s="78" t="s">
        <v>28</v>
      </c>
    </row>
    <row r="180145" spans="1:1" x14ac:dyDescent="0.2">
      <c r="A180145" s="30" t="s">
        <v>29</v>
      </c>
    </row>
    <row r="180146" spans="1:1" x14ac:dyDescent="0.2">
      <c r="A180146" s="30" t="s">
        <v>30</v>
      </c>
    </row>
    <row r="180147" spans="1:1" x14ac:dyDescent="0.2">
      <c r="A180147" s="30" t="s">
        <v>31</v>
      </c>
    </row>
    <row r="180148" spans="1:1" x14ac:dyDescent="0.2">
      <c r="A180148" s="30" t="s">
        <v>32</v>
      </c>
    </row>
    <row r="180149" spans="1:1" x14ac:dyDescent="0.2">
      <c r="A180149" s="30" t="s">
        <v>33</v>
      </c>
    </row>
    <row r="180150" spans="1:1" x14ac:dyDescent="0.2">
      <c r="A180150" s="30" t="s">
        <v>34</v>
      </c>
    </row>
    <row r="180151" spans="1:1" x14ac:dyDescent="0.2">
      <c r="A180151" s="30" t="s">
        <v>35</v>
      </c>
    </row>
    <row r="180152" spans="1:1" x14ac:dyDescent="0.2">
      <c r="A180152" s="30" t="s">
        <v>36</v>
      </c>
    </row>
    <row r="180153" spans="1:1" x14ac:dyDescent="0.2">
      <c r="A180153" s="30" t="s">
        <v>37</v>
      </c>
    </row>
    <row r="180154" spans="1:1" x14ac:dyDescent="0.2">
      <c r="A180154" s="30" t="s">
        <v>33</v>
      </c>
    </row>
    <row r="180155" spans="1:1" x14ac:dyDescent="0.2">
      <c r="A180155" s="30" t="s">
        <v>38</v>
      </c>
    </row>
    <row r="180156" spans="1:1" x14ac:dyDescent="0.2">
      <c r="A180156" s="78" t="s">
        <v>39</v>
      </c>
    </row>
    <row r="180157" spans="1:1" x14ac:dyDescent="0.2">
      <c r="A180157" s="30" t="s">
        <v>40</v>
      </c>
    </row>
    <row r="180158" spans="1:1" x14ac:dyDescent="0.2">
      <c r="A180158" s="30" t="s">
        <v>41</v>
      </c>
    </row>
    <row r="180159" spans="1:1" x14ac:dyDescent="0.2">
      <c r="A180159" s="30" t="s">
        <v>42</v>
      </c>
    </row>
    <row r="180160" spans="1:1" x14ac:dyDescent="0.2">
      <c r="A180160" s="30" t="s">
        <v>43</v>
      </c>
    </row>
    <row r="180161" spans="1:1" x14ac:dyDescent="0.2">
      <c r="A180161" s="30" t="s">
        <v>44</v>
      </c>
    </row>
    <row r="180162" spans="1:1" x14ac:dyDescent="0.2">
      <c r="A180162" s="30" t="s">
        <v>45</v>
      </c>
    </row>
    <row r="180163" spans="1:1" x14ac:dyDescent="0.2">
      <c r="A180163" s="78" t="s">
        <v>46</v>
      </c>
    </row>
    <row r="180164" spans="1:1" x14ac:dyDescent="0.2">
      <c r="A180164" s="30" t="s">
        <v>47</v>
      </c>
    </row>
    <row r="180165" spans="1:1" x14ac:dyDescent="0.2">
      <c r="A180165" s="30" t="s">
        <v>48</v>
      </c>
    </row>
    <row r="180166" spans="1:1" x14ac:dyDescent="0.2">
      <c r="A180166" s="30" t="s">
        <v>49</v>
      </c>
    </row>
    <row r="180167" spans="1:1" x14ac:dyDescent="0.2">
      <c r="A180167" s="78" t="s">
        <v>50</v>
      </c>
    </row>
    <row r="180168" spans="1:1" x14ac:dyDescent="0.2">
      <c r="A180168" s="30" t="s">
        <v>51</v>
      </c>
    </row>
    <row r="180169" spans="1:1" x14ac:dyDescent="0.2">
      <c r="A180169" s="30" t="s">
        <v>52</v>
      </c>
    </row>
    <row r="180170" spans="1:1" x14ac:dyDescent="0.2">
      <c r="A180170" s="30" t="s">
        <v>53</v>
      </c>
    </row>
    <row r="180171" spans="1:1" x14ac:dyDescent="0.2">
      <c r="A180171" s="30" t="s">
        <v>54</v>
      </c>
    </row>
    <row r="180172" spans="1:1" x14ac:dyDescent="0.2">
      <c r="A180172" s="30" t="s">
        <v>55</v>
      </c>
    </row>
    <row r="180173" spans="1:1" x14ac:dyDescent="0.2">
      <c r="A180173" s="30" t="s">
        <v>56</v>
      </c>
    </row>
    <row r="180174" spans="1:1" x14ac:dyDescent="0.2">
      <c r="A180174" s="78" t="s">
        <v>57</v>
      </c>
    </row>
    <row r="180175" spans="1:1" x14ac:dyDescent="0.2">
      <c r="A180175" s="30" t="s">
        <v>58</v>
      </c>
    </row>
    <row r="180176" spans="1:1" x14ac:dyDescent="0.2">
      <c r="A180176" s="61" t="s">
        <v>59</v>
      </c>
    </row>
    <row r="180177" spans="1:1" x14ac:dyDescent="0.2">
      <c r="A180177" s="30" t="s">
        <v>60</v>
      </c>
    </row>
    <row r="180178" spans="1:1" x14ac:dyDescent="0.2">
      <c r="A180178" s="30" t="s">
        <v>61</v>
      </c>
    </row>
    <row r="180179" spans="1:1" x14ac:dyDescent="0.2">
      <c r="A180179" s="30" t="s">
        <v>62</v>
      </c>
    </row>
    <row r="180180" spans="1:1" x14ac:dyDescent="0.2">
      <c r="A180180" s="63" t="s">
        <v>63</v>
      </c>
    </row>
    <row r="180181" spans="1:1" x14ac:dyDescent="0.2">
      <c r="A180181" s="63" t="s">
        <v>64</v>
      </c>
    </row>
    <row r="180182" spans="1:1" x14ac:dyDescent="0.2">
      <c r="A180182" s="63" t="s">
        <v>65</v>
      </c>
    </row>
    <row r="180183" spans="1:1" x14ac:dyDescent="0.2">
      <c r="A180183" s="63" t="s">
        <v>66</v>
      </c>
    </row>
    <row r="180184" spans="1:1" x14ac:dyDescent="0.2">
      <c r="A180184" s="64" t="s">
        <v>442</v>
      </c>
    </row>
    <row r="180185" spans="1:1" x14ac:dyDescent="0.2">
      <c r="A180185" s="64" t="s">
        <v>443</v>
      </c>
    </row>
    <row r="180186" spans="1:1" x14ac:dyDescent="0.2">
      <c r="A180186" s="64" t="s">
        <v>445</v>
      </c>
    </row>
    <row r="180187" spans="1:1" x14ac:dyDescent="0.2">
      <c r="A180187" s="78" t="s">
        <v>444</v>
      </c>
    </row>
    <row r="180188" spans="1:1" x14ac:dyDescent="0.2">
      <c r="A180188" s="63" t="s">
        <v>69</v>
      </c>
    </row>
    <row r="180189" spans="1:1" x14ac:dyDescent="0.2">
      <c r="A180189" s="63" t="s">
        <v>29</v>
      </c>
    </row>
    <row r="180190" spans="1:1" x14ac:dyDescent="0.2">
      <c r="A180190" s="63" t="s">
        <v>30</v>
      </c>
    </row>
    <row r="180191" spans="1:1" x14ac:dyDescent="0.2">
      <c r="A180191" s="63" t="s">
        <v>70</v>
      </c>
    </row>
    <row r="180192" spans="1:1" x14ac:dyDescent="0.2">
      <c r="A180192" s="63" t="s">
        <v>71</v>
      </c>
    </row>
    <row r="180193" spans="1:1" x14ac:dyDescent="0.2">
      <c r="A180193" s="63" t="s">
        <v>72</v>
      </c>
    </row>
    <row r="180194" spans="1:1" x14ac:dyDescent="0.2">
      <c r="A180194" s="63" t="s">
        <v>73</v>
      </c>
    </row>
    <row r="180195" spans="1:1" x14ac:dyDescent="0.2">
      <c r="A180195" s="64" t="s">
        <v>74</v>
      </c>
    </row>
    <row r="180196" spans="1:1" x14ac:dyDescent="0.2">
      <c r="A180196" s="30" t="s">
        <v>75</v>
      </c>
    </row>
    <row r="180197" spans="1:1" x14ac:dyDescent="0.2">
      <c r="A180197" s="30" t="s">
        <v>76</v>
      </c>
    </row>
    <row r="180198" spans="1:1" x14ac:dyDescent="0.2">
      <c r="A180198" s="30" t="s">
        <v>77</v>
      </c>
    </row>
    <row r="180199" spans="1:1" x14ac:dyDescent="0.2">
      <c r="A180199" s="30" t="s">
        <v>71</v>
      </c>
    </row>
    <row r="180200" spans="1:1" x14ac:dyDescent="0.2">
      <c r="A180200" s="30" t="s">
        <v>72</v>
      </c>
    </row>
    <row r="180201" spans="1:1" x14ac:dyDescent="0.2">
      <c r="A180201" s="30" t="s">
        <v>29</v>
      </c>
    </row>
    <row r="180202" spans="1:1" x14ac:dyDescent="0.2">
      <c r="A180202" s="30" t="s">
        <v>30</v>
      </c>
    </row>
    <row r="180203" spans="1:1" x14ac:dyDescent="0.2">
      <c r="A180203" s="30" t="s">
        <v>78</v>
      </c>
    </row>
    <row r="180204" spans="1:1" x14ac:dyDescent="0.2">
      <c r="A180204" s="30" t="s">
        <v>79</v>
      </c>
    </row>
    <row r="180205" spans="1:1" x14ac:dyDescent="0.2">
      <c r="A180205" s="78" t="s">
        <v>80</v>
      </c>
    </row>
    <row r="180206" spans="1:1" x14ac:dyDescent="0.2">
      <c r="A180206" s="30" t="s">
        <v>81</v>
      </c>
    </row>
    <row r="180207" spans="1:1" x14ac:dyDescent="0.2">
      <c r="A180207" s="30" t="s">
        <v>82</v>
      </c>
    </row>
    <row r="180208" spans="1:1" x14ac:dyDescent="0.2">
      <c r="A180208" s="78" t="s">
        <v>441</v>
      </c>
    </row>
    <row r="180209" spans="1:1" x14ac:dyDescent="0.2">
      <c r="A180209" s="30" t="s">
        <v>83</v>
      </c>
    </row>
    <row r="180210" spans="1:1" x14ac:dyDescent="0.2">
      <c r="A180210" s="30" t="s">
        <v>84</v>
      </c>
    </row>
    <row r="180211" spans="1:1" x14ac:dyDescent="0.2">
      <c r="A180211" s="30" t="s">
        <v>85</v>
      </c>
    </row>
    <row r="180212" spans="1:1" x14ac:dyDescent="0.2">
      <c r="A180212" s="30" t="s">
        <v>86</v>
      </c>
    </row>
    <row r="180213" spans="1:1" x14ac:dyDescent="0.2">
      <c r="A180213" s="78" t="s">
        <v>87</v>
      </c>
    </row>
    <row r="180214" spans="1:1" x14ac:dyDescent="0.2">
      <c r="A180214" s="30" t="s">
        <v>88</v>
      </c>
    </row>
    <row r="180215" spans="1:1" x14ac:dyDescent="0.2">
      <c r="A180215" s="30" t="s">
        <v>89</v>
      </c>
    </row>
    <row r="180216" spans="1:1" x14ac:dyDescent="0.2">
      <c r="A180216" s="43" t="s">
        <v>90</v>
      </c>
    </row>
    <row r="180217" spans="1:1" x14ac:dyDescent="0.2">
      <c r="A180217" s="30" t="s">
        <v>91</v>
      </c>
    </row>
    <row r="180218" spans="1:1" x14ac:dyDescent="0.2">
      <c r="A180218" s="30" t="s">
        <v>92</v>
      </c>
    </row>
    <row r="180219" spans="1:1" x14ac:dyDescent="0.2">
      <c r="A180219" s="30" t="s">
        <v>93</v>
      </c>
    </row>
    <row r="180220" spans="1:1" x14ac:dyDescent="0.2">
      <c r="A180220" s="30" t="s">
        <v>94</v>
      </c>
    </row>
    <row r="180221" spans="1:1" x14ac:dyDescent="0.2">
      <c r="A180221" s="59" t="s">
        <v>95</v>
      </c>
    </row>
    <row r="180222" spans="1:1" x14ac:dyDescent="0.2">
      <c r="A180222" s="59" t="s">
        <v>96</v>
      </c>
    </row>
    <row r="180223" spans="1:1" x14ac:dyDescent="0.2">
      <c r="A180223" s="59" t="s">
        <v>97</v>
      </c>
    </row>
    <row r="180224" spans="1:1" x14ac:dyDescent="0.2">
      <c r="A180224" s="59" t="s">
        <v>98</v>
      </c>
    </row>
    <row r="180225" spans="1:1" x14ac:dyDescent="0.2">
      <c r="A180225" s="59" t="s">
        <v>99</v>
      </c>
    </row>
    <row r="180226" spans="1:1" x14ac:dyDescent="0.2">
      <c r="A180226" s="78" t="s">
        <v>446</v>
      </c>
    </row>
    <row r="180227" spans="1:1" x14ac:dyDescent="0.2">
      <c r="A180227" s="59" t="s">
        <v>100</v>
      </c>
    </row>
    <row r="180228" spans="1:1" x14ac:dyDescent="0.2">
      <c r="A180228" s="59" t="s">
        <v>101</v>
      </c>
    </row>
    <row r="180229" spans="1:1" x14ac:dyDescent="0.2">
      <c r="A180229" s="59" t="s">
        <v>102</v>
      </c>
    </row>
    <row r="180230" spans="1:1" x14ac:dyDescent="0.2">
      <c r="A180230" s="59" t="s">
        <v>30</v>
      </c>
    </row>
    <row r="180231" spans="1:1" x14ac:dyDescent="0.2">
      <c r="A180231" s="59" t="s">
        <v>103</v>
      </c>
    </row>
    <row r="180232" spans="1:1" x14ac:dyDescent="0.2">
      <c r="A180232" s="59" t="s">
        <v>31</v>
      </c>
    </row>
    <row r="180233" spans="1:1" x14ac:dyDescent="0.2">
      <c r="A180233" s="59" t="s">
        <v>70</v>
      </c>
    </row>
    <row r="180234" spans="1:1" x14ac:dyDescent="0.2">
      <c r="A180234" s="59" t="s">
        <v>104</v>
      </c>
    </row>
    <row r="180235" spans="1:1" x14ac:dyDescent="0.2">
      <c r="A180235" s="59" t="s">
        <v>439</v>
      </c>
    </row>
    <row r="180236" spans="1:1" x14ac:dyDescent="0.2">
      <c r="A180236" s="30" t="s">
        <v>105</v>
      </c>
    </row>
    <row r="180237" spans="1:1" x14ac:dyDescent="0.2">
      <c r="A180237" s="30" t="s">
        <v>106</v>
      </c>
    </row>
    <row r="180238" spans="1:1" x14ac:dyDescent="0.2">
      <c r="A180238" s="30" t="s">
        <v>384</v>
      </c>
    </row>
    <row r="196520" spans="1:1" x14ac:dyDescent="0.2">
      <c r="A196520" s="30" t="s">
        <v>314</v>
      </c>
    </row>
    <row r="196521" spans="1:1" x14ac:dyDescent="0.2">
      <c r="A196521" s="30" t="s">
        <v>206</v>
      </c>
    </row>
    <row r="196522" spans="1:1" x14ac:dyDescent="0.2">
      <c r="A196522" s="44" t="s">
        <v>440</v>
      </c>
    </row>
    <row r="196523" spans="1:1" x14ac:dyDescent="0.2">
      <c r="A196523" s="62" t="s">
        <v>23</v>
      </c>
    </row>
    <row r="196524" spans="1:1" x14ac:dyDescent="0.2">
      <c r="A196524" s="30" t="s">
        <v>24</v>
      </c>
    </row>
    <row r="196525" spans="1:1" x14ac:dyDescent="0.2">
      <c r="A196525" s="30" t="s">
        <v>25</v>
      </c>
    </row>
    <row r="196526" spans="1:1" x14ac:dyDescent="0.2">
      <c r="A196526" s="30" t="s">
        <v>26</v>
      </c>
    </row>
    <row r="196527" spans="1:1" x14ac:dyDescent="0.2">
      <c r="A196527" s="30" t="s">
        <v>27</v>
      </c>
    </row>
    <row r="196528" spans="1:1" x14ac:dyDescent="0.2">
      <c r="A196528" s="78" t="s">
        <v>28</v>
      </c>
    </row>
    <row r="196529" spans="1:1" x14ac:dyDescent="0.2">
      <c r="A196529" s="30" t="s">
        <v>29</v>
      </c>
    </row>
    <row r="196530" spans="1:1" x14ac:dyDescent="0.2">
      <c r="A196530" s="30" t="s">
        <v>30</v>
      </c>
    </row>
    <row r="196531" spans="1:1" x14ac:dyDescent="0.2">
      <c r="A196531" s="30" t="s">
        <v>31</v>
      </c>
    </row>
    <row r="196532" spans="1:1" x14ac:dyDescent="0.2">
      <c r="A196532" s="30" t="s">
        <v>32</v>
      </c>
    </row>
    <row r="196533" spans="1:1" x14ac:dyDescent="0.2">
      <c r="A196533" s="30" t="s">
        <v>33</v>
      </c>
    </row>
    <row r="196534" spans="1:1" x14ac:dyDescent="0.2">
      <c r="A196534" s="30" t="s">
        <v>34</v>
      </c>
    </row>
    <row r="196535" spans="1:1" x14ac:dyDescent="0.2">
      <c r="A196535" s="30" t="s">
        <v>35</v>
      </c>
    </row>
    <row r="196536" spans="1:1" x14ac:dyDescent="0.2">
      <c r="A196536" s="30" t="s">
        <v>36</v>
      </c>
    </row>
    <row r="196537" spans="1:1" x14ac:dyDescent="0.2">
      <c r="A196537" s="30" t="s">
        <v>37</v>
      </c>
    </row>
    <row r="196538" spans="1:1" x14ac:dyDescent="0.2">
      <c r="A196538" s="30" t="s">
        <v>33</v>
      </c>
    </row>
    <row r="196539" spans="1:1" x14ac:dyDescent="0.2">
      <c r="A196539" s="30" t="s">
        <v>38</v>
      </c>
    </row>
    <row r="196540" spans="1:1" x14ac:dyDescent="0.2">
      <c r="A196540" s="78" t="s">
        <v>39</v>
      </c>
    </row>
    <row r="196541" spans="1:1" x14ac:dyDescent="0.2">
      <c r="A196541" s="30" t="s">
        <v>40</v>
      </c>
    </row>
    <row r="196542" spans="1:1" x14ac:dyDescent="0.2">
      <c r="A196542" s="30" t="s">
        <v>41</v>
      </c>
    </row>
    <row r="196543" spans="1:1" x14ac:dyDescent="0.2">
      <c r="A196543" s="30" t="s">
        <v>42</v>
      </c>
    </row>
    <row r="196544" spans="1:1" x14ac:dyDescent="0.2">
      <c r="A196544" s="30" t="s">
        <v>43</v>
      </c>
    </row>
    <row r="196545" spans="1:1" x14ac:dyDescent="0.2">
      <c r="A196545" s="30" t="s">
        <v>44</v>
      </c>
    </row>
    <row r="196546" spans="1:1" x14ac:dyDescent="0.2">
      <c r="A196546" s="30" t="s">
        <v>45</v>
      </c>
    </row>
    <row r="196547" spans="1:1" x14ac:dyDescent="0.2">
      <c r="A196547" s="78" t="s">
        <v>46</v>
      </c>
    </row>
    <row r="196548" spans="1:1" x14ac:dyDescent="0.2">
      <c r="A196548" s="30" t="s">
        <v>47</v>
      </c>
    </row>
    <row r="196549" spans="1:1" x14ac:dyDescent="0.2">
      <c r="A196549" s="30" t="s">
        <v>48</v>
      </c>
    </row>
    <row r="196550" spans="1:1" x14ac:dyDescent="0.2">
      <c r="A196550" s="30" t="s">
        <v>49</v>
      </c>
    </row>
    <row r="196551" spans="1:1" x14ac:dyDescent="0.2">
      <c r="A196551" s="78" t="s">
        <v>50</v>
      </c>
    </row>
    <row r="196552" spans="1:1" x14ac:dyDescent="0.2">
      <c r="A196552" s="30" t="s">
        <v>51</v>
      </c>
    </row>
    <row r="196553" spans="1:1" x14ac:dyDescent="0.2">
      <c r="A196553" s="30" t="s">
        <v>52</v>
      </c>
    </row>
    <row r="196554" spans="1:1" x14ac:dyDescent="0.2">
      <c r="A196554" s="30" t="s">
        <v>53</v>
      </c>
    </row>
    <row r="196555" spans="1:1" x14ac:dyDescent="0.2">
      <c r="A196555" s="30" t="s">
        <v>54</v>
      </c>
    </row>
    <row r="196556" spans="1:1" x14ac:dyDescent="0.2">
      <c r="A196556" s="30" t="s">
        <v>55</v>
      </c>
    </row>
    <row r="196557" spans="1:1" x14ac:dyDescent="0.2">
      <c r="A196557" s="30" t="s">
        <v>56</v>
      </c>
    </row>
    <row r="196558" spans="1:1" x14ac:dyDescent="0.2">
      <c r="A196558" s="78" t="s">
        <v>57</v>
      </c>
    </row>
    <row r="196559" spans="1:1" x14ac:dyDescent="0.2">
      <c r="A196559" s="30" t="s">
        <v>58</v>
      </c>
    </row>
    <row r="196560" spans="1:1" x14ac:dyDescent="0.2">
      <c r="A196560" s="61" t="s">
        <v>59</v>
      </c>
    </row>
    <row r="196561" spans="1:1" x14ac:dyDescent="0.2">
      <c r="A196561" s="30" t="s">
        <v>60</v>
      </c>
    </row>
    <row r="196562" spans="1:1" x14ac:dyDescent="0.2">
      <c r="A196562" s="30" t="s">
        <v>61</v>
      </c>
    </row>
    <row r="196563" spans="1:1" x14ac:dyDescent="0.2">
      <c r="A196563" s="30" t="s">
        <v>62</v>
      </c>
    </row>
    <row r="196564" spans="1:1" x14ac:dyDescent="0.2">
      <c r="A196564" s="63" t="s">
        <v>63</v>
      </c>
    </row>
    <row r="196565" spans="1:1" x14ac:dyDescent="0.2">
      <c r="A196565" s="63" t="s">
        <v>64</v>
      </c>
    </row>
    <row r="196566" spans="1:1" x14ac:dyDescent="0.2">
      <c r="A196566" s="63" t="s">
        <v>65</v>
      </c>
    </row>
    <row r="196567" spans="1:1" x14ac:dyDescent="0.2">
      <c r="A196567" s="63" t="s">
        <v>66</v>
      </c>
    </row>
    <row r="196568" spans="1:1" x14ac:dyDescent="0.2">
      <c r="A196568" s="64" t="s">
        <v>442</v>
      </c>
    </row>
    <row r="196569" spans="1:1" x14ac:dyDescent="0.2">
      <c r="A196569" s="64" t="s">
        <v>443</v>
      </c>
    </row>
    <row r="196570" spans="1:1" x14ac:dyDescent="0.2">
      <c r="A196570" s="64" t="s">
        <v>445</v>
      </c>
    </row>
    <row r="196571" spans="1:1" x14ac:dyDescent="0.2">
      <c r="A196571" s="78" t="s">
        <v>444</v>
      </c>
    </row>
    <row r="196572" spans="1:1" x14ac:dyDescent="0.2">
      <c r="A196572" s="63" t="s">
        <v>69</v>
      </c>
    </row>
    <row r="196573" spans="1:1" x14ac:dyDescent="0.2">
      <c r="A196573" s="63" t="s">
        <v>29</v>
      </c>
    </row>
    <row r="196574" spans="1:1" x14ac:dyDescent="0.2">
      <c r="A196574" s="63" t="s">
        <v>30</v>
      </c>
    </row>
    <row r="196575" spans="1:1" x14ac:dyDescent="0.2">
      <c r="A196575" s="63" t="s">
        <v>70</v>
      </c>
    </row>
    <row r="196576" spans="1:1" x14ac:dyDescent="0.2">
      <c r="A196576" s="63" t="s">
        <v>71</v>
      </c>
    </row>
    <row r="196577" spans="1:1" x14ac:dyDescent="0.2">
      <c r="A196577" s="63" t="s">
        <v>72</v>
      </c>
    </row>
    <row r="196578" spans="1:1" x14ac:dyDescent="0.2">
      <c r="A196578" s="63" t="s">
        <v>73</v>
      </c>
    </row>
    <row r="196579" spans="1:1" x14ac:dyDescent="0.2">
      <c r="A196579" s="64" t="s">
        <v>74</v>
      </c>
    </row>
    <row r="196580" spans="1:1" x14ac:dyDescent="0.2">
      <c r="A196580" s="30" t="s">
        <v>75</v>
      </c>
    </row>
    <row r="196581" spans="1:1" x14ac:dyDescent="0.2">
      <c r="A196581" s="30" t="s">
        <v>76</v>
      </c>
    </row>
    <row r="196582" spans="1:1" x14ac:dyDescent="0.2">
      <c r="A196582" s="30" t="s">
        <v>77</v>
      </c>
    </row>
    <row r="196583" spans="1:1" x14ac:dyDescent="0.2">
      <c r="A196583" s="30" t="s">
        <v>71</v>
      </c>
    </row>
    <row r="196584" spans="1:1" x14ac:dyDescent="0.2">
      <c r="A196584" s="30" t="s">
        <v>72</v>
      </c>
    </row>
    <row r="196585" spans="1:1" x14ac:dyDescent="0.2">
      <c r="A196585" s="30" t="s">
        <v>29</v>
      </c>
    </row>
    <row r="196586" spans="1:1" x14ac:dyDescent="0.2">
      <c r="A196586" s="30" t="s">
        <v>30</v>
      </c>
    </row>
    <row r="196587" spans="1:1" x14ac:dyDescent="0.2">
      <c r="A196587" s="30" t="s">
        <v>78</v>
      </c>
    </row>
    <row r="196588" spans="1:1" x14ac:dyDescent="0.2">
      <c r="A196588" s="30" t="s">
        <v>79</v>
      </c>
    </row>
    <row r="196589" spans="1:1" x14ac:dyDescent="0.2">
      <c r="A196589" s="78" t="s">
        <v>80</v>
      </c>
    </row>
    <row r="196590" spans="1:1" x14ac:dyDescent="0.2">
      <c r="A196590" s="30" t="s">
        <v>81</v>
      </c>
    </row>
    <row r="196591" spans="1:1" x14ac:dyDescent="0.2">
      <c r="A196591" s="30" t="s">
        <v>82</v>
      </c>
    </row>
    <row r="196592" spans="1:1" x14ac:dyDescent="0.2">
      <c r="A196592" s="78" t="s">
        <v>441</v>
      </c>
    </row>
    <row r="196593" spans="1:1" x14ac:dyDescent="0.2">
      <c r="A196593" s="30" t="s">
        <v>83</v>
      </c>
    </row>
    <row r="196594" spans="1:1" x14ac:dyDescent="0.2">
      <c r="A196594" s="30" t="s">
        <v>84</v>
      </c>
    </row>
    <row r="196595" spans="1:1" x14ac:dyDescent="0.2">
      <c r="A196595" s="30" t="s">
        <v>85</v>
      </c>
    </row>
    <row r="196596" spans="1:1" x14ac:dyDescent="0.2">
      <c r="A196596" s="30" t="s">
        <v>86</v>
      </c>
    </row>
    <row r="196597" spans="1:1" x14ac:dyDescent="0.2">
      <c r="A196597" s="78" t="s">
        <v>87</v>
      </c>
    </row>
    <row r="196598" spans="1:1" x14ac:dyDescent="0.2">
      <c r="A196598" s="30" t="s">
        <v>88</v>
      </c>
    </row>
    <row r="196599" spans="1:1" x14ac:dyDescent="0.2">
      <c r="A196599" s="30" t="s">
        <v>89</v>
      </c>
    </row>
    <row r="196600" spans="1:1" x14ac:dyDescent="0.2">
      <c r="A196600" s="43" t="s">
        <v>90</v>
      </c>
    </row>
    <row r="196601" spans="1:1" x14ac:dyDescent="0.2">
      <c r="A196601" s="30" t="s">
        <v>91</v>
      </c>
    </row>
    <row r="196602" spans="1:1" x14ac:dyDescent="0.2">
      <c r="A196602" s="30" t="s">
        <v>92</v>
      </c>
    </row>
    <row r="196603" spans="1:1" x14ac:dyDescent="0.2">
      <c r="A196603" s="30" t="s">
        <v>93</v>
      </c>
    </row>
    <row r="196604" spans="1:1" x14ac:dyDescent="0.2">
      <c r="A196604" s="30" t="s">
        <v>94</v>
      </c>
    </row>
    <row r="196605" spans="1:1" x14ac:dyDescent="0.2">
      <c r="A196605" s="59" t="s">
        <v>95</v>
      </c>
    </row>
    <row r="196606" spans="1:1" x14ac:dyDescent="0.2">
      <c r="A196606" s="59" t="s">
        <v>96</v>
      </c>
    </row>
    <row r="196607" spans="1:1" x14ac:dyDescent="0.2">
      <c r="A196607" s="59" t="s">
        <v>97</v>
      </c>
    </row>
    <row r="196608" spans="1:1" x14ac:dyDescent="0.2">
      <c r="A196608" s="59" t="s">
        <v>98</v>
      </c>
    </row>
    <row r="196609" spans="1:1" x14ac:dyDescent="0.2">
      <c r="A196609" s="59" t="s">
        <v>99</v>
      </c>
    </row>
    <row r="196610" spans="1:1" x14ac:dyDescent="0.2">
      <c r="A196610" s="78" t="s">
        <v>446</v>
      </c>
    </row>
    <row r="196611" spans="1:1" x14ac:dyDescent="0.2">
      <c r="A196611" s="59" t="s">
        <v>100</v>
      </c>
    </row>
    <row r="196612" spans="1:1" x14ac:dyDescent="0.2">
      <c r="A196612" s="59" t="s">
        <v>101</v>
      </c>
    </row>
    <row r="196613" spans="1:1" x14ac:dyDescent="0.2">
      <c r="A196613" s="59" t="s">
        <v>102</v>
      </c>
    </row>
    <row r="196614" spans="1:1" x14ac:dyDescent="0.2">
      <c r="A196614" s="59" t="s">
        <v>30</v>
      </c>
    </row>
    <row r="196615" spans="1:1" x14ac:dyDescent="0.2">
      <c r="A196615" s="59" t="s">
        <v>103</v>
      </c>
    </row>
    <row r="196616" spans="1:1" x14ac:dyDescent="0.2">
      <c r="A196616" s="59" t="s">
        <v>31</v>
      </c>
    </row>
    <row r="196617" spans="1:1" x14ac:dyDescent="0.2">
      <c r="A196617" s="59" t="s">
        <v>70</v>
      </c>
    </row>
    <row r="196618" spans="1:1" x14ac:dyDescent="0.2">
      <c r="A196618" s="59" t="s">
        <v>104</v>
      </c>
    </row>
    <row r="196619" spans="1:1" x14ac:dyDescent="0.2">
      <c r="A196619" s="59" t="s">
        <v>439</v>
      </c>
    </row>
    <row r="196620" spans="1:1" x14ac:dyDescent="0.2">
      <c r="A196620" s="30" t="s">
        <v>105</v>
      </c>
    </row>
    <row r="196621" spans="1:1" x14ac:dyDescent="0.2">
      <c r="A196621" s="30" t="s">
        <v>106</v>
      </c>
    </row>
    <row r="196622" spans="1:1" x14ac:dyDescent="0.2">
      <c r="A196622" s="30" t="s">
        <v>384</v>
      </c>
    </row>
    <row r="212904" spans="1:1" x14ac:dyDescent="0.2">
      <c r="A212904" s="30" t="s">
        <v>314</v>
      </c>
    </row>
    <row r="212905" spans="1:1" x14ac:dyDescent="0.2">
      <c r="A212905" s="30" t="s">
        <v>206</v>
      </c>
    </row>
    <row r="212906" spans="1:1" x14ac:dyDescent="0.2">
      <c r="A212906" s="44" t="s">
        <v>440</v>
      </c>
    </row>
    <row r="212907" spans="1:1" x14ac:dyDescent="0.2">
      <c r="A212907" s="62" t="s">
        <v>23</v>
      </c>
    </row>
    <row r="212908" spans="1:1" x14ac:dyDescent="0.2">
      <c r="A212908" s="30" t="s">
        <v>24</v>
      </c>
    </row>
    <row r="212909" spans="1:1" x14ac:dyDescent="0.2">
      <c r="A212909" s="30" t="s">
        <v>25</v>
      </c>
    </row>
    <row r="212910" spans="1:1" x14ac:dyDescent="0.2">
      <c r="A212910" s="30" t="s">
        <v>26</v>
      </c>
    </row>
    <row r="212911" spans="1:1" x14ac:dyDescent="0.2">
      <c r="A212911" s="30" t="s">
        <v>27</v>
      </c>
    </row>
    <row r="212912" spans="1:1" x14ac:dyDescent="0.2">
      <c r="A212912" s="78" t="s">
        <v>28</v>
      </c>
    </row>
    <row r="212913" spans="1:1" x14ac:dyDescent="0.2">
      <c r="A212913" s="30" t="s">
        <v>29</v>
      </c>
    </row>
    <row r="212914" spans="1:1" x14ac:dyDescent="0.2">
      <c r="A212914" s="30" t="s">
        <v>30</v>
      </c>
    </row>
    <row r="212915" spans="1:1" x14ac:dyDescent="0.2">
      <c r="A212915" s="30" t="s">
        <v>31</v>
      </c>
    </row>
    <row r="212916" spans="1:1" x14ac:dyDescent="0.2">
      <c r="A212916" s="30" t="s">
        <v>32</v>
      </c>
    </row>
    <row r="212917" spans="1:1" x14ac:dyDescent="0.2">
      <c r="A212917" s="30" t="s">
        <v>33</v>
      </c>
    </row>
    <row r="212918" spans="1:1" x14ac:dyDescent="0.2">
      <c r="A212918" s="30" t="s">
        <v>34</v>
      </c>
    </row>
    <row r="212919" spans="1:1" x14ac:dyDescent="0.2">
      <c r="A212919" s="30" t="s">
        <v>35</v>
      </c>
    </row>
    <row r="212920" spans="1:1" x14ac:dyDescent="0.2">
      <c r="A212920" s="30" t="s">
        <v>36</v>
      </c>
    </row>
    <row r="212921" spans="1:1" x14ac:dyDescent="0.2">
      <c r="A212921" s="30" t="s">
        <v>37</v>
      </c>
    </row>
    <row r="212922" spans="1:1" x14ac:dyDescent="0.2">
      <c r="A212922" s="30" t="s">
        <v>33</v>
      </c>
    </row>
    <row r="212923" spans="1:1" x14ac:dyDescent="0.2">
      <c r="A212923" s="30" t="s">
        <v>38</v>
      </c>
    </row>
    <row r="212924" spans="1:1" x14ac:dyDescent="0.2">
      <c r="A212924" s="78" t="s">
        <v>39</v>
      </c>
    </row>
    <row r="212925" spans="1:1" x14ac:dyDescent="0.2">
      <c r="A212925" s="30" t="s">
        <v>40</v>
      </c>
    </row>
    <row r="212926" spans="1:1" x14ac:dyDescent="0.2">
      <c r="A212926" s="30" t="s">
        <v>41</v>
      </c>
    </row>
    <row r="212927" spans="1:1" x14ac:dyDescent="0.2">
      <c r="A212927" s="30" t="s">
        <v>42</v>
      </c>
    </row>
    <row r="212928" spans="1:1" x14ac:dyDescent="0.2">
      <c r="A212928" s="30" t="s">
        <v>43</v>
      </c>
    </row>
    <row r="212929" spans="1:1" x14ac:dyDescent="0.2">
      <c r="A212929" s="30" t="s">
        <v>44</v>
      </c>
    </row>
    <row r="212930" spans="1:1" x14ac:dyDescent="0.2">
      <c r="A212930" s="30" t="s">
        <v>45</v>
      </c>
    </row>
    <row r="212931" spans="1:1" x14ac:dyDescent="0.2">
      <c r="A212931" s="78" t="s">
        <v>46</v>
      </c>
    </row>
    <row r="212932" spans="1:1" x14ac:dyDescent="0.2">
      <c r="A212932" s="30" t="s">
        <v>47</v>
      </c>
    </row>
    <row r="212933" spans="1:1" x14ac:dyDescent="0.2">
      <c r="A212933" s="30" t="s">
        <v>48</v>
      </c>
    </row>
    <row r="212934" spans="1:1" x14ac:dyDescent="0.2">
      <c r="A212934" s="30" t="s">
        <v>49</v>
      </c>
    </row>
    <row r="212935" spans="1:1" x14ac:dyDescent="0.2">
      <c r="A212935" s="78" t="s">
        <v>50</v>
      </c>
    </row>
    <row r="212936" spans="1:1" x14ac:dyDescent="0.2">
      <c r="A212936" s="30" t="s">
        <v>51</v>
      </c>
    </row>
    <row r="212937" spans="1:1" x14ac:dyDescent="0.2">
      <c r="A212937" s="30" t="s">
        <v>52</v>
      </c>
    </row>
    <row r="212938" spans="1:1" x14ac:dyDescent="0.2">
      <c r="A212938" s="30" t="s">
        <v>53</v>
      </c>
    </row>
    <row r="212939" spans="1:1" x14ac:dyDescent="0.2">
      <c r="A212939" s="30" t="s">
        <v>54</v>
      </c>
    </row>
    <row r="212940" spans="1:1" x14ac:dyDescent="0.2">
      <c r="A212940" s="30" t="s">
        <v>55</v>
      </c>
    </row>
    <row r="212941" spans="1:1" x14ac:dyDescent="0.2">
      <c r="A212941" s="30" t="s">
        <v>56</v>
      </c>
    </row>
    <row r="212942" spans="1:1" x14ac:dyDescent="0.2">
      <c r="A212942" s="78" t="s">
        <v>57</v>
      </c>
    </row>
    <row r="212943" spans="1:1" x14ac:dyDescent="0.2">
      <c r="A212943" s="30" t="s">
        <v>58</v>
      </c>
    </row>
    <row r="212944" spans="1:1" x14ac:dyDescent="0.2">
      <c r="A212944" s="61" t="s">
        <v>59</v>
      </c>
    </row>
    <row r="212945" spans="1:1" x14ac:dyDescent="0.2">
      <c r="A212945" s="30" t="s">
        <v>60</v>
      </c>
    </row>
    <row r="212946" spans="1:1" x14ac:dyDescent="0.2">
      <c r="A212946" s="30" t="s">
        <v>61</v>
      </c>
    </row>
    <row r="212947" spans="1:1" x14ac:dyDescent="0.2">
      <c r="A212947" s="30" t="s">
        <v>62</v>
      </c>
    </row>
    <row r="212948" spans="1:1" x14ac:dyDescent="0.2">
      <c r="A212948" s="63" t="s">
        <v>63</v>
      </c>
    </row>
    <row r="212949" spans="1:1" x14ac:dyDescent="0.2">
      <c r="A212949" s="63" t="s">
        <v>64</v>
      </c>
    </row>
    <row r="212950" spans="1:1" x14ac:dyDescent="0.2">
      <c r="A212950" s="63" t="s">
        <v>65</v>
      </c>
    </row>
    <row r="212951" spans="1:1" x14ac:dyDescent="0.2">
      <c r="A212951" s="63" t="s">
        <v>66</v>
      </c>
    </row>
    <row r="212952" spans="1:1" x14ac:dyDescent="0.2">
      <c r="A212952" s="64" t="s">
        <v>442</v>
      </c>
    </row>
    <row r="212953" spans="1:1" x14ac:dyDescent="0.2">
      <c r="A212953" s="64" t="s">
        <v>443</v>
      </c>
    </row>
    <row r="212954" spans="1:1" x14ac:dyDescent="0.2">
      <c r="A212954" s="64" t="s">
        <v>445</v>
      </c>
    </row>
    <row r="212955" spans="1:1" x14ac:dyDescent="0.2">
      <c r="A212955" s="78" t="s">
        <v>444</v>
      </c>
    </row>
    <row r="212956" spans="1:1" x14ac:dyDescent="0.2">
      <c r="A212956" s="63" t="s">
        <v>69</v>
      </c>
    </row>
    <row r="212957" spans="1:1" x14ac:dyDescent="0.2">
      <c r="A212957" s="63" t="s">
        <v>29</v>
      </c>
    </row>
    <row r="212958" spans="1:1" x14ac:dyDescent="0.2">
      <c r="A212958" s="63" t="s">
        <v>30</v>
      </c>
    </row>
    <row r="212959" spans="1:1" x14ac:dyDescent="0.2">
      <c r="A212959" s="63" t="s">
        <v>70</v>
      </c>
    </row>
    <row r="212960" spans="1:1" x14ac:dyDescent="0.2">
      <c r="A212960" s="63" t="s">
        <v>71</v>
      </c>
    </row>
    <row r="212961" spans="1:1" x14ac:dyDescent="0.2">
      <c r="A212961" s="63" t="s">
        <v>72</v>
      </c>
    </row>
    <row r="212962" spans="1:1" x14ac:dyDescent="0.2">
      <c r="A212962" s="63" t="s">
        <v>73</v>
      </c>
    </row>
    <row r="212963" spans="1:1" x14ac:dyDescent="0.2">
      <c r="A212963" s="64" t="s">
        <v>74</v>
      </c>
    </row>
    <row r="212964" spans="1:1" x14ac:dyDescent="0.2">
      <c r="A212964" s="30" t="s">
        <v>75</v>
      </c>
    </row>
    <row r="212965" spans="1:1" x14ac:dyDescent="0.2">
      <c r="A212965" s="30" t="s">
        <v>76</v>
      </c>
    </row>
    <row r="212966" spans="1:1" x14ac:dyDescent="0.2">
      <c r="A212966" s="30" t="s">
        <v>77</v>
      </c>
    </row>
    <row r="212967" spans="1:1" x14ac:dyDescent="0.2">
      <c r="A212967" s="30" t="s">
        <v>71</v>
      </c>
    </row>
    <row r="212968" spans="1:1" x14ac:dyDescent="0.2">
      <c r="A212968" s="30" t="s">
        <v>72</v>
      </c>
    </row>
    <row r="212969" spans="1:1" x14ac:dyDescent="0.2">
      <c r="A212969" s="30" t="s">
        <v>29</v>
      </c>
    </row>
    <row r="212970" spans="1:1" x14ac:dyDescent="0.2">
      <c r="A212970" s="30" t="s">
        <v>30</v>
      </c>
    </row>
    <row r="212971" spans="1:1" x14ac:dyDescent="0.2">
      <c r="A212971" s="30" t="s">
        <v>78</v>
      </c>
    </row>
    <row r="212972" spans="1:1" x14ac:dyDescent="0.2">
      <c r="A212972" s="30" t="s">
        <v>79</v>
      </c>
    </row>
    <row r="212973" spans="1:1" x14ac:dyDescent="0.2">
      <c r="A212973" s="78" t="s">
        <v>80</v>
      </c>
    </row>
    <row r="212974" spans="1:1" x14ac:dyDescent="0.2">
      <c r="A212974" s="30" t="s">
        <v>81</v>
      </c>
    </row>
    <row r="212975" spans="1:1" x14ac:dyDescent="0.2">
      <c r="A212975" s="30" t="s">
        <v>82</v>
      </c>
    </row>
    <row r="212976" spans="1:1" x14ac:dyDescent="0.2">
      <c r="A212976" s="78" t="s">
        <v>441</v>
      </c>
    </row>
    <row r="212977" spans="1:1" x14ac:dyDescent="0.2">
      <c r="A212977" s="30" t="s">
        <v>83</v>
      </c>
    </row>
    <row r="212978" spans="1:1" x14ac:dyDescent="0.2">
      <c r="A212978" s="30" t="s">
        <v>84</v>
      </c>
    </row>
    <row r="212979" spans="1:1" x14ac:dyDescent="0.2">
      <c r="A212979" s="30" t="s">
        <v>85</v>
      </c>
    </row>
    <row r="212980" spans="1:1" x14ac:dyDescent="0.2">
      <c r="A212980" s="30" t="s">
        <v>86</v>
      </c>
    </row>
    <row r="212981" spans="1:1" x14ac:dyDescent="0.2">
      <c r="A212981" s="78" t="s">
        <v>87</v>
      </c>
    </row>
    <row r="212982" spans="1:1" x14ac:dyDescent="0.2">
      <c r="A212982" s="30" t="s">
        <v>88</v>
      </c>
    </row>
    <row r="212983" spans="1:1" x14ac:dyDescent="0.2">
      <c r="A212983" s="30" t="s">
        <v>89</v>
      </c>
    </row>
    <row r="212984" spans="1:1" x14ac:dyDescent="0.2">
      <c r="A212984" s="43" t="s">
        <v>90</v>
      </c>
    </row>
    <row r="212985" spans="1:1" x14ac:dyDescent="0.2">
      <c r="A212985" s="30" t="s">
        <v>91</v>
      </c>
    </row>
    <row r="212986" spans="1:1" x14ac:dyDescent="0.2">
      <c r="A212986" s="30" t="s">
        <v>92</v>
      </c>
    </row>
    <row r="212987" spans="1:1" x14ac:dyDescent="0.2">
      <c r="A212987" s="30" t="s">
        <v>93</v>
      </c>
    </row>
    <row r="212988" spans="1:1" x14ac:dyDescent="0.2">
      <c r="A212988" s="30" t="s">
        <v>94</v>
      </c>
    </row>
    <row r="212989" spans="1:1" x14ac:dyDescent="0.2">
      <c r="A212989" s="59" t="s">
        <v>95</v>
      </c>
    </row>
    <row r="212990" spans="1:1" x14ac:dyDescent="0.2">
      <c r="A212990" s="59" t="s">
        <v>96</v>
      </c>
    </row>
    <row r="212991" spans="1:1" x14ac:dyDescent="0.2">
      <c r="A212991" s="59" t="s">
        <v>97</v>
      </c>
    </row>
    <row r="212992" spans="1:1" x14ac:dyDescent="0.2">
      <c r="A212992" s="59" t="s">
        <v>98</v>
      </c>
    </row>
    <row r="212993" spans="1:1" x14ac:dyDescent="0.2">
      <c r="A212993" s="59" t="s">
        <v>99</v>
      </c>
    </row>
    <row r="212994" spans="1:1" x14ac:dyDescent="0.2">
      <c r="A212994" s="78" t="s">
        <v>446</v>
      </c>
    </row>
    <row r="212995" spans="1:1" x14ac:dyDescent="0.2">
      <c r="A212995" s="59" t="s">
        <v>100</v>
      </c>
    </row>
    <row r="212996" spans="1:1" x14ac:dyDescent="0.2">
      <c r="A212996" s="59" t="s">
        <v>101</v>
      </c>
    </row>
    <row r="212997" spans="1:1" x14ac:dyDescent="0.2">
      <c r="A212997" s="59" t="s">
        <v>102</v>
      </c>
    </row>
    <row r="212998" spans="1:1" x14ac:dyDescent="0.2">
      <c r="A212998" s="59" t="s">
        <v>30</v>
      </c>
    </row>
    <row r="212999" spans="1:1" x14ac:dyDescent="0.2">
      <c r="A212999" s="59" t="s">
        <v>103</v>
      </c>
    </row>
    <row r="213000" spans="1:1" x14ac:dyDescent="0.2">
      <c r="A213000" s="59" t="s">
        <v>31</v>
      </c>
    </row>
    <row r="213001" spans="1:1" x14ac:dyDescent="0.2">
      <c r="A213001" s="59" t="s">
        <v>70</v>
      </c>
    </row>
    <row r="213002" spans="1:1" x14ac:dyDescent="0.2">
      <c r="A213002" s="59" t="s">
        <v>104</v>
      </c>
    </row>
    <row r="213003" spans="1:1" x14ac:dyDescent="0.2">
      <c r="A213003" s="59" t="s">
        <v>439</v>
      </c>
    </row>
    <row r="213004" spans="1:1" x14ac:dyDescent="0.2">
      <c r="A213004" s="30" t="s">
        <v>105</v>
      </c>
    </row>
    <row r="213005" spans="1:1" x14ac:dyDescent="0.2">
      <c r="A213005" s="30" t="s">
        <v>106</v>
      </c>
    </row>
    <row r="213006" spans="1:1" x14ac:dyDescent="0.2">
      <c r="A213006" s="30" t="s">
        <v>384</v>
      </c>
    </row>
    <row r="229288" spans="1:1" x14ac:dyDescent="0.2">
      <c r="A229288" s="30" t="s">
        <v>314</v>
      </c>
    </row>
    <row r="229289" spans="1:1" x14ac:dyDescent="0.2">
      <c r="A229289" s="30" t="s">
        <v>206</v>
      </c>
    </row>
    <row r="229290" spans="1:1" x14ac:dyDescent="0.2">
      <c r="A229290" s="44" t="s">
        <v>440</v>
      </c>
    </row>
    <row r="229291" spans="1:1" x14ac:dyDescent="0.2">
      <c r="A229291" s="62" t="s">
        <v>23</v>
      </c>
    </row>
    <row r="229292" spans="1:1" x14ac:dyDescent="0.2">
      <c r="A229292" s="30" t="s">
        <v>24</v>
      </c>
    </row>
    <row r="229293" spans="1:1" x14ac:dyDescent="0.2">
      <c r="A229293" s="30" t="s">
        <v>25</v>
      </c>
    </row>
    <row r="229294" spans="1:1" x14ac:dyDescent="0.2">
      <c r="A229294" s="30" t="s">
        <v>26</v>
      </c>
    </row>
    <row r="229295" spans="1:1" x14ac:dyDescent="0.2">
      <c r="A229295" s="30" t="s">
        <v>27</v>
      </c>
    </row>
    <row r="229296" spans="1:1" x14ac:dyDescent="0.2">
      <c r="A229296" s="78" t="s">
        <v>28</v>
      </c>
    </row>
    <row r="229297" spans="1:1" x14ac:dyDescent="0.2">
      <c r="A229297" s="30" t="s">
        <v>29</v>
      </c>
    </row>
    <row r="229298" spans="1:1" x14ac:dyDescent="0.2">
      <c r="A229298" s="30" t="s">
        <v>30</v>
      </c>
    </row>
    <row r="229299" spans="1:1" x14ac:dyDescent="0.2">
      <c r="A229299" s="30" t="s">
        <v>31</v>
      </c>
    </row>
    <row r="229300" spans="1:1" x14ac:dyDescent="0.2">
      <c r="A229300" s="30" t="s">
        <v>32</v>
      </c>
    </row>
    <row r="229301" spans="1:1" x14ac:dyDescent="0.2">
      <c r="A229301" s="30" t="s">
        <v>33</v>
      </c>
    </row>
    <row r="229302" spans="1:1" x14ac:dyDescent="0.2">
      <c r="A229302" s="30" t="s">
        <v>34</v>
      </c>
    </row>
    <row r="229303" spans="1:1" x14ac:dyDescent="0.2">
      <c r="A229303" s="30" t="s">
        <v>35</v>
      </c>
    </row>
    <row r="229304" spans="1:1" x14ac:dyDescent="0.2">
      <c r="A229304" s="30" t="s">
        <v>36</v>
      </c>
    </row>
    <row r="229305" spans="1:1" x14ac:dyDescent="0.2">
      <c r="A229305" s="30" t="s">
        <v>37</v>
      </c>
    </row>
    <row r="229306" spans="1:1" x14ac:dyDescent="0.2">
      <c r="A229306" s="30" t="s">
        <v>33</v>
      </c>
    </row>
    <row r="229307" spans="1:1" x14ac:dyDescent="0.2">
      <c r="A229307" s="30" t="s">
        <v>38</v>
      </c>
    </row>
    <row r="229308" spans="1:1" x14ac:dyDescent="0.2">
      <c r="A229308" s="78" t="s">
        <v>39</v>
      </c>
    </row>
    <row r="229309" spans="1:1" x14ac:dyDescent="0.2">
      <c r="A229309" s="30" t="s">
        <v>40</v>
      </c>
    </row>
    <row r="229310" spans="1:1" x14ac:dyDescent="0.2">
      <c r="A229310" s="30" t="s">
        <v>41</v>
      </c>
    </row>
    <row r="229311" spans="1:1" x14ac:dyDescent="0.2">
      <c r="A229311" s="30" t="s">
        <v>42</v>
      </c>
    </row>
    <row r="229312" spans="1:1" x14ac:dyDescent="0.2">
      <c r="A229312" s="30" t="s">
        <v>43</v>
      </c>
    </row>
    <row r="229313" spans="1:1" x14ac:dyDescent="0.2">
      <c r="A229313" s="30" t="s">
        <v>44</v>
      </c>
    </row>
    <row r="229314" spans="1:1" x14ac:dyDescent="0.2">
      <c r="A229314" s="30" t="s">
        <v>45</v>
      </c>
    </row>
    <row r="229315" spans="1:1" x14ac:dyDescent="0.2">
      <c r="A229315" s="78" t="s">
        <v>46</v>
      </c>
    </row>
    <row r="229316" spans="1:1" x14ac:dyDescent="0.2">
      <c r="A229316" s="30" t="s">
        <v>47</v>
      </c>
    </row>
    <row r="229317" spans="1:1" x14ac:dyDescent="0.2">
      <c r="A229317" s="30" t="s">
        <v>48</v>
      </c>
    </row>
    <row r="229318" spans="1:1" x14ac:dyDescent="0.2">
      <c r="A229318" s="30" t="s">
        <v>49</v>
      </c>
    </row>
    <row r="229319" spans="1:1" x14ac:dyDescent="0.2">
      <c r="A229319" s="78" t="s">
        <v>50</v>
      </c>
    </row>
    <row r="229320" spans="1:1" x14ac:dyDescent="0.2">
      <c r="A229320" s="30" t="s">
        <v>51</v>
      </c>
    </row>
    <row r="229321" spans="1:1" x14ac:dyDescent="0.2">
      <c r="A229321" s="30" t="s">
        <v>52</v>
      </c>
    </row>
    <row r="229322" spans="1:1" x14ac:dyDescent="0.2">
      <c r="A229322" s="30" t="s">
        <v>53</v>
      </c>
    </row>
    <row r="229323" spans="1:1" x14ac:dyDescent="0.2">
      <c r="A229323" s="30" t="s">
        <v>54</v>
      </c>
    </row>
    <row r="229324" spans="1:1" x14ac:dyDescent="0.2">
      <c r="A229324" s="30" t="s">
        <v>55</v>
      </c>
    </row>
    <row r="229325" spans="1:1" x14ac:dyDescent="0.2">
      <c r="A229325" s="30" t="s">
        <v>56</v>
      </c>
    </row>
    <row r="229326" spans="1:1" x14ac:dyDescent="0.2">
      <c r="A229326" s="78" t="s">
        <v>57</v>
      </c>
    </row>
    <row r="229327" spans="1:1" x14ac:dyDescent="0.2">
      <c r="A229327" s="30" t="s">
        <v>58</v>
      </c>
    </row>
    <row r="229328" spans="1:1" x14ac:dyDescent="0.2">
      <c r="A229328" s="61" t="s">
        <v>59</v>
      </c>
    </row>
    <row r="229329" spans="1:1" x14ac:dyDescent="0.2">
      <c r="A229329" s="30" t="s">
        <v>60</v>
      </c>
    </row>
    <row r="229330" spans="1:1" x14ac:dyDescent="0.2">
      <c r="A229330" s="30" t="s">
        <v>61</v>
      </c>
    </row>
    <row r="229331" spans="1:1" x14ac:dyDescent="0.2">
      <c r="A229331" s="30" t="s">
        <v>62</v>
      </c>
    </row>
    <row r="229332" spans="1:1" x14ac:dyDescent="0.2">
      <c r="A229332" s="63" t="s">
        <v>63</v>
      </c>
    </row>
    <row r="229333" spans="1:1" x14ac:dyDescent="0.2">
      <c r="A229333" s="63" t="s">
        <v>64</v>
      </c>
    </row>
    <row r="229334" spans="1:1" x14ac:dyDescent="0.2">
      <c r="A229334" s="63" t="s">
        <v>65</v>
      </c>
    </row>
    <row r="229335" spans="1:1" x14ac:dyDescent="0.2">
      <c r="A229335" s="63" t="s">
        <v>66</v>
      </c>
    </row>
    <row r="229336" spans="1:1" x14ac:dyDescent="0.2">
      <c r="A229336" s="64" t="s">
        <v>442</v>
      </c>
    </row>
    <row r="229337" spans="1:1" x14ac:dyDescent="0.2">
      <c r="A229337" s="64" t="s">
        <v>443</v>
      </c>
    </row>
    <row r="229338" spans="1:1" x14ac:dyDescent="0.2">
      <c r="A229338" s="64" t="s">
        <v>445</v>
      </c>
    </row>
    <row r="229339" spans="1:1" x14ac:dyDescent="0.2">
      <c r="A229339" s="78" t="s">
        <v>444</v>
      </c>
    </row>
    <row r="229340" spans="1:1" x14ac:dyDescent="0.2">
      <c r="A229340" s="63" t="s">
        <v>69</v>
      </c>
    </row>
    <row r="229341" spans="1:1" x14ac:dyDescent="0.2">
      <c r="A229341" s="63" t="s">
        <v>29</v>
      </c>
    </row>
    <row r="229342" spans="1:1" x14ac:dyDescent="0.2">
      <c r="A229342" s="63" t="s">
        <v>30</v>
      </c>
    </row>
    <row r="229343" spans="1:1" x14ac:dyDescent="0.2">
      <c r="A229343" s="63" t="s">
        <v>70</v>
      </c>
    </row>
    <row r="229344" spans="1:1" x14ac:dyDescent="0.2">
      <c r="A229344" s="63" t="s">
        <v>71</v>
      </c>
    </row>
    <row r="229345" spans="1:1" x14ac:dyDescent="0.2">
      <c r="A229345" s="63" t="s">
        <v>72</v>
      </c>
    </row>
    <row r="229346" spans="1:1" x14ac:dyDescent="0.2">
      <c r="A229346" s="63" t="s">
        <v>73</v>
      </c>
    </row>
    <row r="229347" spans="1:1" x14ac:dyDescent="0.2">
      <c r="A229347" s="64" t="s">
        <v>74</v>
      </c>
    </row>
    <row r="229348" spans="1:1" x14ac:dyDescent="0.2">
      <c r="A229348" s="30" t="s">
        <v>75</v>
      </c>
    </row>
    <row r="229349" spans="1:1" x14ac:dyDescent="0.2">
      <c r="A229349" s="30" t="s">
        <v>76</v>
      </c>
    </row>
    <row r="229350" spans="1:1" x14ac:dyDescent="0.2">
      <c r="A229350" s="30" t="s">
        <v>77</v>
      </c>
    </row>
    <row r="229351" spans="1:1" x14ac:dyDescent="0.2">
      <c r="A229351" s="30" t="s">
        <v>71</v>
      </c>
    </row>
    <row r="229352" spans="1:1" x14ac:dyDescent="0.2">
      <c r="A229352" s="30" t="s">
        <v>72</v>
      </c>
    </row>
    <row r="229353" spans="1:1" x14ac:dyDescent="0.2">
      <c r="A229353" s="30" t="s">
        <v>29</v>
      </c>
    </row>
    <row r="229354" spans="1:1" x14ac:dyDescent="0.2">
      <c r="A229354" s="30" t="s">
        <v>30</v>
      </c>
    </row>
    <row r="229355" spans="1:1" x14ac:dyDescent="0.2">
      <c r="A229355" s="30" t="s">
        <v>78</v>
      </c>
    </row>
    <row r="229356" spans="1:1" x14ac:dyDescent="0.2">
      <c r="A229356" s="30" t="s">
        <v>79</v>
      </c>
    </row>
    <row r="229357" spans="1:1" x14ac:dyDescent="0.2">
      <c r="A229357" s="78" t="s">
        <v>80</v>
      </c>
    </row>
    <row r="229358" spans="1:1" x14ac:dyDescent="0.2">
      <c r="A229358" s="30" t="s">
        <v>81</v>
      </c>
    </row>
    <row r="229359" spans="1:1" x14ac:dyDescent="0.2">
      <c r="A229359" s="30" t="s">
        <v>82</v>
      </c>
    </row>
    <row r="229360" spans="1:1" x14ac:dyDescent="0.2">
      <c r="A229360" s="78" t="s">
        <v>441</v>
      </c>
    </row>
    <row r="229361" spans="1:1" x14ac:dyDescent="0.2">
      <c r="A229361" s="30" t="s">
        <v>83</v>
      </c>
    </row>
    <row r="229362" spans="1:1" x14ac:dyDescent="0.2">
      <c r="A229362" s="30" t="s">
        <v>84</v>
      </c>
    </row>
    <row r="229363" spans="1:1" x14ac:dyDescent="0.2">
      <c r="A229363" s="30" t="s">
        <v>85</v>
      </c>
    </row>
    <row r="229364" spans="1:1" x14ac:dyDescent="0.2">
      <c r="A229364" s="30" t="s">
        <v>86</v>
      </c>
    </row>
    <row r="229365" spans="1:1" x14ac:dyDescent="0.2">
      <c r="A229365" s="78" t="s">
        <v>87</v>
      </c>
    </row>
    <row r="229366" spans="1:1" x14ac:dyDescent="0.2">
      <c r="A229366" s="30" t="s">
        <v>88</v>
      </c>
    </row>
    <row r="229367" spans="1:1" x14ac:dyDescent="0.2">
      <c r="A229367" s="30" t="s">
        <v>89</v>
      </c>
    </row>
    <row r="229368" spans="1:1" x14ac:dyDescent="0.2">
      <c r="A229368" s="43" t="s">
        <v>90</v>
      </c>
    </row>
    <row r="229369" spans="1:1" x14ac:dyDescent="0.2">
      <c r="A229369" s="30" t="s">
        <v>91</v>
      </c>
    </row>
    <row r="229370" spans="1:1" x14ac:dyDescent="0.2">
      <c r="A229370" s="30" t="s">
        <v>92</v>
      </c>
    </row>
    <row r="229371" spans="1:1" x14ac:dyDescent="0.2">
      <c r="A229371" s="30" t="s">
        <v>93</v>
      </c>
    </row>
    <row r="229372" spans="1:1" x14ac:dyDescent="0.2">
      <c r="A229372" s="30" t="s">
        <v>94</v>
      </c>
    </row>
    <row r="229373" spans="1:1" x14ac:dyDescent="0.2">
      <c r="A229373" s="59" t="s">
        <v>95</v>
      </c>
    </row>
    <row r="229374" spans="1:1" x14ac:dyDescent="0.2">
      <c r="A229374" s="59" t="s">
        <v>96</v>
      </c>
    </row>
    <row r="229375" spans="1:1" x14ac:dyDescent="0.2">
      <c r="A229375" s="59" t="s">
        <v>97</v>
      </c>
    </row>
    <row r="229376" spans="1:1" x14ac:dyDescent="0.2">
      <c r="A229376" s="59" t="s">
        <v>98</v>
      </c>
    </row>
    <row r="229377" spans="1:1" x14ac:dyDescent="0.2">
      <c r="A229377" s="59" t="s">
        <v>99</v>
      </c>
    </row>
    <row r="229378" spans="1:1" x14ac:dyDescent="0.2">
      <c r="A229378" s="78" t="s">
        <v>446</v>
      </c>
    </row>
    <row r="229379" spans="1:1" x14ac:dyDescent="0.2">
      <c r="A229379" s="59" t="s">
        <v>100</v>
      </c>
    </row>
    <row r="229380" spans="1:1" x14ac:dyDescent="0.2">
      <c r="A229380" s="59" t="s">
        <v>101</v>
      </c>
    </row>
    <row r="229381" spans="1:1" x14ac:dyDescent="0.2">
      <c r="A229381" s="59" t="s">
        <v>102</v>
      </c>
    </row>
    <row r="229382" spans="1:1" x14ac:dyDescent="0.2">
      <c r="A229382" s="59" t="s">
        <v>30</v>
      </c>
    </row>
    <row r="229383" spans="1:1" x14ac:dyDescent="0.2">
      <c r="A229383" s="59" t="s">
        <v>103</v>
      </c>
    </row>
    <row r="229384" spans="1:1" x14ac:dyDescent="0.2">
      <c r="A229384" s="59" t="s">
        <v>31</v>
      </c>
    </row>
    <row r="229385" spans="1:1" x14ac:dyDescent="0.2">
      <c r="A229385" s="59" t="s">
        <v>70</v>
      </c>
    </row>
    <row r="229386" spans="1:1" x14ac:dyDescent="0.2">
      <c r="A229386" s="59" t="s">
        <v>104</v>
      </c>
    </row>
    <row r="229387" spans="1:1" x14ac:dyDescent="0.2">
      <c r="A229387" s="59" t="s">
        <v>439</v>
      </c>
    </row>
    <row r="229388" spans="1:1" x14ac:dyDescent="0.2">
      <c r="A229388" s="30" t="s">
        <v>105</v>
      </c>
    </row>
    <row r="229389" spans="1:1" x14ac:dyDescent="0.2">
      <c r="A229389" s="30" t="s">
        <v>106</v>
      </c>
    </row>
    <row r="229390" spans="1:1" x14ac:dyDescent="0.2">
      <c r="A229390" s="30" t="s">
        <v>384</v>
      </c>
    </row>
    <row r="245672" spans="1:1" x14ac:dyDescent="0.2">
      <c r="A245672" s="30" t="s">
        <v>314</v>
      </c>
    </row>
    <row r="245673" spans="1:1" x14ac:dyDescent="0.2">
      <c r="A245673" s="30" t="s">
        <v>206</v>
      </c>
    </row>
    <row r="245674" spans="1:1" x14ac:dyDescent="0.2">
      <c r="A245674" s="44" t="s">
        <v>440</v>
      </c>
    </row>
    <row r="245675" spans="1:1" x14ac:dyDescent="0.2">
      <c r="A245675" s="62" t="s">
        <v>23</v>
      </c>
    </row>
    <row r="245676" spans="1:1" x14ac:dyDescent="0.2">
      <c r="A245676" s="30" t="s">
        <v>24</v>
      </c>
    </row>
    <row r="245677" spans="1:1" x14ac:dyDescent="0.2">
      <c r="A245677" s="30" t="s">
        <v>25</v>
      </c>
    </row>
    <row r="245678" spans="1:1" x14ac:dyDescent="0.2">
      <c r="A245678" s="30" t="s">
        <v>26</v>
      </c>
    </row>
    <row r="245679" spans="1:1" x14ac:dyDescent="0.2">
      <c r="A245679" s="30" t="s">
        <v>27</v>
      </c>
    </row>
    <row r="245680" spans="1:1" x14ac:dyDescent="0.2">
      <c r="A245680" s="78" t="s">
        <v>28</v>
      </c>
    </row>
    <row r="245681" spans="1:1" x14ac:dyDescent="0.2">
      <c r="A245681" s="30" t="s">
        <v>29</v>
      </c>
    </row>
    <row r="245682" spans="1:1" x14ac:dyDescent="0.2">
      <c r="A245682" s="30" t="s">
        <v>30</v>
      </c>
    </row>
    <row r="245683" spans="1:1" x14ac:dyDescent="0.2">
      <c r="A245683" s="30" t="s">
        <v>31</v>
      </c>
    </row>
    <row r="245684" spans="1:1" x14ac:dyDescent="0.2">
      <c r="A245684" s="30" t="s">
        <v>32</v>
      </c>
    </row>
    <row r="245685" spans="1:1" x14ac:dyDescent="0.2">
      <c r="A245685" s="30" t="s">
        <v>33</v>
      </c>
    </row>
    <row r="245686" spans="1:1" x14ac:dyDescent="0.2">
      <c r="A245686" s="30" t="s">
        <v>34</v>
      </c>
    </row>
    <row r="245687" spans="1:1" x14ac:dyDescent="0.2">
      <c r="A245687" s="30" t="s">
        <v>35</v>
      </c>
    </row>
    <row r="245688" spans="1:1" x14ac:dyDescent="0.2">
      <c r="A245688" s="30" t="s">
        <v>36</v>
      </c>
    </row>
    <row r="245689" spans="1:1" x14ac:dyDescent="0.2">
      <c r="A245689" s="30" t="s">
        <v>37</v>
      </c>
    </row>
    <row r="245690" spans="1:1" x14ac:dyDescent="0.2">
      <c r="A245690" s="30" t="s">
        <v>33</v>
      </c>
    </row>
    <row r="245691" spans="1:1" x14ac:dyDescent="0.2">
      <c r="A245691" s="30" t="s">
        <v>38</v>
      </c>
    </row>
    <row r="245692" spans="1:1" x14ac:dyDescent="0.2">
      <c r="A245692" s="78" t="s">
        <v>39</v>
      </c>
    </row>
    <row r="245693" spans="1:1" x14ac:dyDescent="0.2">
      <c r="A245693" s="30" t="s">
        <v>40</v>
      </c>
    </row>
    <row r="245694" spans="1:1" x14ac:dyDescent="0.2">
      <c r="A245694" s="30" t="s">
        <v>41</v>
      </c>
    </row>
    <row r="245695" spans="1:1" x14ac:dyDescent="0.2">
      <c r="A245695" s="30" t="s">
        <v>42</v>
      </c>
    </row>
    <row r="245696" spans="1:1" x14ac:dyDescent="0.2">
      <c r="A245696" s="30" t="s">
        <v>43</v>
      </c>
    </row>
    <row r="245697" spans="1:1" x14ac:dyDescent="0.2">
      <c r="A245697" s="30" t="s">
        <v>44</v>
      </c>
    </row>
    <row r="245698" spans="1:1" x14ac:dyDescent="0.2">
      <c r="A245698" s="30" t="s">
        <v>45</v>
      </c>
    </row>
    <row r="245699" spans="1:1" x14ac:dyDescent="0.2">
      <c r="A245699" s="78" t="s">
        <v>46</v>
      </c>
    </row>
    <row r="245700" spans="1:1" x14ac:dyDescent="0.2">
      <c r="A245700" s="30" t="s">
        <v>47</v>
      </c>
    </row>
    <row r="245701" spans="1:1" x14ac:dyDescent="0.2">
      <c r="A245701" s="30" t="s">
        <v>48</v>
      </c>
    </row>
    <row r="245702" spans="1:1" x14ac:dyDescent="0.2">
      <c r="A245702" s="30" t="s">
        <v>49</v>
      </c>
    </row>
    <row r="245703" spans="1:1" x14ac:dyDescent="0.2">
      <c r="A245703" s="78" t="s">
        <v>50</v>
      </c>
    </row>
    <row r="245704" spans="1:1" x14ac:dyDescent="0.2">
      <c r="A245704" s="30" t="s">
        <v>51</v>
      </c>
    </row>
    <row r="245705" spans="1:1" x14ac:dyDescent="0.2">
      <c r="A245705" s="30" t="s">
        <v>52</v>
      </c>
    </row>
    <row r="245706" spans="1:1" x14ac:dyDescent="0.2">
      <c r="A245706" s="30" t="s">
        <v>53</v>
      </c>
    </row>
    <row r="245707" spans="1:1" x14ac:dyDescent="0.2">
      <c r="A245707" s="30" t="s">
        <v>54</v>
      </c>
    </row>
    <row r="245708" spans="1:1" x14ac:dyDescent="0.2">
      <c r="A245708" s="30" t="s">
        <v>55</v>
      </c>
    </row>
    <row r="245709" spans="1:1" x14ac:dyDescent="0.2">
      <c r="A245709" s="30" t="s">
        <v>56</v>
      </c>
    </row>
    <row r="245710" spans="1:1" x14ac:dyDescent="0.2">
      <c r="A245710" s="78" t="s">
        <v>57</v>
      </c>
    </row>
    <row r="245711" spans="1:1" x14ac:dyDescent="0.2">
      <c r="A245711" s="30" t="s">
        <v>58</v>
      </c>
    </row>
    <row r="245712" spans="1:1" x14ac:dyDescent="0.2">
      <c r="A245712" s="61" t="s">
        <v>59</v>
      </c>
    </row>
    <row r="245713" spans="1:1" x14ac:dyDescent="0.2">
      <c r="A245713" s="30" t="s">
        <v>60</v>
      </c>
    </row>
    <row r="245714" spans="1:1" x14ac:dyDescent="0.2">
      <c r="A245714" s="30" t="s">
        <v>61</v>
      </c>
    </row>
    <row r="245715" spans="1:1" x14ac:dyDescent="0.2">
      <c r="A245715" s="30" t="s">
        <v>62</v>
      </c>
    </row>
    <row r="245716" spans="1:1" x14ac:dyDescent="0.2">
      <c r="A245716" s="63" t="s">
        <v>63</v>
      </c>
    </row>
    <row r="245717" spans="1:1" x14ac:dyDescent="0.2">
      <c r="A245717" s="63" t="s">
        <v>64</v>
      </c>
    </row>
    <row r="245718" spans="1:1" x14ac:dyDescent="0.2">
      <c r="A245718" s="63" t="s">
        <v>65</v>
      </c>
    </row>
    <row r="245719" spans="1:1" x14ac:dyDescent="0.2">
      <c r="A245719" s="63" t="s">
        <v>66</v>
      </c>
    </row>
    <row r="245720" spans="1:1" x14ac:dyDescent="0.2">
      <c r="A245720" s="64" t="s">
        <v>442</v>
      </c>
    </row>
    <row r="245721" spans="1:1" x14ac:dyDescent="0.2">
      <c r="A245721" s="64" t="s">
        <v>443</v>
      </c>
    </row>
    <row r="245722" spans="1:1" x14ac:dyDescent="0.2">
      <c r="A245722" s="64" t="s">
        <v>445</v>
      </c>
    </row>
    <row r="245723" spans="1:1" x14ac:dyDescent="0.2">
      <c r="A245723" s="78" t="s">
        <v>444</v>
      </c>
    </row>
    <row r="245724" spans="1:1" x14ac:dyDescent="0.2">
      <c r="A245724" s="63" t="s">
        <v>69</v>
      </c>
    </row>
    <row r="245725" spans="1:1" x14ac:dyDescent="0.2">
      <c r="A245725" s="63" t="s">
        <v>29</v>
      </c>
    </row>
    <row r="245726" spans="1:1" x14ac:dyDescent="0.2">
      <c r="A245726" s="63" t="s">
        <v>30</v>
      </c>
    </row>
    <row r="245727" spans="1:1" x14ac:dyDescent="0.2">
      <c r="A245727" s="63" t="s">
        <v>70</v>
      </c>
    </row>
    <row r="245728" spans="1:1" x14ac:dyDescent="0.2">
      <c r="A245728" s="63" t="s">
        <v>71</v>
      </c>
    </row>
    <row r="245729" spans="1:1" x14ac:dyDescent="0.2">
      <c r="A245729" s="63" t="s">
        <v>72</v>
      </c>
    </row>
    <row r="245730" spans="1:1" x14ac:dyDescent="0.2">
      <c r="A245730" s="63" t="s">
        <v>73</v>
      </c>
    </row>
    <row r="245731" spans="1:1" x14ac:dyDescent="0.2">
      <c r="A245731" s="64" t="s">
        <v>74</v>
      </c>
    </row>
    <row r="245732" spans="1:1" x14ac:dyDescent="0.2">
      <c r="A245732" s="30" t="s">
        <v>75</v>
      </c>
    </row>
    <row r="245733" spans="1:1" x14ac:dyDescent="0.2">
      <c r="A245733" s="30" t="s">
        <v>76</v>
      </c>
    </row>
    <row r="245734" spans="1:1" x14ac:dyDescent="0.2">
      <c r="A245734" s="30" t="s">
        <v>77</v>
      </c>
    </row>
    <row r="245735" spans="1:1" x14ac:dyDescent="0.2">
      <c r="A245735" s="30" t="s">
        <v>71</v>
      </c>
    </row>
    <row r="245736" spans="1:1" x14ac:dyDescent="0.2">
      <c r="A245736" s="30" t="s">
        <v>72</v>
      </c>
    </row>
    <row r="245737" spans="1:1" x14ac:dyDescent="0.2">
      <c r="A245737" s="30" t="s">
        <v>29</v>
      </c>
    </row>
    <row r="245738" spans="1:1" x14ac:dyDescent="0.2">
      <c r="A245738" s="30" t="s">
        <v>30</v>
      </c>
    </row>
    <row r="245739" spans="1:1" x14ac:dyDescent="0.2">
      <c r="A245739" s="30" t="s">
        <v>78</v>
      </c>
    </row>
    <row r="245740" spans="1:1" x14ac:dyDescent="0.2">
      <c r="A245740" s="30" t="s">
        <v>79</v>
      </c>
    </row>
    <row r="245741" spans="1:1" x14ac:dyDescent="0.2">
      <c r="A245741" s="78" t="s">
        <v>80</v>
      </c>
    </row>
    <row r="245742" spans="1:1" x14ac:dyDescent="0.2">
      <c r="A245742" s="30" t="s">
        <v>81</v>
      </c>
    </row>
    <row r="245743" spans="1:1" x14ac:dyDescent="0.2">
      <c r="A245743" s="30" t="s">
        <v>82</v>
      </c>
    </row>
    <row r="245744" spans="1:1" x14ac:dyDescent="0.2">
      <c r="A245744" s="78" t="s">
        <v>441</v>
      </c>
    </row>
    <row r="245745" spans="1:1" x14ac:dyDescent="0.2">
      <c r="A245745" s="30" t="s">
        <v>83</v>
      </c>
    </row>
    <row r="245746" spans="1:1" x14ac:dyDescent="0.2">
      <c r="A245746" s="30" t="s">
        <v>84</v>
      </c>
    </row>
    <row r="245747" spans="1:1" x14ac:dyDescent="0.2">
      <c r="A245747" s="30" t="s">
        <v>85</v>
      </c>
    </row>
    <row r="245748" spans="1:1" x14ac:dyDescent="0.2">
      <c r="A245748" s="30" t="s">
        <v>86</v>
      </c>
    </row>
    <row r="245749" spans="1:1" x14ac:dyDescent="0.2">
      <c r="A245749" s="78" t="s">
        <v>87</v>
      </c>
    </row>
    <row r="245750" spans="1:1" x14ac:dyDescent="0.2">
      <c r="A245750" s="30" t="s">
        <v>88</v>
      </c>
    </row>
    <row r="245751" spans="1:1" x14ac:dyDescent="0.2">
      <c r="A245751" s="30" t="s">
        <v>89</v>
      </c>
    </row>
    <row r="245752" spans="1:1" x14ac:dyDescent="0.2">
      <c r="A245752" s="43" t="s">
        <v>90</v>
      </c>
    </row>
    <row r="245753" spans="1:1" x14ac:dyDescent="0.2">
      <c r="A245753" s="30" t="s">
        <v>91</v>
      </c>
    </row>
    <row r="245754" spans="1:1" x14ac:dyDescent="0.2">
      <c r="A245754" s="30" t="s">
        <v>92</v>
      </c>
    </row>
    <row r="245755" spans="1:1" x14ac:dyDescent="0.2">
      <c r="A245755" s="30" t="s">
        <v>93</v>
      </c>
    </row>
    <row r="245756" spans="1:1" x14ac:dyDescent="0.2">
      <c r="A245756" s="30" t="s">
        <v>94</v>
      </c>
    </row>
    <row r="245757" spans="1:1" x14ac:dyDescent="0.2">
      <c r="A245757" s="59" t="s">
        <v>95</v>
      </c>
    </row>
    <row r="245758" spans="1:1" x14ac:dyDescent="0.2">
      <c r="A245758" s="59" t="s">
        <v>96</v>
      </c>
    </row>
    <row r="245759" spans="1:1" x14ac:dyDescent="0.2">
      <c r="A245759" s="59" t="s">
        <v>97</v>
      </c>
    </row>
    <row r="245760" spans="1:1" x14ac:dyDescent="0.2">
      <c r="A245760" s="59" t="s">
        <v>98</v>
      </c>
    </row>
    <row r="245761" spans="1:1" x14ac:dyDescent="0.2">
      <c r="A245761" s="59" t="s">
        <v>99</v>
      </c>
    </row>
    <row r="245762" spans="1:1" x14ac:dyDescent="0.2">
      <c r="A245762" s="78" t="s">
        <v>446</v>
      </c>
    </row>
    <row r="245763" spans="1:1" x14ac:dyDescent="0.2">
      <c r="A245763" s="59" t="s">
        <v>100</v>
      </c>
    </row>
    <row r="245764" spans="1:1" x14ac:dyDescent="0.2">
      <c r="A245764" s="59" t="s">
        <v>101</v>
      </c>
    </row>
    <row r="245765" spans="1:1" x14ac:dyDescent="0.2">
      <c r="A245765" s="59" t="s">
        <v>102</v>
      </c>
    </row>
    <row r="245766" spans="1:1" x14ac:dyDescent="0.2">
      <c r="A245766" s="59" t="s">
        <v>30</v>
      </c>
    </row>
    <row r="245767" spans="1:1" x14ac:dyDescent="0.2">
      <c r="A245767" s="59" t="s">
        <v>103</v>
      </c>
    </row>
    <row r="245768" spans="1:1" x14ac:dyDescent="0.2">
      <c r="A245768" s="59" t="s">
        <v>31</v>
      </c>
    </row>
    <row r="245769" spans="1:1" x14ac:dyDescent="0.2">
      <c r="A245769" s="59" t="s">
        <v>70</v>
      </c>
    </row>
    <row r="245770" spans="1:1" x14ac:dyDescent="0.2">
      <c r="A245770" s="59" t="s">
        <v>104</v>
      </c>
    </row>
    <row r="245771" spans="1:1" x14ac:dyDescent="0.2">
      <c r="A245771" s="59" t="s">
        <v>439</v>
      </c>
    </row>
    <row r="245772" spans="1:1" x14ac:dyDescent="0.2">
      <c r="A245772" s="30" t="s">
        <v>105</v>
      </c>
    </row>
    <row r="245773" spans="1:1" x14ac:dyDescent="0.2">
      <c r="A245773" s="30" t="s">
        <v>106</v>
      </c>
    </row>
    <row r="245774" spans="1:1" x14ac:dyDescent="0.2">
      <c r="A245774" s="30" t="s">
        <v>384</v>
      </c>
    </row>
    <row r="262056" spans="1:1" x14ac:dyDescent="0.2">
      <c r="A262056" s="30" t="s">
        <v>314</v>
      </c>
    </row>
    <row r="262057" spans="1:1" x14ac:dyDescent="0.2">
      <c r="A262057" s="30" t="s">
        <v>206</v>
      </c>
    </row>
    <row r="262058" spans="1:1" x14ac:dyDescent="0.2">
      <c r="A262058" s="44" t="s">
        <v>440</v>
      </c>
    </row>
    <row r="262059" spans="1:1" x14ac:dyDescent="0.2">
      <c r="A262059" s="62" t="s">
        <v>23</v>
      </c>
    </row>
    <row r="262060" spans="1:1" x14ac:dyDescent="0.2">
      <c r="A262060" s="30" t="s">
        <v>24</v>
      </c>
    </row>
    <row r="262061" spans="1:1" x14ac:dyDescent="0.2">
      <c r="A262061" s="30" t="s">
        <v>25</v>
      </c>
    </row>
    <row r="262062" spans="1:1" x14ac:dyDescent="0.2">
      <c r="A262062" s="30" t="s">
        <v>26</v>
      </c>
    </row>
    <row r="262063" spans="1:1" x14ac:dyDescent="0.2">
      <c r="A262063" s="30" t="s">
        <v>27</v>
      </c>
    </row>
    <row r="262064" spans="1:1" x14ac:dyDescent="0.2">
      <c r="A262064" s="78" t="s">
        <v>28</v>
      </c>
    </row>
    <row r="262065" spans="1:1" x14ac:dyDescent="0.2">
      <c r="A262065" s="30" t="s">
        <v>29</v>
      </c>
    </row>
    <row r="262066" spans="1:1" x14ac:dyDescent="0.2">
      <c r="A262066" s="30" t="s">
        <v>30</v>
      </c>
    </row>
    <row r="262067" spans="1:1" x14ac:dyDescent="0.2">
      <c r="A262067" s="30" t="s">
        <v>31</v>
      </c>
    </row>
    <row r="262068" spans="1:1" x14ac:dyDescent="0.2">
      <c r="A262068" s="30" t="s">
        <v>32</v>
      </c>
    </row>
    <row r="262069" spans="1:1" x14ac:dyDescent="0.2">
      <c r="A262069" s="30" t="s">
        <v>33</v>
      </c>
    </row>
    <row r="262070" spans="1:1" x14ac:dyDescent="0.2">
      <c r="A262070" s="30" t="s">
        <v>34</v>
      </c>
    </row>
    <row r="262071" spans="1:1" x14ac:dyDescent="0.2">
      <c r="A262071" s="30" t="s">
        <v>35</v>
      </c>
    </row>
    <row r="262072" spans="1:1" x14ac:dyDescent="0.2">
      <c r="A262072" s="30" t="s">
        <v>36</v>
      </c>
    </row>
    <row r="262073" spans="1:1" x14ac:dyDescent="0.2">
      <c r="A262073" s="30" t="s">
        <v>37</v>
      </c>
    </row>
    <row r="262074" spans="1:1" x14ac:dyDescent="0.2">
      <c r="A262074" s="30" t="s">
        <v>33</v>
      </c>
    </row>
    <row r="262075" spans="1:1" x14ac:dyDescent="0.2">
      <c r="A262075" s="30" t="s">
        <v>38</v>
      </c>
    </row>
    <row r="262076" spans="1:1" x14ac:dyDescent="0.2">
      <c r="A262076" s="78" t="s">
        <v>39</v>
      </c>
    </row>
    <row r="262077" spans="1:1" x14ac:dyDescent="0.2">
      <c r="A262077" s="30" t="s">
        <v>40</v>
      </c>
    </row>
    <row r="262078" spans="1:1" x14ac:dyDescent="0.2">
      <c r="A262078" s="30" t="s">
        <v>41</v>
      </c>
    </row>
    <row r="262079" spans="1:1" x14ac:dyDescent="0.2">
      <c r="A262079" s="30" t="s">
        <v>42</v>
      </c>
    </row>
    <row r="262080" spans="1:1" x14ac:dyDescent="0.2">
      <c r="A262080" s="30" t="s">
        <v>43</v>
      </c>
    </row>
    <row r="262081" spans="1:1" x14ac:dyDescent="0.2">
      <c r="A262081" s="30" t="s">
        <v>44</v>
      </c>
    </row>
    <row r="262082" spans="1:1" x14ac:dyDescent="0.2">
      <c r="A262082" s="30" t="s">
        <v>45</v>
      </c>
    </row>
    <row r="262083" spans="1:1" x14ac:dyDescent="0.2">
      <c r="A262083" s="78" t="s">
        <v>46</v>
      </c>
    </row>
    <row r="262084" spans="1:1" x14ac:dyDescent="0.2">
      <c r="A262084" s="30" t="s">
        <v>47</v>
      </c>
    </row>
    <row r="262085" spans="1:1" x14ac:dyDescent="0.2">
      <c r="A262085" s="30" t="s">
        <v>48</v>
      </c>
    </row>
    <row r="262086" spans="1:1" x14ac:dyDescent="0.2">
      <c r="A262086" s="30" t="s">
        <v>49</v>
      </c>
    </row>
    <row r="262087" spans="1:1" x14ac:dyDescent="0.2">
      <c r="A262087" s="78" t="s">
        <v>50</v>
      </c>
    </row>
    <row r="262088" spans="1:1" x14ac:dyDescent="0.2">
      <c r="A262088" s="30" t="s">
        <v>51</v>
      </c>
    </row>
    <row r="262089" spans="1:1" x14ac:dyDescent="0.2">
      <c r="A262089" s="30" t="s">
        <v>52</v>
      </c>
    </row>
    <row r="262090" spans="1:1" x14ac:dyDescent="0.2">
      <c r="A262090" s="30" t="s">
        <v>53</v>
      </c>
    </row>
    <row r="262091" spans="1:1" x14ac:dyDescent="0.2">
      <c r="A262091" s="30" t="s">
        <v>54</v>
      </c>
    </row>
    <row r="262092" spans="1:1" x14ac:dyDescent="0.2">
      <c r="A262092" s="30" t="s">
        <v>55</v>
      </c>
    </row>
    <row r="262093" spans="1:1" x14ac:dyDescent="0.2">
      <c r="A262093" s="30" t="s">
        <v>56</v>
      </c>
    </row>
    <row r="262094" spans="1:1" x14ac:dyDescent="0.2">
      <c r="A262094" s="78" t="s">
        <v>57</v>
      </c>
    </row>
    <row r="262095" spans="1:1" x14ac:dyDescent="0.2">
      <c r="A262095" s="30" t="s">
        <v>58</v>
      </c>
    </row>
    <row r="262096" spans="1:1" x14ac:dyDescent="0.2">
      <c r="A262096" s="61" t="s">
        <v>59</v>
      </c>
    </row>
    <row r="262097" spans="1:1" x14ac:dyDescent="0.2">
      <c r="A262097" s="30" t="s">
        <v>60</v>
      </c>
    </row>
    <row r="262098" spans="1:1" x14ac:dyDescent="0.2">
      <c r="A262098" s="30" t="s">
        <v>61</v>
      </c>
    </row>
    <row r="262099" spans="1:1" x14ac:dyDescent="0.2">
      <c r="A262099" s="30" t="s">
        <v>62</v>
      </c>
    </row>
    <row r="262100" spans="1:1" x14ac:dyDescent="0.2">
      <c r="A262100" s="63" t="s">
        <v>63</v>
      </c>
    </row>
    <row r="262101" spans="1:1" x14ac:dyDescent="0.2">
      <c r="A262101" s="63" t="s">
        <v>64</v>
      </c>
    </row>
    <row r="262102" spans="1:1" x14ac:dyDescent="0.2">
      <c r="A262102" s="63" t="s">
        <v>65</v>
      </c>
    </row>
    <row r="262103" spans="1:1" x14ac:dyDescent="0.2">
      <c r="A262103" s="63" t="s">
        <v>66</v>
      </c>
    </row>
    <row r="262104" spans="1:1" x14ac:dyDescent="0.2">
      <c r="A262104" s="64" t="s">
        <v>442</v>
      </c>
    </row>
    <row r="262105" spans="1:1" x14ac:dyDescent="0.2">
      <c r="A262105" s="64" t="s">
        <v>443</v>
      </c>
    </row>
    <row r="262106" spans="1:1" x14ac:dyDescent="0.2">
      <c r="A262106" s="64" t="s">
        <v>445</v>
      </c>
    </row>
    <row r="262107" spans="1:1" x14ac:dyDescent="0.2">
      <c r="A262107" s="78" t="s">
        <v>444</v>
      </c>
    </row>
    <row r="262108" spans="1:1" x14ac:dyDescent="0.2">
      <c r="A262108" s="63" t="s">
        <v>69</v>
      </c>
    </row>
    <row r="262109" spans="1:1" x14ac:dyDescent="0.2">
      <c r="A262109" s="63" t="s">
        <v>29</v>
      </c>
    </row>
    <row r="262110" spans="1:1" x14ac:dyDescent="0.2">
      <c r="A262110" s="63" t="s">
        <v>30</v>
      </c>
    </row>
    <row r="262111" spans="1:1" x14ac:dyDescent="0.2">
      <c r="A262111" s="63" t="s">
        <v>70</v>
      </c>
    </row>
    <row r="262112" spans="1:1" x14ac:dyDescent="0.2">
      <c r="A262112" s="63" t="s">
        <v>71</v>
      </c>
    </row>
    <row r="262113" spans="1:1" x14ac:dyDescent="0.2">
      <c r="A262113" s="63" t="s">
        <v>72</v>
      </c>
    </row>
    <row r="262114" spans="1:1" x14ac:dyDescent="0.2">
      <c r="A262114" s="63" t="s">
        <v>73</v>
      </c>
    </row>
    <row r="262115" spans="1:1" x14ac:dyDescent="0.2">
      <c r="A262115" s="64" t="s">
        <v>74</v>
      </c>
    </row>
    <row r="262116" spans="1:1" x14ac:dyDescent="0.2">
      <c r="A262116" s="30" t="s">
        <v>75</v>
      </c>
    </row>
    <row r="262117" spans="1:1" x14ac:dyDescent="0.2">
      <c r="A262117" s="30" t="s">
        <v>76</v>
      </c>
    </row>
    <row r="262118" spans="1:1" x14ac:dyDescent="0.2">
      <c r="A262118" s="30" t="s">
        <v>77</v>
      </c>
    </row>
    <row r="262119" spans="1:1" x14ac:dyDescent="0.2">
      <c r="A262119" s="30" t="s">
        <v>71</v>
      </c>
    </row>
    <row r="262120" spans="1:1" x14ac:dyDescent="0.2">
      <c r="A262120" s="30" t="s">
        <v>72</v>
      </c>
    </row>
    <row r="262121" spans="1:1" x14ac:dyDescent="0.2">
      <c r="A262121" s="30" t="s">
        <v>29</v>
      </c>
    </row>
    <row r="262122" spans="1:1" x14ac:dyDescent="0.2">
      <c r="A262122" s="30" t="s">
        <v>30</v>
      </c>
    </row>
    <row r="262123" spans="1:1" x14ac:dyDescent="0.2">
      <c r="A262123" s="30" t="s">
        <v>78</v>
      </c>
    </row>
    <row r="262124" spans="1:1" x14ac:dyDescent="0.2">
      <c r="A262124" s="30" t="s">
        <v>79</v>
      </c>
    </row>
    <row r="262125" spans="1:1" x14ac:dyDescent="0.2">
      <c r="A262125" s="78" t="s">
        <v>80</v>
      </c>
    </row>
    <row r="262126" spans="1:1" x14ac:dyDescent="0.2">
      <c r="A262126" s="30" t="s">
        <v>81</v>
      </c>
    </row>
    <row r="262127" spans="1:1" x14ac:dyDescent="0.2">
      <c r="A262127" s="30" t="s">
        <v>82</v>
      </c>
    </row>
    <row r="262128" spans="1:1" x14ac:dyDescent="0.2">
      <c r="A262128" s="78" t="s">
        <v>441</v>
      </c>
    </row>
    <row r="262129" spans="1:1" x14ac:dyDescent="0.2">
      <c r="A262129" s="30" t="s">
        <v>83</v>
      </c>
    </row>
    <row r="262130" spans="1:1" x14ac:dyDescent="0.2">
      <c r="A262130" s="30" t="s">
        <v>84</v>
      </c>
    </row>
    <row r="262131" spans="1:1" x14ac:dyDescent="0.2">
      <c r="A262131" s="30" t="s">
        <v>85</v>
      </c>
    </row>
    <row r="262132" spans="1:1" x14ac:dyDescent="0.2">
      <c r="A262132" s="30" t="s">
        <v>86</v>
      </c>
    </row>
    <row r="262133" spans="1:1" x14ac:dyDescent="0.2">
      <c r="A262133" s="78" t="s">
        <v>87</v>
      </c>
    </row>
    <row r="262134" spans="1:1" x14ac:dyDescent="0.2">
      <c r="A262134" s="30" t="s">
        <v>88</v>
      </c>
    </row>
    <row r="262135" spans="1:1" x14ac:dyDescent="0.2">
      <c r="A262135" s="30" t="s">
        <v>89</v>
      </c>
    </row>
    <row r="262136" spans="1:1" x14ac:dyDescent="0.2">
      <c r="A262136" s="43" t="s">
        <v>90</v>
      </c>
    </row>
    <row r="262137" spans="1:1" x14ac:dyDescent="0.2">
      <c r="A262137" s="30" t="s">
        <v>91</v>
      </c>
    </row>
    <row r="262138" spans="1:1" x14ac:dyDescent="0.2">
      <c r="A262138" s="30" t="s">
        <v>92</v>
      </c>
    </row>
    <row r="262139" spans="1:1" x14ac:dyDescent="0.2">
      <c r="A262139" s="30" t="s">
        <v>93</v>
      </c>
    </row>
    <row r="262140" spans="1:1" x14ac:dyDescent="0.2">
      <c r="A262140" s="30" t="s">
        <v>94</v>
      </c>
    </row>
    <row r="262141" spans="1:1" x14ac:dyDescent="0.2">
      <c r="A262141" s="59" t="s">
        <v>95</v>
      </c>
    </row>
    <row r="262142" spans="1:1" x14ac:dyDescent="0.2">
      <c r="A262142" s="59" t="s">
        <v>96</v>
      </c>
    </row>
    <row r="262143" spans="1:1" x14ac:dyDescent="0.2">
      <c r="A262143" s="59" t="s">
        <v>97</v>
      </c>
    </row>
    <row r="262144" spans="1:1" x14ac:dyDescent="0.2">
      <c r="A262144" s="59" t="s">
        <v>98</v>
      </c>
    </row>
    <row r="262145" spans="1:1" x14ac:dyDescent="0.2">
      <c r="A262145" s="59" t="s">
        <v>99</v>
      </c>
    </row>
    <row r="262146" spans="1:1" x14ac:dyDescent="0.2">
      <c r="A262146" s="78" t="s">
        <v>446</v>
      </c>
    </row>
    <row r="262147" spans="1:1" x14ac:dyDescent="0.2">
      <c r="A262147" s="59" t="s">
        <v>100</v>
      </c>
    </row>
    <row r="262148" spans="1:1" x14ac:dyDescent="0.2">
      <c r="A262148" s="59" t="s">
        <v>101</v>
      </c>
    </row>
    <row r="262149" spans="1:1" x14ac:dyDescent="0.2">
      <c r="A262149" s="59" t="s">
        <v>102</v>
      </c>
    </row>
    <row r="262150" spans="1:1" x14ac:dyDescent="0.2">
      <c r="A262150" s="59" t="s">
        <v>30</v>
      </c>
    </row>
    <row r="262151" spans="1:1" x14ac:dyDescent="0.2">
      <c r="A262151" s="59" t="s">
        <v>103</v>
      </c>
    </row>
    <row r="262152" spans="1:1" x14ac:dyDescent="0.2">
      <c r="A262152" s="59" t="s">
        <v>31</v>
      </c>
    </row>
    <row r="262153" spans="1:1" x14ac:dyDescent="0.2">
      <c r="A262153" s="59" t="s">
        <v>70</v>
      </c>
    </row>
    <row r="262154" spans="1:1" x14ac:dyDescent="0.2">
      <c r="A262154" s="59" t="s">
        <v>104</v>
      </c>
    </row>
    <row r="262155" spans="1:1" x14ac:dyDescent="0.2">
      <c r="A262155" s="59" t="s">
        <v>439</v>
      </c>
    </row>
    <row r="262156" spans="1:1" x14ac:dyDescent="0.2">
      <c r="A262156" s="30" t="s">
        <v>105</v>
      </c>
    </row>
    <row r="262157" spans="1:1" x14ac:dyDescent="0.2">
      <c r="A262157" s="30" t="s">
        <v>106</v>
      </c>
    </row>
    <row r="262158" spans="1:1" x14ac:dyDescent="0.2">
      <c r="A262158" s="30" t="s">
        <v>384</v>
      </c>
    </row>
    <row r="278440" spans="1:1" x14ac:dyDescent="0.2">
      <c r="A278440" s="30" t="s">
        <v>314</v>
      </c>
    </row>
    <row r="278441" spans="1:1" x14ac:dyDescent="0.2">
      <c r="A278441" s="30" t="s">
        <v>206</v>
      </c>
    </row>
    <row r="278442" spans="1:1" x14ac:dyDescent="0.2">
      <c r="A278442" s="44" t="s">
        <v>440</v>
      </c>
    </row>
    <row r="278443" spans="1:1" x14ac:dyDescent="0.2">
      <c r="A278443" s="62" t="s">
        <v>23</v>
      </c>
    </row>
    <row r="278444" spans="1:1" x14ac:dyDescent="0.2">
      <c r="A278444" s="30" t="s">
        <v>24</v>
      </c>
    </row>
    <row r="278445" spans="1:1" x14ac:dyDescent="0.2">
      <c r="A278445" s="30" t="s">
        <v>25</v>
      </c>
    </row>
    <row r="278446" spans="1:1" x14ac:dyDescent="0.2">
      <c r="A278446" s="30" t="s">
        <v>26</v>
      </c>
    </row>
    <row r="278447" spans="1:1" x14ac:dyDescent="0.2">
      <c r="A278447" s="30" t="s">
        <v>27</v>
      </c>
    </row>
    <row r="278448" spans="1:1" x14ac:dyDescent="0.2">
      <c r="A278448" s="78" t="s">
        <v>28</v>
      </c>
    </row>
    <row r="278449" spans="1:1" x14ac:dyDescent="0.2">
      <c r="A278449" s="30" t="s">
        <v>29</v>
      </c>
    </row>
    <row r="278450" spans="1:1" x14ac:dyDescent="0.2">
      <c r="A278450" s="30" t="s">
        <v>30</v>
      </c>
    </row>
    <row r="278451" spans="1:1" x14ac:dyDescent="0.2">
      <c r="A278451" s="30" t="s">
        <v>31</v>
      </c>
    </row>
    <row r="278452" spans="1:1" x14ac:dyDescent="0.2">
      <c r="A278452" s="30" t="s">
        <v>32</v>
      </c>
    </row>
    <row r="278453" spans="1:1" x14ac:dyDescent="0.2">
      <c r="A278453" s="30" t="s">
        <v>33</v>
      </c>
    </row>
    <row r="278454" spans="1:1" x14ac:dyDescent="0.2">
      <c r="A278454" s="30" t="s">
        <v>34</v>
      </c>
    </row>
    <row r="278455" spans="1:1" x14ac:dyDescent="0.2">
      <c r="A278455" s="30" t="s">
        <v>35</v>
      </c>
    </row>
    <row r="278456" spans="1:1" x14ac:dyDescent="0.2">
      <c r="A278456" s="30" t="s">
        <v>36</v>
      </c>
    </row>
    <row r="278457" spans="1:1" x14ac:dyDescent="0.2">
      <c r="A278457" s="30" t="s">
        <v>37</v>
      </c>
    </row>
    <row r="278458" spans="1:1" x14ac:dyDescent="0.2">
      <c r="A278458" s="30" t="s">
        <v>33</v>
      </c>
    </row>
    <row r="278459" spans="1:1" x14ac:dyDescent="0.2">
      <c r="A278459" s="30" t="s">
        <v>38</v>
      </c>
    </row>
    <row r="278460" spans="1:1" x14ac:dyDescent="0.2">
      <c r="A278460" s="78" t="s">
        <v>39</v>
      </c>
    </row>
    <row r="278461" spans="1:1" x14ac:dyDescent="0.2">
      <c r="A278461" s="30" t="s">
        <v>40</v>
      </c>
    </row>
    <row r="278462" spans="1:1" x14ac:dyDescent="0.2">
      <c r="A278462" s="30" t="s">
        <v>41</v>
      </c>
    </row>
    <row r="278463" spans="1:1" x14ac:dyDescent="0.2">
      <c r="A278463" s="30" t="s">
        <v>42</v>
      </c>
    </row>
    <row r="278464" spans="1:1" x14ac:dyDescent="0.2">
      <c r="A278464" s="30" t="s">
        <v>43</v>
      </c>
    </row>
    <row r="278465" spans="1:1" x14ac:dyDescent="0.2">
      <c r="A278465" s="30" t="s">
        <v>44</v>
      </c>
    </row>
    <row r="278466" spans="1:1" x14ac:dyDescent="0.2">
      <c r="A278466" s="30" t="s">
        <v>45</v>
      </c>
    </row>
    <row r="278467" spans="1:1" x14ac:dyDescent="0.2">
      <c r="A278467" s="78" t="s">
        <v>46</v>
      </c>
    </row>
    <row r="278468" spans="1:1" x14ac:dyDescent="0.2">
      <c r="A278468" s="30" t="s">
        <v>47</v>
      </c>
    </row>
    <row r="278469" spans="1:1" x14ac:dyDescent="0.2">
      <c r="A278469" s="30" t="s">
        <v>48</v>
      </c>
    </row>
    <row r="278470" spans="1:1" x14ac:dyDescent="0.2">
      <c r="A278470" s="30" t="s">
        <v>49</v>
      </c>
    </row>
    <row r="278471" spans="1:1" x14ac:dyDescent="0.2">
      <c r="A278471" s="78" t="s">
        <v>50</v>
      </c>
    </row>
    <row r="278472" spans="1:1" x14ac:dyDescent="0.2">
      <c r="A278472" s="30" t="s">
        <v>51</v>
      </c>
    </row>
    <row r="278473" spans="1:1" x14ac:dyDescent="0.2">
      <c r="A278473" s="30" t="s">
        <v>52</v>
      </c>
    </row>
    <row r="278474" spans="1:1" x14ac:dyDescent="0.2">
      <c r="A278474" s="30" t="s">
        <v>53</v>
      </c>
    </row>
    <row r="278475" spans="1:1" x14ac:dyDescent="0.2">
      <c r="A278475" s="30" t="s">
        <v>54</v>
      </c>
    </row>
    <row r="278476" spans="1:1" x14ac:dyDescent="0.2">
      <c r="A278476" s="30" t="s">
        <v>55</v>
      </c>
    </row>
    <row r="278477" spans="1:1" x14ac:dyDescent="0.2">
      <c r="A278477" s="30" t="s">
        <v>56</v>
      </c>
    </row>
    <row r="278478" spans="1:1" x14ac:dyDescent="0.2">
      <c r="A278478" s="78" t="s">
        <v>57</v>
      </c>
    </row>
    <row r="278479" spans="1:1" x14ac:dyDescent="0.2">
      <c r="A278479" s="30" t="s">
        <v>58</v>
      </c>
    </row>
    <row r="278480" spans="1:1" x14ac:dyDescent="0.2">
      <c r="A278480" s="61" t="s">
        <v>59</v>
      </c>
    </row>
    <row r="278481" spans="1:1" x14ac:dyDescent="0.2">
      <c r="A278481" s="30" t="s">
        <v>60</v>
      </c>
    </row>
    <row r="278482" spans="1:1" x14ac:dyDescent="0.2">
      <c r="A278482" s="30" t="s">
        <v>61</v>
      </c>
    </row>
    <row r="278483" spans="1:1" x14ac:dyDescent="0.2">
      <c r="A278483" s="30" t="s">
        <v>62</v>
      </c>
    </row>
    <row r="278484" spans="1:1" x14ac:dyDescent="0.2">
      <c r="A278484" s="63" t="s">
        <v>63</v>
      </c>
    </row>
    <row r="278485" spans="1:1" x14ac:dyDescent="0.2">
      <c r="A278485" s="63" t="s">
        <v>64</v>
      </c>
    </row>
    <row r="278486" spans="1:1" x14ac:dyDescent="0.2">
      <c r="A278486" s="63" t="s">
        <v>65</v>
      </c>
    </row>
    <row r="278487" spans="1:1" x14ac:dyDescent="0.2">
      <c r="A278487" s="63" t="s">
        <v>66</v>
      </c>
    </row>
    <row r="278488" spans="1:1" x14ac:dyDescent="0.2">
      <c r="A278488" s="64" t="s">
        <v>442</v>
      </c>
    </row>
    <row r="278489" spans="1:1" x14ac:dyDescent="0.2">
      <c r="A278489" s="64" t="s">
        <v>443</v>
      </c>
    </row>
    <row r="278490" spans="1:1" x14ac:dyDescent="0.2">
      <c r="A278490" s="64" t="s">
        <v>445</v>
      </c>
    </row>
    <row r="278491" spans="1:1" x14ac:dyDescent="0.2">
      <c r="A278491" s="78" t="s">
        <v>444</v>
      </c>
    </row>
    <row r="278492" spans="1:1" x14ac:dyDescent="0.2">
      <c r="A278492" s="63" t="s">
        <v>69</v>
      </c>
    </row>
    <row r="278493" spans="1:1" x14ac:dyDescent="0.2">
      <c r="A278493" s="63" t="s">
        <v>29</v>
      </c>
    </row>
    <row r="278494" spans="1:1" x14ac:dyDescent="0.2">
      <c r="A278494" s="63" t="s">
        <v>30</v>
      </c>
    </row>
    <row r="278495" spans="1:1" x14ac:dyDescent="0.2">
      <c r="A278495" s="63" t="s">
        <v>70</v>
      </c>
    </row>
    <row r="278496" spans="1:1" x14ac:dyDescent="0.2">
      <c r="A278496" s="63" t="s">
        <v>71</v>
      </c>
    </row>
    <row r="278497" spans="1:1" x14ac:dyDescent="0.2">
      <c r="A278497" s="63" t="s">
        <v>72</v>
      </c>
    </row>
    <row r="278498" spans="1:1" x14ac:dyDescent="0.2">
      <c r="A278498" s="63" t="s">
        <v>73</v>
      </c>
    </row>
    <row r="278499" spans="1:1" x14ac:dyDescent="0.2">
      <c r="A278499" s="64" t="s">
        <v>74</v>
      </c>
    </row>
    <row r="278500" spans="1:1" x14ac:dyDescent="0.2">
      <c r="A278500" s="30" t="s">
        <v>75</v>
      </c>
    </row>
    <row r="278501" spans="1:1" x14ac:dyDescent="0.2">
      <c r="A278501" s="30" t="s">
        <v>76</v>
      </c>
    </row>
    <row r="278502" spans="1:1" x14ac:dyDescent="0.2">
      <c r="A278502" s="30" t="s">
        <v>77</v>
      </c>
    </row>
    <row r="278503" spans="1:1" x14ac:dyDescent="0.2">
      <c r="A278503" s="30" t="s">
        <v>71</v>
      </c>
    </row>
    <row r="278504" spans="1:1" x14ac:dyDescent="0.2">
      <c r="A278504" s="30" t="s">
        <v>72</v>
      </c>
    </row>
    <row r="278505" spans="1:1" x14ac:dyDescent="0.2">
      <c r="A278505" s="30" t="s">
        <v>29</v>
      </c>
    </row>
    <row r="278506" spans="1:1" x14ac:dyDescent="0.2">
      <c r="A278506" s="30" t="s">
        <v>30</v>
      </c>
    </row>
    <row r="278507" spans="1:1" x14ac:dyDescent="0.2">
      <c r="A278507" s="30" t="s">
        <v>78</v>
      </c>
    </row>
    <row r="278508" spans="1:1" x14ac:dyDescent="0.2">
      <c r="A278508" s="30" t="s">
        <v>79</v>
      </c>
    </row>
    <row r="278509" spans="1:1" x14ac:dyDescent="0.2">
      <c r="A278509" s="78" t="s">
        <v>80</v>
      </c>
    </row>
    <row r="278510" spans="1:1" x14ac:dyDescent="0.2">
      <c r="A278510" s="30" t="s">
        <v>81</v>
      </c>
    </row>
    <row r="278511" spans="1:1" x14ac:dyDescent="0.2">
      <c r="A278511" s="30" t="s">
        <v>82</v>
      </c>
    </row>
    <row r="278512" spans="1:1" x14ac:dyDescent="0.2">
      <c r="A278512" s="78" t="s">
        <v>441</v>
      </c>
    </row>
    <row r="278513" spans="1:1" x14ac:dyDescent="0.2">
      <c r="A278513" s="30" t="s">
        <v>83</v>
      </c>
    </row>
    <row r="278514" spans="1:1" x14ac:dyDescent="0.2">
      <c r="A278514" s="30" t="s">
        <v>84</v>
      </c>
    </row>
    <row r="278515" spans="1:1" x14ac:dyDescent="0.2">
      <c r="A278515" s="30" t="s">
        <v>85</v>
      </c>
    </row>
    <row r="278516" spans="1:1" x14ac:dyDescent="0.2">
      <c r="A278516" s="30" t="s">
        <v>86</v>
      </c>
    </row>
    <row r="278517" spans="1:1" x14ac:dyDescent="0.2">
      <c r="A278517" s="78" t="s">
        <v>87</v>
      </c>
    </row>
    <row r="278518" spans="1:1" x14ac:dyDescent="0.2">
      <c r="A278518" s="30" t="s">
        <v>88</v>
      </c>
    </row>
    <row r="278519" spans="1:1" x14ac:dyDescent="0.2">
      <c r="A278519" s="30" t="s">
        <v>89</v>
      </c>
    </row>
    <row r="278520" spans="1:1" x14ac:dyDescent="0.2">
      <c r="A278520" s="43" t="s">
        <v>90</v>
      </c>
    </row>
    <row r="278521" spans="1:1" x14ac:dyDescent="0.2">
      <c r="A278521" s="30" t="s">
        <v>91</v>
      </c>
    </row>
    <row r="278522" spans="1:1" x14ac:dyDescent="0.2">
      <c r="A278522" s="30" t="s">
        <v>92</v>
      </c>
    </row>
    <row r="278523" spans="1:1" x14ac:dyDescent="0.2">
      <c r="A278523" s="30" t="s">
        <v>93</v>
      </c>
    </row>
    <row r="278524" spans="1:1" x14ac:dyDescent="0.2">
      <c r="A278524" s="30" t="s">
        <v>94</v>
      </c>
    </row>
    <row r="278525" spans="1:1" x14ac:dyDescent="0.2">
      <c r="A278525" s="59" t="s">
        <v>95</v>
      </c>
    </row>
    <row r="278526" spans="1:1" x14ac:dyDescent="0.2">
      <c r="A278526" s="59" t="s">
        <v>96</v>
      </c>
    </row>
    <row r="278527" spans="1:1" x14ac:dyDescent="0.2">
      <c r="A278527" s="59" t="s">
        <v>97</v>
      </c>
    </row>
    <row r="278528" spans="1:1" x14ac:dyDescent="0.2">
      <c r="A278528" s="59" t="s">
        <v>98</v>
      </c>
    </row>
    <row r="278529" spans="1:1" x14ac:dyDescent="0.2">
      <c r="A278529" s="59" t="s">
        <v>99</v>
      </c>
    </row>
    <row r="278530" spans="1:1" x14ac:dyDescent="0.2">
      <c r="A278530" s="78" t="s">
        <v>446</v>
      </c>
    </row>
    <row r="278531" spans="1:1" x14ac:dyDescent="0.2">
      <c r="A278531" s="59" t="s">
        <v>100</v>
      </c>
    </row>
    <row r="278532" spans="1:1" x14ac:dyDescent="0.2">
      <c r="A278532" s="59" t="s">
        <v>101</v>
      </c>
    </row>
    <row r="278533" spans="1:1" x14ac:dyDescent="0.2">
      <c r="A278533" s="59" t="s">
        <v>102</v>
      </c>
    </row>
    <row r="278534" spans="1:1" x14ac:dyDescent="0.2">
      <c r="A278534" s="59" t="s">
        <v>30</v>
      </c>
    </row>
    <row r="278535" spans="1:1" x14ac:dyDescent="0.2">
      <c r="A278535" s="59" t="s">
        <v>103</v>
      </c>
    </row>
    <row r="278536" spans="1:1" x14ac:dyDescent="0.2">
      <c r="A278536" s="59" t="s">
        <v>31</v>
      </c>
    </row>
    <row r="278537" spans="1:1" x14ac:dyDescent="0.2">
      <c r="A278537" s="59" t="s">
        <v>70</v>
      </c>
    </row>
    <row r="278538" spans="1:1" x14ac:dyDescent="0.2">
      <c r="A278538" s="59" t="s">
        <v>104</v>
      </c>
    </row>
    <row r="278539" spans="1:1" x14ac:dyDescent="0.2">
      <c r="A278539" s="59" t="s">
        <v>439</v>
      </c>
    </row>
    <row r="278540" spans="1:1" x14ac:dyDescent="0.2">
      <c r="A278540" s="30" t="s">
        <v>105</v>
      </c>
    </row>
    <row r="278541" spans="1:1" x14ac:dyDescent="0.2">
      <c r="A278541" s="30" t="s">
        <v>106</v>
      </c>
    </row>
    <row r="278542" spans="1:1" x14ac:dyDescent="0.2">
      <c r="A278542" s="30" t="s">
        <v>384</v>
      </c>
    </row>
    <row r="294824" spans="1:1" x14ac:dyDescent="0.2">
      <c r="A294824" s="30" t="s">
        <v>314</v>
      </c>
    </row>
    <row r="294825" spans="1:1" x14ac:dyDescent="0.2">
      <c r="A294825" s="30" t="s">
        <v>206</v>
      </c>
    </row>
    <row r="294826" spans="1:1" x14ac:dyDescent="0.2">
      <c r="A294826" s="44" t="s">
        <v>440</v>
      </c>
    </row>
    <row r="294827" spans="1:1" x14ac:dyDescent="0.2">
      <c r="A294827" s="62" t="s">
        <v>23</v>
      </c>
    </row>
    <row r="294828" spans="1:1" x14ac:dyDescent="0.2">
      <c r="A294828" s="30" t="s">
        <v>24</v>
      </c>
    </row>
    <row r="294829" spans="1:1" x14ac:dyDescent="0.2">
      <c r="A294829" s="30" t="s">
        <v>25</v>
      </c>
    </row>
    <row r="294830" spans="1:1" x14ac:dyDescent="0.2">
      <c r="A294830" s="30" t="s">
        <v>26</v>
      </c>
    </row>
    <row r="294831" spans="1:1" x14ac:dyDescent="0.2">
      <c r="A294831" s="30" t="s">
        <v>27</v>
      </c>
    </row>
    <row r="294832" spans="1:1" x14ac:dyDescent="0.2">
      <c r="A294832" s="78" t="s">
        <v>28</v>
      </c>
    </row>
    <row r="294833" spans="1:1" x14ac:dyDescent="0.2">
      <c r="A294833" s="30" t="s">
        <v>29</v>
      </c>
    </row>
    <row r="294834" spans="1:1" x14ac:dyDescent="0.2">
      <c r="A294834" s="30" t="s">
        <v>30</v>
      </c>
    </row>
    <row r="294835" spans="1:1" x14ac:dyDescent="0.2">
      <c r="A294835" s="30" t="s">
        <v>31</v>
      </c>
    </row>
    <row r="294836" spans="1:1" x14ac:dyDescent="0.2">
      <c r="A294836" s="30" t="s">
        <v>32</v>
      </c>
    </row>
    <row r="294837" spans="1:1" x14ac:dyDescent="0.2">
      <c r="A294837" s="30" t="s">
        <v>33</v>
      </c>
    </row>
    <row r="294838" spans="1:1" x14ac:dyDescent="0.2">
      <c r="A294838" s="30" t="s">
        <v>34</v>
      </c>
    </row>
    <row r="294839" spans="1:1" x14ac:dyDescent="0.2">
      <c r="A294839" s="30" t="s">
        <v>35</v>
      </c>
    </row>
    <row r="294840" spans="1:1" x14ac:dyDescent="0.2">
      <c r="A294840" s="30" t="s">
        <v>36</v>
      </c>
    </row>
    <row r="294841" spans="1:1" x14ac:dyDescent="0.2">
      <c r="A294841" s="30" t="s">
        <v>37</v>
      </c>
    </row>
    <row r="294842" spans="1:1" x14ac:dyDescent="0.2">
      <c r="A294842" s="30" t="s">
        <v>33</v>
      </c>
    </row>
    <row r="294843" spans="1:1" x14ac:dyDescent="0.2">
      <c r="A294843" s="30" t="s">
        <v>38</v>
      </c>
    </row>
    <row r="294844" spans="1:1" x14ac:dyDescent="0.2">
      <c r="A294844" s="78" t="s">
        <v>39</v>
      </c>
    </row>
    <row r="294845" spans="1:1" x14ac:dyDescent="0.2">
      <c r="A294845" s="30" t="s">
        <v>40</v>
      </c>
    </row>
    <row r="294846" spans="1:1" x14ac:dyDescent="0.2">
      <c r="A294846" s="30" t="s">
        <v>41</v>
      </c>
    </row>
    <row r="294847" spans="1:1" x14ac:dyDescent="0.2">
      <c r="A294847" s="30" t="s">
        <v>42</v>
      </c>
    </row>
    <row r="294848" spans="1:1" x14ac:dyDescent="0.2">
      <c r="A294848" s="30" t="s">
        <v>43</v>
      </c>
    </row>
    <row r="294849" spans="1:1" x14ac:dyDescent="0.2">
      <c r="A294849" s="30" t="s">
        <v>44</v>
      </c>
    </row>
    <row r="294850" spans="1:1" x14ac:dyDescent="0.2">
      <c r="A294850" s="30" t="s">
        <v>45</v>
      </c>
    </row>
    <row r="294851" spans="1:1" x14ac:dyDescent="0.2">
      <c r="A294851" s="78" t="s">
        <v>46</v>
      </c>
    </row>
    <row r="294852" spans="1:1" x14ac:dyDescent="0.2">
      <c r="A294852" s="30" t="s">
        <v>47</v>
      </c>
    </row>
    <row r="294853" spans="1:1" x14ac:dyDescent="0.2">
      <c r="A294853" s="30" t="s">
        <v>48</v>
      </c>
    </row>
    <row r="294854" spans="1:1" x14ac:dyDescent="0.2">
      <c r="A294854" s="30" t="s">
        <v>49</v>
      </c>
    </row>
    <row r="294855" spans="1:1" x14ac:dyDescent="0.2">
      <c r="A294855" s="78" t="s">
        <v>50</v>
      </c>
    </row>
    <row r="294856" spans="1:1" x14ac:dyDescent="0.2">
      <c r="A294856" s="30" t="s">
        <v>51</v>
      </c>
    </row>
    <row r="294857" spans="1:1" x14ac:dyDescent="0.2">
      <c r="A294857" s="30" t="s">
        <v>52</v>
      </c>
    </row>
    <row r="294858" spans="1:1" x14ac:dyDescent="0.2">
      <c r="A294858" s="30" t="s">
        <v>53</v>
      </c>
    </row>
    <row r="294859" spans="1:1" x14ac:dyDescent="0.2">
      <c r="A294859" s="30" t="s">
        <v>54</v>
      </c>
    </row>
    <row r="294860" spans="1:1" x14ac:dyDescent="0.2">
      <c r="A294860" s="30" t="s">
        <v>55</v>
      </c>
    </row>
    <row r="294861" spans="1:1" x14ac:dyDescent="0.2">
      <c r="A294861" s="30" t="s">
        <v>56</v>
      </c>
    </row>
    <row r="294862" spans="1:1" x14ac:dyDescent="0.2">
      <c r="A294862" s="78" t="s">
        <v>57</v>
      </c>
    </row>
    <row r="294863" spans="1:1" x14ac:dyDescent="0.2">
      <c r="A294863" s="30" t="s">
        <v>58</v>
      </c>
    </row>
    <row r="294864" spans="1:1" x14ac:dyDescent="0.2">
      <c r="A294864" s="61" t="s">
        <v>59</v>
      </c>
    </row>
    <row r="294865" spans="1:1" x14ac:dyDescent="0.2">
      <c r="A294865" s="30" t="s">
        <v>60</v>
      </c>
    </row>
    <row r="294866" spans="1:1" x14ac:dyDescent="0.2">
      <c r="A294866" s="30" t="s">
        <v>61</v>
      </c>
    </row>
    <row r="294867" spans="1:1" x14ac:dyDescent="0.2">
      <c r="A294867" s="30" t="s">
        <v>62</v>
      </c>
    </row>
    <row r="294868" spans="1:1" x14ac:dyDescent="0.2">
      <c r="A294868" s="63" t="s">
        <v>63</v>
      </c>
    </row>
    <row r="294869" spans="1:1" x14ac:dyDescent="0.2">
      <c r="A294869" s="63" t="s">
        <v>64</v>
      </c>
    </row>
    <row r="294870" spans="1:1" x14ac:dyDescent="0.2">
      <c r="A294870" s="63" t="s">
        <v>65</v>
      </c>
    </row>
    <row r="294871" spans="1:1" x14ac:dyDescent="0.2">
      <c r="A294871" s="63" t="s">
        <v>66</v>
      </c>
    </row>
    <row r="294872" spans="1:1" x14ac:dyDescent="0.2">
      <c r="A294872" s="64" t="s">
        <v>442</v>
      </c>
    </row>
    <row r="294873" spans="1:1" x14ac:dyDescent="0.2">
      <c r="A294873" s="64" t="s">
        <v>443</v>
      </c>
    </row>
    <row r="294874" spans="1:1" x14ac:dyDescent="0.2">
      <c r="A294874" s="64" t="s">
        <v>445</v>
      </c>
    </row>
    <row r="294875" spans="1:1" x14ac:dyDescent="0.2">
      <c r="A294875" s="78" t="s">
        <v>444</v>
      </c>
    </row>
    <row r="294876" spans="1:1" x14ac:dyDescent="0.2">
      <c r="A294876" s="63" t="s">
        <v>69</v>
      </c>
    </row>
    <row r="294877" spans="1:1" x14ac:dyDescent="0.2">
      <c r="A294877" s="63" t="s">
        <v>29</v>
      </c>
    </row>
    <row r="294878" spans="1:1" x14ac:dyDescent="0.2">
      <c r="A294878" s="63" t="s">
        <v>30</v>
      </c>
    </row>
    <row r="294879" spans="1:1" x14ac:dyDescent="0.2">
      <c r="A294879" s="63" t="s">
        <v>70</v>
      </c>
    </row>
    <row r="294880" spans="1:1" x14ac:dyDescent="0.2">
      <c r="A294880" s="63" t="s">
        <v>71</v>
      </c>
    </row>
    <row r="294881" spans="1:1" x14ac:dyDescent="0.2">
      <c r="A294881" s="63" t="s">
        <v>72</v>
      </c>
    </row>
    <row r="294882" spans="1:1" x14ac:dyDescent="0.2">
      <c r="A294882" s="63" t="s">
        <v>73</v>
      </c>
    </row>
    <row r="294883" spans="1:1" x14ac:dyDescent="0.2">
      <c r="A294883" s="64" t="s">
        <v>74</v>
      </c>
    </row>
    <row r="294884" spans="1:1" x14ac:dyDescent="0.2">
      <c r="A294884" s="30" t="s">
        <v>75</v>
      </c>
    </row>
    <row r="294885" spans="1:1" x14ac:dyDescent="0.2">
      <c r="A294885" s="30" t="s">
        <v>76</v>
      </c>
    </row>
    <row r="294886" spans="1:1" x14ac:dyDescent="0.2">
      <c r="A294886" s="30" t="s">
        <v>77</v>
      </c>
    </row>
    <row r="294887" spans="1:1" x14ac:dyDescent="0.2">
      <c r="A294887" s="30" t="s">
        <v>71</v>
      </c>
    </row>
    <row r="294888" spans="1:1" x14ac:dyDescent="0.2">
      <c r="A294888" s="30" t="s">
        <v>72</v>
      </c>
    </row>
    <row r="294889" spans="1:1" x14ac:dyDescent="0.2">
      <c r="A294889" s="30" t="s">
        <v>29</v>
      </c>
    </row>
    <row r="294890" spans="1:1" x14ac:dyDescent="0.2">
      <c r="A294890" s="30" t="s">
        <v>30</v>
      </c>
    </row>
    <row r="294891" spans="1:1" x14ac:dyDescent="0.2">
      <c r="A294891" s="30" t="s">
        <v>78</v>
      </c>
    </row>
    <row r="294892" spans="1:1" x14ac:dyDescent="0.2">
      <c r="A294892" s="30" t="s">
        <v>79</v>
      </c>
    </row>
    <row r="294893" spans="1:1" x14ac:dyDescent="0.2">
      <c r="A294893" s="78" t="s">
        <v>80</v>
      </c>
    </row>
    <row r="294894" spans="1:1" x14ac:dyDescent="0.2">
      <c r="A294894" s="30" t="s">
        <v>81</v>
      </c>
    </row>
    <row r="294895" spans="1:1" x14ac:dyDescent="0.2">
      <c r="A294895" s="30" t="s">
        <v>82</v>
      </c>
    </row>
    <row r="294896" spans="1:1" x14ac:dyDescent="0.2">
      <c r="A294896" s="78" t="s">
        <v>441</v>
      </c>
    </row>
    <row r="294897" spans="1:1" x14ac:dyDescent="0.2">
      <c r="A294897" s="30" t="s">
        <v>83</v>
      </c>
    </row>
    <row r="294898" spans="1:1" x14ac:dyDescent="0.2">
      <c r="A294898" s="30" t="s">
        <v>84</v>
      </c>
    </row>
    <row r="294899" spans="1:1" x14ac:dyDescent="0.2">
      <c r="A294899" s="30" t="s">
        <v>85</v>
      </c>
    </row>
    <row r="294900" spans="1:1" x14ac:dyDescent="0.2">
      <c r="A294900" s="30" t="s">
        <v>86</v>
      </c>
    </row>
    <row r="294901" spans="1:1" x14ac:dyDescent="0.2">
      <c r="A294901" s="78" t="s">
        <v>87</v>
      </c>
    </row>
    <row r="294902" spans="1:1" x14ac:dyDescent="0.2">
      <c r="A294902" s="30" t="s">
        <v>88</v>
      </c>
    </row>
    <row r="294903" spans="1:1" x14ac:dyDescent="0.2">
      <c r="A294903" s="30" t="s">
        <v>89</v>
      </c>
    </row>
    <row r="294904" spans="1:1" x14ac:dyDescent="0.2">
      <c r="A294904" s="43" t="s">
        <v>90</v>
      </c>
    </row>
    <row r="294905" spans="1:1" x14ac:dyDescent="0.2">
      <c r="A294905" s="30" t="s">
        <v>91</v>
      </c>
    </row>
    <row r="294906" spans="1:1" x14ac:dyDescent="0.2">
      <c r="A294906" s="30" t="s">
        <v>92</v>
      </c>
    </row>
    <row r="294907" spans="1:1" x14ac:dyDescent="0.2">
      <c r="A294907" s="30" t="s">
        <v>93</v>
      </c>
    </row>
    <row r="294908" spans="1:1" x14ac:dyDescent="0.2">
      <c r="A294908" s="30" t="s">
        <v>94</v>
      </c>
    </row>
    <row r="294909" spans="1:1" x14ac:dyDescent="0.2">
      <c r="A294909" s="59" t="s">
        <v>95</v>
      </c>
    </row>
    <row r="294910" spans="1:1" x14ac:dyDescent="0.2">
      <c r="A294910" s="59" t="s">
        <v>96</v>
      </c>
    </row>
    <row r="294911" spans="1:1" x14ac:dyDescent="0.2">
      <c r="A294911" s="59" t="s">
        <v>97</v>
      </c>
    </row>
    <row r="294912" spans="1:1" x14ac:dyDescent="0.2">
      <c r="A294912" s="59" t="s">
        <v>98</v>
      </c>
    </row>
    <row r="294913" spans="1:1" x14ac:dyDescent="0.2">
      <c r="A294913" s="59" t="s">
        <v>99</v>
      </c>
    </row>
    <row r="294914" spans="1:1" x14ac:dyDescent="0.2">
      <c r="A294914" s="78" t="s">
        <v>446</v>
      </c>
    </row>
    <row r="294915" spans="1:1" x14ac:dyDescent="0.2">
      <c r="A294915" s="59" t="s">
        <v>100</v>
      </c>
    </row>
    <row r="294916" spans="1:1" x14ac:dyDescent="0.2">
      <c r="A294916" s="59" t="s">
        <v>101</v>
      </c>
    </row>
    <row r="294917" spans="1:1" x14ac:dyDescent="0.2">
      <c r="A294917" s="59" t="s">
        <v>102</v>
      </c>
    </row>
    <row r="294918" spans="1:1" x14ac:dyDescent="0.2">
      <c r="A294918" s="59" t="s">
        <v>30</v>
      </c>
    </row>
    <row r="294919" spans="1:1" x14ac:dyDescent="0.2">
      <c r="A294919" s="59" t="s">
        <v>103</v>
      </c>
    </row>
    <row r="294920" spans="1:1" x14ac:dyDescent="0.2">
      <c r="A294920" s="59" t="s">
        <v>31</v>
      </c>
    </row>
    <row r="294921" spans="1:1" x14ac:dyDescent="0.2">
      <c r="A294921" s="59" t="s">
        <v>70</v>
      </c>
    </row>
    <row r="294922" spans="1:1" x14ac:dyDescent="0.2">
      <c r="A294922" s="59" t="s">
        <v>104</v>
      </c>
    </row>
    <row r="294923" spans="1:1" x14ac:dyDescent="0.2">
      <c r="A294923" s="59" t="s">
        <v>439</v>
      </c>
    </row>
    <row r="294924" spans="1:1" x14ac:dyDescent="0.2">
      <c r="A294924" s="30" t="s">
        <v>105</v>
      </c>
    </row>
    <row r="294925" spans="1:1" x14ac:dyDescent="0.2">
      <c r="A294925" s="30" t="s">
        <v>106</v>
      </c>
    </row>
    <row r="294926" spans="1:1" x14ac:dyDescent="0.2">
      <c r="A294926" s="30" t="s">
        <v>384</v>
      </c>
    </row>
    <row r="311208" spans="1:1" x14ac:dyDescent="0.2">
      <c r="A311208" s="30" t="s">
        <v>314</v>
      </c>
    </row>
    <row r="311209" spans="1:1" x14ac:dyDescent="0.2">
      <c r="A311209" s="30" t="s">
        <v>206</v>
      </c>
    </row>
    <row r="311210" spans="1:1" x14ac:dyDescent="0.2">
      <c r="A311210" s="44" t="s">
        <v>440</v>
      </c>
    </row>
    <row r="311211" spans="1:1" x14ac:dyDescent="0.2">
      <c r="A311211" s="62" t="s">
        <v>23</v>
      </c>
    </row>
    <row r="311212" spans="1:1" x14ac:dyDescent="0.2">
      <c r="A311212" s="30" t="s">
        <v>24</v>
      </c>
    </row>
    <row r="311213" spans="1:1" x14ac:dyDescent="0.2">
      <c r="A311213" s="30" t="s">
        <v>25</v>
      </c>
    </row>
    <row r="311214" spans="1:1" x14ac:dyDescent="0.2">
      <c r="A311214" s="30" t="s">
        <v>26</v>
      </c>
    </row>
    <row r="311215" spans="1:1" x14ac:dyDescent="0.2">
      <c r="A311215" s="30" t="s">
        <v>27</v>
      </c>
    </row>
    <row r="311216" spans="1:1" x14ac:dyDescent="0.2">
      <c r="A311216" s="78" t="s">
        <v>28</v>
      </c>
    </row>
    <row r="311217" spans="1:1" x14ac:dyDescent="0.2">
      <c r="A311217" s="30" t="s">
        <v>29</v>
      </c>
    </row>
    <row r="311218" spans="1:1" x14ac:dyDescent="0.2">
      <c r="A311218" s="30" t="s">
        <v>30</v>
      </c>
    </row>
    <row r="311219" spans="1:1" x14ac:dyDescent="0.2">
      <c r="A311219" s="30" t="s">
        <v>31</v>
      </c>
    </row>
    <row r="311220" spans="1:1" x14ac:dyDescent="0.2">
      <c r="A311220" s="30" t="s">
        <v>32</v>
      </c>
    </row>
    <row r="311221" spans="1:1" x14ac:dyDescent="0.2">
      <c r="A311221" s="30" t="s">
        <v>33</v>
      </c>
    </row>
    <row r="311222" spans="1:1" x14ac:dyDescent="0.2">
      <c r="A311222" s="30" t="s">
        <v>34</v>
      </c>
    </row>
    <row r="311223" spans="1:1" x14ac:dyDescent="0.2">
      <c r="A311223" s="30" t="s">
        <v>35</v>
      </c>
    </row>
    <row r="311224" spans="1:1" x14ac:dyDescent="0.2">
      <c r="A311224" s="30" t="s">
        <v>36</v>
      </c>
    </row>
    <row r="311225" spans="1:1" x14ac:dyDescent="0.2">
      <c r="A311225" s="30" t="s">
        <v>37</v>
      </c>
    </row>
    <row r="311226" spans="1:1" x14ac:dyDescent="0.2">
      <c r="A311226" s="30" t="s">
        <v>33</v>
      </c>
    </row>
    <row r="311227" spans="1:1" x14ac:dyDescent="0.2">
      <c r="A311227" s="30" t="s">
        <v>38</v>
      </c>
    </row>
    <row r="311228" spans="1:1" x14ac:dyDescent="0.2">
      <c r="A311228" s="78" t="s">
        <v>39</v>
      </c>
    </row>
    <row r="311229" spans="1:1" x14ac:dyDescent="0.2">
      <c r="A311229" s="30" t="s">
        <v>40</v>
      </c>
    </row>
    <row r="311230" spans="1:1" x14ac:dyDescent="0.2">
      <c r="A311230" s="30" t="s">
        <v>41</v>
      </c>
    </row>
    <row r="311231" spans="1:1" x14ac:dyDescent="0.2">
      <c r="A311231" s="30" t="s">
        <v>42</v>
      </c>
    </row>
    <row r="311232" spans="1:1" x14ac:dyDescent="0.2">
      <c r="A311232" s="30" t="s">
        <v>43</v>
      </c>
    </row>
    <row r="311233" spans="1:1" x14ac:dyDescent="0.2">
      <c r="A311233" s="30" t="s">
        <v>44</v>
      </c>
    </row>
    <row r="311234" spans="1:1" x14ac:dyDescent="0.2">
      <c r="A311234" s="30" t="s">
        <v>45</v>
      </c>
    </row>
    <row r="311235" spans="1:1" x14ac:dyDescent="0.2">
      <c r="A311235" s="78" t="s">
        <v>46</v>
      </c>
    </row>
    <row r="311236" spans="1:1" x14ac:dyDescent="0.2">
      <c r="A311236" s="30" t="s">
        <v>47</v>
      </c>
    </row>
    <row r="311237" spans="1:1" x14ac:dyDescent="0.2">
      <c r="A311237" s="30" t="s">
        <v>48</v>
      </c>
    </row>
    <row r="311238" spans="1:1" x14ac:dyDescent="0.2">
      <c r="A311238" s="30" t="s">
        <v>49</v>
      </c>
    </row>
    <row r="311239" spans="1:1" x14ac:dyDescent="0.2">
      <c r="A311239" s="78" t="s">
        <v>50</v>
      </c>
    </row>
    <row r="311240" spans="1:1" x14ac:dyDescent="0.2">
      <c r="A311240" s="30" t="s">
        <v>51</v>
      </c>
    </row>
    <row r="311241" spans="1:1" x14ac:dyDescent="0.2">
      <c r="A311241" s="30" t="s">
        <v>52</v>
      </c>
    </row>
    <row r="311242" spans="1:1" x14ac:dyDescent="0.2">
      <c r="A311242" s="30" t="s">
        <v>53</v>
      </c>
    </row>
    <row r="311243" spans="1:1" x14ac:dyDescent="0.2">
      <c r="A311243" s="30" t="s">
        <v>54</v>
      </c>
    </row>
    <row r="311244" spans="1:1" x14ac:dyDescent="0.2">
      <c r="A311244" s="30" t="s">
        <v>55</v>
      </c>
    </row>
    <row r="311245" spans="1:1" x14ac:dyDescent="0.2">
      <c r="A311245" s="30" t="s">
        <v>56</v>
      </c>
    </row>
    <row r="311246" spans="1:1" x14ac:dyDescent="0.2">
      <c r="A311246" s="78" t="s">
        <v>57</v>
      </c>
    </row>
    <row r="311247" spans="1:1" x14ac:dyDescent="0.2">
      <c r="A311247" s="30" t="s">
        <v>58</v>
      </c>
    </row>
    <row r="311248" spans="1:1" x14ac:dyDescent="0.2">
      <c r="A311248" s="61" t="s">
        <v>59</v>
      </c>
    </row>
    <row r="311249" spans="1:1" x14ac:dyDescent="0.2">
      <c r="A311249" s="30" t="s">
        <v>60</v>
      </c>
    </row>
    <row r="311250" spans="1:1" x14ac:dyDescent="0.2">
      <c r="A311250" s="30" t="s">
        <v>61</v>
      </c>
    </row>
    <row r="311251" spans="1:1" x14ac:dyDescent="0.2">
      <c r="A311251" s="30" t="s">
        <v>62</v>
      </c>
    </row>
    <row r="311252" spans="1:1" x14ac:dyDescent="0.2">
      <c r="A311252" s="63" t="s">
        <v>63</v>
      </c>
    </row>
    <row r="311253" spans="1:1" x14ac:dyDescent="0.2">
      <c r="A311253" s="63" t="s">
        <v>64</v>
      </c>
    </row>
    <row r="311254" spans="1:1" x14ac:dyDescent="0.2">
      <c r="A311254" s="63" t="s">
        <v>65</v>
      </c>
    </row>
    <row r="311255" spans="1:1" x14ac:dyDescent="0.2">
      <c r="A311255" s="63" t="s">
        <v>66</v>
      </c>
    </row>
    <row r="311256" spans="1:1" x14ac:dyDescent="0.2">
      <c r="A311256" s="64" t="s">
        <v>442</v>
      </c>
    </row>
    <row r="311257" spans="1:1" x14ac:dyDescent="0.2">
      <c r="A311257" s="64" t="s">
        <v>443</v>
      </c>
    </row>
    <row r="311258" spans="1:1" x14ac:dyDescent="0.2">
      <c r="A311258" s="64" t="s">
        <v>445</v>
      </c>
    </row>
    <row r="311259" spans="1:1" x14ac:dyDescent="0.2">
      <c r="A311259" s="78" t="s">
        <v>444</v>
      </c>
    </row>
    <row r="311260" spans="1:1" x14ac:dyDescent="0.2">
      <c r="A311260" s="63" t="s">
        <v>69</v>
      </c>
    </row>
    <row r="311261" spans="1:1" x14ac:dyDescent="0.2">
      <c r="A311261" s="63" t="s">
        <v>29</v>
      </c>
    </row>
    <row r="311262" spans="1:1" x14ac:dyDescent="0.2">
      <c r="A311262" s="63" t="s">
        <v>30</v>
      </c>
    </row>
    <row r="311263" spans="1:1" x14ac:dyDescent="0.2">
      <c r="A311263" s="63" t="s">
        <v>70</v>
      </c>
    </row>
    <row r="311264" spans="1:1" x14ac:dyDescent="0.2">
      <c r="A311264" s="63" t="s">
        <v>71</v>
      </c>
    </row>
    <row r="311265" spans="1:1" x14ac:dyDescent="0.2">
      <c r="A311265" s="63" t="s">
        <v>72</v>
      </c>
    </row>
    <row r="311266" spans="1:1" x14ac:dyDescent="0.2">
      <c r="A311266" s="63" t="s">
        <v>73</v>
      </c>
    </row>
    <row r="311267" spans="1:1" x14ac:dyDescent="0.2">
      <c r="A311267" s="64" t="s">
        <v>74</v>
      </c>
    </row>
    <row r="311268" spans="1:1" x14ac:dyDescent="0.2">
      <c r="A311268" s="30" t="s">
        <v>75</v>
      </c>
    </row>
    <row r="311269" spans="1:1" x14ac:dyDescent="0.2">
      <c r="A311269" s="30" t="s">
        <v>76</v>
      </c>
    </row>
    <row r="311270" spans="1:1" x14ac:dyDescent="0.2">
      <c r="A311270" s="30" t="s">
        <v>77</v>
      </c>
    </row>
    <row r="311271" spans="1:1" x14ac:dyDescent="0.2">
      <c r="A311271" s="30" t="s">
        <v>71</v>
      </c>
    </row>
    <row r="311272" spans="1:1" x14ac:dyDescent="0.2">
      <c r="A311272" s="30" t="s">
        <v>72</v>
      </c>
    </row>
    <row r="311273" spans="1:1" x14ac:dyDescent="0.2">
      <c r="A311273" s="30" t="s">
        <v>29</v>
      </c>
    </row>
    <row r="311274" spans="1:1" x14ac:dyDescent="0.2">
      <c r="A311274" s="30" t="s">
        <v>30</v>
      </c>
    </row>
    <row r="311275" spans="1:1" x14ac:dyDescent="0.2">
      <c r="A311275" s="30" t="s">
        <v>78</v>
      </c>
    </row>
    <row r="311276" spans="1:1" x14ac:dyDescent="0.2">
      <c r="A311276" s="30" t="s">
        <v>79</v>
      </c>
    </row>
    <row r="311277" spans="1:1" x14ac:dyDescent="0.2">
      <c r="A311277" s="78" t="s">
        <v>80</v>
      </c>
    </row>
    <row r="311278" spans="1:1" x14ac:dyDescent="0.2">
      <c r="A311278" s="30" t="s">
        <v>81</v>
      </c>
    </row>
    <row r="311279" spans="1:1" x14ac:dyDescent="0.2">
      <c r="A311279" s="30" t="s">
        <v>82</v>
      </c>
    </row>
    <row r="311280" spans="1:1" x14ac:dyDescent="0.2">
      <c r="A311280" s="78" t="s">
        <v>441</v>
      </c>
    </row>
    <row r="311281" spans="1:1" x14ac:dyDescent="0.2">
      <c r="A311281" s="30" t="s">
        <v>83</v>
      </c>
    </row>
    <row r="311282" spans="1:1" x14ac:dyDescent="0.2">
      <c r="A311282" s="30" t="s">
        <v>84</v>
      </c>
    </row>
    <row r="311283" spans="1:1" x14ac:dyDescent="0.2">
      <c r="A311283" s="30" t="s">
        <v>85</v>
      </c>
    </row>
    <row r="311284" spans="1:1" x14ac:dyDescent="0.2">
      <c r="A311284" s="30" t="s">
        <v>86</v>
      </c>
    </row>
    <row r="311285" spans="1:1" x14ac:dyDescent="0.2">
      <c r="A311285" s="78" t="s">
        <v>87</v>
      </c>
    </row>
    <row r="311286" spans="1:1" x14ac:dyDescent="0.2">
      <c r="A311286" s="30" t="s">
        <v>88</v>
      </c>
    </row>
    <row r="311287" spans="1:1" x14ac:dyDescent="0.2">
      <c r="A311287" s="30" t="s">
        <v>89</v>
      </c>
    </row>
    <row r="311288" spans="1:1" x14ac:dyDescent="0.2">
      <c r="A311288" s="43" t="s">
        <v>90</v>
      </c>
    </row>
    <row r="311289" spans="1:1" x14ac:dyDescent="0.2">
      <c r="A311289" s="30" t="s">
        <v>91</v>
      </c>
    </row>
    <row r="311290" spans="1:1" x14ac:dyDescent="0.2">
      <c r="A311290" s="30" t="s">
        <v>92</v>
      </c>
    </row>
    <row r="311291" spans="1:1" x14ac:dyDescent="0.2">
      <c r="A311291" s="30" t="s">
        <v>93</v>
      </c>
    </row>
    <row r="311292" spans="1:1" x14ac:dyDescent="0.2">
      <c r="A311292" s="30" t="s">
        <v>94</v>
      </c>
    </row>
    <row r="311293" spans="1:1" x14ac:dyDescent="0.2">
      <c r="A311293" s="59" t="s">
        <v>95</v>
      </c>
    </row>
    <row r="311294" spans="1:1" x14ac:dyDescent="0.2">
      <c r="A311294" s="59" t="s">
        <v>96</v>
      </c>
    </row>
    <row r="311295" spans="1:1" x14ac:dyDescent="0.2">
      <c r="A311295" s="59" t="s">
        <v>97</v>
      </c>
    </row>
    <row r="311296" spans="1:1" x14ac:dyDescent="0.2">
      <c r="A311296" s="59" t="s">
        <v>98</v>
      </c>
    </row>
    <row r="311297" spans="1:1" x14ac:dyDescent="0.2">
      <c r="A311297" s="59" t="s">
        <v>99</v>
      </c>
    </row>
    <row r="311298" spans="1:1" x14ac:dyDescent="0.2">
      <c r="A311298" s="78" t="s">
        <v>446</v>
      </c>
    </row>
    <row r="311299" spans="1:1" x14ac:dyDescent="0.2">
      <c r="A311299" s="59" t="s">
        <v>100</v>
      </c>
    </row>
    <row r="311300" spans="1:1" x14ac:dyDescent="0.2">
      <c r="A311300" s="59" t="s">
        <v>101</v>
      </c>
    </row>
    <row r="311301" spans="1:1" x14ac:dyDescent="0.2">
      <c r="A311301" s="59" t="s">
        <v>102</v>
      </c>
    </row>
    <row r="311302" spans="1:1" x14ac:dyDescent="0.2">
      <c r="A311302" s="59" t="s">
        <v>30</v>
      </c>
    </row>
    <row r="311303" spans="1:1" x14ac:dyDescent="0.2">
      <c r="A311303" s="59" t="s">
        <v>103</v>
      </c>
    </row>
    <row r="311304" spans="1:1" x14ac:dyDescent="0.2">
      <c r="A311304" s="59" t="s">
        <v>31</v>
      </c>
    </row>
    <row r="311305" spans="1:1" x14ac:dyDescent="0.2">
      <c r="A311305" s="59" t="s">
        <v>70</v>
      </c>
    </row>
    <row r="311306" spans="1:1" x14ac:dyDescent="0.2">
      <c r="A311306" s="59" t="s">
        <v>104</v>
      </c>
    </row>
    <row r="311307" spans="1:1" x14ac:dyDescent="0.2">
      <c r="A311307" s="59" t="s">
        <v>439</v>
      </c>
    </row>
    <row r="311308" spans="1:1" x14ac:dyDescent="0.2">
      <c r="A311308" s="30" t="s">
        <v>105</v>
      </c>
    </row>
    <row r="311309" spans="1:1" x14ac:dyDescent="0.2">
      <c r="A311309" s="30" t="s">
        <v>106</v>
      </c>
    </row>
    <row r="311310" spans="1:1" x14ac:dyDescent="0.2">
      <c r="A311310" s="30" t="s">
        <v>384</v>
      </c>
    </row>
    <row r="327592" spans="1:1" x14ac:dyDescent="0.2">
      <c r="A327592" s="30" t="s">
        <v>314</v>
      </c>
    </row>
    <row r="327593" spans="1:1" x14ac:dyDescent="0.2">
      <c r="A327593" s="30" t="s">
        <v>206</v>
      </c>
    </row>
    <row r="327594" spans="1:1" x14ac:dyDescent="0.2">
      <c r="A327594" s="44" t="s">
        <v>440</v>
      </c>
    </row>
    <row r="327595" spans="1:1" x14ac:dyDescent="0.2">
      <c r="A327595" s="62" t="s">
        <v>23</v>
      </c>
    </row>
    <row r="327596" spans="1:1" x14ac:dyDescent="0.2">
      <c r="A327596" s="30" t="s">
        <v>24</v>
      </c>
    </row>
    <row r="327597" spans="1:1" x14ac:dyDescent="0.2">
      <c r="A327597" s="30" t="s">
        <v>25</v>
      </c>
    </row>
    <row r="327598" spans="1:1" x14ac:dyDescent="0.2">
      <c r="A327598" s="30" t="s">
        <v>26</v>
      </c>
    </row>
    <row r="327599" spans="1:1" x14ac:dyDescent="0.2">
      <c r="A327599" s="30" t="s">
        <v>27</v>
      </c>
    </row>
    <row r="327600" spans="1:1" x14ac:dyDescent="0.2">
      <c r="A327600" s="78" t="s">
        <v>28</v>
      </c>
    </row>
    <row r="327601" spans="1:1" x14ac:dyDescent="0.2">
      <c r="A327601" s="30" t="s">
        <v>29</v>
      </c>
    </row>
    <row r="327602" spans="1:1" x14ac:dyDescent="0.2">
      <c r="A327602" s="30" t="s">
        <v>30</v>
      </c>
    </row>
    <row r="327603" spans="1:1" x14ac:dyDescent="0.2">
      <c r="A327603" s="30" t="s">
        <v>31</v>
      </c>
    </row>
    <row r="327604" spans="1:1" x14ac:dyDescent="0.2">
      <c r="A327604" s="30" t="s">
        <v>32</v>
      </c>
    </row>
    <row r="327605" spans="1:1" x14ac:dyDescent="0.2">
      <c r="A327605" s="30" t="s">
        <v>33</v>
      </c>
    </row>
    <row r="327606" spans="1:1" x14ac:dyDescent="0.2">
      <c r="A327606" s="30" t="s">
        <v>34</v>
      </c>
    </row>
    <row r="327607" spans="1:1" x14ac:dyDescent="0.2">
      <c r="A327607" s="30" t="s">
        <v>35</v>
      </c>
    </row>
    <row r="327608" spans="1:1" x14ac:dyDescent="0.2">
      <c r="A327608" s="30" t="s">
        <v>36</v>
      </c>
    </row>
    <row r="327609" spans="1:1" x14ac:dyDescent="0.2">
      <c r="A327609" s="30" t="s">
        <v>37</v>
      </c>
    </row>
    <row r="327610" spans="1:1" x14ac:dyDescent="0.2">
      <c r="A327610" s="30" t="s">
        <v>33</v>
      </c>
    </row>
    <row r="327611" spans="1:1" x14ac:dyDescent="0.2">
      <c r="A327611" s="30" t="s">
        <v>38</v>
      </c>
    </row>
    <row r="327612" spans="1:1" x14ac:dyDescent="0.2">
      <c r="A327612" s="78" t="s">
        <v>39</v>
      </c>
    </row>
    <row r="327613" spans="1:1" x14ac:dyDescent="0.2">
      <c r="A327613" s="30" t="s">
        <v>40</v>
      </c>
    </row>
    <row r="327614" spans="1:1" x14ac:dyDescent="0.2">
      <c r="A327614" s="30" t="s">
        <v>41</v>
      </c>
    </row>
    <row r="327615" spans="1:1" x14ac:dyDescent="0.2">
      <c r="A327615" s="30" t="s">
        <v>42</v>
      </c>
    </row>
    <row r="327616" spans="1:1" x14ac:dyDescent="0.2">
      <c r="A327616" s="30" t="s">
        <v>43</v>
      </c>
    </row>
    <row r="327617" spans="1:1" x14ac:dyDescent="0.2">
      <c r="A327617" s="30" t="s">
        <v>44</v>
      </c>
    </row>
    <row r="327618" spans="1:1" x14ac:dyDescent="0.2">
      <c r="A327618" s="30" t="s">
        <v>45</v>
      </c>
    </row>
    <row r="327619" spans="1:1" x14ac:dyDescent="0.2">
      <c r="A327619" s="78" t="s">
        <v>46</v>
      </c>
    </row>
    <row r="327620" spans="1:1" x14ac:dyDescent="0.2">
      <c r="A327620" s="30" t="s">
        <v>47</v>
      </c>
    </row>
    <row r="327621" spans="1:1" x14ac:dyDescent="0.2">
      <c r="A327621" s="30" t="s">
        <v>48</v>
      </c>
    </row>
    <row r="327622" spans="1:1" x14ac:dyDescent="0.2">
      <c r="A327622" s="30" t="s">
        <v>49</v>
      </c>
    </row>
    <row r="327623" spans="1:1" x14ac:dyDescent="0.2">
      <c r="A327623" s="78" t="s">
        <v>50</v>
      </c>
    </row>
    <row r="327624" spans="1:1" x14ac:dyDescent="0.2">
      <c r="A327624" s="30" t="s">
        <v>51</v>
      </c>
    </row>
    <row r="327625" spans="1:1" x14ac:dyDescent="0.2">
      <c r="A327625" s="30" t="s">
        <v>52</v>
      </c>
    </row>
    <row r="327626" spans="1:1" x14ac:dyDescent="0.2">
      <c r="A327626" s="30" t="s">
        <v>53</v>
      </c>
    </row>
    <row r="327627" spans="1:1" x14ac:dyDescent="0.2">
      <c r="A327627" s="30" t="s">
        <v>54</v>
      </c>
    </row>
    <row r="327628" spans="1:1" x14ac:dyDescent="0.2">
      <c r="A327628" s="30" t="s">
        <v>55</v>
      </c>
    </row>
    <row r="327629" spans="1:1" x14ac:dyDescent="0.2">
      <c r="A327629" s="30" t="s">
        <v>56</v>
      </c>
    </row>
    <row r="327630" spans="1:1" x14ac:dyDescent="0.2">
      <c r="A327630" s="78" t="s">
        <v>57</v>
      </c>
    </row>
    <row r="327631" spans="1:1" x14ac:dyDescent="0.2">
      <c r="A327631" s="30" t="s">
        <v>58</v>
      </c>
    </row>
    <row r="327632" spans="1:1" x14ac:dyDescent="0.2">
      <c r="A327632" s="61" t="s">
        <v>59</v>
      </c>
    </row>
    <row r="327633" spans="1:1" x14ac:dyDescent="0.2">
      <c r="A327633" s="30" t="s">
        <v>60</v>
      </c>
    </row>
    <row r="327634" spans="1:1" x14ac:dyDescent="0.2">
      <c r="A327634" s="30" t="s">
        <v>61</v>
      </c>
    </row>
    <row r="327635" spans="1:1" x14ac:dyDescent="0.2">
      <c r="A327635" s="30" t="s">
        <v>62</v>
      </c>
    </row>
    <row r="327636" spans="1:1" x14ac:dyDescent="0.2">
      <c r="A327636" s="63" t="s">
        <v>63</v>
      </c>
    </row>
    <row r="327637" spans="1:1" x14ac:dyDescent="0.2">
      <c r="A327637" s="63" t="s">
        <v>64</v>
      </c>
    </row>
    <row r="327638" spans="1:1" x14ac:dyDescent="0.2">
      <c r="A327638" s="63" t="s">
        <v>65</v>
      </c>
    </row>
    <row r="327639" spans="1:1" x14ac:dyDescent="0.2">
      <c r="A327639" s="63" t="s">
        <v>66</v>
      </c>
    </row>
    <row r="327640" spans="1:1" x14ac:dyDescent="0.2">
      <c r="A327640" s="64" t="s">
        <v>442</v>
      </c>
    </row>
    <row r="327641" spans="1:1" x14ac:dyDescent="0.2">
      <c r="A327641" s="64" t="s">
        <v>443</v>
      </c>
    </row>
    <row r="327642" spans="1:1" x14ac:dyDescent="0.2">
      <c r="A327642" s="64" t="s">
        <v>445</v>
      </c>
    </row>
    <row r="327643" spans="1:1" x14ac:dyDescent="0.2">
      <c r="A327643" s="78" t="s">
        <v>444</v>
      </c>
    </row>
    <row r="327644" spans="1:1" x14ac:dyDescent="0.2">
      <c r="A327644" s="63" t="s">
        <v>69</v>
      </c>
    </row>
    <row r="327645" spans="1:1" x14ac:dyDescent="0.2">
      <c r="A327645" s="63" t="s">
        <v>29</v>
      </c>
    </row>
    <row r="327646" spans="1:1" x14ac:dyDescent="0.2">
      <c r="A327646" s="63" t="s">
        <v>30</v>
      </c>
    </row>
    <row r="327647" spans="1:1" x14ac:dyDescent="0.2">
      <c r="A327647" s="63" t="s">
        <v>70</v>
      </c>
    </row>
    <row r="327648" spans="1:1" x14ac:dyDescent="0.2">
      <c r="A327648" s="63" t="s">
        <v>71</v>
      </c>
    </row>
    <row r="327649" spans="1:1" x14ac:dyDescent="0.2">
      <c r="A327649" s="63" t="s">
        <v>72</v>
      </c>
    </row>
    <row r="327650" spans="1:1" x14ac:dyDescent="0.2">
      <c r="A327650" s="63" t="s">
        <v>73</v>
      </c>
    </row>
    <row r="327651" spans="1:1" x14ac:dyDescent="0.2">
      <c r="A327651" s="64" t="s">
        <v>74</v>
      </c>
    </row>
    <row r="327652" spans="1:1" x14ac:dyDescent="0.2">
      <c r="A327652" s="30" t="s">
        <v>75</v>
      </c>
    </row>
    <row r="327653" spans="1:1" x14ac:dyDescent="0.2">
      <c r="A327653" s="30" t="s">
        <v>76</v>
      </c>
    </row>
    <row r="327654" spans="1:1" x14ac:dyDescent="0.2">
      <c r="A327654" s="30" t="s">
        <v>77</v>
      </c>
    </row>
    <row r="327655" spans="1:1" x14ac:dyDescent="0.2">
      <c r="A327655" s="30" t="s">
        <v>71</v>
      </c>
    </row>
    <row r="327656" spans="1:1" x14ac:dyDescent="0.2">
      <c r="A327656" s="30" t="s">
        <v>72</v>
      </c>
    </row>
    <row r="327657" spans="1:1" x14ac:dyDescent="0.2">
      <c r="A327657" s="30" t="s">
        <v>29</v>
      </c>
    </row>
    <row r="327658" spans="1:1" x14ac:dyDescent="0.2">
      <c r="A327658" s="30" t="s">
        <v>30</v>
      </c>
    </row>
    <row r="327659" spans="1:1" x14ac:dyDescent="0.2">
      <c r="A327659" s="30" t="s">
        <v>78</v>
      </c>
    </row>
    <row r="327660" spans="1:1" x14ac:dyDescent="0.2">
      <c r="A327660" s="30" t="s">
        <v>79</v>
      </c>
    </row>
    <row r="327661" spans="1:1" x14ac:dyDescent="0.2">
      <c r="A327661" s="78" t="s">
        <v>80</v>
      </c>
    </row>
    <row r="327662" spans="1:1" x14ac:dyDescent="0.2">
      <c r="A327662" s="30" t="s">
        <v>81</v>
      </c>
    </row>
    <row r="327663" spans="1:1" x14ac:dyDescent="0.2">
      <c r="A327663" s="30" t="s">
        <v>82</v>
      </c>
    </row>
    <row r="327664" spans="1:1" x14ac:dyDescent="0.2">
      <c r="A327664" s="78" t="s">
        <v>441</v>
      </c>
    </row>
    <row r="327665" spans="1:1" x14ac:dyDescent="0.2">
      <c r="A327665" s="30" t="s">
        <v>83</v>
      </c>
    </row>
    <row r="327666" spans="1:1" x14ac:dyDescent="0.2">
      <c r="A327666" s="30" t="s">
        <v>84</v>
      </c>
    </row>
    <row r="327667" spans="1:1" x14ac:dyDescent="0.2">
      <c r="A327667" s="30" t="s">
        <v>85</v>
      </c>
    </row>
    <row r="327668" spans="1:1" x14ac:dyDescent="0.2">
      <c r="A327668" s="30" t="s">
        <v>86</v>
      </c>
    </row>
    <row r="327669" spans="1:1" x14ac:dyDescent="0.2">
      <c r="A327669" s="78" t="s">
        <v>87</v>
      </c>
    </row>
    <row r="327670" spans="1:1" x14ac:dyDescent="0.2">
      <c r="A327670" s="30" t="s">
        <v>88</v>
      </c>
    </row>
    <row r="327671" spans="1:1" x14ac:dyDescent="0.2">
      <c r="A327671" s="30" t="s">
        <v>89</v>
      </c>
    </row>
    <row r="327672" spans="1:1" x14ac:dyDescent="0.2">
      <c r="A327672" s="43" t="s">
        <v>90</v>
      </c>
    </row>
    <row r="327673" spans="1:1" x14ac:dyDescent="0.2">
      <c r="A327673" s="30" t="s">
        <v>91</v>
      </c>
    </row>
    <row r="327674" spans="1:1" x14ac:dyDescent="0.2">
      <c r="A327674" s="30" t="s">
        <v>92</v>
      </c>
    </row>
    <row r="327675" spans="1:1" x14ac:dyDescent="0.2">
      <c r="A327675" s="30" t="s">
        <v>93</v>
      </c>
    </row>
    <row r="327676" spans="1:1" x14ac:dyDescent="0.2">
      <c r="A327676" s="30" t="s">
        <v>94</v>
      </c>
    </row>
    <row r="327677" spans="1:1" x14ac:dyDescent="0.2">
      <c r="A327677" s="59" t="s">
        <v>95</v>
      </c>
    </row>
    <row r="327678" spans="1:1" x14ac:dyDescent="0.2">
      <c r="A327678" s="59" t="s">
        <v>96</v>
      </c>
    </row>
    <row r="327679" spans="1:1" x14ac:dyDescent="0.2">
      <c r="A327679" s="59" t="s">
        <v>97</v>
      </c>
    </row>
    <row r="327680" spans="1:1" x14ac:dyDescent="0.2">
      <c r="A327680" s="59" t="s">
        <v>98</v>
      </c>
    </row>
    <row r="327681" spans="1:1" x14ac:dyDescent="0.2">
      <c r="A327681" s="59" t="s">
        <v>99</v>
      </c>
    </row>
    <row r="327682" spans="1:1" x14ac:dyDescent="0.2">
      <c r="A327682" s="78" t="s">
        <v>446</v>
      </c>
    </row>
    <row r="327683" spans="1:1" x14ac:dyDescent="0.2">
      <c r="A327683" s="59" t="s">
        <v>100</v>
      </c>
    </row>
    <row r="327684" spans="1:1" x14ac:dyDescent="0.2">
      <c r="A327684" s="59" t="s">
        <v>101</v>
      </c>
    </row>
    <row r="327685" spans="1:1" x14ac:dyDescent="0.2">
      <c r="A327685" s="59" t="s">
        <v>102</v>
      </c>
    </row>
    <row r="327686" spans="1:1" x14ac:dyDescent="0.2">
      <c r="A327686" s="59" t="s">
        <v>30</v>
      </c>
    </row>
    <row r="327687" spans="1:1" x14ac:dyDescent="0.2">
      <c r="A327687" s="59" t="s">
        <v>103</v>
      </c>
    </row>
    <row r="327688" spans="1:1" x14ac:dyDescent="0.2">
      <c r="A327688" s="59" t="s">
        <v>31</v>
      </c>
    </row>
    <row r="327689" spans="1:1" x14ac:dyDescent="0.2">
      <c r="A327689" s="59" t="s">
        <v>70</v>
      </c>
    </row>
    <row r="327690" spans="1:1" x14ac:dyDescent="0.2">
      <c r="A327690" s="59" t="s">
        <v>104</v>
      </c>
    </row>
    <row r="327691" spans="1:1" x14ac:dyDescent="0.2">
      <c r="A327691" s="59" t="s">
        <v>439</v>
      </c>
    </row>
    <row r="327692" spans="1:1" x14ac:dyDescent="0.2">
      <c r="A327692" s="30" t="s">
        <v>105</v>
      </c>
    </row>
    <row r="327693" spans="1:1" x14ac:dyDescent="0.2">
      <c r="A327693" s="30" t="s">
        <v>106</v>
      </c>
    </row>
    <row r="327694" spans="1:1" x14ac:dyDescent="0.2">
      <c r="A327694" s="30" t="s">
        <v>384</v>
      </c>
    </row>
    <row r="343976" spans="1:1" x14ac:dyDescent="0.2">
      <c r="A343976" s="30" t="s">
        <v>314</v>
      </c>
    </row>
    <row r="343977" spans="1:1" x14ac:dyDescent="0.2">
      <c r="A343977" s="30" t="s">
        <v>206</v>
      </c>
    </row>
    <row r="343978" spans="1:1" x14ac:dyDescent="0.2">
      <c r="A343978" s="44" t="s">
        <v>440</v>
      </c>
    </row>
    <row r="343979" spans="1:1" x14ac:dyDescent="0.2">
      <c r="A343979" s="62" t="s">
        <v>23</v>
      </c>
    </row>
    <row r="343980" spans="1:1" x14ac:dyDescent="0.2">
      <c r="A343980" s="30" t="s">
        <v>24</v>
      </c>
    </row>
    <row r="343981" spans="1:1" x14ac:dyDescent="0.2">
      <c r="A343981" s="30" t="s">
        <v>25</v>
      </c>
    </row>
    <row r="343982" spans="1:1" x14ac:dyDescent="0.2">
      <c r="A343982" s="30" t="s">
        <v>26</v>
      </c>
    </row>
    <row r="343983" spans="1:1" x14ac:dyDescent="0.2">
      <c r="A343983" s="30" t="s">
        <v>27</v>
      </c>
    </row>
    <row r="343984" spans="1:1" x14ac:dyDescent="0.2">
      <c r="A343984" s="78" t="s">
        <v>28</v>
      </c>
    </row>
    <row r="343985" spans="1:1" x14ac:dyDescent="0.2">
      <c r="A343985" s="30" t="s">
        <v>29</v>
      </c>
    </row>
    <row r="343986" spans="1:1" x14ac:dyDescent="0.2">
      <c r="A343986" s="30" t="s">
        <v>30</v>
      </c>
    </row>
    <row r="343987" spans="1:1" x14ac:dyDescent="0.2">
      <c r="A343987" s="30" t="s">
        <v>31</v>
      </c>
    </row>
    <row r="343988" spans="1:1" x14ac:dyDescent="0.2">
      <c r="A343988" s="30" t="s">
        <v>32</v>
      </c>
    </row>
    <row r="343989" spans="1:1" x14ac:dyDescent="0.2">
      <c r="A343989" s="30" t="s">
        <v>33</v>
      </c>
    </row>
    <row r="343990" spans="1:1" x14ac:dyDescent="0.2">
      <c r="A343990" s="30" t="s">
        <v>34</v>
      </c>
    </row>
    <row r="343991" spans="1:1" x14ac:dyDescent="0.2">
      <c r="A343991" s="30" t="s">
        <v>35</v>
      </c>
    </row>
    <row r="343992" spans="1:1" x14ac:dyDescent="0.2">
      <c r="A343992" s="30" t="s">
        <v>36</v>
      </c>
    </row>
    <row r="343993" spans="1:1" x14ac:dyDescent="0.2">
      <c r="A343993" s="30" t="s">
        <v>37</v>
      </c>
    </row>
    <row r="343994" spans="1:1" x14ac:dyDescent="0.2">
      <c r="A343994" s="30" t="s">
        <v>33</v>
      </c>
    </row>
    <row r="343995" spans="1:1" x14ac:dyDescent="0.2">
      <c r="A343995" s="30" t="s">
        <v>38</v>
      </c>
    </row>
    <row r="343996" spans="1:1" x14ac:dyDescent="0.2">
      <c r="A343996" s="78" t="s">
        <v>39</v>
      </c>
    </row>
    <row r="343997" spans="1:1" x14ac:dyDescent="0.2">
      <c r="A343997" s="30" t="s">
        <v>40</v>
      </c>
    </row>
    <row r="343998" spans="1:1" x14ac:dyDescent="0.2">
      <c r="A343998" s="30" t="s">
        <v>41</v>
      </c>
    </row>
    <row r="343999" spans="1:1" x14ac:dyDescent="0.2">
      <c r="A343999" s="30" t="s">
        <v>42</v>
      </c>
    </row>
    <row r="344000" spans="1:1" x14ac:dyDescent="0.2">
      <c r="A344000" s="30" t="s">
        <v>43</v>
      </c>
    </row>
    <row r="344001" spans="1:1" x14ac:dyDescent="0.2">
      <c r="A344001" s="30" t="s">
        <v>44</v>
      </c>
    </row>
    <row r="344002" spans="1:1" x14ac:dyDescent="0.2">
      <c r="A344002" s="30" t="s">
        <v>45</v>
      </c>
    </row>
    <row r="344003" spans="1:1" x14ac:dyDescent="0.2">
      <c r="A344003" s="78" t="s">
        <v>46</v>
      </c>
    </row>
    <row r="344004" spans="1:1" x14ac:dyDescent="0.2">
      <c r="A344004" s="30" t="s">
        <v>47</v>
      </c>
    </row>
    <row r="344005" spans="1:1" x14ac:dyDescent="0.2">
      <c r="A344005" s="30" t="s">
        <v>48</v>
      </c>
    </row>
    <row r="344006" spans="1:1" x14ac:dyDescent="0.2">
      <c r="A344006" s="30" t="s">
        <v>49</v>
      </c>
    </row>
    <row r="344007" spans="1:1" x14ac:dyDescent="0.2">
      <c r="A344007" s="78" t="s">
        <v>50</v>
      </c>
    </row>
    <row r="344008" spans="1:1" x14ac:dyDescent="0.2">
      <c r="A344008" s="30" t="s">
        <v>51</v>
      </c>
    </row>
    <row r="344009" spans="1:1" x14ac:dyDescent="0.2">
      <c r="A344009" s="30" t="s">
        <v>52</v>
      </c>
    </row>
    <row r="344010" spans="1:1" x14ac:dyDescent="0.2">
      <c r="A344010" s="30" t="s">
        <v>53</v>
      </c>
    </row>
    <row r="344011" spans="1:1" x14ac:dyDescent="0.2">
      <c r="A344011" s="30" t="s">
        <v>54</v>
      </c>
    </row>
    <row r="344012" spans="1:1" x14ac:dyDescent="0.2">
      <c r="A344012" s="30" t="s">
        <v>55</v>
      </c>
    </row>
    <row r="344013" spans="1:1" x14ac:dyDescent="0.2">
      <c r="A344013" s="30" t="s">
        <v>56</v>
      </c>
    </row>
    <row r="344014" spans="1:1" x14ac:dyDescent="0.2">
      <c r="A344014" s="78" t="s">
        <v>57</v>
      </c>
    </row>
    <row r="344015" spans="1:1" x14ac:dyDescent="0.2">
      <c r="A344015" s="30" t="s">
        <v>58</v>
      </c>
    </row>
    <row r="344016" spans="1:1" x14ac:dyDescent="0.2">
      <c r="A344016" s="61" t="s">
        <v>59</v>
      </c>
    </row>
    <row r="344017" spans="1:1" x14ac:dyDescent="0.2">
      <c r="A344017" s="30" t="s">
        <v>60</v>
      </c>
    </row>
    <row r="344018" spans="1:1" x14ac:dyDescent="0.2">
      <c r="A344018" s="30" t="s">
        <v>61</v>
      </c>
    </row>
    <row r="344019" spans="1:1" x14ac:dyDescent="0.2">
      <c r="A344019" s="30" t="s">
        <v>62</v>
      </c>
    </row>
    <row r="344020" spans="1:1" x14ac:dyDescent="0.2">
      <c r="A344020" s="63" t="s">
        <v>63</v>
      </c>
    </row>
    <row r="344021" spans="1:1" x14ac:dyDescent="0.2">
      <c r="A344021" s="63" t="s">
        <v>64</v>
      </c>
    </row>
    <row r="344022" spans="1:1" x14ac:dyDescent="0.2">
      <c r="A344022" s="63" t="s">
        <v>65</v>
      </c>
    </row>
    <row r="344023" spans="1:1" x14ac:dyDescent="0.2">
      <c r="A344023" s="63" t="s">
        <v>66</v>
      </c>
    </row>
    <row r="344024" spans="1:1" x14ac:dyDescent="0.2">
      <c r="A344024" s="64" t="s">
        <v>442</v>
      </c>
    </row>
    <row r="344025" spans="1:1" x14ac:dyDescent="0.2">
      <c r="A344025" s="64" t="s">
        <v>443</v>
      </c>
    </row>
    <row r="344026" spans="1:1" x14ac:dyDescent="0.2">
      <c r="A344026" s="64" t="s">
        <v>445</v>
      </c>
    </row>
    <row r="344027" spans="1:1" x14ac:dyDescent="0.2">
      <c r="A344027" s="78" t="s">
        <v>444</v>
      </c>
    </row>
    <row r="344028" spans="1:1" x14ac:dyDescent="0.2">
      <c r="A344028" s="63" t="s">
        <v>69</v>
      </c>
    </row>
    <row r="344029" spans="1:1" x14ac:dyDescent="0.2">
      <c r="A344029" s="63" t="s">
        <v>29</v>
      </c>
    </row>
    <row r="344030" spans="1:1" x14ac:dyDescent="0.2">
      <c r="A344030" s="63" t="s">
        <v>30</v>
      </c>
    </row>
    <row r="344031" spans="1:1" x14ac:dyDescent="0.2">
      <c r="A344031" s="63" t="s">
        <v>70</v>
      </c>
    </row>
    <row r="344032" spans="1:1" x14ac:dyDescent="0.2">
      <c r="A344032" s="63" t="s">
        <v>71</v>
      </c>
    </row>
    <row r="344033" spans="1:1" x14ac:dyDescent="0.2">
      <c r="A344033" s="63" t="s">
        <v>72</v>
      </c>
    </row>
    <row r="344034" spans="1:1" x14ac:dyDescent="0.2">
      <c r="A344034" s="63" t="s">
        <v>73</v>
      </c>
    </row>
    <row r="344035" spans="1:1" x14ac:dyDescent="0.2">
      <c r="A344035" s="64" t="s">
        <v>74</v>
      </c>
    </row>
    <row r="344036" spans="1:1" x14ac:dyDescent="0.2">
      <c r="A344036" s="30" t="s">
        <v>75</v>
      </c>
    </row>
    <row r="344037" spans="1:1" x14ac:dyDescent="0.2">
      <c r="A344037" s="30" t="s">
        <v>76</v>
      </c>
    </row>
    <row r="344038" spans="1:1" x14ac:dyDescent="0.2">
      <c r="A344038" s="30" t="s">
        <v>77</v>
      </c>
    </row>
    <row r="344039" spans="1:1" x14ac:dyDescent="0.2">
      <c r="A344039" s="30" t="s">
        <v>71</v>
      </c>
    </row>
    <row r="344040" spans="1:1" x14ac:dyDescent="0.2">
      <c r="A344040" s="30" t="s">
        <v>72</v>
      </c>
    </row>
    <row r="344041" spans="1:1" x14ac:dyDescent="0.2">
      <c r="A344041" s="30" t="s">
        <v>29</v>
      </c>
    </row>
    <row r="344042" spans="1:1" x14ac:dyDescent="0.2">
      <c r="A344042" s="30" t="s">
        <v>30</v>
      </c>
    </row>
    <row r="344043" spans="1:1" x14ac:dyDescent="0.2">
      <c r="A344043" s="30" t="s">
        <v>78</v>
      </c>
    </row>
    <row r="344044" spans="1:1" x14ac:dyDescent="0.2">
      <c r="A344044" s="30" t="s">
        <v>79</v>
      </c>
    </row>
    <row r="344045" spans="1:1" x14ac:dyDescent="0.2">
      <c r="A344045" s="78" t="s">
        <v>80</v>
      </c>
    </row>
    <row r="344046" spans="1:1" x14ac:dyDescent="0.2">
      <c r="A344046" s="30" t="s">
        <v>81</v>
      </c>
    </row>
    <row r="344047" spans="1:1" x14ac:dyDescent="0.2">
      <c r="A344047" s="30" t="s">
        <v>82</v>
      </c>
    </row>
    <row r="344048" spans="1:1" x14ac:dyDescent="0.2">
      <c r="A344048" s="78" t="s">
        <v>441</v>
      </c>
    </row>
    <row r="344049" spans="1:1" x14ac:dyDescent="0.2">
      <c r="A344049" s="30" t="s">
        <v>83</v>
      </c>
    </row>
    <row r="344050" spans="1:1" x14ac:dyDescent="0.2">
      <c r="A344050" s="30" t="s">
        <v>84</v>
      </c>
    </row>
    <row r="344051" spans="1:1" x14ac:dyDescent="0.2">
      <c r="A344051" s="30" t="s">
        <v>85</v>
      </c>
    </row>
    <row r="344052" spans="1:1" x14ac:dyDescent="0.2">
      <c r="A344052" s="30" t="s">
        <v>86</v>
      </c>
    </row>
    <row r="344053" spans="1:1" x14ac:dyDescent="0.2">
      <c r="A344053" s="78" t="s">
        <v>87</v>
      </c>
    </row>
    <row r="344054" spans="1:1" x14ac:dyDescent="0.2">
      <c r="A344054" s="30" t="s">
        <v>88</v>
      </c>
    </row>
    <row r="344055" spans="1:1" x14ac:dyDescent="0.2">
      <c r="A344055" s="30" t="s">
        <v>89</v>
      </c>
    </row>
    <row r="344056" spans="1:1" x14ac:dyDescent="0.2">
      <c r="A344056" s="43" t="s">
        <v>90</v>
      </c>
    </row>
    <row r="344057" spans="1:1" x14ac:dyDescent="0.2">
      <c r="A344057" s="30" t="s">
        <v>91</v>
      </c>
    </row>
    <row r="344058" spans="1:1" x14ac:dyDescent="0.2">
      <c r="A344058" s="30" t="s">
        <v>92</v>
      </c>
    </row>
    <row r="344059" spans="1:1" x14ac:dyDescent="0.2">
      <c r="A344059" s="30" t="s">
        <v>93</v>
      </c>
    </row>
    <row r="344060" spans="1:1" x14ac:dyDescent="0.2">
      <c r="A344060" s="30" t="s">
        <v>94</v>
      </c>
    </row>
    <row r="344061" spans="1:1" x14ac:dyDescent="0.2">
      <c r="A344061" s="59" t="s">
        <v>95</v>
      </c>
    </row>
    <row r="344062" spans="1:1" x14ac:dyDescent="0.2">
      <c r="A344062" s="59" t="s">
        <v>96</v>
      </c>
    </row>
    <row r="344063" spans="1:1" x14ac:dyDescent="0.2">
      <c r="A344063" s="59" t="s">
        <v>97</v>
      </c>
    </row>
    <row r="344064" spans="1:1" x14ac:dyDescent="0.2">
      <c r="A344064" s="59" t="s">
        <v>98</v>
      </c>
    </row>
    <row r="344065" spans="1:1" x14ac:dyDescent="0.2">
      <c r="A344065" s="59" t="s">
        <v>99</v>
      </c>
    </row>
    <row r="344066" spans="1:1" x14ac:dyDescent="0.2">
      <c r="A344066" s="78" t="s">
        <v>446</v>
      </c>
    </row>
    <row r="344067" spans="1:1" x14ac:dyDescent="0.2">
      <c r="A344067" s="59" t="s">
        <v>100</v>
      </c>
    </row>
    <row r="344068" spans="1:1" x14ac:dyDescent="0.2">
      <c r="A344068" s="59" t="s">
        <v>101</v>
      </c>
    </row>
    <row r="344069" spans="1:1" x14ac:dyDescent="0.2">
      <c r="A344069" s="59" t="s">
        <v>102</v>
      </c>
    </row>
    <row r="344070" spans="1:1" x14ac:dyDescent="0.2">
      <c r="A344070" s="59" t="s">
        <v>30</v>
      </c>
    </row>
    <row r="344071" spans="1:1" x14ac:dyDescent="0.2">
      <c r="A344071" s="59" t="s">
        <v>103</v>
      </c>
    </row>
    <row r="344072" spans="1:1" x14ac:dyDescent="0.2">
      <c r="A344072" s="59" t="s">
        <v>31</v>
      </c>
    </row>
    <row r="344073" spans="1:1" x14ac:dyDescent="0.2">
      <c r="A344073" s="59" t="s">
        <v>70</v>
      </c>
    </row>
    <row r="344074" spans="1:1" x14ac:dyDescent="0.2">
      <c r="A344074" s="59" t="s">
        <v>104</v>
      </c>
    </row>
    <row r="344075" spans="1:1" x14ac:dyDescent="0.2">
      <c r="A344075" s="59" t="s">
        <v>439</v>
      </c>
    </row>
    <row r="344076" spans="1:1" x14ac:dyDescent="0.2">
      <c r="A344076" s="30" t="s">
        <v>105</v>
      </c>
    </row>
    <row r="344077" spans="1:1" x14ac:dyDescent="0.2">
      <c r="A344077" s="30" t="s">
        <v>106</v>
      </c>
    </row>
    <row r="344078" spans="1:1" x14ac:dyDescent="0.2">
      <c r="A344078" s="30" t="s">
        <v>384</v>
      </c>
    </row>
    <row r="360360" spans="1:1" x14ac:dyDescent="0.2">
      <c r="A360360" s="30" t="s">
        <v>314</v>
      </c>
    </row>
    <row r="360361" spans="1:1" x14ac:dyDescent="0.2">
      <c r="A360361" s="30" t="s">
        <v>206</v>
      </c>
    </row>
    <row r="360362" spans="1:1" x14ac:dyDescent="0.2">
      <c r="A360362" s="44" t="s">
        <v>440</v>
      </c>
    </row>
    <row r="360363" spans="1:1" x14ac:dyDescent="0.2">
      <c r="A360363" s="62" t="s">
        <v>23</v>
      </c>
    </row>
    <row r="360364" spans="1:1" x14ac:dyDescent="0.2">
      <c r="A360364" s="30" t="s">
        <v>24</v>
      </c>
    </row>
    <row r="360365" spans="1:1" x14ac:dyDescent="0.2">
      <c r="A360365" s="30" t="s">
        <v>25</v>
      </c>
    </row>
    <row r="360366" spans="1:1" x14ac:dyDescent="0.2">
      <c r="A360366" s="30" t="s">
        <v>26</v>
      </c>
    </row>
    <row r="360367" spans="1:1" x14ac:dyDescent="0.2">
      <c r="A360367" s="30" t="s">
        <v>27</v>
      </c>
    </row>
    <row r="360368" spans="1:1" x14ac:dyDescent="0.2">
      <c r="A360368" s="78" t="s">
        <v>28</v>
      </c>
    </row>
    <row r="360369" spans="1:1" x14ac:dyDescent="0.2">
      <c r="A360369" s="30" t="s">
        <v>29</v>
      </c>
    </row>
    <row r="360370" spans="1:1" x14ac:dyDescent="0.2">
      <c r="A360370" s="30" t="s">
        <v>30</v>
      </c>
    </row>
    <row r="360371" spans="1:1" x14ac:dyDescent="0.2">
      <c r="A360371" s="30" t="s">
        <v>31</v>
      </c>
    </row>
    <row r="360372" spans="1:1" x14ac:dyDescent="0.2">
      <c r="A360372" s="30" t="s">
        <v>32</v>
      </c>
    </row>
    <row r="360373" spans="1:1" x14ac:dyDescent="0.2">
      <c r="A360373" s="30" t="s">
        <v>33</v>
      </c>
    </row>
    <row r="360374" spans="1:1" x14ac:dyDescent="0.2">
      <c r="A360374" s="30" t="s">
        <v>34</v>
      </c>
    </row>
    <row r="360375" spans="1:1" x14ac:dyDescent="0.2">
      <c r="A360375" s="30" t="s">
        <v>35</v>
      </c>
    </row>
    <row r="360376" spans="1:1" x14ac:dyDescent="0.2">
      <c r="A360376" s="30" t="s">
        <v>36</v>
      </c>
    </row>
    <row r="360377" spans="1:1" x14ac:dyDescent="0.2">
      <c r="A360377" s="30" t="s">
        <v>37</v>
      </c>
    </row>
    <row r="360378" spans="1:1" x14ac:dyDescent="0.2">
      <c r="A360378" s="30" t="s">
        <v>33</v>
      </c>
    </row>
    <row r="360379" spans="1:1" x14ac:dyDescent="0.2">
      <c r="A360379" s="30" t="s">
        <v>38</v>
      </c>
    </row>
    <row r="360380" spans="1:1" x14ac:dyDescent="0.2">
      <c r="A360380" s="78" t="s">
        <v>39</v>
      </c>
    </row>
    <row r="360381" spans="1:1" x14ac:dyDescent="0.2">
      <c r="A360381" s="30" t="s">
        <v>40</v>
      </c>
    </row>
    <row r="360382" spans="1:1" x14ac:dyDescent="0.2">
      <c r="A360382" s="30" t="s">
        <v>41</v>
      </c>
    </row>
    <row r="360383" spans="1:1" x14ac:dyDescent="0.2">
      <c r="A360383" s="30" t="s">
        <v>42</v>
      </c>
    </row>
    <row r="360384" spans="1:1" x14ac:dyDescent="0.2">
      <c r="A360384" s="30" t="s">
        <v>43</v>
      </c>
    </row>
    <row r="360385" spans="1:1" x14ac:dyDescent="0.2">
      <c r="A360385" s="30" t="s">
        <v>44</v>
      </c>
    </row>
    <row r="360386" spans="1:1" x14ac:dyDescent="0.2">
      <c r="A360386" s="30" t="s">
        <v>45</v>
      </c>
    </row>
    <row r="360387" spans="1:1" x14ac:dyDescent="0.2">
      <c r="A360387" s="78" t="s">
        <v>46</v>
      </c>
    </row>
    <row r="360388" spans="1:1" x14ac:dyDescent="0.2">
      <c r="A360388" s="30" t="s">
        <v>47</v>
      </c>
    </row>
    <row r="360389" spans="1:1" x14ac:dyDescent="0.2">
      <c r="A360389" s="30" t="s">
        <v>48</v>
      </c>
    </row>
    <row r="360390" spans="1:1" x14ac:dyDescent="0.2">
      <c r="A360390" s="30" t="s">
        <v>49</v>
      </c>
    </row>
    <row r="360391" spans="1:1" x14ac:dyDescent="0.2">
      <c r="A360391" s="78" t="s">
        <v>50</v>
      </c>
    </row>
    <row r="360392" spans="1:1" x14ac:dyDescent="0.2">
      <c r="A360392" s="30" t="s">
        <v>51</v>
      </c>
    </row>
    <row r="360393" spans="1:1" x14ac:dyDescent="0.2">
      <c r="A360393" s="30" t="s">
        <v>52</v>
      </c>
    </row>
    <row r="360394" spans="1:1" x14ac:dyDescent="0.2">
      <c r="A360394" s="30" t="s">
        <v>53</v>
      </c>
    </row>
    <row r="360395" spans="1:1" x14ac:dyDescent="0.2">
      <c r="A360395" s="30" t="s">
        <v>54</v>
      </c>
    </row>
    <row r="360396" spans="1:1" x14ac:dyDescent="0.2">
      <c r="A360396" s="30" t="s">
        <v>55</v>
      </c>
    </row>
    <row r="360397" spans="1:1" x14ac:dyDescent="0.2">
      <c r="A360397" s="30" t="s">
        <v>56</v>
      </c>
    </row>
    <row r="360398" spans="1:1" x14ac:dyDescent="0.2">
      <c r="A360398" s="78" t="s">
        <v>57</v>
      </c>
    </row>
    <row r="360399" spans="1:1" x14ac:dyDescent="0.2">
      <c r="A360399" s="30" t="s">
        <v>58</v>
      </c>
    </row>
    <row r="360400" spans="1:1" x14ac:dyDescent="0.2">
      <c r="A360400" s="61" t="s">
        <v>59</v>
      </c>
    </row>
    <row r="360401" spans="1:1" x14ac:dyDescent="0.2">
      <c r="A360401" s="30" t="s">
        <v>60</v>
      </c>
    </row>
    <row r="360402" spans="1:1" x14ac:dyDescent="0.2">
      <c r="A360402" s="30" t="s">
        <v>61</v>
      </c>
    </row>
    <row r="360403" spans="1:1" x14ac:dyDescent="0.2">
      <c r="A360403" s="30" t="s">
        <v>62</v>
      </c>
    </row>
    <row r="360404" spans="1:1" x14ac:dyDescent="0.2">
      <c r="A360404" s="63" t="s">
        <v>63</v>
      </c>
    </row>
    <row r="360405" spans="1:1" x14ac:dyDescent="0.2">
      <c r="A360405" s="63" t="s">
        <v>64</v>
      </c>
    </row>
    <row r="360406" spans="1:1" x14ac:dyDescent="0.2">
      <c r="A360406" s="63" t="s">
        <v>65</v>
      </c>
    </row>
    <row r="360407" spans="1:1" x14ac:dyDescent="0.2">
      <c r="A360407" s="63" t="s">
        <v>66</v>
      </c>
    </row>
    <row r="360408" spans="1:1" x14ac:dyDescent="0.2">
      <c r="A360408" s="64" t="s">
        <v>442</v>
      </c>
    </row>
    <row r="360409" spans="1:1" x14ac:dyDescent="0.2">
      <c r="A360409" s="64" t="s">
        <v>443</v>
      </c>
    </row>
    <row r="360410" spans="1:1" x14ac:dyDescent="0.2">
      <c r="A360410" s="64" t="s">
        <v>445</v>
      </c>
    </row>
    <row r="360411" spans="1:1" x14ac:dyDescent="0.2">
      <c r="A360411" s="78" t="s">
        <v>444</v>
      </c>
    </row>
    <row r="360412" spans="1:1" x14ac:dyDescent="0.2">
      <c r="A360412" s="63" t="s">
        <v>69</v>
      </c>
    </row>
    <row r="360413" spans="1:1" x14ac:dyDescent="0.2">
      <c r="A360413" s="63" t="s">
        <v>29</v>
      </c>
    </row>
    <row r="360414" spans="1:1" x14ac:dyDescent="0.2">
      <c r="A360414" s="63" t="s">
        <v>30</v>
      </c>
    </row>
    <row r="360415" spans="1:1" x14ac:dyDescent="0.2">
      <c r="A360415" s="63" t="s">
        <v>70</v>
      </c>
    </row>
    <row r="360416" spans="1:1" x14ac:dyDescent="0.2">
      <c r="A360416" s="63" t="s">
        <v>71</v>
      </c>
    </row>
    <row r="360417" spans="1:1" x14ac:dyDescent="0.2">
      <c r="A360417" s="63" t="s">
        <v>72</v>
      </c>
    </row>
    <row r="360418" spans="1:1" x14ac:dyDescent="0.2">
      <c r="A360418" s="63" t="s">
        <v>73</v>
      </c>
    </row>
    <row r="360419" spans="1:1" x14ac:dyDescent="0.2">
      <c r="A360419" s="64" t="s">
        <v>74</v>
      </c>
    </row>
    <row r="360420" spans="1:1" x14ac:dyDescent="0.2">
      <c r="A360420" s="30" t="s">
        <v>75</v>
      </c>
    </row>
    <row r="360421" spans="1:1" x14ac:dyDescent="0.2">
      <c r="A360421" s="30" t="s">
        <v>76</v>
      </c>
    </row>
    <row r="360422" spans="1:1" x14ac:dyDescent="0.2">
      <c r="A360422" s="30" t="s">
        <v>77</v>
      </c>
    </row>
    <row r="360423" spans="1:1" x14ac:dyDescent="0.2">
      <c r="A360423" s="30" t="s">
        <v>71</v>
      </c>
    </row>
    <row r="360424" spans="1:1" x14ac:dyDescent="0.2">
      <c r="A360424" s="30" t="s">
        <v>72</v>
      </c>
    </row>
    <row r="360425" spans="1:1" x14ac:dyDescent="0.2">
      <c r="A360425" s="30" t="s">
        <v>29</v>
      </c>
    </row>
    <row r="360426" spans="1:1" x14ac:dyDescent="0.2">
      <c r="A360426" s="30" t="s">
        <v>30</v>
      </c>
    </row>
    <row r="360427" spans="1:1" x14ac:dyDescent="0.2">
      <c r="A360427" s="30" t="s">
        <v>78</v>
      </c>
    </row>
    <row r="360428" spans="1:1" x14ac:dyDescent="0.2">
      <c r="A360428" s="30" t="s">
        <v>79</v>
      </c>
    </row>
    <row r="360429" spans="1:1" x14ac:dyDescent="0.2">
      <c r="A360429" s="78" t="s">
        <v>80</v>
      </c>
    </row>
    <row r="360430" spans="1:1" x14ac:dyDescent="0.2">
      <c r="A360430" s="30" t="s">
        <v>81</v>
      </c>
    </row>
    <row r="360431" spans="1:1" x14ac:dyDescent="0.2">
      <c r="A360431" s="30" t="s">
        <v>82</v>
      </c>
    </row>
    <row r="360432" spans="1:1" x14ac:dyDescent="0.2">
      <c r="A360432" s="78" t="s">
        <v>441</v>
      </c>
    </row>
    <row r="360433" spans="1:1" x14ac:dyDescent="0.2">
      <c r="A360433" s="30" t="s">
        <v>83</v>
      </c>
    </row>
    <row r="360434" spans="1:1" x14ac:dyDescent="0.2">
      <c r="A360434" s="30" t="s">
        <v>84</v>
      </c>
    </row>
    <row r="360435" spans="1:1" x14ac:dyDescent="0.2">
      <c r="A360435" s="30" t="s">
        <v>85</v>
      </c>
    </row>
    <row r="360436" spans="1:1" x14ac:dyDescent="0.2">
      <c r="A360436" s="30" t="s">
        <v>86</v>
      </c>
    </row>
    <row r="360437" spans="1:1" x14ac:dyDescent="0.2">
      <c r="A360437" s="78" t="s">
        <v>87</v>
      </c>
    </row>
    <row r="360438" spans="1:1" x14ac:dyDescent="0.2">
      <c r="A360438" s="30" t="s">
        <v>88</v>
      </c>
    </row>
    <row r="360439" spans="1:1" x14ac:dyDescent="0.2">
      <c r="A360439" s="30" t="s">
        <v>89</v>
      </c>
    </row>
    <row r="360440" spans="1:1" x14ac:dyDescent="0.2">
      <c r="A360440" s="43" t="s">
        <v>90</v>
      </c>
    </row>
    <row r="360441" spans="1:1" x14ac:dyDescent="0.2">
      <c r="A360441" s="30" t="s">
        <v>91</v>
      </c>
    </row>
    <row r="360442" spans="1:1" x14ac:dyDescent="0.2">
      <c r="A360442" s="30" t="s">
        <v>92</v>
      </c>
    </row>
    <row r="360443" spans="1:1" x14ac:dyDescent="0.2">
      <c r="A360443" s="30" t="s">
        <v>93</v>
      </c>
    </row>
    <row r="360444" spans="1:1" x14ac:dyDescent="0.2">
      <c r="A360444" s="30" t="s">
        <v>94</v>
      </c>
    </row>
    <row r="360445" spans="1:1" x14ac:dyDescent="0.2">
      <c r="A360445" s="59" t="s">
        <v>95</v>
      </c>
    </row>
    <row r="360446" spans="1:1" x14ac:dyDescent="0.2">
      <c r="A360446" s="59" t="s">
        <v>96</v>
      </c>
    </row>
    <row r="360447" spans="1:1" x14ac:dyDescent="0.2">
      <c r="A360447" s="59" t="s">
        <v>97</v>
      </c>
    </row>
    <row r="360448" spans="1:1" x14ac:dyDescent="0.2">
      <c r="A360448" s="59" t="s">
        <v>98</v>
      </c>
    </row>
    <row r="360449" spans="1:1" x14ac:dyDescent="0.2">
      <c r="A360449" s="59" t="s">
        <v>99</v>
      </c>
    </row>
    <row r="360450" spans="1:1" x14ac:dyDescent="0.2">
      <c r="A360450" s="78" t="s">
        <v>446</v>
      </c>
    </row>
    <row r="360451" spans="1:1" x14ac:dyDescent="0.2">
      <c r="A360451" s="59" t="s">
        <v>100</v>
      </c>
    </row>
    <row r="360452" spans="1:1" x14ac:dyDescent="0.2">
      <c r="A360452" s="59" t="s">
        <v>101</v>
      </c>
    </row>
    <row r="360453" spans="1:1" x14ac:dyDescent="0.2">
      <c r="A360453" s="59" t="s">
        <v>102</v>
      </c>
    </row>
    <row r="360454" spans="1:1" x14ac:dyDescent="0.2">
      <c r="A360454" s="59" t="s">
        <v>30</v>
      </c>
    </row>
    <row r="360455" spans="1:1" x14ac:dyDescent="0.2">
      <c r="A360455" s="59" t="s">
        <v>103</v>
      </c>
    </row>
    <row r="360456" spans="1:1" x14ac:dyDescent="0.2">
      <c r="A360456" s="59" t="s">
        <v>31</v>
      </c>
    </row>
    <row r="360457" spans="1:1" x14ac:dyDescent="0.2">
      <c r="A360457" s="59" t="s">
        <v>70</v>
      </c>
    </row>
    <row r="360458" spans="1:1" x14ac:dyDescent="0.2">
      <c r="A360458" s="59" t="s">
        <v>104</v>
      </c>
    </row>
    <row r="360459" spans="1:1" x14ac:dyDescent="0.2">
      <c r="A360459" s="59" t="s">
        <v>439</v>
      </c>
    </row>
    <row r="360460" spans="1:1" x14ac:dyDescent="0.2">
      <c r="A360460" s="30" t="s">
        <v>105</v>
      </c>
    </row>
    <row r="360461" spans="1:1" x14ac:dyDescent="0.2">
      <c r="A360461" s="30" t="s">
        <v>106</v>
      </c>
    </row>
    <row r="360462" spans="1:1" x14ac:dyDescent="0.2">
      <c r="A360462" s="30" t="s">
        <v>384</v>
      </c>
    </row>
    <row r="376744" spans="1:1" x14ac:dyDescent="0.2">
      <c r="A376744" s="30" t="s">
        <v>314</v>
      </c>
    </row>
    <row r="376745" spans="1:1" x14ac:dyDescent="0.2">
      <c r="A376745" s="30" t="s">
        <v>206</v>
      </c>
    </row>
    <row r="376746" spans="1:1" x14ac:dyDescent="0.2">
      <c r="A376746" s="44" t="s">
        <v>440</v>
      </c>
    </row>
    <row r="376747" spans="1:1" x14ac:dyDescent="0.2">
      <c r="A376747" s="62" t="s">
        <v>23</v>
      </c>
    </row>
    <row r="376748" spans="1:1" x14ac:dyDescent="0.2">
      <c r="A376748" s="30" t="s">
        <v>24</v>
      </c>
    </row>
    <row r="376749" spans="1:1" x14ac:dyDescent="0.2">
      <c r="A376749" s="30" t="s">
        <v>25</v>
      </c>
    </row>
    <row r="376750" spans="1:1" x14ac:dyDescent="0.2">
      <c r="A376750" s="30" t="s">
        <v>26</v>
      </c>
    </row>
    <row r="376751" spans="1:1" x14ac:dyDescent="0.2">
      <c r="A376751" s="30" t="s">
        <v>27</v>
      </c>
    </row>
    <row r="376752" spans="1:1" x14ac:dyDescent="0.2">
      <c r="A376752" s="78" t="s">
        <v>28</v>
      </c>
    </row>
    <row r="376753" spans="1:1" x14ac:dyDescent="0.2">
      <c r="A376753" s="30" t="s">
        <v>29</v>
      </c>
    </row>
    <row r="376754" spans="1:1" x14ac:dyDescent="0.2">
      <c r="A376754" s="30" t="s">
        <v>30</v>
      </c>
    </row>
    <row r="376755" spans="1:1" x14ac:dyDescent="0.2">
      <c r="A376755" s="30" t="s">
        <v>31</v>
      </c>
    </row>
    <row r="376756" spans="1:1" x14ac:dyDescent="0.2">
      <c r="A376756" s="30" t="s">
        <v>32</v>
      </c>
    </row>
    <row r="376757" spans="1:1" x14ac:dyDescent="0.2">
      <c r="A376757" s="30" t="s">
        <v>33</v>
      </c>
    </row>
    <row r="376758" spans="1:1" x14ac:dyDescent="0.2">
      <c r="A376758" s="30" t="s">
        <v>34</v>
      </c>
    </row>
    <row r="376759" spans="1:1" x14ac:dyDescent="0.2">
      <c r="A376759" s="30" t="s">
        <v>35</v>
      </c>
    </row>
    <row r="376760" spans="1:1" x14ac:dyDescent="0.2">
      <c r="A376760" s="30" t="s">
        <v>36</v>
      </c>
    </row>
    <row r="376761" spans="1:1" x14ac:dyDescent="0.2">
      <c r="A376761" s="30" t="s">
        <v>37</v>
      </c>
    </row>
    <row r="376762" spans="1:1" x14ac:dyDescent="0.2">
      <c r="A376762" s="30" t="s">
        <v>33</v>
      </c>
    </row>
    <row r="376763" spans="1:1" x14ac:dyDescent="0.2">
      <c r="A376763" s="30" t="s">
        <v>38</v>
      </c>
    </row>
    <row r="376764" spans="1:1" x14ac:dyDescent="0.2">
      <c r="A376764" s="78" t="s">
        <v>39</v>
      </c>
    </row>
    <row r="376765" spans="1:1" x14ac:dyDescent="0.2">
      <c r="A376765" s="30" t="s">
        <v>40</v>
      </c>
    </row>
    <row r="376766" spans="1:1" x14ac:dyDescent="0.2">
      <c r="A376766" s="30" t="s">
        <v>41</v>
      </c>
    </row>
    <row r="376767" spans="1:1" x14ac:dyDescent="0.2">
      <c r="A376767" s="30" t="s">
        <v>42</v>
      </c>
    </row>
    <row r="376768" spans="1:1" x14ac:dyDescent="0.2">
      <c r="A376768" s="30" t="s">
        <v>43</v>
      </c>
    </row>
    <row r="376769" spans="1:1" x14ac:dyDescent="0.2">
      <c r="A376769" s="30" t="s">
        <v>44</v>
      </c>
    </row>
    <row r="376770" spans="1:1" x14ac:dyDescent="0.2">
      <c r="A376770" s="30" t="s">
        <v>45</v>
      </c>
    </row>
    <row r="376771" spans="1:1" x14ac:dyDescent="0.2">
      <c r="A376771" s="78" t="s">
        <v>46</v>
      </c>
    </row>
    <row r="376772" spans="1:1" x14ac:dyDescent="0.2">
      <c r="A376772" s="30" t="s">
        <v>47</v>
      </c>
    </row>
    <row r="376773" spans="1:1" x14ac:dyDescent="0.2">
      <c r="A376773" s="30" t="s">
        <v>48</v>
      </c>
    </row>
    <row r="376774" spans="1:1" x14ac:dyDescent="0.2">
      <c r="A376774" s="30" t="s">
        <v>49</v>
      </c>
    </row>
    <row r="376775" spans="1:1" x14ac:dyDescent="0.2">
      <c r="A376775" s="78" t="s">
        <v>50</v>
      </c>
    </row>
    <row r="376776" spans="1:1" x14ac:dyDescent="0.2">
      <c r="A376776" s="30" t="s">
        <v>51</v>
      </c>
    </row>
    <row r="376777" spans="1:1" x14ac:dyDescent="0.2">
      <c r="A376777" s="30" t="s">
        <v>52</v>
      </c>
    </row>
    <row r="376778" spans="1:1" x14ac:dyDescent="0.2">
      <c r="A376778" s="30" t="s">
        <v>53</v>
      </c>
    </row>
    <row r="376779" spans="1:1" x14ac:dyDescent="0.2">
      <c r="A376779" s="30" t="s">
        <v>54</v>
      </c>
    </row>
    <row r="376780" spans="1:1" x14ac:dyDescent="0.2">
      <c r="A376780" s="30" t="s">
        <v>55</v>
      </c>
    </row>
    <row r="376781" spans="1:1" x14ac:dyDescent="0.2">
      <c r="A376781" s="30" t="s">
        <v>56</v>
      </c>
    </row>
    <row r="376782" spans="1:1" x14ac:dyDescent="0.2">
      <c r="A376782" s="78" t="s">
        <v>57</v>
      </c>
    </row>
    <row r="376783" spans="1:1" x14ac:dyDescent="0.2">
      <c r="A376783" s="30" t="s">
        <v>58</v>
      </c>
    </row>
    <row r="376784" spans="1:1" x14ac:dyDescent="0.2">
      <c r="A376784" s="61" t="s">
        <v>59</v>
      </c>
    </row>
    <row r="376785" spans="1:1" x14ac:dyDescent="0.2">
      <c r="A376785" s="30" t="s">
        <v>60</v>
      </c>
    </row>
    <row r="376786" spans="1:1" x14ac:dyDescent="0.2">
      <c r="A376786" s="30" t="s">
        <v>61</v>
      </c>
    </row>
    <row r="376787" spans="1:1" x14ac:dyDescent="0.2">
      <c r="A376787" s="30" t="s">
        <v>62</v>
      </c>
    </row>
    <row r="376788" spans="1:1" x14ac:dyDescent="0.2">
      <c r="A376788" s="63" t="s">
        <v>63</v>
      </c>
    </row>
    <row r="376789" spans="1:1" x14ac:dyDescent="0.2">
      <c r="A376789" s="63" t="s">
        <v>64</v>
      </c>
    </row>
    <row r="376790" spans="1:1" x14ac:dyDescent="0.2">
      <c r="A376790" s="63" t="s">
        <v>65</v>
      </c>
    </row>
    <row r="376791" spans="1:1" x14ac:dyDescent="0.2">
      <c r="A376791" s="63" t="s">
        <v>66</v>
      </c>
    </row>
    <row r="376792" spans="1:1" x14ac:dyDescent="0.2">
      <c r="A376792" s="64" t="s">
        <v>442</v>
      </c>
    </row>
    <row r="376793" spans="1:1" x14ac:dyDescent="0.2">
      <c r="A376793" s="64" t="s">
        <v>443</v>
      </c>
    </row>
    <row r="376794" spans="1:1" x14ac:dyDescent="0.2">
      <c r="A376794" s="64" t="s">
        <v>445</v>
      </c>
    </row>
    <row r="376795" spans="1:1" x14ac:dyDescent="0.2">
      <c r="A376795" s="78" t="s">
        <v>444</v>
      </c>
    </row>
    <row r="376796" spans="1:1" x14ac:dyDescent="0.2">
      <c r="A376796" s="63" t="s">
        <v>69</v>
      </c>
    </row>
    <row r="376797" spans="1:1" x14ac:dyDescent="0.2">
      <c r="A376797" s="63" t="s">
        <v>29</v>
      </c>
    </row>
    <row r="376798" spans="1:1" x14ac:dyDescent="0.2">
      <c r="A376798" s="63" t="s">
        <v>30</v>
      </c>
    </row>
    <row r="376799" spans="1:1" x14ac:dyDescent="0.2">
      <c r="A376799" s="63" t="s">
        <v>70</v>
      </c>
    </row>
    <row r="376800" spans="1:1" x14ac:dyDescent="0.2">
      <c r="A376800" s="63" t="s">
        <v>71</v>
      </c>
    </row>
    <row r="376801" spans="1:1" x14ac:dyDescent="0.2">
      <c r="A376801" s="63" t="s">
        <v>72</v>
      </c>
    </row>
    <row r="376802" spans="1:1" x14ac:dyDescent="0.2">
      <c r="A376802" s="63" t="s">
        <v>73</v>
      </c>
    </row>
    <row r="376803" spans="1:1" x14ac:dyDescent="0.2">
      <c r="A376803" s="64" t="s">
        <v>74</v>
      </c>
    </row>
    <row r="376804" spans="1:1" x14ac:dyDescent="0.2">
      <c r="A376804" s="30" t="s">
        <v>75</v>
      </c>
    </row>
    <row r="376805" spans="1:1" x14ac:dyDescent="0.2">
      <c r="A376805" s="30" t="s">
        <v>76</v>
      </c>
    </row>
    <row r="376806" spans="1:1" x14ac:dyDescent="0.2">
      <c r="A376806" s="30" t="s">
        <v>77</v>
      </c>
    </row>
    <row r="376807" spans="1:1" x14ac:dyDescent="0.2">
      <c r="A376807" s="30" t="s">
        <v>71</v>
      </c>
    </row>
    <row r="376808" spans="1:1" x14ac:dyDescent="0.2">
      <c r="A376808" s="30" t="s">
        <v>72</v>
      </c>
    </row>
    <row r="376809" spans="1:1" x14ac:dyDescent="0.2">
      <c r="A376809" s="30" t="s">
        <v>29</v>
      </c>
    </row>
    <row r="376810" spans="1:1" x14ac:dyDescent="0.2">
      <c r="A376810" s="30" t="s">
        <v>30</v>
      </c>
    </row>
    <row r="376811" spans="1:1" x14ac:dyDescent="0.2">
      <c r="A376811" s="30" t="s">
        <v>78</v>
      </c>
    </row>
    <row r="376812" spans="1:1" x14ac:dyDescent="0.2">
      <c r="A376812" s="30" t="s">
        <v>79</v>
      </c>
    </row>
    <row r="376813" spans="1:1" x14ac:dyDescent="0.2">
      <c r="A376813" s="78" t="s">
        <v>80</v>
      </c>
    </row>
    <row r="376814" spans="1:1" x14ac:dyDescent="0.2">
      <c r="A376814" s="30" t="s">
        <v>81</v>
      </c>
    </row>
    <row r="376815" spans="1:1" x14ac:dyDescent="0.2">
      <c r="A376815" s="30" t="s">
        <v>82</v>
      </c>
    </row>
    <row r="376816" spans="1:1" x14ac:dyDescent="0.2">
      <c r="A376816" s="78" t="s">
        <v>441</v>
      </c>
    </row>
    <row r="376817" spans="1:1" x14ac:dyDescent="0.2">
      <c r="A376817" s="30" t="s">
        <v>83</v>
      </c>
    </row>
    <row r="376818" spans="1:1" x14ac:dyDescent="0.2">
      <c r="A376818" s="30" t="s">
        <v>84</v>
      </c>
    </row>
    <row r="376819" spans="1:1" x14ac:dyDescent="0.2">
      <c r="A376819" s="30" t="s">
        <v>85</v>
      </c>
    </row>
    <row r="376820" spans="1:1" x14ac:dyDescent="0.2">
      <c r="A376820" s="30" t="s">
        <v>86</v>
      </c>
    </row>
    <row r="376821" spans="1:1" x14ac:dyDescent="0.2">
      <c r="A376821" s="78" t="s">
        <v>87</v>
      </c>
    </row>
    <row r="376822" spans="1:1" x14ac:dyDescent="0.2">
      <c r="A376822" s="30" t="s">
        <v>88</v>
      </c>
    </row>
    <row r="376823" spans="1:1" x14ac:dyDescent="0.2">
      <c r="A376823" s="30" t="s">
        <v>89</v>
      </c>
    </row>
    <row r="376824" spans="1:1" x14ac:dyDescent="0.2">
      <c r="A376824" s="43" t="s">
        <v>90</v>
      </c>
    </row>
    <row r="376825" spans="1:1" x14ac:dyDescent="0.2">
      <c r="A376825" s="30" t="s">
        <v>91</v>
      </c>
    </row>
    <row r="376826" spans="1:1" x14ac:dyDescent="0.2">
      <c r="A376826" s="30" t="s">
        <v>92</v>
      </c>
    </row>
    <row r="376827" spans="1:1" x14ac:dyDescent="0.2">
      <c r="A376827" s="30" t="s">
        <v>93</v>
      </c>
    </row>
    <row r="376828" spans="1:1" x14ac:dyDescent="0.2">
      <c r="A376828" s="30" t="s">
        <v>94</v>
      </c>
    </row>
    <row r="376829" spans="1:1" x14ac:dyDescent="0.2">
      <c r="A376829" s="59" t="s">
        <v>95</v>
      </c>
    </row>
    <row r="376830" spans="1:1" x14ac:dyDescent="0.2">
      <c r="A376830" s="59" t="s">
        <v>96</v>
      </c>
    </row>
    <row r="376831" spans="1:1" x14ac:dyDescent="0.2">
      <c r="A376831" s="59" t="s">
        <v>97</v>
      </c>
    </row>
    <row r="376832" spans="1:1" x14ac:dyDescent="0.2">
      <c r="A376832" s="59" t="s">
        <v>98</v>
      </c>
    </row>
    <row r="376833" spans="1:1" x14ac:dyDescent="0.2">
      <c r="A376833" s="59" t="s">
        <v>99</v>
      </c>
    </row>
    <row r="376834" spans="1:1" x14ac:dyDescent="0.2">
      <c r="A376834" s="78" t="s">
        <v>446</v>
      </c>
    </row>
    <row r="376835" spans="1:1" x14ac:dyDescent="0.2">
      <c r="A376835" s="59" t="s">
        <v>100</v>
      </c>
    </row>
    <row r="376836" spans="1:1" x14ac:dyDescent="0.2">
      <c r="A376836" s="59" t="s">
        <v>101</v>
      </c>
    </row>
    <row r="376837" spans="1:1" x14ac:dyDescent="0.2">
      <c r="A376837" s="59" t="s">
        <v>102</v>
      </c>
    </row>
    <row r="376838" spans="1:1" x14ac:dyDescent="0.2">
      <c r="A376838" s="59" t="s">
        <v>30</v>
      </c>
    </row>
    <row r="376839" spans="1:1" x14ac:dyDescent="0.2">
      <c r="A376839" s="59" t="s">
        <v>103</v>
      </c>
    </row>
    <row r="376840" spans="1:1" x14ac:dyDescent="0.2">
      <c r="A376840" s="59" t="s">
        <v>31</v>
      </c>
    </row>
    <row r="376841" spans="1:1" x14ac:dyDescent="0.2">
      <c r="A376841" s="59" t="s">
        <v>70</v>
      </c>
    </row>
    <row r="376842" spans="1:1" x14ac:dyDescent="0.2">
      <c r="A376842" s="59" t="s">
        <v>104</v>
      </c>
    </row>
    <row r="376843" spans="1:1" x14ac:dyDescent="0.2">
      <c r="A376843" s="59" t="s">
        <v>439</v>
      </c>
    </row>
    <row r="376844" spans="1:1" x14ac:dyDescent="0.2">
      <c r="A376844" s="30" t="s">
        <v>105</v>
      </c>
    </row>
    <row r="376845" spans="1:1" x14ac:dyDescent="0.2">
      <c r="A376845" s="30" t="s">
        <v>106</v>
      </c>
    </row>
    <row r="376846" spans="1:1" x14ac:dyDescent="0.2">
      <c r="A376846" s="30" t="s">
        <v>384</v>
      </c>
    </row>
    <row r="393128" spans="1:1" x14ac:dyDescent="0.2">
      <c r="A393128" s="30" t="s">
        <v>314</v>
      </c>
    </row>
    <row r="393129" spans="1:1" x14ac:dyDescent="0.2">
      <c r="A393129" s="30" t="s">
        <v>206</v>
      </c>
    </row>
    <row r="393130" spans="1:1" x14ac:dyDescent="0.2">
      <c r="A393130" s="44" t="s">
        <v>440</v>
      </c>
    </row>
    <row r="393131" spans="1:1" x14ac:dyDescent="0.2">
      <c r="A393131" s="62" t="s">
        <v>23</v>
      </c>
    </row>
    <row r="393132" spans="1:1" x14ac:dyDescent="0.2">
      <c r="A393132" s="30" t="s">
        <v>24</v>
      </c>
    </row>
    <row r="393133" spans="1:1" x14ac:dyDescent="0.2">
      <c r="A393133" s="30" t="s">
        <v>25</v>
      </c>
    </row>
    <row r="393134" spans="1:1" x14ac:dyDescent="0.2">
      <c r="A393134" s="30" t="s">
        <v>26</v>
      </c>
    </row>
    <row r="393135" spans="1:1" x14ac:dyDescent="0.2">
      <c r="A393135" s="30" t="s">
        <v>27</v>
      </c>
    </row>
    <row r="393136" spans="1:1" x14ac:dyDescent="0.2">
      <c r="A393136" s="78" t="s">
        <v>28</v>
      </c>
    </row>
    <row r="393137" spans="1:1" x14ac:dyDescent="0.2">
      <c r="A393137" s="30" t="s">
        <v>29</v>
      </c>
    </row>
    <row r="393138" spans="1:1" x14ac:dyDescent="0.2">
      <c r="A393138" s="30" t="s">
        <v>30</v>
      </c>
    </row>
    <row r="393139" spans="1:1" x14ac:dyDescent="0.2">
      <c r="A393139" s="30" t="s">
        <v>31</v>
      </c>
    </row>
    <row r="393140" spans="1:1" x14ac:dyDescent="0.2">
      <c r="A393140" s="30" t="s">
        <v>32</v>
      </c>
    </row>
    <row r="393141" spans="1:1" x14ac:dyDescent="0.2">
      <c r="A393141" s="30" t="s">
        <v>33</v>
      </c>
    </row>
    <row r="393142" spans="1:1" x14ac:dyDescent="0.2">
      <c r="A393142" s="30" t="s">
        <v>34</v>
      </c>
    </row>
    <row r="393143" spans="1:1" x14ac:dyDescent="0.2">
      <c r="A393143" s="30" t="s">
        <v>35</v>
      </c>
    </row>
    <row r="393144" spans="1:1" x14ac:dyDescent="0.2">
      <c r="A393144" s="30" t="s">
        <v>36</v>
      </c>
    </row>
    <row r="393145" spans="1:1" x14ac:dyDescent="0.2">
      <c r="A393145" s="30" t="s">
        <v>37</v>
      </c>
    </row>
    <row r="393146" spans="1:1" x14ac:dyDescent="0.2">
      <c r="A393146" s="30" t="s">
        <v>33</v>
      </c>
    </row>
    <row r="393147" spans="1:1" x14ac:dyDescent="0.2">
      <c r="A393147" s="30" t="s">
        <v>38</v>
      </c>
    </row>
    <row r="393148" spans="1:1" x14ac:dyDescent="0.2">
      <c r="A393148" s="78" t="s">
        <v>39</v>
      </c>
    </row>
    <row r="393149" spans="1:1" x14ac:dyDescent="0.2">
      <c r="A393149" s="30" t="s">
        <v>40</v>
      </c>
    </row>
    <row r="393150" spans="1:1" x14ac:dyDescent="0.2">
      <c r="A393150" s="30" t="s">
        <v>41</v>
      </c>
    </row>
    <row r="393151" spans="1:1" x14ac:dyDescent="0.2">
      <c r="A393151" s="30" t="s">
        <v>42</v>
      </c>
    </row>
    <row r="393152" spans="1:1" x14ac:dyDescent="0.2">
      <c r="A393152" s="30" t="s">
        <v>43</v>
      </c>
    </row>
    <row r="393153" spans="1:1" x14ac:dyDescent="0.2">
      <c r="A393153" s="30" t="s">
        <v>44</v>
      </c>
    </row>
    <row r="393154" spans="1:1" x14ac:dyDescent="0.2">
      <c r="A393154" s="30" t="s">
        <v>45</v>
      </c>
    </row>
    <row r="393155" spans="1:1" x14ac:dyDescent="0.2">
      <c r="A393155" s="78" t="s">
        <v>46</v>
      </c>
    </row>
    <row r="393156" spans="1:1" x14ac:dyDescent="0.2">
      <c r="A393156" s="30" t="s">
        <v>47</v>
      </c>
    </row>
    <row r="393157" spans="1:1" x14ac:dyDescent="0.2">
      <c r="A393157" s="30" t="s">
        <v>48</v>
      </c>
    </row>
    <row r="393158" spans="1:1" x14ac:dyDescent="0.2">
      <c r="A393158" s="30" t="s">
        <v>49</v>
      </c>
    </row>
    <row r="393159" spans="1:1" x14ac:dyDescent="0.2">
      <c r="A393159" s="78" t="s">
        <v>50</v>
      </c>
    </row>
    <row r="393160" spans="1:1" x14ac:dyDescent="0.2">
      <c r="A393160" s="30" t="s">
        <v>51</v>
      </c>
    </row>
    <row r="393161" spans="1:1" x14ac:dyDescent="0.2">
      <c r="A393161" s="30" t="s">
        <v>52</v>
      </c>
    </row>
    <row r="393162" spans="1:1" x14ac:dyDescent="0.2">
      <c r="A393162" s="30" t="s">
        <v>53</v>
      </c>
    </row>
    <row r="393163" spans="1:1" x14ac:dyDescent="0.2">
      <c r="A393163" s="30" t="s">
        <v>54</v>
      </c>
    </row>
    <row r="393164" spans="1:1" x14ac:dyDescent="0.2">
      <c r="A393164" s="30" t="s">
        <v>55</v>
      </c>
    </row>
    <row r="393165" spans="1:1" x14ac:dyDescent="0.2">
      <c r="A393165" s="30" t="s">
        <v>56</v>
      </c>
    </row>
    <row r="393166" spans="1:1" x14ac:dyDescent="0.2">
      <c r="A393166" s="78" t="s">
        <v>57</v>
      </c>
    </row>
    <row r="393167" spans="1:1" x14ac:dyDescent="0.2">
      <c r="A393167" s="30" t="s">
        <v>58</v>
      </c>
    </row>
    <row r="393168" spans="1:1" x14ac:dyDescent="0.2">
      <c r="A393168" s="61" t="s">
        <v>59</v>
      </c>
    </row>
    <row r="393169" spans="1:1" x14ac:dyDescent="0.2">
      <c r="A393169" s="30" t="s">
        <v>60</v>
      </c>
    </row>
    <row r="393170" spans="1:1" x14ac:dyDescent="0.2">
      <c r="A393170" s="30" t="s">
        <v>61</v>
      </c>
    </row>
    <row r="393171" spans="1:1" x14ac:dyDescent="0.2">
      <c r="A393171" s="30" t="s">
        <v>62</v>
      </c>
    </row>
    <row r="393172" spans="1:1" x14ac:dyDescent="0.2">
      <c r="A393172" s="63" t="s">
        <v>63</v>
      </c>
    </row>
    <row r="393173" spans="1:1" x14ac:dyDescent="0.2">
      <c r="A393173" s="63" t="s">
        <v>64</v>
      </c>
    </row>
    <row r="393174" spans="1:1" x14ac:dyDescent="0.2">
      <c r="A393174" s="63" t="s">
        <v>65</v>
      </c>
    </row>
    <row r="393175" spans="1:1" x14ac:dyDescent="0.2">
      <c r="A393175" s="63" t="s">
        <v>66</v>
      </c>
    </row>
    <row r="393176" spans="1:1" x14ac:dyDescent="0.2">
      <c r="A393176" s="64" t="s">
        <v>442</v>
      </c>
    </row>
    <row r="393177" spans="1:1" x14ac:dyDescent="0.2">
      <c r="A393177" s="64" t="s">
        <v>443</v>
      </c>
    </row>
    <row r="393178" spans="1:1" x14ac:dyDescent="0.2">
      <c r="A393178" s="64" t="s">
        <v>445</v>
      </c>
    </row>
    <row r="393179" spans="1:1" x14ac:dyDescent="0.2">
      <c r="A393179" s="78" t="s">
        <v>444</v>
      </c>
    </row>
    <row r="393180" spans="1:1" x14ac:dyDescent="0.2">
      <c r="A393180" s="63" t="s">
        <v>69</v>
      </c>
    </row>
    <row r="393181" spans="1:1" x14ac:dyDescent="0.2">
      <c r="A393181" s="63" t="s">
        <v>29</v>
      </c>
    </row>
    <row r="393182" spans="1:1" x14ac:dyDescent="0.2">
      <c r="A393182" s="63" t="s">
        <v>30</v>
      </c>
    </row>
    <row r="393183" spans="1:1" x14ac:dyDescent="0.2">
      <c r="A393183" s="63" t="s">
        <v>70</v>
      </c>
    </row>
    <row r="393184" spans="1:1" x14ac:dyDescent="0.2">
      <c r="A393184" s="63" t="s">
        <v>71</v>
      </c>
    </row>
    <row r="393185" spans="1:1" x14ac:dyDescent="0.2">
      <c r="A393185" s="63" t="s">
        <v>72</v>
      </c>
    </row>
    <row r="393186" spans="1:1" x14ac:dyDescent="0.2">
      <c r="A393186" s="63" t="s">
        <v>73</v>
      </c>
    </row>
    <row r="393187" spans="1:1" x14ac:dyDescent="0.2">
      <c r="A393187" s="64" t="s">
        <v>74</v>
      </c>
    </row>
    <row r="393188" spans="1:1" x14ac:dyDescent="0.2">
      <c r="A393188" s="30" t="s">
        <v>75</v>
      </c>
    </row>
    <row r="393189" spans="1:1" x14ac:dyDescent="0.2">
      <c r="A393189" s="30" t="s">
        <v>76</v>
      </c>
    </row>
    <row r="393190" spans="1:1" x14ac:dyDescent="0.2">
      <c r="A393190" s="30" t="s">
        <v>77</v>
      </c>
    </row>
    <row r="393191" spans="1:1" x14ac:dyDescent="0.2">
      <c r="A393191" s="30" t="s">
        <v>71</v>
      </c>
    </row>
    <row r="393192" spans="1:1" x14ac:dyDescent="0.2">
      <c r="A393192" s="30" t="s">
        <v>72</v>
      </c>
    </row>
    <row r="393193" spans="1:1" x14ac:dyDescent="0.2">
      <c r="A393193" s="30" t="s">
        <v>29</v>
      </c>
    </row>
    <row r="393194" spans="1:1" x14ac:dyDescent="0.2">
      <c r="A393194" s="30" t="s">
        <v>30</v>
      </c>
    </row>
    <row r="393195" spans="1:1" x14ac:dyDescent="0.2">
      <c r="A393195" s="30" t="s">
        <v>78</v>
      </c>
    </row>
    <row r="393196" spans="1:1" x14ac:dyDescent="0.2">
      <c r="A393196" s="30" t="s">
        <v>79</v>
      </c>
    </row>
    <row r="393197" spans="1:1" x14ac:dyDescent="0.2">
      <c r="A393197" s="78" t="s">
        <v>80</v>
      </c>
    </row>
    <row r="393198" spans="1:1" x14ac:dyDescent="0.2">
      <c r="A393198" s="30" t="s">
        <v>81</v>
      </c>
    </row>
    <row r="393199" spans="1:1" x14ac:dyDescent="0.2">
      <c r="A393199" s="30" t="s">
        <v>82</v>
      </c>
    </row>
    <row r="393200" spans="1:1" x14ac:dyDescent="0.2">
      <c r="A393200" s="78" t="s">
        <v>441</v>
      </c>
    </row>
    <row r="393201" spans="1:1" x14ac:dyDescent="0.2">
      <c r="A393201" s="30" t="s">
        <v>83</v>
      </c>
    </row>
    <row r="393202" spans="1:1" x14ac:dyDescent="0.2">
      <c r="A393202" s="30" t="s">
        <v>84</v>
      </c>
    </row>
    <row r="393203" spans="1:1" x14ac:dyDescent="0.2">
      <c r="A393203" s="30" t="s">
        <v>85</v>
      </c>
    </row>
    <row r="393204" spans="1:1" x14ac:dyDescent="0.2">
      <c r="A393204" s="30" t="s">
        <v>86</v>
      </c>
    </row>
    <row r="393205" spans="1:1" x14ac:dyDescent="0.2">
      <c r="A393205" s="78" t="s">
        <v>87</v>
      </c>
    </row>
    <row r="393206" spans="1:1" x14ac:dyDescent="0.2">
      <c r="A393206" s="30" t="s">
        <v>88</v>
      </c>
    </row>
    <row r="393207" spans="1:1" x14ac:dyDescent="0.2">
      <c r="A393207" s="30" t="s">
        <v>89</v>
      </c>
    </row>
    <row r="393208" spans="1:1" x14ac:dyDescent="0.2">
      <c r="A393208" s="43" t="s">
        <v>90</v>
      </c>
    </row>
    <row r="393209" spans="1:1" x14ac:dyDescent="0.2">
      <c r="A393209" s="30" t="s">
        <v>91</v>
      </c>
    </row>
    <row r="393210" spans="1:1" x14ac:dyDescent="0.2">
      <c r="A393210" s="30" t="s">
        <v>92</v>
      </c>
    </row>
    <row r="393211" spans="1:1" x14ac:dyDescent="0.2">
      <c r="A393211" s="30" t="s">
        <v>93</v>
      </c>
    </row>
    <row r="393212" spans="1:1" x14ac:dyDescent="0.2">
      <c r="A393212" s="30" t="s">
        <v>94</v>
      </c>
    </row>
    <row r="393213" spans="1:1" x14ac:dyDescent="0.2">
      <c r="A393213" s="59" t="s">
        <v>95</v>
      </c>
    </row>
    <row r="393214" spans="1:1" x14ac:dyDescent="0.2">
      <c r="A393214" s="59" t="s">
        <v>96</v>
      </c>
    </row>
    <row r="393215" spans="1:1" x14ac:dyDescent="0.2">
      <c r="A393215" s="59" t="s">
        <v>97</v>
      </c>
    </row>
    <row r="393216" spans="1:1" x14ac:dyDescent="0.2">
      <c r="A393216" s="59" t="s">
        <v>98</v>
      </c>
    </row>
    <row r="393217" spans="1:1" x14ac:dyDescent="0.2">
      <c r="A393217" s="59" t="s">
        <v>99</v>
      </c>
    </row>
    <row r="393218" spans="1:1" x14ac:dyDescent="0.2">
      <c r="A393218" s="78" t="s">
        <v>446</v>
      </c>
    </row>
    <row r="393219" spans="1:1" x14ac:dyDescent="0.2">
      <c r="A393219" s="59" t="s">
        <v>100</v>
      </c>
    </row>
    <row r="393220" spans="1:1" x14ac:dyDescent="0.2">
      <c r="A393220" s="59" t="s">
        <v>101</v>
      </c>
    </row>
    <row r="393221" spans="1:1" x14ac:dyDescent="0.2">
      <c r="A393221" s="59" t="s">
        <v>102</v>
      </c>
    </row>
    <row r="393222" spans="1:1" x14ac:dyDescent="0.2">
      <c r="A393222" s="59" t="s">
        <v>30</v>
      </c>
    </row>
    <row r="393223" spans="1:1" x14ac:dyDescent="0.2">
      <c r="A393223" s="59" t="s">
        <v>103</v>
      </c>
    </row>
    <row r="393224" spans="1:1" x14ac:dyDescent="0.2">
      <c r="A393224" s="59" t="s">
        <v>31</v>
      </c>
    </row>
    <row r="393225" spans="1:1" x14ac:dyDescent="0.2">
      <c r="A393225" s="59" t="s">
        <v>70</v>
      </c>
    </row>
    <row r="393226" spans="1:1" x14ac:dyDescent="0.2">
      <c r="A393226" s="59" t="s">
        <v>104</v>
      </c>
    </row>
    <row r="393227" spans="1:1" x14ac:dyDescent="0.2">
      <c r="A393227" s="59" t="s">
        <v>439</v>
      </c>
    </row>
    <row r="393228" spans="1:1" x14ac:dyDescent="0.2">
      <c r="A393228" s="30" t="s">
        <v>105</v>
      </c>
    </row>
    <row r="393229" spans="1:1" x14ac:dyDescent="0.2">
      <c r="A393229" s="30" t="s">
        <v>106</v>
      </c>
    </row>
    <row r="393230" spans="1:1" x14ac:dyDescent="0.2">
      <c r="A393230" s="30" t="s">
        <v>384</v>
      </c>
    </row>
    <row r="409512" spans="1:1" x14ac:dyDescent="0.2">
      <c r="A409512" s="30" t="s">
        <v>314</v>
      </c>
    </row>
    <row r="409513" spans="1:1" x14ac:dyDescent="0.2">
      <c r="A409513" s="30" t="s">
        <v>206</v>
      </c>
    </row>
    <row r="409514" spans="1:1" x14ac:dyDescent="0.2">
      <c r="A409514" s="44" t="s">
        <v>440</v>
      </c>
    </row>
    <row r="409515" spans="1:1" x14ac:dyDescent="0.2">
      <c r="A409515" s="62" t="s">
        <v>23</v>
      </c>
    </row>
    <row r="409516" spans="1:1" x14ac:dyDescent="0.2">
      <c r="A409516" s="30" t="s">
        <v>24</v>
      </c>
    </row>
    <row r="409517" spans="1:1" x14ac:dyDescent="0.2">
      <c r="A409517" s="30" t="s">
        <v>25</v>
      </c>
    </row>
    <row r="409518" spans="1:1" x14ac:dyDescent="0.2">
      <c r="A409518" s="30" t="s">
        <v>26</v>
      </c>
    </row>
    <row r="409519" spans="1:1" x14ac:dyDescent="0.2">
      <c r="A409519" s="30" t="s">
        <v>27</v>
      </c>
    </row>
    <row r="409520" spans="1:1" x14ac:dyDescent="0.2">
      <c r="A409520" s="78" t="s">
        <v>28</v>
      </c>
    </row>
    <row r="409521" spans="1:1" x14ac:dyDescent="0.2">
      <c r="A409521" s="30" t="s">
        <v>29</v>
      </c>
    </row>
    <row r="409522" spans="1:1" x14ac:dyDescent="0.2">
      <c r="A409522" s="30" t="s">
        <v>30</v>
      </c>
    </row>
    <row r="409523" spans="1:1" x14ac:dyDescent="0.2">
      <c r="A409523" s="30" t="s">
        <v>31</v>
      </c>
    </row>
    <row r="409524" spans="1:1" x14ac:dyDescent="0.2">
      <c r="A409524" s="30" t="s">
        <v>32</v>
      </c>
    </row>
    <row r="409525" spans="1:1" x14ac:dyDescent="0.2">
      <c r="A409525" s="30" t="s">
        <v>33</v>
      </c>
    </row>
    <row r="409526" spans="1:1" x14ac:dyDescent="0.2">
      <c r="A409526" s="30" t="s">
        <v>34</v>
      </c>
    </row>
    <row r="409527" spans="1:1" x14ac:dyDescent="0.2">
      <c r="A409527" s="30" t="s">
        <v>35</v>
      </c>
    </row>
    <row r="409528" spans="1:1" x14ac:dyDescent="0.2">
      <c r="A409528" s="30" t="s">
        <v>36</v>
      </c>
    </row>
    <row r="409529" spans="1:1" x14ac:dyDescent="0.2">
      <c r="A409529" s="30" t="s">
        <v>37</v>
      </c>
    </row>
    <row r="409530" spans="1:1" x14ac:dyDescent="0.2">
      <c r="A409530" s="30" t="s">
        <v>33</v>
      </c>
    </row>
    <row r="409531" spans="1:1" x14ac:dyDescent="0.2">
      <c r="A409531" s="30" t="s">
        <v>38</v>
      </c>
    </row>
    <row r="409532" spans="1:1" x14ac:dyDescent="0.2">
      <c r="A409532" s="78" t="s">
        <v>39</v>
      </c>
    </row>
    <row r="409533" spans="1:1" x14ac:dyDescent="0.2">
      <c r="A409533" s="30" t="s">
        <v>40</v>
      </c>
    </row>
    <row r="409534" spans="1:1" x14ac:dyDescent="0.2">
      <c r="A409534" s="30" t="s">
        <v>41</v>
      </c>
    </row>
    <row r="409535" spans="1:1" x14ac:dyDescent="0.2">
      <c r="A409535" s="30" t="s">
        <v>42</v>
      </c>
    </row>
    <row r="409536" spans="1:1" x14ac:dyDescent="0.2">
      <c r="A409536" s="30" t="s">
        <v>43</v>
      </c>
    </row>
    <row r="409537" spans="1:1" x14ac:dyDescent="0.2">
      <c r="A409537" s="30" t="s">
        <v>44</v>
      </c>
    </row>
    <row r="409538" spans="1:1" x14ac:dyDescent="0.2">
      <c r="A409538" s="30" t="s">
        <v>45</v>
      </c>
    </row>
    <row r="409539" spans="1:1" x14ac:dyDescent="0.2">
      <c r="A409539" s="78" t="s">
        <v>46</v>
      </c>
    </row>
    <row r="409540" spans="1:1" x14ac:dyDescent="0.2">
      <c r="A409540" s="30" t="s">
        <v>47</v>
      </c>
    </row>
    <row r="409541" spans="1:1" x14ac:dyDescent="0.2">
      <c r="A409541" s="30" t="s">
        <v>48</v>
      </c>
    </row>
    <row r="409542" spans="1:1" x14ac:dyDescent="0.2">
      <c r="A409542" s="30" t="s">
        <v>49</v>
      </c>
    </row>
    <row r="409543" spans="1:1" x14ac:dyDescent="0.2">
      <c r="A409543" s="78" t="s">
        <v>50</v>
      </c>
    </row>
    <row r="409544" spans="1:1" x14ac:dyDescent="0.2">
      <c r="A409544" s="30" t="s">
        <v>51</v>
      </c>
    </row>
    <row r="409545" spans="1:1" x14ac:dyDescent="0.2">
      <c r="A409545" s="30" t="s">
        <v>52</v>
      </c>
    </row>
    <row r="409546" spans="1:1" x14ac:dyDescent="0.2">
      <c r="A409546" s="30" t="s">
        <v>53</v>
      </c>
    </row>
    <row r="409547" spans="1:1" x14ac:dyDescent="0.2">
      <c r="A409547" s="30" t="s">
        <v>54</v>
      </c>
    </row>
    <row r="409548" spans="1:1" x14ac:dyDescent="0.2">
      <c r="A409548" s="30" t="s">
        <v>55</v>
      </c>
    </row>
    <row r="409549" spans="1:1" x14ac:dyDescent="0.2">
      <c r="A409549" s="30" t="s">
        <v>56</v>
      </c>
    </row>
    <row r="409550" spans="1:1" x14ac:dyDescent="0.2">
      <c r="A409550" s="78" t="s">
        <v>57</v>
      </c>
    </row>
    <row r="409551" spans="1:1" x14ac:dyDescent="0.2">
      <c r="A409551" s="30" t="s">
        <v>58</v>
      </c>
    </row>
    <row r="409552" spans="1:1" x14ac:dyDescent="0.2">
      <c r="A409552" s="61" t="s">
        <v>59</v>
      </c>
    </row>
    <row r="409553" spans="1:1" x14ac:dyDescent="0.2">
      <c r="A409553" s="30" t="s">
        <v>60</v>
      </c>
    </row>
    <row r="409554" spans="1:1" x14ac:dyDescent="0.2">
      <c r="A409554" s="30" t="s">
        <v>61</v>
      </c>
    </row>
    <row r="409555" spans="1:1" x14ac:dyDescent="0.2">
      <c r="A409555" s="30" t="s">
        <v>62</v>
      </c>
    </row>
    <row r="409556" spans="1:1" x14ac:dyDescent="0.2">
      <c r="A409556" s="63" t="s">
        <v>63</v>
      </c>
    </row>
    <row r="409557" spans="1:1" x14ac:dyDescent="0.2">
      <c r="A409557" s="63" t="s">
        <v>64</v>
      </c>
    </row>
    <row r="409558" spans="1:1" x14ac:dyDescent="0.2">
      <c r="A409558" s="63" t="s">
        <v>65</v>
      </c>
    </row>
    <row r="409559" spans="1:1" x14ac:dyDescent="0.2">
      <c r="A409559" s="63" t="s">
        <v>66</v>
      </c>
    </row>
    <row r="409560" spans="1:1" x14ac:dyDescent="0.2">
      <c r="A409560" s="64" t="s">
        <v>442</v>
      </c>
    </row>
    <row r="409561" spans="1:1" x14ac:dyDescent="0.2">
      <c r="A409561" s="64" t="s">
        <v>443</v>
      </c>
    </row>
    <row r="409562" spans="1:1" x14ac:dyDescent="0.2">
      <c r="A409562" s="64" t="s">
        <v>445</v>
      </c>
    </row>
    <row r="409563" spans="1:1" x14ac:dyDescent="0.2">
      <c r="A409563" s="78" t="s">
        <v>444</v>
      </c>
    </row>
    <row r="409564" spans="1:1" x14ac:dyDescent="0.2">
      <c r="A409564" s="63" t="s">
        <v>69</v>
      </c>
    </row>
    <row r="409565" spans="1:1" x14ac:dyDescent="0.2">
      <c r="A409565" s="63" t="s">
        <v>29</v>
      </c>
    </row>
    <row r="409566" spans="1:1" x14ac:dyDescent="0.2">
      <c r="A409566" s="63" t="s">
        <v>30</v>
      </c>
    </row>
    <row r="409567" spans="1:1" x14ac:dyDescent="0.2">
      <c r="A409567" s="63" t="s">
        <v>70</v>
      </c>
    </row>
    <row r="409568" spans="1:1" x14ac:dyDescent="0.2">
      <c r="A409568" s="63" t="s">
        <v>71</v>
      </c>
    </row>
    <row r="409569" spans="1:1" x14ac:dyDescent="0.2">
      <c r="A409569" s="63" t="s">
        <v>72</v>
      </c>
    </row>
    <row r="409570" spans="1:1" x14ac:dyDescent="0.2">
      <c r="A409570" s="63" t="s">
        <v>73</v>
      </c>
    </row>
    <row r="409571" spans="1:1" x14ac:dyDescent="0.2">
      <c r="A409571" s="64" t="s">
        <v>74</v>
      </c>
    </row>
    <row r="409572" spans="1:1" x14ac:dyDescent="0.2">
      <c r="A409572" s="30" t="s">
        <v>75</v>
      </c>
    </row>
    <row r="409573" spans="1:1" x14ac:dyDescent="0.2">
      <c r="A409573" s="30" t="s">
        <v>76</v>
      </c>
    </row>
    <row r="409574" spans="1:1" x14ac:dyDescent="0.2">
      <c r="A409574" s="30" t="s">
        <v>77</v>
      </c>
    </row>
    <row r="409575" spans="1:1" x14ac:dyDescent="0.2">
      <c r="A409575" s="30" t="s">
        <v>71</v>
      </c>
    </row>
    <row r="409576" spans="1:1" x14ac:dyDescent="0.2">
      <c r="A409576" s="30" t="s">
        <v>72</v>
      </c>
    </row>
    <row r="409577" spans="1:1" x14ac:dyDescent="0.2">
      <c r="A409577" s="30" t="s">
        <v>29</v>
      </c>
    </row>
    <row r="409578" spans="1:1" x14ac:dyDescent="0.2">
      <c r="A409578" s="30" t="s">
        <v>30</v>
      </c>
    </row>
    <row r="409579" spans="1:1" x14ac:dyDescent="0.2">
      <c r="A409579" s="30" t="s">
        <v>78</v>
      </c>
    </row>
    <row r="409580" spans="1:1" x14ac:dyDescent="0.2">
      <c r="A409580" s="30" t="s">
        <v>79</v>
      </c>
    </row>
    <row r="409581" spans="1:1" x14ac:dyDescent="0.2">
      <c r="A409581" s="78" t="s">
        <v>80</v>
      </c>
    </row>
    <row r="409582" spans="1:1" x14ac:dyDescent="0.2">
      <c r="A409582" s="30" t="s">
        <v>81</v>
      </c>
    </row>
    <row r="409583" spans="1:1" x14ac:dyDescent="0.2">
      <c r="A409583" s="30" t="s">
        <v>82</v>
      </c>
    </row>
    <row r="409584" spans="1:1" x14ac:dyDescent="0.2">
      <c r="A409584" s="78" t="s">
        <v>441</v>
      </c>
    </row>
    <row r="409585" spans="1:1" x14ac:dyDescent="0.2">
      <c r="A409585" s="30" t="s">
        <v>83</v>
      </c>
    </row>
    <row r="409586" spans="1:1" x14ac:dyDescent="0.2">
      <c r="A409586" s="30" t="s">
        <v>84</v>
      </c>
    </row>
    <row r="409587" spans="1:1" x14ac:dyDescent="0.2">
      <c r="A409587" s="30" t="s">
        <v>85</v>
      </c>
    </row>
    <row r="409588" spans="1:1" x14ac:dyDescent="0.2">
      <c r="A409588" s="30" t="s">
        <v>86</v>
      </c>
    </row>
    <row r="409589" spans="1:1" x14ac:dyDescent="0.2">
      <c r="A409589" s="78" t="s">
        <v>87</v>
      </c>
    </row>
    <row r="409590" spans="1:1" x14ac:dyDescent="0.2">
      <c r="A409590" s="30" t="s">
        <v>88</v>
      </c>
    </row>
    <row r="409591" spans="1:1" x14ac:dyDescent="0.2">
      <c r="A409591" s="30" t="s">
        <v>89</v>
      </c>
    </row>
    <row r="409592" spans="1:1" x14ac:dyDescent="0.2">
      <c r="A409592" s="43" t="s">
        <v>90</v>
      </c>
    </row>
    <row r="409593" spans="1:1" x14ac:dyDescent="0.2">
      <c r="A409593" s="30" t="s">
        <v>91</v>
      </c>
    </row>
    <row r="409594" spans="1:1" x14ac:dyDescent="0.2">
      <c r="A409594" s="30" t="s">
        <v>92</v>
      </c>
    </row>
    <row r="409595" spans="1:1" x14ac:dyDescent="0.2">
      <c r="A409595" s="30" t="s">
        <v>93</v>
      </c>
    </row>
    <row r="409596" spans="1:1" x14ac:dyDescent="0.2">
      <c r="A409596" s="30" t="s">
        <v>94</v>
      </c>
    </row>
    <row r="409597" spans="1:1" x14ac:dyDescent="0.2">
      <c r="A409597" s="59" t="s">
        <v>95</v>
      </c>
    </row>
    <row r="409598" spans="1:1" x14ac:dyDescent="0.2">
      <c r="A409598" s="59" t="s">
        <v>96</v>
      </c>
    </row>
    <row r="409599" spans="1:1" x14ac:dyDescent="0.2">
      <c r="A409599" s="59" t="s">
        <v>97</v>
      </c>
    </row>
    <row r="409600" spans="1:1" x14ac:dyDescent="0.2">
      <c r="A409600" s="59" t="s">
        <v>98</v>
      </c>
    </row>
    <row r="409601" spans="1:1" x14ac:dyDescent="0.2">
      <c r="A409601" s="59" t="s">
        <v>99</v>
      </c>
    </row>
    <row r="409602" spans="1:1" x14ac:dyDescent="0.2">
      <c r="A409602" s="78" t="s">
        <v>446</v>
      </c>
    </row>
    <row r="409603" spans="1:1" x14ac:dyDescent="0.2">
      <c r="A409603" s="59" t="s">
        <v>100</v>
      </c>
    </row>
    <row r="409604" spans="1:1" x14ac:dyDescent="0.2">
      <c r="A409604" s="59" t="s">
        <v>101</v>
      </c>
    </row>
    <row r="409605" spans="1:1" x14ac:dyDescent="0.2">
      <c r="A409605" s="59" t="s">
        <v>102</v>
      </c>
    </row>
    <row r="409606" spans="1:1" x14ac:dyDescent="0.2">
      <c r="A409606" s="59" t="s">
        <v>30</v>
      </c>
    </row>
    <row r="409607" spans="1:1" x14ac:dyDescent="0.2">
      <c r="A409607" s="59" t="s">
        <v>103</v>
      </c>
    </row>
    <row r="409608" spans="1:1" x14ac:dyDescent="0.2">
      <c r="A409608" s="59" t="s">
        <v>31</v>
      </c>
    </row>
    <row r="409609" spans="1:1" x14ac:dyDescent="0.2">
      <c r="A409609" s="59" t="s">
        <v>70</v>
      </c>
    </row>
    <row r="409610" spans="1:1" x14ac:dyDescent="0.2">
      <c r="A409610" s="59" t="s">
        <v>104</v>
      </c>
    </row>
    <row r="409611" spans="1:1" x14ac:dyDescent="0.2">
      <c r="A409611" s="59" t="s">
        <v>439</v>
      </c>
    </row>
    <row r="409612" spans="1:1" x14ac:dyDescent="0.2">
      <c r="A409612" s="30" t="s">
        <v>105</v>
      </c>
    </row>
    <row r="409613" spans="1:1" x14ac:dyDescent="0.2">
      <c r="A409613" s="30" t="s">
        <v>106</v>
      </c>
    </row>
    <row r="409614" spans="1:1" x14ac:dyDescent="0.2">
      <c r="A409614" s="30" t="s">
        <v>384</v>
      </c>
    </row>
    <row r="425896" spans="1:1" x14ac:dyDescent="0.2">
      <c r="A425896" s="30" t="s">
        <v>314</v>
      </c>
    </row>
    <row r="425897" spans="1:1" x14ac:dyDescent="0.2">
      <c r="A425897" s="30" t="s">
        <v>206</v>
      </c>
    </row>
    <row r="425898" spans="1:1" x14ac:dyDescent="0.2">
      <c r="A425898" s="44" t="s">
        <v>440</v>
      </c>
    </row>
    <row r="425899" spans="1:1" x14ac:dyDescent="0.2">
      <c r="A425899" s="62" t="s">
        <v>23</v>
      </c>
    </row>
    <row r="425900" spans="1:1" x14ac:dyDescent="0.2">
      <c r="A425900" s="30" t="s">
        <v>24</v>
      </c>
    </row>
    <row r="425901" spans="1:1" x14ac:dyDescent="0.2">
      <c r="A425901" s="30" t="s">
        <v>25</v>
      </c>
    </row>
    <row r="425902" spans="1:1" x14ac:dyDescent="0.2">
      <c r="A425902" s="30" t="s">
        <v>26</v>
      </c>
    </row>
    <row r="425903" spans="1:1" x14ac:dyDescent="0.2">
      <c r="A425903" s="30" t="s">
        <v>27</v>
      </c>
    </row>
    <row r="425904" spans="1:1" x14ac:dyDescent="0.2">
      <c r="A425904" s="78" t="s">
        <v>28</v>
      </c>
    </row>
    <row r="425905" spans="1:1" x14ac:dyDescent="0.2">
      <c r="A425905" s="30" t="s">
        <v>29</v>
      </c>
    </row>
    <row r="425906" spans="1:1" x14ac:dyDescent="0.2">
      <c r="A425906" s="30" t="s">
        <v>30</v>
      </c>
    </row>
    <row r="425907" spans="1:1" x14ac:dyDescent="0.2">
      <c r="A425907" s="30" t="s">
        <v>31</v>
      </c>
    </row>
    <row r="425908" spans="1:1" x14ac:dyDescent="0.2">
      <c r="A425908" s="30" t="s">
        <v>32</v>
      </c>
    </row>
    <row r="425909" spans="1:1" x14ac:dyDescent="0.2">
      <c r="A425909" s="30" t="s">
        <v>33</v>
      </c>
    </row>
    <row r="425910" spans="1:1" x14ac:dyDescent="0.2">
      <c r="A425910" s="30" t="s">
        <v>34</v>
      </c>
    </row>
    <row r="425911" spans="1:1" x14ac:dyDescent="0.2">
      <c r="A425911" s="30" t="s">
        <v>35</v>
      </c>
    </row>
    <row r="425912" spans="1:1" x14ac:dyDescent="0.2">
      <c r="A425912" s="30" t="s">
        <v>36</v>
      </c>
    </row>
    <row r="425913" spans="1:1" x14ac:dyDescent="0.2">
      <c r="A425913" s="30" t="s">
        <v>37</v>
      </c>
    </row>
    <row r="425914" spans="1:1" x14ac:dyDescent="0.2">
      <c r="A425914" s="30" t="s">
        <v>33</v>
      </c>
    </row>
    <row r="425915" spans="1:1" x14ac:dyDescent="0.2">
      <c r="A425915" s="30" t="s">
        <v>38</v>
      </c>
    </row>
    <row r="425916" spans="1:1" x14ac:dyDescent="0.2">
      <c r="A425916" s="78" t="s">
        <v>39</v>
      </c>
    </row>
    <row r="425917" spans="1:1" x14ac:dyDescent="0.2">
      <c r="A425917" s="30" t="s">
        <v>40</v>
      </c>
    </row>
    <row r="425918" spans="1:1" x14ac:dyDescent="0.2">
      <c r="A425918" s="30" t="s">
        <v>41</v>
      </c>
    </row>
    <row r="425919" spans="1:1" x14ac:dyDescent="0.2">
      <c r="A425919" s="30" t="s">
        <v>42</v>
      </c>
    </row>
    <row r="425920" spans="1:1" x14ac:dyDescent="0.2">
      <c r="A425920" s="30" t="s">
        <v>43</v>
      </c>
    </row>
    <row r="425921" spans="1:1" x14ac:dyDescent="0.2">
      <c r="A425921" s="30" t="s">
        <v>44</v>
      </c>
    </row>
    <row r="425922" spans="1:1" x14ac:dyDescent="0.2">
      <c r="A425922" s="30" t="s">
        <v>45</v>
      </c>
    </row>
    <row r="425923" spans="1:1" x14ac:dyDescent="0.2">
      <c r="A425923" s="78" t="s">
        <v>46</v>
      </c>
    </row>
    <row r="425924" spans="1:1" x14ac:dyDescent="0.2">
      <c r="A425924" s="30" t="s">
        <v>47</v>
      </c>
    </row>
    <row r="425925" spans="1:1" x14ac:dyDescent="0.2">
      <c r="A425925" s="30" t="s">
        <v>48</v>
      </c>
    </row>
    <row r="425926" spans="1:1" x14ac:dyDescent="0.2">
      <c r="A425926" s="30" t="s">
        <v>49</v>
      </c>
    </row>
    <row r="425927" spans="1:1" x14ac:dyDescent="0.2">
      <c r="A425927" s="78" t="s">
        <v>50</v>
      </c>
    </row>
    <row r="425928" spans="1:1" x14ac:dyDescent="0.2">
      <c r="A425928" s="30" t="s">
        <v>51</v>
      </c>
    </row>
    <row r="425929" spans="1:1" x14ac:dyDescent="0.2">
      <c r="A425929" s="30" t="s">
        <v>52</v>
      </c>
    </row>
    <row r="425930" spans="1:1" x14ac:dyDescent="0.2">
      <c r="A425930" s="30" t="s">
        <v>53</v>
      </c>
    </row>
    <row r="425931" spans="1:1" x14ac:dyDescent="0.2">
      <c r="A425931" s="30" t="s">
        <v>54</v>
      </c>
    </row>
    <row r="425932" spans="1:1" x14ac:dyDescent="0.2">
      <c r="A425932" s="30" t="s">
        <v>55</v>
      </c>
    </row>
    <row r="425933" spans="1:1" x14ac:dyDescent="0.2">
      <c r="A425933" s="30" t="s">
        <v>56</v>
      </c>
    </row>
    <row r="425934" spans="1:1" x14ac:dyDescent="0.2">
      <c r="A425934" s="78" t="s">
        <v>57</v>
      </c>
    </row>
    <row r="425935" spans="1:1" x14ac:dyDescent="0.2">
      <c r="A425935" s="30" t="s">
        <v>58</v>
      </c>
    </row>
    <row r="425936" spans="1:1" x14ac:dyDescent="0.2">
      <c r="A425936" s="61" t="s">
        <v>59</v>
      </c>
    </row>
    <row r="425937" spans="1:1" x14ac:dyDescent="0.2">
      <c r="A425937" s="30" t="s">
        <v>60</v>
      </c>
    </row>
    <row r="425938" spans="1:1" x14ac:dyDescent="0.2">
      <c r="A425938" s="30" t="s">
        <v>61</v>
      </c>
    </row>
    <row r="425939" spans="1:1" x14ac:dyDescent="0.2">
      <c r="A425939" s="30" t="s">
        <v>62</v>
      </c>
    </row>
    <row r="425940" spans="1:1" x14ac:dyDescent="0.2">
      <c r="A425940" s="63" t="s">
        <v>63</v>
      </c>
    </row>
    <row r="425941" spans="1:1" x14ac:dyDescent="0.2">
      <c r="A425941" s="63" t="s">
        <v>64</v>
      </c>
    </row>
    <row r="425942" spans="1:1" x14ac:dyDescent="0.2">
      <c r="A425942" s="63" t="s">
        <v>65</v>
      </c>
    </row>
    <row r="425943" spans="1:1" x14ac:dyDescent="0.2">
      <c r="A425943" s="63" t="s">
        <v>66</v>
      </c>
    </row>
    <row r="425944" spans="1:1" x14ac:dyDescent="0.2">
      <c r="A425944" s="64" t="s">
        <v>442</v>
      </c>
    </row>
    <row r="425945" spans="1:1" x14ac:dyDescent="0.2">
      <c r="A425945" s="64" t="s">
        <v>443</v>
      </c>
    </row>
    <row r="425946" spans="1:1" x14ac:dyDescent="0.2">
      <c r="A425946" s="64" t="s">
        <v>445</v>
      </c>
    </row>
    <row r="425947" spans="1:1" x14ac:dyDescent="0.2">
      <c r="A425947" s="78" t="s">
        <v>444</v>
      </c>
    </row>
    <row r="425948" spans="1:1" x14ac:dyDescent="0.2">
      <c r="A425948" s="63" t="s">
        <v>69</v>
      </c>
    </row>
    <row r="425949" spans="1:1" x14ac:dyDescent="0.2">
      <c r="A425949" s="63" t="s">
        <v>29</v>
      </c>
    </row>
    <row r="425950" spans="1:1" x14ac:dyDescent="0.2">
      <c r="A425950" s="63" t="s">
        <v>30</v>
      </c>
    </row>
    <row r="425951" spans="1:1" x14ac:dyDescent="0.2">
      <c r="A425951" s="63" t="s">
        <v>70</v>
      </c>
    </row>
    <row r="425952" spans="1:1" x14ac:dyDescent="0.2">
      <c r="A425952" s="63" t="s">
        <v>71</v>
      </c>
    </row>
    <row r="425953" spans="1:1" x14ac:dyDescent="0.2">
      <c r="A425953" s="63" t="s">
        <v>72</v>
      </c>
    </row>
    <row r="425954" spans="1:1" x14ac:dyDescent="0.2">
      <c r="A425954" s="63" t="s">
        <v>73</v>
      </c>
    </row>
    <row r="425955" spans="1:1" x14ac:dyDescent="0.2">
      <c r="A425955" s="64" t="s">
        <v>74</v>
      </c>
    </row>
    <row r="425956" spans="1:1" x14ac:dyDescent="0.2">
      <c r="A425956" s="30" t="s">
        <v>75</v>
      </c>
    </row>
    <row r="425957" spans="1:1" x14ac:dyDescent="0.2">
      <c r="A425957" s="30" t="s">
        <v>76</v>
      </c>
    </row>
    <row r="425958" spans="1:1" x14ac:dyDescent="0.2">
      <c r="A425958" s="30" t="s">
        <v>77</v>
      </c>
    </row>
    <row r="425959" spans="1:1" x14ac:dyDescent="0.2">
      <c r="A425959" s="30" t="s">
        <v>71</v>
      </c>
    </row>
    <row r="425960" spans="1:1" x14ac:dyDescent="0.2">
      <c r="A425960" s="30" t="s">
        <v>72</v>
      </c>
    </row>
    <row r="425961" spans="1:1" x14ac:dyDescent="0.2">
      <c r="A425961" s="30" t="s">
        <v>29</v>
      </c>
    </row>
    <row r="425962" spans="1:1" x14ac:dyDescent="0.2">
      <c r="A425962" s="30" t="s">
        <v>30</v>
      </c>
    </row>
    <row r="425963" spans="1:1" x14ac:dyDescent="0.2">
      <c r="A425963" s="30" t="s">
        <v>78</v>
      </c>
    </row>
    <row r="425964" spans="1:1" x14ac:dyDescent="0.2">
      <c r="A425964" s="30" t="s">
        <v>79</v>
      </c>
    </row>
    <row r="425965" spans="1:1" x14ac:dyDescent="0.2">
      <c r="A425965" s="78" t="s">
        <v>80</v>
      </c>
    </row>
    <row r="425966" spans="1:1" x14ac:dyDescent="0.2">
      <c r="A425966" s="30" t="s">
        <v>81</v>
      </c>
    </row>
    <row r="425967" spans="1:1" x14ac:dyDescent="0.2">
      <c r="A425967" s="30" t="s">
        <v>82</v>
      </c>
    </row>
    <row r="425968" spans="1:1" x14ac:dyDescent="0.2">
      <c r="A425968" s="78" t="s">
        <v>441</v>
      </c>
    </row>
    <row r="425969" spans="1:1" x14ac:dyDescent="0.2">
      <c r="A425969" s="30" t="s">
        <v>83</v>
      </c>
    </row>
    <row r="425970" spans="1:1" x14ac:dyDescent="0.2">
      <c r="A425970" s="30" t="s">
        <v>84</v>
      </c>
    </row>
    <row r="425971" spans="1:1" x14ac:dyDescent="0.2">
      <c r="A425971" s="30" t="s">
        <v>85</v>
      </c>
    </row>
    <row r="425972" spans="1:1" x14ac:dyDescent="0.2">
      <c r="A425972" s="30" t="s">
        <v>86</v>
      </c>
    </row>
    <row r="425973" spans="1:1" x14ac:dyDescent="0.2">
      <c r="A425973" s="78" t="s">
        <v>87</v>
      </c>
    </row>
    <row r="425974" spans="1:1" x14ac:dyDescent="0.2">
      <c r="A425974" s="30" t="s">
        <v>88</v>
      </c>
    </row>
    <row r="425975" spans="1:1" x14ac:dyDescent="0.2">
      <c r="A425975" s="30" t="s">
        <v>89</v>
      </c>
    </row>
    <row r="425976" spans="1:1" x14ac:dyDescent="0.2">
      <c r="A425976" s="43" t="s">
        <v>90</v>
      </c>
    </row>
    <row r="425977" spans="1:1" x14ac:dyDescent="0.2">
      <c r="A425977" s="30" t="s">
        <v>91</v>
      </c>
    </row>
    <row r="425978" spans="1:1" x14ac:dyDescent="0.2">
      <c r="A425978" s="30" t="s">
        <v>92</v>
      </c>
    </row>
    <row r="425979" spans="1:1" x14ac:dyDescent="0.2">
      <c r="A425979" s="30" t="s">
        <v>93</v>
      </c>
    </row>
    <row r="425980" spans="1:1" x14ac:dyDescent="0.2">
      <c r="A425980" s="30" t="s">
        <v>94</v>
      </c>
    </row>
    <row r="425981" spans="1:1" x14ac:dyDescent="0.2">
      <c r="A425981" s="59" t="s">
        <v>95</v>
      </c>
    </row>
    <row r="425982" spans="1:1" x14ac:dyDescent="0.2">
      <c r="A425982" s="59" t="s">
        <v>96</v>
      </c>
    </row>
    <row r="425983" spans="1:1" x14ac:dyDescent="0.2">
      <c r="A425983" s="59" t="s">
        <v>97</v>
      </c>
    </row>
    <row r="425984" spans="1:1" x14ac:dyDescent="0.2">
      <c r="A425984" s="59" t="s">
        <v>98</v>
      </c>
    </row>
    <row r="425985" spans="1:1" x14ac:dyDescent="0.2">
      <c r="A425985" s="59" t="s">
        <v>99</v>
      </c>
    </row>
    <row r="425986" spans="1:1" x14ac:dyDescent="0.2">
      <c r="A425986" s="78" t="s">
        <v>446</v>
      </c>
    </row>
    <row r="425987" spans="1:1" x14ac:dyDescent="0.2">
      <c r="A425987" s="59" t="s">
        <v>100</v>
      </c>
    </row>
    <row r="425988" spans="1:1" x14ac:dyDescent="0.2">
      <c r="A425988" s="59" t="s">
        <v>101</v>
      </c>
    </row>
    <row r="425989" spans="1:1" x14ac:dyDescent="0.2">
      <c r="A425989" s="59" t="s">
        <v>102</v>
      </c>
    </row>
    <row r="425990" spans="1:1" x14ac:dyDescent="0.2">
      <c r="A425990" s="59" t="s">
        <v>30</v>
      </c>
    </row>
    <row r="425991" spans="1:1" x14ac:dyDescent="0.2">
      <c r="A425991" s="59" t="s">
        <v>103</v>
      </c>
    </row>
    <row r="425992" spans="1:1" x14ac:dyDescent="0.2">
      <c r="A425992" s="59" t="s">
        <v>31</v>
      </c>
    </row>
    <row r="425993" spans="1:1" x14ac:dyDescent="0.2">
      <c r="A425993" s="59" t="s">
        <v>70</v>
      </c>
    </row>
    <row r="425994" spans="1:1" x14ac:dyDescent="0.2">
      <c r="A425994" s="59" t="s">
        <v>104</v>
      </c>
    </row>
    <row r="425995" spans="1:1" x14ac:dyDescent="0.2">
      <c r="A425995" s="59" t="s">
        <v>439</v>
      </c>
    </row>
    <row r="425996" spans="1:1" x14ac:dyDescent="0.2">
      <c r="A425996" s="30" t="s">
        <v>105</v>
      </c>
    </row>
    <row r="425997" spans="1:1" x14ac:dyDescent="0.2">
      <c r="A425997" s="30" t="s">
        <v>106</v>
      </c>
    </row>
    <row r="425998" spans="1:1" x14ac:dyDescent="0.2">
      <c r="A425998" s="30" t="s">
        <v>384</v>
      </c>
    </row>
    <row r="442280" spans="1:1" x14ac:dyDescent="0.2">
      <c r="A442280" s="30" t="s">
        <v>314</v>
      </c>
    </row>
    <row r="442281" spans="1:1" x14ac:dyDescent="0.2">
      <c r="A442281" s="30" t="s">
        <v>206</v>
      </c>
    </row>
    <row r="442282" spans="1:1" x14ac:dyDescent="0.2">
      <c r="A442282" s="44" t="s">
        <v>440</v>
      </c>
    </row>
    <row r="442283" spans="1:1" x14ac:dyDescent="0.2">
      <c r="A442283" s="62" t="s">
        <v>23</v>
      </c>
    </row>
    <row r="442284" spans="1:1" x14ac:dyDescent="0.2">
      <c r="A442284" s="30" t="s">
        <v>24</v>
      </c>
    </row>
    <row r="442285" spans="1:1" x14ac:dyDescent="0.2">
      <c r="A442285" s="30" t="s">
        <v>25</v>
      </c>
    </row>
    <row r="442286" spans="1:1" x14ac:dyDescent="0.2">
      <c r="A442286" s="30" t="s">
        <v>26</v>
      </c>
    </row>
    <row r="442287" spans="1:1" x14ac:dyDescent="0.2">
      <c r="A442287" s="30" t="s">
        <v>27</v>
      </c>
    </row>
    <row r="442288" spans="1:1" x14ac:dyDescent="0.2">
      <c r="A442288" s="78" t="s">
        <v>28</v>
      </c>
    </row>
    <row r="442289" spans="1:1" x14ac:dyDescent="0.2">
      <c r="A442289" s="30" t="s">
        <v>29</v>
      </c>
    </row>
    <row r="442290" spans="1:1" x14ac:dyDescent="0.2">
      <c r="A442290" s="30" t="s">
        <v>30</v>
      </c>
    </row>
    <row r="442291" spans="1:1" x14ac:dyDescent="0.2">
      <c r="A442291" s="30" t="s">
        <v>31</v>
      </c>
    </row>
    <row r="442292" spans="1:1" x14ac:dyDescent="0.2">
      <c r="A442292" s="30" t="s">
        <v>32</v>
      </c>
    </row>
    <row r="442293" spans="1:1" x14ac:dyDescent="0.2">
      <c r="A442293" s="30" t="s">
        <v>33</v>
      </c>
    </row>
    <row r="442294" spans="1:1" x14ac:dyDescent="0.2">
      <c r="A442294" s="30" t="s">
        <v>34</v>
      </c>
    </row>
    <row r="442295" spans="1:1" x14ac:dyDescent="0.2">
      <c r="A442295" s="30" t="s">
        <v>35</v>
      </c>
    </row>
    <row r="442296" spans="1:1" x14ac:dyDescent="0.2">
      <c r="A442296" s="30" t="s">
        <v>36</v>
      </c>
    </row>
    <row r="442297" spans="1:1" x14ac:dyDescent="0.2">
      <c r="A442297" s="30" t="s">
        <v>37</v>
      </c>
    </row>
    <row r="442298" spans="1:1" x14ac:dyDescent="0.2">
      <c r="A442298" s="30" t="s">
        <v>33</v>
      </c>
    </row>
    <row r="442299" spans="1:1" x14ac:dyDescent="0.2">
      <c r="A442299" s="30" t="s">
        <v>38</v>
      </c>
    </row>
    <row r="442300" spans="1:1" x14ac:dyDescent="0.2">
      <c r="A442300" s="78" t="s">
        <v>39</v>
      </c>
    </row>
    <row r="442301" spans="1:1" x14ac:dyDescent="0.2">
      <c r="A442301" s="30" t="s">
        <v>40</v>
      </c>
    </row>
    <row r="442302" spans="1:1" x14ac:dyDescent="0.2">
      <c r="A442302" s="30" t="s">
        <v>41</v>
      </c>
    </row>
    <row r="442303" spans="1:1" x14ac:dyDescent="0.2">
      <c r="A442303" s="30" t="s">
        <v>42</v>
      </c>
    </row>
    <row r="442304" spans="1:1" x14ac:dyDescent="0.2">
      <c r="A442304" s="30" t="s">
        <v>43</v>
      </c>
    </row>
    <row r="442305" spans="1:1" x14ac:dyDescent="0.2">
      <c r="A442305" s="30" t="s">
        <v>44</v>
      </c>
    </row>
    <row r="442306" spans="1:1" x14ac:dyDescent="0.2">
      <c r="A442306" s="30" t="s">
        <v>45</v>
      </c>
    </row>
    <row r="442307" spans="1:1" x14ac:dyDescent="0.2">
      <c r="A442307" s="78" t="s">
        <v>46</v>
      </c>
    </row>
    <row r="442308" spans="1:1" x14ac:dyDescent="0.2">
      <c r="A442308" s="30" t="s">
        <v>47</v>
      </c>
    </row>
    <row r="442309" spans="1:1" x14ac:dyDescent="0.2">
      <c r="A442309" s="30" t="s">
        <v>48</v>
      </c>
    </row>
    <row r="442310" spans="1:1" x14ac:dyDescent="0.2">
      <c r="A442310" s="30" t="s">
        <v>49</v>
      </c>
    </row>
    <row r="442311" spans="1:1" x14ac:dyDescent="0.2">
      <c r="A442311" s="78" t="s">
        <v>50</v>
      </c>
    </row>
    <row r="442312" spans="1:1" x14ac:dyDescent="0.2">
      <c r="A442312" s="30" t="s">
        <v>51</v>
      </c>
    </row>
    <row r="442313" spans="1:1" x14ac:dyDescent="0.2">
      <c r="A442313" s="30" t="s">
        <v>52</v>
      </c>
    </row>
    <row r="442314" spans="1:1" x14ac:dyDescent="0.2">
      <c r="A442314" s="30" t="s">
        <v>53</v>
      </c>
    </row>
    <row r="442315" spans="1:1" x14ac:dyDescent="0.2">
      <c r="A442315" s="30" t="s">
        <v>54</v>
      </c>
    </row>
    <row r="442316" spans="1:1" x14ac:dyDescent="0.2">
      <c r="A442316" s="30" t="s">
        <v>55</v>
      </c>
    </row>
    <row r="442317" spans="1:1" x14ac:dyDescent="0.2">
      <c r="A442317" s="30" t="s">
        <v>56</v>
      </c>
    </row>
    <row r="442318" spans="1:1" x14ac:dyDescent="0.2">
      <c r="A442318" s="78" t="s">
        <v>57</v>
      </c>
    </row>
    <row r="442319" spans="1:1" x14ac:dyDescent="0.2">
      <c r="A442319" s="30" t="s">
        <v>58</v>
      </c>
    </row>
    <row r="442320" spans="1:1" x14ac:dyDescent="0.2">
      <c r="A442320" s="61" t="s">
        <v>59</v>
      </c>
    </row>
    <row r="442321" spans="1:1" x14ac:dyDescent="0.2">
      <c r="A442321" s="30" t="s">
        <v>60</v>
      </c>
    </row>
    <row r="442322" spans="1:1" x14ac:dyDescent="0.2">
      <c r="A442322" s="30" t="s">
        <v>61</v>
      </c>
    </row>
    <row r="442323" spans="1:1" x14ac:dyDescent="0.2">
      <c r="A442323" s="30" t="s">
        <v>62</v>
      </c>
    </row>
    <row r="442324" spans="1:1" x14ac:dyDescent="0.2">
      <c r="A442324" s="63" t="s">
        <v>63</v>
      </c>
    </row>
    <row r="442325" spans="1:1" x14ac:dyDescent="0.2">
      <c r="A442325" s="63" t="s">
        <v>64</v>
      </c>
    </row>
    <row r="442326" spans="1:1" x14ac:dyDescent="0.2">
      <c r="A442326" s="63" t="s">
        <v>65</v>
      </c>
    </row>
    <row r="442327" spans="1:1" x14ac:dyDescent="0.2">
      <c r="A442327" s="63" t="s">
        <v>66</v>
      </c>
    </row>
    <row r="442328" spans="1:1" x14ac:dyDescent="0.2">
      <c r="A442328" s="64" t="s">
        <v>442</v>
      </c>
    </row>
    <row r="442329" spans="1:1" x14ac:dyDescent="0.2">
      <c r="A442329" s="64" t="s">
        <v>443</v>
      </c>
    </row>
    <row r="442330" spans="1:1" x14ac:dyDescent="0.2">
      <c r="A442330" s="64" t="s">
        <v>445</v>
      </c>
    </row>
    <row r="442331" spans="1:1" x14ac:dyDescent="0.2">
      <c r="A442331" s="78" t="s">
        <v>444</v>
      </c>
    </row>
    <row r="442332" spans="1:1" x14ac:dyDescent="0.2">
      <c r="A442332" s="63" t="s">
        <v>69</v>
      </c>
    </row>
    <row r="442333" spans="1:1" x14ac:dyDescent="0.2">
      <c r="A442333" s="63" t="s">
        <v>29</v>
      </c>
    </row>
    <row r="442334" spans="1:1" x14ac:dyDescent="0.2">
      <c r="A442334" s="63" t="s">
        <v>30</v>
      </c>
    </row>
    <row r="442335" spans="1:1" x14ac:dyDescent="0.2">
      <c r="A442335" s="63" t="s">
        <v>70</v>
      </c>
    </row>
    <row r="442336" spans="1:1" x14ac:dyDescent="0.2">
      <c r="A442336" s="63" t="s">
        <v>71</v>
      </c>
    </row>
    <row r="442337" spans="1:1" x14ac:dyDescent="0.2">
      <c r="A442337" s="63" t="s">
        <v>72</v>
      </c>
    </row>
    <row r="442338" spans="1:1" x14ac:dyDescent="0.2">
      <c r="A442338" s="63" t="s">
        <v>73</v>
      </c>
    </row>
    <row r="442339" spans="1:1" x14ac:dyDescent="0.2">
      <c r="A442339" s="64" t="s">
        <v>74</v>
      </c>
    </row>
    <row r="442340" spans="1:1" x14ac:dyDescent="0.2">
      <c r="A442340" s="30" t="s">
        <v>75</v>
      </c>
    </row>
    <row r="442341" spans="1:1" x14ac:dyDescent="0.2">
      <c r="A442341" s="30" t="s">
        <v>76</v>
      </c>
    </row>
    <row r="442342" spans="1:1" x14ac:dyDescent="0.2">
      <c r="A442342" s="30" t="s">
        <v>77</v>
      </c>
    </row>
    <row r="442343" spans="1:1" x14ac:dyDescent="0.2">
      <c r="A442343" s="30" t="s">
        <v>71</v>
      </c>
    </row>
    <row r="442344" spans="1:1" x14ac:dyDescent="0.2">
      <c r="A442344" s="30" t="s">
        <v>72</v>
      </c>
    </row>
    <row r="442345" spans="1:1" x14ac:dyDescent="0.2">
      <c r="A442345" s="30" t="s">
        <v>29</v>
      </c>
    </row>
    <row r="442346" spans="1:1" x14ac:dyDescent="0.2">
      <c r="A442346" s="30" t="s">
        <v>30</v>
      </c>
    </row>
    <row r="442347" spans="1:1" x14ac:dyDescent="0.2">
      <c r="A442347" s="30" t="s">
        <v>78</v>
      </c>
    </row>
    <row r="442348" spans="1:1" x14ac:dyDescent="0.2">
      <c r="A442348" s="30" t="s">
        <v>79</v>
      </c>
    </row>
    <row r="442349" spans="1:1" x14ac:dyDescent="0.2">
      <c r="A442349" s="78" t="s">
        <v>80</v>
      </c>
    </row>
    <row r="442350" spans="1:1" x14ac:dyDescent="0.2">
      <c r="A442350" s="30" t="s">
        <v>81</v>
      </c>
    </row>
    <row r="442351" spans="1:1" x14ac:dyDescent="0.2">
      <c r="A442351" s="30" t="s">
        <v>82</v>
      </c>
    </row>
    <row r="442352" spans="1:1" x14ac:dyDescent="0.2">
      <c r="A442352" s="78" t="s">
        <v>441</v>
      </c>
    </row>
    <row r="442353" spans="1:1" x14ac:dyDescent="0.2">
      <c r="A442353" s="30" t="s">
        <v>83</v>
      </c>
    </row>
    <row r="442354" spans="1:1" x14ac:dyDescent="0.2">
      <c r="A442354" s="30" t="s">
        <v>84</v>
      </c>
    </row>
    <row r="442355" spans="1:1" x14ac:dyDescent="0.2">
      <c r="A442355" s="30" t="s">
        <v>85</v>
      </c>
    </row>
    <row r="442356" spans="1:1" x14ac:dyDescent="0.2">
      <c r="A442356" s="30" t="s">
        <v>86</v>
      </c>
    </row>
    <row r="442357" spans="1:1" x14ac:dyDescent="0.2">
      <c r="A442357" s="78" t="s">
        <v>87</v>
      </c>
    </row>
    <row r="442358" spans="1:1" x14ac:dyDescent="0.2">
      <c r="A442358" s="30" t="s">
        <v>88</v>
      </c>
    </row>
    <row r="442359" spans="1:1" x14ac:dyDescent="0.2">
      <c r="A442359" s="30" t="s">
        <v>89</v>
      </c>
    </row>
    <row r="442360" spans="1:1" x14ac:dyDescent="0.2">
      <c r="A442360" s="43" t="s">
        <v>90</v>
      </c>
    </row>
    <row r="442361" spans="1:1" x14ac:dyDescent="0.2">
      <c r="A442361" s="30" t="s">
        <v>91</v>
      </c>
    </row>
    <row r="442362" spans="1:1" x14ac:dyDescent="0.2">
      <c r="A442362" s="30" t="s">
        <v>92</v>
      </c>
    </row>
    <row r="442363" spans="1:1" x14ac:dyDescent="0.2">
      <c r="A442363" s="30" t="s">
        <v>93</v>
      </c>
    </row>
    <row r="442364" spans="1:1" x14ac:dyDescent="0.2">
      <c r="A442364" s="30" t="s">
        <v>94</v>
      </c>
    </row>
    <row r="442365" spans="1:1" x14ac:dyDescent="0.2">
      <c r="A442365" s="59" t="s">
        <v>95</v>
      </c>
    </row>
    <row r="442366" spans="1:1" x14ac:dyDescent="0.2">
      <c r="A442366" s="59" t="s">
        <v>96</v>
      </c>
    </row>
    <row r="442367" spans="1:1" x14ac:dyDescent="0.2">
      <c r="A442367" s="59" t="s">
        <v>97</v>
      </c>
    </row>
    <row r="442368" spans="1:1" x14ac:dyDescent="0.2">
      <c r="A442368" s="59" t="s">
        <v>98</v>
      </c>
    </row>
    <row r="442369" spans="1:1" x14ac:dyDescent="0.2">
      <c r="A442369" s="59" t="s">
        <v>99</v>
      </c>
    </row>
    <row r="442370" spans="1:1" x14ac:dyDescent="0.2">
      <c r="A442370" s="78" t="s">
        <v>446</v>
      </c>
    </row>
    <row r="442371" spans="1:1" x14ac:dyDescent="0.2">
      <c r="A442371" s="59" t="s">
        <v>100</v>
      </c>
    </row>
    <row r="442372" spans="1:1" x14ac:dyDescent="0.2">
      <c r="A442372" s="59" t="s">
        <v>101</v>
      </c>
    </row>
    <row r="442373" spans="1:1" x14ac:dyDescent="0.2">
      <c r="A442373" s="59" t="s">
        <v>102</v>
      </c>
    </row>
    <row r="442374" spans="1:1" x14ac:dyDescent="0.2">
      <c r="A442374" s="59" t="s">
        <v>30</v>
      </c>
    </row>
    <row r="442375" spans="1:1" x14ac:dyDescent="0.2">
      <c r="A442375" s="59" t="s">
        <v>103</v>
      </c>
    </row>
    <row r="442376" spans="1:1" x14ac:dyDescent="0.2">
      <c r="A442376" s="59" t="s">
        <v>31</v>
      </c>
    </row>
    <row r="442377" spans="1:1" x14ac:dyDescent="0.2">
      <c r="A442377" s="59" t="s">
        <v>70</v>
      </c>
    </row>
    <row r="442378" spans="1:1" x14ac:dyDescent="0.2">
      <c r="A442378" s="59" t="s">
        <v>104</v>
      </c>
    </row>
    <row r="442379" spans="1:1" x14ac:dyDescent="0.2">
      <c r="A442379" s="59" t="s">
        <v>439</v>
      </c>
    </row>
    <row r="442380" spans="1:1" x14ac:dyDescent="0.2">
      <c r="A442380" s="30" t="s">
        <v>105</v>
      </c>
    </row>
    <row r="442381" spans="1:1" x14ac:dyDescent="0.2">
      <c r="A442381" s="30" t="s">
        <v>106</v>
      </c>
    </row>
    <row r="442382" spans="1:1" x14ac:dyDescent="0.2">
      <c r="A442382" s="30" t="s">
        <v>384</v>
      </c>
    </row>
    <row r="458664" spans="1:1" x14ac:dyDescent="0.2">
      <c r="A458664" s="30" t="s">
        <v>314</v>
      </c>
    </row>
    <row r="458665" spans="1:1" x14ac:dyDescent="0.2">
      <c r="A458665" s="30" t="s">
        <v>206</v>
      </c>
    </row>
    <row r="458666" spans="1:1" x14ac:dyDescent="0.2">
      <c r="A458666" s="44" t="s">
        <v>440</v>
      </c>
    </row>
    <row r="458667" spans="1:1" x14ac:dyDescent="0.2">
      <c r="A458667" s="62" t="s">
        <v>23</v>
      </c>
    </row>
    <row r="458668" spans="1:1" x14ac:dyDescent="0.2">
      <c r="A458668" s="30" t="s">
        <v>24</v>
      </c>
    </row>
    <row r="458669" spans="1:1" x14ac:dyDescent="0.2">
      <c r="A458669" s="30" t="s">
        <v>25</v>
      </c>
    </row>
    <row r="458670" spans="1:1" x14ac:dyDescent="0.2">
      <c r="A458670" s="30" t="s">
        <v>26</v>
      </c>
    </row>
    <row r="458671" spans="1:1" x14ac:dyDescent="0.2">
      <c r="A458671" s="30" t="s">
        <v>27</v>
      </c>
    </row>
    <row r="458672" spans="1:1" x14ac:dyDescent="0.2">
      <c r="A458672" s="78" t="s">
        <v>28</v>
      </c>
    </row>
    <row r="458673" spans="1:1" x14ac:dyDescent="0.2">
      <c r="A458673" s="30" t="s">
        <v>29</v>
      </c>
    </row>
    <row r="458674" spans="1:1" x14ac:dyDescent="0.2">
      <c r="A458674" s="30" t="s">
        <v>30</v>
      </c>
    </row>
    <row r="458675" spans="1:1" x14ac:dyDescent="0.2">
      <c r="A458675" s="30" t="s">
        <v>31</v>
      </c>
    </row>
    <row r="458676" spans="1:1" x14ac:dyDescent="0.2">
      <c r="A458676" s="30" t="s">
        <v>32</v>
      </c>
    </row>
    <row r="458677" spans="1:1" x14ac:dyDescent="0.2">
      <c r="A458677" s="30" t="s">
        <v>33</v>
      </c>
    </row>
    <row r="458678" spans="1:1" x14ac:dyDescent="0.2">
      <c r="A458678" s="30" t="s">
        <v>34</v>
      </c>
    </row>
    <row r="458679" spans="1:1" x14ac:dyDescent="0.2">
      <c r="A458679" s="30" t="s">
        <v>35</v>
      </c>
    </row>
    <row r="458680" spans="1:1" x14ac:dyDescent="0.2">
      <c r="A458680" s="30" t="s">
        <v>36</v>
      </c>
    </row>
    <row r="458681" spans="1:1" x14ac:dyDescent="0.2">
      <c r="A458681" s="30" t="s">
        <v>37</v>
      </c>
    </row>
    <row r="458682" spans="1:1" x14ac:dyDescent="0.2">
      <c r="A458682" s="30" t="s">
        <v>33</v>
      </c>
    </row>
    <row r="458683" spans="1:1" x14ac:dyDescent="0.2">
      <c r="A458683" s="30" t="s">
        <v>38</v>
      </c>
    </row>
    <row r="458684" spans="1:1" x14ac:dyDescent="0.2">
      <c r="A458684" s="78" t="s">
        <v>39</v>
      </c>
    </row>
    <row r="458685" spans="1:1" x14ac:dyDescent="0.2">
      <c r="A458685" s="30" t="s">
        <v>40</v>
      </c>
    </row>
    <row r="458686" spans="1:1" x14ac:dyDescent="0.2">
      <c r="A458686" s="30" t="s">
        <v>41</v>
      </c>
    </row>
    <row r="458687" spans="1:1" x14ac:dyDescent="0.2">
      <c r="A458687" s="30" t="s">
        <v>42</v>
      </c>
    </row>
    <row r="458688" spans="1:1" x14ac:dyDescent="0.2">
      <c r="A458688" s="30" t="s">
        <v>43</v>
      </c>
    </row>
    <row r="458689" spans="1:1" x14ac:dyDescent="0.2">
      <c r="A458689" s="30" t="s">
        <v>44</v>
      </c>
    </row>
    <row r="458690" spans="1:1" x14ac:dyDescent="0.2">
      <c r="A458690" s="30" t="s">
        <v>45</v>
      </c>
    </row>
    <row r="458691" spans="1:1" x14ac:dyDescent="0.2">
      <c r="A458691" s="78" t="s">
        <v>46</v>
      </c>
    </row>
    <row r="458692" spans="1:1" x14ac:dyDescent="0.2">
      <c r="A458692" s="30" t="s">
        <v>47</v>
      </c>
    </row>
    <row r="458693" spans="1:1" x14ac:dyDescent="0.2">
      <c r="A458693" s="30" t="s">
        <v>48</v>
      </c>
    </row>
    <row r="458694" spans="1:1" x14ac:dyDescent="0.2">
      <c r="A458694" s="30" t="s">
        <v>49</v>
      </c>
    </row>
    <row r="458695" spans="1:1" x14ac:dyDescent="0.2">
      <c r="A458695" s="78" t="s">
        <v>50</v>
      </c>
    </row>
    <row r="458696" spans="1:1" x14ac:dyDescent="0.2">
      <c r="A458696" s="30" t="s">
        <v>51</v>
      </c>
    </row>
    <row r="458697" spans="1:1" x14ac:dyDescent="0.2">
      <c r="A458697" s="30" t="s">
        <v>52</v>
      </c>
    </row>
    <row r="458698" spans="1:1" x14ac:dyDescent="0.2">
      <c r="A458698" s="30" t="s">
        <v>53</v>
      </c>
    </row>
    <row r="458699" spans="1:1" x14ac:dyDescent="0.2">
      <c r="A458699" s="30" t="s">
        <v>54</v>
      </c>
    </row>
    <row r="458700" spans="1:1" x14ac:dyDescent="0.2">
      <c r="A458700" s="30" t="s">
        <v>55</v>
      </c>
    </row>
    <row r="458701" spans="1:1" x14ac:dyDescent="0.2">
      <c r="A458701" s="30" t="s">
        <v>56</v>
      </c>
    </row>
    <row r="458702" spans="1:1" x14ac:dyDescent="0.2">
      <c r="A458702" s="78" t="s">
        <v>57</v>
      </c>
    </row>
    <row r="458703" spans="1:1" x14ac:dyDescent="0.2">
      <c r="A458703" s="30" t="s">
        <v>58</v>
      </c>
    </row>
    <row r="458704" spans="1:1" x14ac:dyDescent="0.2">
      <c r="A458704" s="61" t="s">
        <v>59</v>
      </c>
    </row>
    <row r="458705" spans="1:1" x14ac:dyDescent="0.2">
      <c r="A458705" s="30" t="s">
        <v>60</v>
      </c>
    </row>
    <row r="458706" spans="1:1" x14ac:dyDescent="0.2">
      <c r="A458706" s="30" t="s">
        <v>61</v>
      </c>
    </row>
    <row r="458707" spans="1:1" x14ac:dyDescent="0.2">
      <c r="A458707" s="30" t="s">
        <v>62</v>
      </c>
    </row>
    <row r="458708" spans="1:1" x14ac:dyDescent="0.2">
      <c r="A458708" s="63" t="s">
        <v>63</v>
      </c>
    </row>
    <row r="458709" spans="1:1" x14ac:dyDescent="0.2">
      <c r="A458709" s="63" t="s">
        <v>64</v>
      </c>
    </row>
    <row r="458710" spans="1:1" x14ac:dyDescent="0.2">
      <c r="A458710" s="63" t="s">
        <v>65</v>
      </c>
    </row>
    <row r="458711" spans="1:1" x14ac:dyDescent="0.2">
      <c r="A458711" s="63" t="s">
        <v>66</v>
      </c>
    </row>
    <row r="458712" spans="1:1" x14ac:dyDescent="0.2">
      <c r="A458712" s="64" t="s">
        <v>442</v>
      </c>
    </row>
    <row r="458713" spans="1:1" x14ac:dyDescent="0.2">
      <c r="A458713" s="64" t="s">
        <v>443</v>
      </c>
    </row>
    <row r="458714" spans="1:1" x14ac:dyDescent="0.2">
      <c r="A458714" s="64" t="s">
        <v>445</v>
      </c>
    </row>
    <row r="458715" spans="1:1" x14ac:dyDescent="0.2">
      <c r="A458715" s="78" t="s">
        <v>444</v>
      </c>
    </row>
    <row r="458716" spans="1:1" x14ac:dyDescent="0.2">
      <c r="A458716" s="63" t="s">
        <v>69</v>
      </c>
    </row>
    <row r="458717" spans="1:1" x14ac:dyDescent="0.2">
      <c r="A458717" s="63" t="s">
        <v>29</v>
      </c>
    </row>
    <row r="458718" spans="1:1" x14ac:dyDescent="0.2">
      <c r="A458718" s="63" t="s">
        <v>30</v>
      </c>
    </row>
    <row r="458719" spans="1:1" x14ac:dyDescent="0.2">
      <c r="A458719" s="63" t="s">
        <v>70</v>
      </c>
    </row>
    <row r="458720" spans="1:1" x14ac:dyDescent="0.2">
      <c r="A458720" s="63" t="s">
        <v>71</v>
      </c>
    </row>
    <row r="458721" spans="1:1" x14ac:dyDescent="0.2">
      <c r="A458721" s="63" t="s">
        <v>72</v>
      </c>
    </row>
    <row r="458722" spans="1:1" x14ac:dyDescent="0.2">
      <c r="A458722" s="63" t="s">
        <v>73</v>
      </c>
    </row>
    <row r="458723" spans="1:1" x14ac:dyDescent="0.2">
      <c r="A458723" s="64" t="s">
        <v>74</v>
      </c>
    </row>
    <row r="458724" spans="1:1" x14ac:dyDescent="0.2">
      <c r="A458724" s="30" t="s">
        <v>75</v>
      </c>
    </row>
    <row r="458725" spans="1:1" x14ac:dyDescent="0.2">
      <c r="A458725" s="30" t="s">
        <v>76</v>
      </c>
    </row>
    <row r="458726" spans="1:1" x14ac:dyDescent="0.2">
      <c r="A458726" s="30" t="s">
        <v>77</v>
      </c>
    </row>
    <row r="458727" spans="1:1" x14ac:dyDescent="0.2">
      <c r="A458727" s="30" t="s">
        <v>71</v>
      </c>
    </row>
    <row r="458728" spans="1:1" x14ac:dyDescent="0.2">
      <c r="A458728" s="30" t="s">
        <v>72</v>
      </c>
    </row>
    <row r="458729" spans="1:1" x14ac:dyDescent="0.2">
      <c r="A458729" s="30" t="s">
        <v>29</v>
      </c>
    </row>
    <row r="458730" spans="1:1" x14ac:dyDescent="0.2">
      <c r="A458730" s="30" t="s">
        <v>30</v>
      </c>
    </row>
    <row r="458731" spans="1:1" x14ac:dyDescent="0.2">
      <c r="A458731" s="30" t="s">
        <v>78</v>
      </c>
    </row>
    <row r="458732" spans="1:1" x14ac:dyDescent="0.2">
      <c r="A458732" s="30" t="s">
        <v>79</v>
      </c>
    </row>
    <row r="458733" spans="1:1" x14ac:dyDescent="0.2">
      <c r="A458733" s="78" t="s">
        <v>80</v>
      </c>
    </row>
    <row r="458734" spans="1:1" x14ac:dyDescent="0.2">
      <c r="A458734" s="30" t="s">
        <v>81</v>
      </c>
    </row>
    <row r="458735" spans="1:1" x14ac:dyDescent="0.2">
      <c r="A458735" s="30" t="s">
        <v>82</v>
      </c>
    </row>
    <row r="458736" spans="1:1" x14ac:dyDescent="0.2">
      <c r="A458736" s="78" t="s">
        <v>441</v>
      </c>
    </row>
    <row r="458737" spans="1:1" x14ac:dyDescent="0.2">
      <c r="A458737" s="30" t="s">
        <v>83</v>
      </c>
    </row>
    <row r="458738" spans="1:1" x14ac:dyDescent="0.2">
      <c r="A458738" s="30" t="s">
        <v>84</v>
      </c>
    </row>
    <row r="458739" spans="1:1" x14ac:dyDescent="0.2">
      <c r="A458739" s="30" t="s">
        <v>85</v>
      </c>
    </row>
    <row r="458740" spans="1:1" x14ac:dyDescent="0.2">
      <c r="A458740" s="30" t="s">
        <v>86</v>
      </c>
    </row>
    <row r="458741" spans="1:1" x14ac:dyDescent="0.2">
      <c r="A458741" s="78" t="s">
        <v>87</v>
      </c>
    </row>
    <row r="458742" spans="1:1" x14ac:dyDescent="0.2">
      <c r="A458742" s="30" t="s">
        <v>88</v>
      </c>
    </row>
    <row r="458743" spans="1:1" x14ac:dyDescent="0.2">
      <c r="A458743" s="30" t="s">
        <v>89</v>
      </c>
    </row>
    <row r="458744" spans="1:1" x14ac:dyDescent="0.2">
      <c r="A458744" s="43" t="s">
        <v>90</v>
      </c>
    </row>
    <row r="458745" spans="1:1" x14ac:dyDescent="0.2">
      <c r="A458745" s="30" t="s">
        <v>91</v>
      </c>
    </row>
    <row r="458746" spans="1:1" x14ac:dyDescent="0.2">
      <c r="A458746" s="30" t="s">
        <v>92</v>
      </c>
    </row>
    <row r="458747" spans="1:1" x14ac:dyDescent="0.2">
      <c r="A458747" s="30" t="s">
        <v>93</v>
      </c>
    </row>
    <row r="458748" spans="1:1" x14ac:dyDescent="0.2">
      <c r="A458748" s="30" t="s">
        <v>94</v>
      </c>
    </row>
    <row r="458749" spans="1:1" x14ac:dyDescent="0.2">
      <c r="A458749" s="59" t="s">
        <v>95</v>
      </c>
    </row>
    <row r="458750" spans="1:1" x14ac:dyDescent="0.2">
      <c r="A458750" s="59" t="s">
        <v>96</v>
      </c>
    </row>
    <row r="458751" spans="1:1" x14ac:dyDescent="0.2">
      <c r="A458751" s="59" t="s">
        <v>97</v>
      </c>
    </row>
    <row r="458752" spans="1:1" x14ac:dyDescent="0.2">
      <c r="A458752" s="59" t="s">
        <v>98</v>
      </c>
    </row>
    <row r="458753" spans="1:1" x14ac:dyDescent="0.2">
      <c r="A458753" s="59" t="s">
        <v>99</v>
      </c>
    </row>
    <row r="458754" spans="1:1" x14ac:dyDescent="0.2">
      <c r="A458754" s="78" t="s">
        <v>446</v>
      </c>
    </row>
    <row r="458755" spans="1:1" x14ac:dyDescent="0.2">
      <c r="A458755" s="59" t="s">
        <v>100</v>
      </c>
    </row>
    <row r="458756" spans="1:1" x14ac:dyDescent="0.2">
      <c r="A458756" s="59" t="s">
        <v>101</v>
      </c>
    </row>
    <row r="458757" spans="1:1" x14ac:dyDescent="0.2">
      <c r="A458757" s="59" t="s">
        <v>102</v>
      </c>
    </row>
    <row r="458758" spans="1:1" x14ac:dyDescent="0.2">
      <c r="A458758" s="59" t="s">
        <v>30</v>
      </c>
    </row>
    <row r="458759" spans="1:1" x14ac:dyDescent="0.2">
      <c r="A458759" s="59" t="s">
        <v>103</v>
      </c>
    </row>
    <row r="458760" spans="1:1" x14ac:dyDescent="0.2">
      <c r="A458760" s="59" t="s">
        <v>31</v>
      </c>
    </row>
    <row r="458761" spans="1:1" x14ac:dyDescent="0.2">
      <c r="A458761" s="59" t="s">
        <v>70</v>
      </c>
    </row>
    <row r="458762" spans="1:1" x14ac:dyDescent="0.2">
      <c r="A458762" s="59" t="s">
        <v>104</v>
      </c>
    </row>
    <row r="458763" spans="1:1" x14ac:dyDescent="0.2">
      <c r="A458763" s="59" t="s">
        <v>439</v>
      </c>
    </row>
    <row r="458764" spans="1:1" x14ac:dyDescent="0.2">
      <c r="A458764" s="30" t="s">
        <v>105</v>
      </c>
    </row>
    <row r="458765" spans="1:1" x14ac:dyDescent="0.2">
      <c r="A458765" s="30" t="s">
        <v>106</v>
      </c>
    </row>
    <row r="458766" spans="1:1" x14ac:dyDescent="0.2">
      <c r="A458766" s="30" t="s">
        <v>384</v>
      </c>
    </row>
    <row r="475048" spans="1:1" x14ac:dyDescent="0.2">
      <c r="A475048" s="30" t="s">
        <v>314</v>
      </c>
    </row>
    <row r="475049" spans="1:1" x14ac:dyDescent="0.2">
      <c r="A475049" s="30" t="s">
        <v>206</v>
      </c>
    </row>
    <row r="475050" spans="1:1" x14ac:dyDescent="0.2">
      <c r="A475050" s="44" t="s">
        <v>440</v>
      </c>
    </row>
    <row r="475051" spans="1:1" x14ac:dyDescent="0.2">
      <c r="A475051" s="62" t="s">
        <v>23</v>
      </c>
    </row>
    <row r="475052" spans="1:1" x14ac:dyDescent="0.2">
      <c r="A475052" s="30" t="s">
        <v>24</v>
      </c>
    </row>
    <row r="475053" spans="1:1" x14ac:dyDescent="0.2">
      <c r="A475053" s="30" t="s">
        <v>25</v>
      </c>
    </row>
    <row r="475054" spans="1:1" x14ac:dyDescent="0.2">
      <c r="A475054" s="30" t="s">
        <v>26</v>
      </c>
    </row>
    <row r="475055" spans="1:1" x14ac:dyDescent="0.2">
      <c r="A475055" s="30" t="s">
        <v>27</v>
      </c>
    </row>
    <row r="475056" spans="1:1" x14ac:dyDescent="0.2">
      <c r="A475056" s="78" t="s">
        <v>28</v>
      </c>
    </row>
    <row r="475057" spans="1:1" x14ac:dyDescent="0.2">
      <c r="A475057" s="30" t="s">
        <v>29</v>
      </c>
    </row>
    <row r="475058" spans="1:1" x14ac:dyDescent="0.2">
      <c r="A475058" s="30" t="s">
        <v>30</v>
      </c>
    </row>
    <row r="475059" spans="1:1" x14ac:dyDescent="0.2">
      <c r="A475059" s="30" t="s">
        <v>31</v>
      </c>
    </row>
    <row r="475060" spans="1:1" x14ac:dyDescent="0.2">
      <c r="A475060" s="30" t="s">
        <v>32</v>
      </c>
    </row>
    <row r="475061" spans="1:1" x14ac:dyDescent="0.2">
      <c r="A475061" s="30" t="s">
        <v>33</v>
      </c>
    </row>
    <row r="475062" spans="1:1" x14ac:dyDescent="0.2">
      <c r="A475062" s="30" t="s">
        <v>34</v>
      </c>
    </row>
    <row r="475063" spans="1:1" x14ac:dyDescent="0.2">
      <c r="A475063" s="30" t="s">
        <v>35</v>
      </c>
    </row>
    <row r="475064" spans="1:1" x14ac:dyDescent="0.2">
      <c r="A475064" s="30" t="s">
        <v>36</v>
      </c>
    </row>
    <row r="475065" spans="1:1" x14ac:dyDescent="0.2">
      <c r="A475065" s="30" t="s">
        <v>37</v>
      </c>
    </row>
    <row r="475066" spans="1:1" x14ac:dyDescent="0.2">
      <c r="A475066" s="30" t="s">
        <v>33</v>
      </c>
    </row>
    <row r="475067" spans="1:1" x14ac:dyDescent="0.2">
      <c r="A475067" s="30" t="s">
        <v>38</v>
      </c>
    </row>
    <row r="475068" spans="1:1" x14ac:dyDescent="0.2">
      <c r="A475068" s="78" t="s">
        <v>39</v>
      </c>
    </row>
    <row r="475069" spans="1:1" x14ac:dyDescent="0.2">
      <c r="A475069" s="30" t="s">
        <v>40</v>
      </c>
    </row>
    <row r="475070" spans="1:1" x14ac:dyDescent="0.2">
      <c r="A475070" s="30" t="s">
        <v>41</v>
      </c>
    </row>
    <row r="475071" spans="1:1" x14ac:dyDescent="0.2">
      <c r="A475071" s="30" t="s">
        <v>42</v>
      </c>
    </row>
    <row r="475072" spans="1:1" x14ac:dyDescent="0.2">
      <c r="A475072" s="30" t="s">
        <v>43</v>
      </c>
    </row>
    <row r="475073" spans="1:1" x14ac:dyDescent="0.2">
      <c r="A475073" s="30" t="s">
        <v>44</v>
      </c>
    </row>
    <row r="475074" spans="1:1" x14ac:dyDescent="0.2">
      <c r="A475074" s="30" t="s">
        <v>45</v>
      </c>
    </row>
    <row r="475075" spans="1:1" x14ac:dyDescent="0.2">
      <c r="A475075" s="78" t="s">
        <v>46</v>
      </c>
    </row>
    <row r="475076" spans="1:1" x14ac:dyDescent="0.2">
      <c r="A475076" s="30" t="s">
        <v>47</v>
      </c>
    </row>
    <row r="475077" spans="1:1" x14ac:dyDescent="0.2">
      <c r="A475077" s="30" t="s">
        <v>48</v>
      </c>
    </row>
    <row r="475078" spans="1:1" x14ac:dyDescent="0.2">
      <c r="A475078" s="30" t="s">
        <v>49</v>
      </c>
    </row>
    <row r="475079" spans="1:1" x14ac:dyDescent="0.2">
      <c r="A475079" s="78" t="s">
        <v>50</v>
      </c>
    </row>
    <row r="475080" spans="1:1" x14ac:dyDescent="0.2">
      <c r="A475080" s="30" t="s">
        <v>51</v>
      </c>
    </row>
    <row r="475081" spans="1:1" x14ac:dyDescent="0.2">
      <c r="A475081" s="30" t="s">
        <v>52</v>
      </c>
    </row>
    <row r="475082" spans="1:1" x14ac:dyDescent="0.2">
      <c r="A475082" s="30" t="s">
        <v>53</v>
      </c>
    </row>
    <row r="475083" spans="1:1" x14ac:dyDescent="0.2">
      <c r="A475083" s="30" t="s">
        <v>54</v>
      </c>
    </row>
    <row r="475084" spans="1:1" x14ac:dyDescent="0.2">
      <c r="A475084" s="30" t="s">
        <v>55</v>
      </c>
    </row>
    <row r="475085" spans="1:1" x14ac:dyDescent="0.2">
      <c r="A475085" s="30" t="s">
        <v>56</v>
      </c>
    </row>
    <row r="475086" spans="1:1" x14ac:dyDescent="0.2">
      <c r="A475086" s="78" t="s">
        <v>57</v>
      </c>
    </row>
    <row r="475087" spans="1:1" x14ac:dyDescent="0.2">
      <c r="A475087" s="30" t="s">
        <v>58</v>
      </c>
    </row>
    <row r="475088" spans="1:1" x14ac:dyDescent="0.2">
      <c r="A475088" s="61" t="s">
        <v>59</v>
      </c>
    </row>
    <row r="475089" spans="1:1" x14ac:dyDescent="0.2">
      <c r="A475089" s="30" t="s">
        <v>60</v>
      </c>
    </row>
    <row r="475090" spans="1:1" x14ac:dyDescent="0.2">
      <c r="A475090" s="30" t="s">
        <v>61</v>
      </c>
    </row>
    <row r="475091" spans="1:1" x14ac:dyDescent="0.2">
      <c r="A475091" s="30" t="s">
        <v>62</v>
      </c>
    </row>
    <row r="475092" spans="1:1" x14ac:dyDescent="0.2">
      <c r="A475092" s="63" t="s">
        <v>63</v>
      </c>
    </row>
    <row r="475093" spans="1:1" x14ac:dyDescent="0.2">
      <c r="A475093" s="63" t="s">
        <v>64</v>
      </c>
    </row>
    <row r="475094" spans="1:1" x14ac:dyDescent="0.2">
      <c r="A475094" s="63" t="s">
        <v>65</v>
      </c>
    </row>
    <row r="475095" spans="1:1" x14ac:dyDescent="0.2">
      <c r="A475095" s="63" t="s">
        <v>66</v>
      </c>
    </row>
    <row r="475096" spans="1:1" x14ac:dyDescent="0.2">
      <c r="A475096" s="64" t="s">
        <v>442</v>
      </c>
    </row>
    <row r="475097" spans="1:1" x14ac:dyDescent="0.2">
      <c r="A475097" s="64" t="s">
        <v>443</v>
      </c>
    </row>
    <row r="475098" spans="1:1" x14ac:dyDescent="0.2">
      <c r="A475098" s="64" t="s">
        <v>445</v>
      </c>
    </row>
    <row r="475099" spans="1:1" x14ac:dyDescent="0.2">
      <c r="A475099" s="78" t="s">
        <v>444</v>
      </c>
    </row>
    <row r="475100" spans="1:1" x14ac:dyDescent="0.2">
      <c r="A475100" s="63" t="s">
        <v>69</v>
      </c>
    </row>
    <row r="475101" spans="1:1" x14ac:dyDescent="0.2">
      <c r="A475101" s="63" t="s">
        <v>29</v>
      </c>
    </row>
    <row r="475102" spans="1:1" x14ac:dyDescent="0.2">
      <c r="A475102" s="63" t="s">
        <v>30</v>
      </c>
    </row>
    <row r="475103" spans="1:1" x14ac:dyDescent="0.2">
      <c r="A475103" s="63" t="s">
        <v>70</v>
      </c>
    </row>
    <row r="475104" spans="1:1" x14ac:dyDescent="0.2">
      <c r="A475104" s="63" t="s">
        <v>71</v>
      </c>
    </row>
    <row r="475105" spans="1:1" x14ac:dyDescent="0.2">
      <c r="A475105" s="63" t="s">
        <v>72</v>
      </c>
    </row>
    <row r="475106" spans="1:1" x14ac:dyDescent="0.2">
      <c r="A475106" s="63" t="s">
        <v>73</v>
      </c>
    </row>
    <row r="475107" spans="1:1" x14ac:dyDescent="0.2">
      <c r="A475107" s="64" t="s">
        <v>74</v>
      </c>
    </row>
    <row r="475108" spans="1:1" x14ac:dyDescent="0.2">
      <c r="A475108" s="30" t="s">
        <v>75</v>
      </c>
    </row>
    <row r="475109" spans="1:1" x14ac:dyDescent="0.2">
      <c r="A475109" s="30" t="s">
        <v>76</v>
      </c>
    </row>
    <row r="475110" spans="1:1" x14ac:dyDescent="0.2">
      <c r="A475110" s="30" t="s">
        <v>77</v>
      </c>
    </row>
    <row r="475111" spans="1:1" x14ac:dyDescent="0.2">
      <c r="A475111" s="30" t="s">
        <v>71</v>
      </c>
    </row>
    <row r="475112" spans="1:1" x14ac:dyDescent="0.2">
      <c r="A475112" s="30" t="s">
        <v>72</v>
      </c>
    </row>
    <row r="475113" spans="1:1" x14ac:dyDescent="0.2">
      <c r="A475113" s="30" t="s">
        <v>29</v>
      </c>
    </row>
    <row r="475114" spans="1:1" x14ac:dyDescent="0.2">
      <c r="A475114" s="30" t="s">
        <v>30</v>
      </c>
    </row>
    <row r="475115" spans="1:1" x14ac:dyDescent="0.2">
      <c r="A475115" s="30" t="s">
        <v>78</v>
      </c>
    </row>
    <row r="475116" spans="1:1" x14ac:dyDescent="0.2">
      <c r="A475116" s="30" t="s">
        <v>79</v>
      </c>
    </row>
    <row r="475117" spans="1:1" x14ac:dyDescent="0.2">
      <c r="A475117" s="78" t="s">
        <v>80</v>
      </c>
    </row>
    <row r="475118" spans="1:1" x14ac:dyDescent="0.2">
      <c r="A475118" s="30" t="s">
        <v>81</v>
      </c>
    </row>
    <row r="475119" spans="1:1" x14ac:dyDescent="0.2">
      <c r="A475119" s="30" t="s">
        <v>82</v>
      </c>
    </row>
    <row r="475120" spans="1:1" x14ac:dyDescent="0.2">
      <c r="A475120" s="78" t="s">
        <v>441</v>
      </c>
    </row>
    <row r="475121" spans="1:1" x14ac:dyDescent="0.2">
      <c r="A475121" s="30" t="s">
        <v>83</v>
      </c>
    </row>
    <row r="475122" spans="1:1" x14ac:dyDescent="0.2">
      <c r="A475122" s="30" t="s">
        <v>84</v>
      </c>
    </row>
    <row r="475123" spans="1:1" x14ac:dyDescent="0.2">
      <c r="A475123" s="30" t="s">
        <v>85</v>
      </c>
    </row>
    <row r="475124" spans="1:1" x14ac:dyDescent="0.2">
      <c r="A475124" s="30" t="s">
        <v>86</v>
      </c>
    </row>
    <row r="475125" spans="1:1" x14ac:dyDescent="0.2">
      <c r="A475125" s="78" t="s">
        <v>87</v>
      </c>
    </row>
    <row r="475126" spans="1:1" x14ac:dyDescent="0.2">
      <c r="A475126" s="30" t="s">
        <v>88</v>
      </c>
    </row>
    <row r="475127" spans="1:1" x14ac:dyDescent="0.2">
      <c r="A475127" s="30" t="s">
        <v>89</v>
      </c>
    </row>
    <row r="475128" spans="1:1" x14ac:dyDescent="0.2">
      <c r="A475128" s="43" t="s">
        <v>90</v>
      </c>
    </row>
    <row r="475129" spans="1:1" x14ac:dyDescent="0.2">
      <c r="A475129" s="30" t="s">
        <v>91</v>
      </c>
    </row>
    <row r="475130" spans="1:1" x14ac:dyDescent="0.2">
      <c r="A475130" s="30" t="s">
        <v>92</v>
      </c>
    </row>
    <row r="475131" spans="1:1" x14ac:dyDescent="0.2">
      <c r="A475131" s="30" t="s">
        <v>93</v>
      </c>
    </row>
    <row r="475132" spans="1:1" x14ac:dyDescent="0.2">
      <c r="A475132" s="30" t="s">
        <v>94</v>
      </c>
    </row>
    <row r="475133" spans="1:1" x14ac:dyDescent="0.2">
      <c r="A475133" s="59" t="s">
        <v>95</v>
      </c>
    </row>
    <row r="475134" spans="1:1" x14ac:dyDescent="0.2">
      <c r="A475134" s="59" t="s">
        <v>96</v>
      </c>
    </row>
    <row r="475135" spans="1:1" x14ac:dyDescent="0.2">
      <c r="A475135" s="59" t="s">
        <v>97</v>
      </c>
    </row>
    <row r="475136" spans="1:1" x14ac:dyDescent="0.2">
      <c r="A475136" s="59" t="s">
        <v>98</v>
      </c>
    </row>
    <row r="475137" spans="1:1" x14ac:dyDescent="0.2">
      <c r="A475137" s="59" t="s">
        <v>99</v>
      </c>
    </row>
    <row r="475138" spans="1:1" x14ac:dyDescent="0.2">
      <c r="A475138" s="78" t="s">
        <v>446</v>
      </c>
    </row>
    <row r="475139" spans="1:1" x14ac:dyDescent="0.2">
      <c r="A475139" s="59" t="s">
        <v>100</v>
      </c>
    </row>
    <row r="475140" spans="1:1" x14ac:dyDescent="0.2">
      <c r="A475140" s="59" t="s">
        <v>101</v>
      </c>
    </row>
    <row r="475141" spans="1:1" x14ac:dyDescent="0.2">
      <c r="A475141" s="59" t="s">
        <v>102</v>
      </c>
    </row>
    <row r="475142" spans="1:1" x14ac:dyDescent="0.2">
      <c r="A475142" s="59" t="s">
        <v>30</v>
      </c>
    </row>
    <row r="475143" spans="1:1" x14ac:dyDescent="0.2">
      <c r="A475143" s="59" t="s">
        <v>103</v>
      </c>
    </row>
    <row r="475144" spans="1:1" x14ac:dyDescent="0.2">
      <c r="A475144" s="59" t="s">
        <v>31</v>
      </c>
    </row>
    <row r="475145" spans="1:1" x14ac:dyDescent="0.2">
      <c r="A475145" s="59" t="s">
        <v>70</v>
      </c>
    </row>
    <row r="475146" spans="1:1" x14ac:dyDescent="0.2">
      <c r="A475146" s="59" t="s">
        <v>104</v>
      </c>
    </row>
    <row r="475147" spans="1:1" x14ac:dyDescent="0.2">
      <c r="A475147" s="59" t="s">
        <v>439</v>
      </c>
    </row>
    <row r="475148" spans="1:1" x14ac:dyDescent="0.2">
      <c r="A475148" s="30" t="s">
        <v>105</v>
      </c>
    </row>
    <row r="475149" spans="1:1" x14ac:dyDescent="0.2">
      <c r="A475149" s="30" t="s">
        <v>106</v>
      </c>
    </row>
    <row r="475150" spans="1:1" x14ac:dyDescent="0.2">
      <c r="A475150" s="30" t="s">
        <v>384</v>
      </c>
    </row>
    <row r="491432" spans="1:1" x14ac:dyDescent="0.2">
      <c r="A491432" s="30" t="s">
        <v>314</v>
      </c>
    </row>
    <row r="491433" spans="1:1" x14ac:dyDescent="0.2">
      <c r="A491433" s="30" t="s">
        <v>206</v>
      </c>
    </row>
    <row r="491434" spans="1:1" x14ac:dyDescent="0.2">
      <c r="A491434" s="44" t="s">
        <v>440</v>
      </c>
    </row>
    <row r="491435" spans="1:1" x14ac:dyDescent="0.2">
      <c r="A491435" s="62" t="s">
        <v>23</v>
      </c>
    </row>
    <row r="491436" spans="1:1" x14ac:dyDescent="0.2">
      <c r="A491436" s="30" t="s">
        <v>24</v>
      </c>
    </row>
    <row r="491437" spans="1:1" x14ac:dyDescent="0.2">
      <c r="A491437" s="30" t="s">
        <v>25</v>
      </c>
    </row>
    <row r="491438" spans="1:1" x14ac:dyDescent="0.2">
      <c r="A491438" s="30" t="s">
        <v>26</v>
      </c>
    </row>
    <row r="491439" spans="1:1" x14ac:dyDescent="0.2">
      <c r="A491439" s="30" t="s">
        <v>27</v>
      </c>
    </row>
    <row r="491440" spans="1:1" x14ac:dyDescent="0.2">
      <c r="A491440" s="78" t="s">
        <v>28</v>
      </c>
    </row>
    <row r="491441" spans="1:1" x14ac:dyDescent="0.2">
      <c r="A491441" s="30" t="s">
        <v>29</v>
      </c>
    </row>
    <row r="491442" spans="1:1" x14ac:dyDescent="0.2">
      <c r="A491442" s="30" t="s">
        <v>30</v>
      </c>
    </row>
    <row r="491443" spans="1:1" x14ac:dyDescent="0.2">
      <c r="A491443" s="30" t="s">
        <v>31</v>
      </c>
    </row>
    <row r="491444" spans="1:1" x14ac:dyDescent="0.2">
      <c r="A491444" s="30" t="s">
        <v>32</v>
      </c>
    </row>
    <row r="491445" spans="1:1" x14ac:dyDescent="0.2">
      <c r="A491445" s="30" t="s">
        <v>33</v>
      </c>
    </row>
    <row r="491446" spans="1:1" x14ac:dyDescent="0.2">
      <c r="A491446" s="30" t="s">
        <v>34</v>
      </c>
    </row>
    <row r="491447" spans="1:1" x14ac:dyDescent="0.2">
      <c r="A491447" s="30" t="s">
        <v>35</v>
      </c>
    </row>
    <row r="491448" spans="1:1" x14ac:dyDescent="0.2">
      <c r="A491448" s="30" t="s">
        <v>36</v>
      </c>
    </row>
    <row r="491449" spans="1:1" x14ac:dyDescent="0.2">
      <c r="A491449" s="30" t="s">
        <v>37</v>
      </c>
    </row>
    <row r="491450" spans="1:1" x14ac:dyDescent="0.2">
      <c r="A491450" s="30" t="s">
        <v>33</v>
      </c>
    </row>
    <row r="491451" spans="1:1" x14ac:dyDescent="0.2">
      <c r="A491451" s="30" t="s">
        <v>38</v>
      </c>
    </row>
    <row r="491452" spans="1:1" x14ac:dyDescent="0.2">
      <c r="A491452" s="78" t="s">
        <v>39</v>
      </c>
    </row>
    <row r="491453" spans="1:1" x14ac:dyDescent="0.2">
      <c r="A491453" s="30" t="s">
        <v>40</v>
      </c>
    </row>
    <row r="491454" spans="1:1" x14ac:dyDescent="0.2">
      <c r="A491454" s="30" t="s">
        <v>41</v>
      </c>
    </row>
    <row r="491455" spans="1:1" x14ac:dyDescent="0.2">
      <c r="A491455" s="30" t="s">
        <v>42</v>
      </c>
    </row>
    <row r="491456" spans="1:1" x14ac:dyDescent="0.2">
      <c r="A491456" s="30" t="s">
        <v>43</v>
      </c>
    </row>
    <row r="491457" spans="1:1" x14ac:dyDescent="0.2">
      <c r="A491457" s="30" t="s">
        <v>44</v>
      </c>
    </row>
    <row r="491458" spans="1:1" x14ac:dyDescent="0.2">
      <c r="A491458" s="30" t="s">
        <v>45</v>
      </c>
    </row>
    <row r="491459" spans="1:1" x14ac:dyDescent="0.2">
      <c r="A491459" s="78" t="s">
        <v>46</v>
      </c>
    </row>
    <row r="491460" spans="1:1" x14ac:dyDescent="0.2">
      <c r="A491460" s="30" t="s">
        <v>47</v>
      </c>
    </row>
    <row r="491461" spans="1:1" x14ac:dyDescent="0.2">
      <c r="A491461" s="30" t="s">
        <v>48</v>
      </c>
    </row>
    <row r="491462" spans="1:1" x14ac:dyDescent="0.2">
      <c r="A491462" s="30" t="s">
        <v>49</v>
      </c>
    </row>
    <row r="491463" spans="1:1" x14ac:dyDescent="0.2">
      <c r="A491463" s="78" t="s">
        <v>50</v>
      </c>
    </row>
    <row r="491464" spans="1:1" x14ac:dyDescent="0.2">
      <c r="A491464" s="30" t="s">
        <v>51</v>
      </c>
    </row>
    <row r="491465" spans="1:1" x14ac:dyDescent="0.2">
      <c r="A491465" s="30" t="s">
        <v>52</v>
      </c>
    </row>
    <row r="491466" spans="1:1" x14ac:dyDescent="0.2">
      <c r="A491466" s="30" t="s">
        <v>53</v>
      </c>
    </row>
    <row r="491467" spans="1:1" x14ac:dyDescent="0.2">
      <c r="A491467" s="30" t="s">
        <v>54</v>
      </c>
    </row>
    <row r="491468" spans="1:1" x14ac:dyDescent="0.2">
      <c r="A491468" s="30" t="s">
        <v>55</v>
      </c>
    </row>
    <row r="491469" spans="1:1" x14ac:dyDescent="0.2">
      <c r="A491469" s="30" t="s">
        <v>56</v>
      </c>
    </row>
    <row r="491470" spans="1:1" x14ac:dyDescent="0.2">
      <c r="A491470" s="78" t="s">
        <v>57</v>
      </c>
    </row>
    <row r="491471" spans="1:1" x14ac:dyDescent="0.2">
      <c r="A491471" s="30" t="s">
        <v>58</v>
      </c>
    </row>
    <row r="491472" spans="1:1" x14ac:dyDescent="0.2">
      <c r="A491472" s="61" t="s">
        <v>59</v>
      </c>
    </row>
    <row r="491473" spans="1:1" x14ac:dyDescent="0.2">
      <c r="A491473" s="30" t="s">
        <v>60</v>
      </c>
    </row>
    <row r="491474" spans="1:1" x14ac:dyDescent="0.2">
      <c r="A491474" s="30" t="s">
        <v>61</v>
      </c>
    </row>
    <row r="491475" spans="1:1" x14ac:dyDescent="0.2">
      <c r="A491475" s="30" t="s">
        <v>62</v>
      </c>
    </row>
    <row r="491476" spans="1:1" x14ac:dyDescent="0.2">
      <c r="A491476" s="63" t="s">
        <v>63</v>
      </c>
    </row>
    <row r="491477" spans="1:1" x14ac:dyDescent="0.2">
      <c r="A491477" s="63" t="s">
        <v>64</v>
      </c>
    </row>
    <row r="491478" spans="1:1" x14ac:dyDescent="0.2">
      <c r="A491478" s="63" t="s">
        <v>65</v>
      </c>
    </row>
    <row r="491479" spans="1:1" x14ac:dyDescent="0.2">
      <c r="A491479" s="63" t="s">
        <v>66</v>
      </c>
    </row>
    <row r="491480" spans="1:1" x14ac:dyDescent="0.2">
      <c r="A491480" s="64" t="s">
        <v>442</v>
      </c>
    </row>
    <row r="491481" spans="1:1" x14ac:dyDescent="0.2">
      <c r="A491481" s="64" t="s">
        <v>443</v>
      </c>
    </row>
    <row r="491482" spans="1:1" x14ac:dyDescent="0.2">
      <c r="A491482" s="64" t="s">
        <v>445</v>
      </c>
    </row>
    <row r="491483" spans="1:1" x14ac:dyDescent="0.2">
      <c r="A491483" s="78" t="s">
        <v>444</v>
      </c>
    </row>
    <row r="491484" spans="1:1" x14ac:dyDescent="0.2">
      <c r="A491484" s="63" t="s">
        <v>69</v>
      </c>
    </row>
    <row r="491485" spans="1:1" x14ac:dyDescent="0.2">
      <c r="A491485" s="63" t="s">
        <v>29</v>
      </c>
    </row>
    <row r="491486" spans="1:1" x14ac:dyDescent="0.2">
      <c r="A491486" s="63" t="s">
        <v>30</v>
      </c>
    </row>
    <row r="491487" spans="1:1" x14ac:dyDescent="0.2">
      <c r="A491487" s="63" t="s">
        <v>70</v>
      </c>
    </row>
    <row r="491488" spans="1:1" x14ac:dyDescent="0.2">
      <c r="A491488" s="63" t="s">
        <v>71</v>
      </c>
    </row>
    <row r="491489" spans="1:1" x14ac:dyDescent="0.2">
      <c r="A491489" s="63" t="s">
        <v>72</v>
      </c>
    </row>
    <row r="491490" spans="1:1" x14ac:dyDescent="0.2">
      <c r="A491490" s="63" t="s">
        <v>73</v>
      </c>
    </row>
    <row r="491491" spans="1:1" x14ac:dyDescent="0.2">
      <c r="A491491" s="64" t="s">
        <v>74</v>
      </c>
    </row>
    <row r="491492" spans="1:1" x14ac:dyDescent="0.2">
      <c r="A491492" s="30" t="s">
        <v>75</v>
      </c>
    </row>
    <row r="491493" spans="1:1" x14ac:dyDescent="0.2">
      <c r="A491493" s="30" t="s">
        <v>76</v>
      </c>
    </row>
    <row r="491494" spans="1:1" x14ac:dyDescent="0.2">
      <c r="A491494" s="30" t="s">
        <v>77</v>
      </c>
    </row>
    <row r="491495" spans="1:1" x14ac:dyDescent="0.2">
      <c r="A491495" s="30" t="s">
        <v>71</v>
      </c>
    </row>
    <row r="491496" spans="1:1" x14ac:dyDescent="0.2">
      <c r="A491496" s="30" t="s">
        <v>72</v>
      </c>
    </row>
    <row r="491497" spans="1:1" x14ac:dyDescent="0.2">
      <c r="A491497" s="30" t="s">
        <v>29</v>
      </c>
    </row>
    <row r="491498" spans="1:1" x14ac:dyDescent="0.2">
      <c r="A491498" s="30" t="s">
        <v>30</v>
      </c>
    </row>
    <row r="491499" spans="1:1" x14ac:dyDescent="0.2">
      <c r="A491499" s="30" t="s">
        <v>78</v>
      </c>
    </row>
    <row r="491500" spans="1:1" x14ac:dyDescent="0.2">
      <c r="A491500" s="30" t="s">
        <v>79</v>
      </c>
    </row>
    <row r="491501" spans="1:1" x14ac:dyDescent="0.2">
      <c r="A491501" s="78" t="s">
        <v>80</v>
      </c>
    </row>
    <row r="491502" spans="1:1" x14ac:dyDescent="0.2">
      <c r="A491502" s="30" t="s">
        <v>81</v>
      </c>
    </row>
    <row r="491503" spans="1:1" x14ac:dyDescent="0.2">
      <c r="A491503" s="30" t="s">
        <v>82</v>
      </c>
    </row>
    <row r="491504" spans="1:1" x14ac:dyDescent="0.2">
      <c r="A491504" s="78" t="s">
        <v>441</v>
      </c>
    </row>
    <row r="491505" spans="1:1" x14ac:dyDescent="0.2">
      <c r="A491505" s="30" t="s">
        <v>83</v>
      </c>
    </row>
    <row r="491506" spans="1:1" x14ac:dyDescent="0.2">
      <c r="A491506" s="30" t="s">
        <v>84</v>
      </c>
    </row>
    <row r="491507" spans="1:1" x14ac:dyDescent="0.2">
      <c r="A491507" s="30" t="s">
        <v>85</v>
      </c>
    </row>
    <row r="491508" spans="1:1" x14ac:dyDescent="0.2">
      <c r="A491508" s="30" t="s">
        <v>86</v>
      </c>
    </row>
    <row r="491509" spans="1:1" x14ac:dyDescent="0.2">
      <c r="A491509" s="78" t="s">
        <v>87</v>
      </c>
    </row>
    <row r="491510" spans="1:1" x14ac:dyDescent="0.2">
      <c r="A491510" s="30" t="s">
        <v>88</v>
      </c>
    </row>
    <row r="491511" spans="1:1" x14ac:dyDescent="0.2">
      <c r="A491511" s="30" t="s">
        <v>89</v>
      </c>
    </row>
    <row r="491512" spans="1:1" x14ac:dyDescent="0.2">
      <c r="A491512" s="43" t="s">
        <v>90</v>
      </c>
    </row>
    <row r="491513" spans="1:1" x14ac:dyDescent="0.2">
      <c r="A491513" s="30" t="s">
        <v>91</v>
      </c>
    </row>
    <row r="491514" spans="1:1" x14ac:dyDescent="0.2">
      <c r="A491514" s="30" t="s">
        <v>92</v>
      </c>
    </row>
    <row r="491515" spans="1:1" x14ac:dyDescent="0.2">
      <c r="A491515" s="30" t="s">
        <v>93</v>
      </c>
    </row>
    <row r="491516" spans="1:1" x14ac:dyDescent="0.2">
      <c r="A491516" s="30" t="s">
        <v>94</v>
      </c>
    </row>
    <row r="491517" spans="1:1" x14ac:dyDescent="0.2">
      <c r="A491517" s="59" t="s">
        <v>95</v>
      </c>
    </row>
    <row r="491518" spans="1:1" x14ac:dyDescent="0.2">
      <c r="A491518" s="59" t="s">
        <v>96</v>
      </c>
    </row>
    <row r="491519" spans="1:1" x14ac:dyDescent="0.2">
      <c r="A491519" s="59" t="s">
        <v>97</v>
      </c>
    </row>
    <row r="491520" spans="1:1" x14ac:dyDescent="0.2">
      <c r="A491520" s="59" t="s">
        <v>98</v>
      </c>
    </row>
    <row r="491521" spans="1:1" x14ac:dyDescent="0.2">
      <c r="A491521" s="59" t="s">
        <v>99</v>
      </c>
    </row>
    <row r="491522" spans="1:1" x14ac:dyDescent="0.2">
      <c r="A491522" s="78" t="s">
        <v>446</v>
      </c>
    </row>
    <row r="491523" spans="1:1" x14ac:dyDescent="0.2">
      <c r="A491523" s="59" t="s">
        <v>100</v>
      </c>
    </row>
    <row r="491524" spans="1:1" x14ac:dyDescent="0.2">
      <c r="A491524" s="59" t="s">
        <v>101</v>
      </c>
    </row>
    <row r="491525" spans="1:1" x14ac:dyDescent="0.2">
      <c r="A491525" s="59" t="s">
        <v>102</v>
      </c>
    </row>
    <row r="491526" spans="1:1" x14ac:dyDescent="0.2">
      <c r="A491526" s="59" t="s">
        <v>30</v>
      </c>
    </row>
    <row r="491527" spans="1:1" x14ac:dyDescent="0.2">
      <c r="A491527" s="59" t="s">
        <v>103</v>
      </c>
    </row>
    <row r="491528" spans="1:1" x14ac:dyDescent="0.2">
      <c r="A491528" s="59" t="s">
        <v>31</v>
      </c>
    </row>
    <row r="491529" spans="1:1" x14ac:dyDescent="0.2">
      <c r="A491529" s="59" t="s">
        <v>70</v>
      </c>
    </row>
    <row r="491530" spans="1:1" x14ac:dyDescent="0.2">
      <c r="A491530" s="59" t="s">
        <v>104</v>
      </c>
    </row>
    <row r="491531" spans="1:1" x14ac:dyDescent="0.2">
      <c r="A491531" s="59" t="s">
        <v>439</v>
      </c>
    </row>
    <row r="491532" spans="1:1" x14ac:dyDescent="0.2">
      <c r="A491532" s="30" t="s">
        <v>105</v>
      </c>
    </row>
    <row r="491533" spans="1:1" x14ac:dyDescent="0.2">
      <c r="A491533" s="30" t="s">
        <v>106</v>
      </c>
    </row>
    <row r="491534" spans="1:1" x14ac:dyDescent="0.2">
      <c r="A491534" s="30" t="s">
        <v>384</v>
      </c>
    </row>
    <row r="507816" spans="1:1" x14ac:dyDescent="0.2">
      <c r="A507816" s="30" t="s">
        <v>314</v>
      </c>
    </row>
    <row r="507817" spans="1:1" x14ac:dyDescent="0.2">
      <c r="A507817" s="30" t="s">
        <v>206</v>
      </c>
    </row>
    <row r="507818" spans="1:1" x14ac:dyDescent="0.2">
      <c r="A507818" s="44" t="s">
        <v>440</v>
      </c>
    </row>
    <row r="507819" spans="1:1" x14ac:dyDescent="0.2">
      <c r="A507819" s="62" t="s">
        <v>23</v>
      </c>
    </row>
    <row r="507820" spans="1:1" x14ac:dyDescent="0.2">
      <c r="A507820" s="30" t="s">
        <v>24</v>
      </c>
    </row>
    <row r="507821" spans="1:1" x14ac:dyDescent="0.2">
      <c r="A507821" s="30" t="s">
        <v>25</v>
      </c>
    </row>
    <row r="507822" spans="1:1" x14ac:dyDescent="0.2">
      <c r="A507822" s="30" t="s">
        <v>26</v>
      </c>
    </row>
    <row r="507823" spans="1:1" x14ac:dyDescent="0.2">
      <c r="A507823" s="30" t="s">
        <v>27</v>
      </c>
    </row>
    <row r="507824" spans="1:1" x14ac:dyDescent="0.2">
      <c r="A507824" s="78" t="s">
        <v>28</v>
      </c>
    </row>
    <row r="507825" spans="1:1" x14ac:dyDescent="0.2">
      <c r="A507825" s="30" t="s">
        <v>29</v>
      </c>
    </row>
    <row r="507826" spans="1:1" x14ac:dyDescent="0.2">
      <c r="A507826" s="30" t="s">
        <v>30</v>
      </c>
    </row>
    <row r="507827" spans="1:1" x14ac:dyDescent="0.2">
      <c r="A507827" s="30" t="s">
        <v>31</v>
      </c>
    </row>
    <row r="507828" spans="1:1" x14ac:dyDescent="0.2">
      <c r="A507828" s="30" t="s">
        <v>32</v>
      </c>
    </row>
    <row r="507829" spans="1:1" x14ac:dyDescent="0.2">
      <c r="A507829" s="30" t="s">
        <v>33</v>
      </c>
    </row>
    <row r="507830" spans="1:1" x14ac:dyDescent="0.2">
      <c r="A507830" s="30" t="s">
        <v>34</v>
      </c>
    </row>
    <row r="507831" spans="1:1" x14ac:dyDescent="0.2">
      <c r="A507831" s="30" t="s">
        <v>35</v>
      </c>
    </row>
    <row r="507832" spans="1:1" x14ac:dyDescent="0.2">
      <c r="A507832" s="30" t="s">
        <v>36</v>
      </c>
    </row>
    <row r="507833" spans="1:1" x14ac:dyDescent="0.2">
      <c r="A507833" s="30" t="s">
        <v>37</v>
      </c>
    </row>
    <row r="507834" spans="1:1" x14ac:dyDescent="0.2">
      <c r="A507834" s="30" t="s">
        <v>33</v>
      </c>
    </row>
    <row r="507835" spans="1:1" x14ac:dyDescent="0.2">
      <c r="A507835" s="30" t="s">
        <v>38</v>
      </c>
    </row>
    <row r="507836" spans="1:1" x14ac:dyDescent="0.2">
      <c r="A507836" s="78" t="s">
        <v>39</v>
      </c>
    </row>
    <row r="507837" spans="1:1" x14ac:dyDescent="0.2">
      <c r="A507837" s="30" t="s">
        <v>40</v>
      </c>
    </row>
    <row r="507838" spans="1:1" x14ac:dyDescent="0.2">
      <c r="A507838" s="30" t="s">
        <v>41</v>
      </c>
    </row>
    <row r="507839" spans="1:1" x14ac:dyDescent="0.2">
      <c r="A507839" s="30" t="s">
        <v>42</v>
      </c>
    </row>
    <row r="507840" spans="1:1" x14ac:dyDescent="0.2">
      <c r="A507840" s="30" t="s">
        <v>43</v>
      </c>
    </row>
    <row r="507841" spans="1:1" x14ac:dyDescent="0.2">
      <c r="A507841" s="30" t="s">
        <v>44</v>
      </c>
    </row>
    <row r="507842" spans="1:1" x14ac:dyDescent="0.2">
      <c r="A507842" s="30" t="s">
        <v>45</v>
      </c>
    </row>
    <row r="507843" spans="1:1" x14ac:dyDescent="0.2">
      <c r="A507843" s="78" t="s">
        <v>46</v>
      </c>
    </row>
    <row r="507844" spans="1:1" x14ac:dyDescent="0.2">
      <c r="A507844" s="30" t="s">
        <v>47</v>
      </c>
    </row>
    <row r="507845" spans="1:1" x14ac:dyDescent="0.2">
      <c r="A507845" s="30" t="s">
        <v>48</v>
      </c>
    </row>
    <row r="507846" spans="1:1" x14ac:dyDescent="0.2">
      <c r="A507846" s="30" t="s">
        <v>49</v>
      </c>
    </row>
    <row r="507847" spans="1:1" x14ac:dyDescent="0.2">
      <c r="A507847" s="78" t="s">
        <v>50</v>
      </c>
    </row>
    <row r="507848" spans="1:1" x14ac:dyDescent="0.2">
      <c r="A507848" s="30" t="s">
        <v>51</v>
      </c>
    </row>
    <row r="507849" spans="1:1" x14ac:dyDescent="0.2">
      <c r="A507849" s="30" t="s">
        <v>52</v>
      </c>
    </row>
    <row r="507850" spans="1:1" x14ac:dyDescent="0.2">
      <c r="A507850" s="30" t="s">
        <v>53</v>
      </c>
    </row>
    <row r="507851" spans="1:1" x14ac:dyDescent="0.2">
      <c r="A507851" s="30" t="s">
        <v>54</v>
      </c>
    </row>
    <row r="507852" spans="1:1" x14ac:dyDescent="0.2">
      <c r="A507852" s="30" t="s">
        <v>55</v>
      </c>
    </row>
    <row r="507853" spans="1:1" x14ac:dyDescent="0.2">
      <c r="A507853" s="30" t="s">
        <v>56</v>
      </c>
    </row>
    <row r="507854" spans="1:1" x14ac:dyDescent="0.2">
      <c r="A507854" s="78" t="s">
        <v>57</v>
      </c>
    </row>
    <row r="507855" spans="1:1" x14ac:dyDescent="0.2">
      <c r="A507855" s="30" t="s">
        <v>58</v>
      </c>
    </row>
    <row r="507856" spans="1:1" x14ac:dyDescent="0.2">
      <c r="A507856" s="61" t="s">
        <v>59</v>
      </c>
    </row>
    <row r="507857" spans="1:1" x14ac:dyDescent="0.2">
      <c r="A507857" s="30" t="s">
        <v>60</v>
      </c>
    </row>
    <row r="507858" spans="1:1" x14ac:dyDescent="0.2">
      <c r="A507858" s="30" t="s">
        <v>61</v>
      </c>
    </row>
    <row r="507859" spans="1:1" x14ac:dyDescent="0.2">
      <c r="A507859" s="30" t="s">
        <v>62</v>
      </c>
    </row>
    <row r="507860" spans="1:1" x14ac:dyDescent="0.2">
      <c r="A507860" s="63" t="s">
        <v>63</v>
      </c>
    </row>
    <row r="507861" spans="1:1" x14ac:dyDescent="0.2">
      <c r="A507861" s="63" t="s">
        <v>64</v>
      </c>
    </row>
    <row r="507862" spans="1:1" x14ac:dyDescent="0.2">
      <c r="A507862" s="63" t="s">
        <v>65</v>
      </c>
    </row>
    <row r="507863" spans="1:1" x14ac:dyDescent="0.2">
      <c r="A507863" s="63" t="s">
        <v>66</v>
      </c>
    </row>
    <row r="507864" spans="1:1" x14ac:dyDescent="0.2">
      <c r="A507864" s="64" t="s">
        <v>442</v>
      </c>
    </row>
    <row r="507865" spans="1:1" x14ac:dyDescent="0.2">
      <c r="A507865" s="64" t="s">
        <v>443</v>
      </c>
    </row>
    <row r="507866" spans="1:1" x14ac:dyDescent="0.2">
      <c r="A507866" s="64" t="s">
        <v>445</v>
      </c>
    </row>
    <row r="507867" spans="1:1" x14ac:dyDescent="0.2">
      <c r="A507867" s="78" t="s">
        <v>444</v>
      </c>
    </row>
    <row r="507868" spans="1:1" x14ac:dyDescent="0.2">
      <c r="A507868" s="63" t="s">
        <v>69</v>
      </c>
    </row>
    <row r="507869" spans="1:1" x14ac:dyDescent="0.2">
      <c r="A507869" s="63" t="s">
        <v>29</v>
      </c>
    </row>
    <row r="507870" spans="1:1" x14ac:dyDescent="0.2">
      <c r="A507870" s="63" t="s">
        <v>30</v>
      </c>
    </row>
    <row r="507871" spans="1:1" x14ac:dyDescent="0.2">
      <c r="A507871" s="63" t="s">
        <v>70</v>
      </c>
    </row>
    <row r="507872" spans="1:1" x14ac:dyDescent="0.2">
      <c r="A507872" s="63" t="s">
        <v>71</v>
      </c>
    </row>
    <row r="507873" spans="1:1" x14ac:dyDescent="0.2">
      <c r="A507873" s="63" t="s">
        <v>72</v>
      </c>
    </row>
    <row r="507874" spans="1:1" x14ac:dyDescent="0.2">
      <c r="A507874" s="63" t="s">
        <v>73</v>
      </c>
    </row>
    <row r="507875" spans="1:1" x14ac:dyDescent="0.2">
      <c r="A507875" s="64" t="s">
        <v>74</v>
      </c>
    </row>
    <row r="507876" spans="1:1" x14ac:dyDescent="0.2">
      <c r="A507876" s="30" t="s">
        <v>75</v>
      </c>
    </row>
    <row r="507877" spans="1:1" x14ac:dyDescent="0.2">
      <c r="A507877" s="30" t="s">
        <v>76</v>
      </c>
    </row>
    <row r="507878" spans="1:1" x14ac:dyDescent="0.2">
      <c r="A507878" s="30" t="s">
        <v>77</v>
      </c>
    </row>
    <row r="507879" spans="1:1" x14ac:dyDescent="0.2">
      <c r="A507879" s="30" t="s">
        <v>71</v>
      </c>
    </row>
    <row r="507880" spans="1:1" x14ac:dyDescent="0.2">
      <c r="A507880" s="30" t="s">
        <v>72</v>
      </c>
    </row>
    <row r="507881" spans="1:1" x14ac:dyDescent="0.2">
      <c r="A507881" s="30" t="s">
        <v>29</v>
      </c>
    </row>
    <row r="507882" spans="1:1" x14ac:dyDescent="0.2">
      <c r="A507882" s="30" t="s">
        <v>30</v>
      </c>
    </row>
    <row r="507883" spans="1:1" x14ac:dyDescent="0.2">
      <c r="A507883" s="30" t="s">
        <v>78</v>
      </c>
    </row>
    <row r="507884" spans="1:1" x14ac:dyDescent="0.2">
      <c r="A507884" s="30" t="s">
        <v>79</v>
      </c>
    </row>
    <row r="507885" spans="1:1" x14ac:dyDescent="0.2">
      <c r="A507885" s="78" t="s">
        <v>80</v>
      </c>
    </row>
    <row r="507886" spans="1:1" x14ac:dyDescent="0.2">
      <c r="A507886" s="30" t="s">
        <v>81</v>
      </c>
    </row>
    <row r="507887" spans="1:1" x14ac:dyDescent="0.2">
      <c r="A507887" s="30" t="s">
        <v>82</v>
      </c>
    </row>
    <row r="507888" spans="1:1" x14ac:dyDescent="0.2">
      <c r="A507888" s="78" t="s">
        <v>441</v>
      </c>
    </row>
    <row r="507889" spans="1:1" x14ac:dyDescent="0.2">
      <c r="A507889" s="30" t="s">
        <v>83</v>
      </c>
    </row>
    <row r="507890" spans="1:1" x14ac:dyDescent="0.2">
      <c r="A507890" s="30" t="s">
        <v>84</v>
      </c>
    </row>
    <row r="507891" spans="1:1" x14ac:dyDescent="0.2">
      <c r="A507891" s="30" t="s">
        <v>85</v>
      </c>
    </row>
    <row r="507892" spans="1:1" x14ac:dyDescent="0.2">
      <c r="A507892" s="30" t="s">
        <v>86</v>
      </c>
    </row>
    <row r="507893" spans="1:1" x14ac:dyDescent="0.2">
      <c r="A507893" s="78" t="s">
        <v>87</v>
      </c>
    </row>
    <row r="507894" spans="1:1" x14ac:dyDescent="0.2">
      <c r="A507894" s="30" t="s">
        <v>88</v>
      </c>
    </row>
    <row r="507895" spans="1:1" x14ac:dyDescent="0.2">
      <c r="A507895" s="30" t="s">
        <v>89</v>
      </c>
    </row>
    <row r="507896" spans="1:1" x14ac:dyDescent="0.2">
      <c r="A507896" s="43" t="s">
        <v>90</v>
      </c>
    </row>
    <row r="507897" spans="1:1" x14ac:dyDescent="0.2">
      <c r="A507897" s="30" t="s">
        <v>91</v>
      </c>
    </row>
    <row r="507898" spans="1:1" x14ac:dyDescent="0.2">
      <c r="A507898" s="30" t="s">
        <v>92</v>
      </c>
    </row>
    <row r="507899" spans="1:1" x14ac:dyDescent="0.2">
      <c r="A507899" s="30" t="s">
        <v>93</v>
      </c>
    </row>
    <row r="507900" spans="1:1" x14ac:dyDescent="0.2">
      <c r="A507900" s="30" t="s">
        <v>94</v>
      </c>
    </row>
    <row r="507901" spans="1:1" x14ac:dyDescent="0.2">
      <c r="A507901" s="59" t="s">
        <v>95</v>
      </c>
    </row>
    <row r="507902" spans="1:1" x14ac:dyDescent="0.2">
      <c r="A507902" s="59" t="s">
        <v>96</v>
      </c>
    </row>
    <row r="507903" spans="1:1" x14ac:dyDescent="0.2">
      <c r="A507903" s="59" t="s">
        <v>97</v>
      </c>
    </row>
    <row r="507904" spans="1:1" x14ac:dyDescent="0.2">
      <c r="A507904" s="59" t="s">
        <v>98</v>
      </c>
    </row>
    <row r="507905" spans="1:1" x14ac:dyDescent="0.2">
      <c r="A507905" s="59" t="s">
        <v>99</v>
      </c>
    </row>
    <row r="507906" spans="1:1" x14ac:dyDescent="0.2">
      <c r="A507906" s="78" t="s">
        <v>446</v>
      </c>
    </row>
    <row r="507907" spans="1:1" x14ac:dyDescent="0.2">
      <c r="A507907" s="59" t="s">
        <v>100</v>
      </c>
    </row>
    <row r="507908" spans="1:1" x14ac:dyDescent="0.2">
      <c r="A507908" s="59" t="s">
        <v>101</v>
      </c>
    </row>
    <row r="507909" spans="1:1" x14ac:dyDescent="0.2">
      <c r="A507909" s="59" t="s">
        <v>102</v>
      </c>
    </row>
    <row r="507910" spans="1:1" x14ac:dyDescent="0.2">
      <c r="A507910" s="59" t="s">
        <v>30</v>
      </c>
    </row>
    <row r="507911" spans="1:1" x14ac:dyDescent="0.2">
      <c r="A507911" s="59" t="s">
        <v>103</v>
      </c>
    </row>
    <row r="507912" spans="1:1" x14ac:dyDescent="0.2">
      <c r="A507912" s="59" t="s">
        <v>31</v>
      </c>
    </row>
    <row r="507913" spans="1:1" x14ac:dyDescent="0.2">
      <c r="A507913" s="59" t="s">
        <v>70</v>
      </c>
    </row>
    <row r="507914" spans="1:1" x14ac:dyDescent="0.2">
      <c r="A507914" s="59" t="s">
        <v>104</v>
      </c>
    </row>
    <row r="507915" spans="1:1" x14ac:dyDescent="0.2">
      <c r="A507915" s="59" t="s">
        <v>439</v>
      </c>
    </row>
    <row r="507916" spans="1:1" x14ac:dyDescent="0.2">
      <c r="A507916" s="30" t="s">
        <v>105</v>
      </c>
    </row>
    <row r="507917" spans="1:1" x14ac:dyDescent="0.2">
      <c r="A507917" s="30" t="s">
        <v>106</v>
      </c>
    </row>
    <row r="507918" spans="1:1" x14ac:dyDescent="0.2">
      <c r="A507918" s="30" t="s">
        <v>384</v>
      </c>
    </row>
    <row r="524200" spans="1:1" x14ac:dyDescent="0.2">
      <c r="A524200" s="30" t="s">
        <v>314</v>
      </c>
    </row>
    <row r="524201" spans="1:1" x14ac:dyDescent="0.2">
      <c r="A524201" s="30" t="s">
        <v>206</v>
      </c>
    </row>
    <row r="524202" spans="1:1" x14ac:dyDescent="0.2">
      <c r="A524202" s="44" t="s">
        <v>440</v>
      </c>
    </row>
    <row r="524203" spans="1:1" x14ac:dyDescent="0.2">
      <c r="A524203" s="62" t="s">
        <v>23</v>
      </c>
    </row>
    <row r="524204" spans="1:1" x14ac:dyDescent="0.2">
      <c r="A524204" s="30" t="s">
        <v>24</v>
      </c>
    </row>
    <row r="524205" spans="1:1" x14ac:dyDescent="0.2">
      <c r="A524205" s="30" t="s">
        <v>25</v>
      </c>
    </row>
    <row r="524206" spans="1:1" x14ac:dyDescent="0.2">
      <c r="A524206" s="30" t="s">
        <v>26</v>
      </c>
    </row>
    <row r="524207" spans="1:1" x14ac:dyDescent="0.2">
      <c r="A524207" s="30" t="s">
        <v>27</v>
      </c>
    </row>
    <row r="524208" spans="1:1" x14ac:dyDescent="0.2">
      <c r="A524208" s="78" t="s">
        <v>28</v>
      </c>
    </row>
    <row r="524209" spans="1:1" x14ac:dyDescent="0.2">
      <c r="A524209" s="30" t="s">
        <v>29</v>
      </c>
    </row>
    <row r="524210" spans="1:1" x14ac:dyDescent="0.2">
      <c r="A524210" s="30" t="s">
        <v>30</v>
      </c>
    </row>
    <row r="524211" spans="1:1" x14ac:dyDescent="0.2">
      <c r="A524211" s="30" t="s">
        <v>31</v>
      </c>
    </row>
    <row r="524212" spans="1:1" x14ac:dyDescent="0.2">
      <c r="A524212" s="30" t="s">
        <v>32</v>
      </c>
    </row>
    <row r="524213" spans="1:1" x14ac:dyDescent="0.2">
      <c r="A524213" s="30" t="s">
        <v>33</v>
      </c>
    </row>
    <row r="524214" spans="1:1" x14ac:dyDescent="0.2">
      <c r="A524214" s="30" t="s">
        <v>34</v>
      </c>
    </row>
    <row r="524215" spans="1:1" x14ac:dyDescent="0.2">
      <c r="A524215" s="30" t="s">
        <v>35</v>
      </c>
    </row>
    <row r="524216" spans="1:1" x14ac:dyDescent="0.2">
      <c r="A524216" s="30" t="s">
        <v>36</v>
      </c>
    </row>
    <row r="524217" spans="1:1" x14ac:dyDescent="0.2">
      <c r="A524217" s="30" t="s">
        <v>37</v>
      </c>
    </row>
    <row r="524218" spans="1:1" x14ac:dyDescent="0.2">
      <c r="A524218" s="30" t="s">
        <v>33</v>
      </c>
    </row>
    <row r="524219" spans="1:1" x14ac:dyDescent="0.2">
      <c r="A524219" s="30" t="s">
        <v>38</v>
      </c>
    </row>
    <row r="524220" spans="1:1" x14ac:dyDescent="0.2">
      <c r="A524220" s="78" t="s">
        <v>39</v>
      </c>
    </row>
    <row r="524221" spans="1:1" x14ac:dyDescent="0.2">
      <c r="A524221" s="30" t="s">
        <v>40</v>
      </c>
    </row>
    <row r="524222" spans="1:1" x14ac:dyDescent="0.2">
      <c r="A524222" s="30" t="s">
        <v>41</v>
      </c>
    </row>
    <row r="524223" spans="1:1" x14ac:dyDescent="0.2">
      <c r="A524223" s="30" t="s">
        <v>42</v>
      </c>
    </row>
    <row r="524224" spans="1:1" x14ac:dyDescent="0.2">
      <c r="A524224" s="30" t="s">
        <v>43</v>
      </c>
    </row>
    <row r="524225" spans="1:1" x14ac:dyDescent="0.2">
      <c r="A524225" s="30" t="s">
        <v>44</v>
      </c>
    </row>
    <row r="524226" spans="1:1" x14ac:dyDescent="0.2">
      <c r="A524226" s="30" t="s">
        <v>45</v>
      </c>
    </row>
    <row r="524227" spans="1:1" x14ac:dyDescent="0.2">
      <c r="A524227" s="78" t="s">
        <v>46</v>
      </c>
    </row>
    <row r="524228" spans="1:1" x14ac:dyDescent="0.2">
      <c r="A524228" s="30" t="s">
        <v>47</v>
      </c>
    </row>
    <row r="524229" spans="1:1" x14ac:dyDescent="0.2">
      <c r="A524229" s="30" t="s">
        <v>48</v>
      </c>
    </row>
    <row r="524230" spans="1:1" x14ac:dyDescent="0.2">
      <c r="A524230" s="30" t="s">
        <v>49</v>
      </c>
    </row>
    <row r="524231" spans="1:1" x14ac:dyDescent="0.2">
      <c r="A524231" s="78" t="s">
        <v>50</v>
      </c>
    </row>
    <row r="524232" spans="1:1" x14ac:dyDescent="0.2">
      <c r="A524232" s="30" t="s">
        <v>51</v>
      </c>
    </row>
    <row r="524233" spans="1:1" x14ac:dyDescent="0.2">
      <c r="A524233" s="30" t="s">
        <v>52</v>
      </c>
    </row>
    <row r="524234" spans="1:1" x14ac:dyDescent="0.2">
      <c r="A524234" s="30" t="s">
        <v>53</v>
      </c>
    </row>
    <row r="524235" spans="1:1" x14ac:dyDescent="0.2">
      <c r="A524235" s="30" t="s">
        <v>54</v>
      </c>
    </row>
    <row r="524236" spans="1:1" x14ac:dyDescent="0.2">
      <c r="A524236" s="30" t="s">
        <v>55</v>
      </c>
    </row>
    <row r="524237" spans="1:1" x14ac:dyDescent="0.2">
      <c r="A524237" s="30" t="s">
        <v>56</v>
      </c>
    </row>
    <row r="524238" spans="1:1" x14ac:dyDescent="0.2">
      <c r="A524238" s="78" t="s">
        <v>57</v>
      </c>
    </row>
    <row r="524239" spans="1:1" x14ac:dyDescent="0.2">
      <c r="A524239" s="30" t="s">
        <v>58</v>
      </c>
    </row>
    <row r="524240" spans="1:1" x14ac:dyDescent="0.2">
      <c r="A524240" s="61" t="s">
        <v>59</v>
      </c>
    </row>
    <row r="524241" spans="1:1" x14ac:dyDescent="0.2">
      <c r="A524241" s="30" t="s">
        <v>60</v>
      </c>
    </row>
    <row r="524242" spans="1:1" x14ac:dyDescent="0.2">
      <c r="A524242" s="30" t="s">
        <v>61</v>
      </c>
    </row>
    <row r="524243" spans="1:1" x14ac:dyDescent="0.2">
      <c r="A524243" s="30" t="s">
        <v>62</v>
      </c>
    </row>
    <row r="524244" spans="1:1" x14ac:dyDescent="0.2">
      <c r="A524244" s="63" t="s">
        <v>63</v>
      </c>
    </row>
    <row r="524245" spans="1:1" x14ac:dyDescent="0.2">
      <c r="A524245" s="63" t="s">
        <v>64</v>
      </c>
    </row>
    <row r="524246" spans="1:1" x14ac:dyDescent="0.2">
      <c r="A524246" s="63" t="s">
        <v>65</v>
      </c>
    </row>
    <row r="524247" spans="1:1" x14ac:dyDescent="0.2">
      <c r="A524247" s="63" t="s">
        <v>66</v>
      </c>
    </row>
    <row r="524248" spans="1:1" x14ac:dyDescent="0.2">
      <c r="A524248" s="64" t="s">
        <v>442</v>
      </c>
    </row>
    <row r="524249" spans="1:1" x14ac:dyDescent="0.2">
      <c r="A524249" s="64" t="s">
        <v>443</v>
      </c>
    </row>
    <row r="524250" spans="1:1" x14ac:dyDescent="0.2">
      <c r="A524250" s="64" t="s">
        <v>445</v>
      </c>
    </row>
    <row r="524251" spans="1:1" x14ac:dyDescent="0.2">
      <c r="A524251" s="78" t="s">
        <v>444</v>
      </c>
    </row>
    <row r="524252" spans="1:1" x14ac:dyDescent="0.2">
      <c r="A524252" s="63" t="s">
        <v>69</v>
      </c>
    </row>
    <row r="524253" spans="1:1" x14ac:dyDescent="0.2">
      <c r="A524253" s="63" t="s">
        <v>29</v>
      </c>
    </row>
    <row r="524254" spans="1:1" x14ac:dyDescent="0.2">
      <c r="A524254" s="63" t="s">
        <v>30</v>
      </c>
    </row>
    <row r="524255" spans="1:1" x14ac:dyDescent="0.2">
      <c r="A524255" s="63" t="s">
        <v>70</v>
      </c>
    </row>
    <row r="524256" spans="1:1" x14ac:dyDescent="0.2">
      <c r="A524256" s="63" t="s">
        <v>71</v>
      </c>
    </row>
    <row r="524257" spans="1:1" x14ac:dyDescent="0.2">
      <c r="A524257" s="63" t="s">
        <v>72</v>
      </c>
    </row>
    <row r="524258" spans="1:1" x14ac:dyDescent="0.2">
      <c r="A524258" s="63" t="s">
        <v>73</v>
      </c>
    </row>
    <row r="524259" spans="1:1" x14ac:dyDescent="0.2">
      <c r="A524259" s="64" t="s">
        <v>74</v>
      </c>
    </row>
    <row r="524260" spans="1:1" x14ac:dyDescent="0.2">
      <c r="A524260" s="30" t="s">
        <v>75</v>
      </c>
    </row>
    <row r="524261" spans="1:1" x14ac:dyDescent="0.2">
      <c r="A524261" s="30" t="s">
        <v>76</v>
      </c>
    </row>
    <row r="524262" spans="1:1" x14ac:dyDescent="0.2">
      <c r="A524262" s="30" t="s">
        <v>77</v>
      </c>
    </row>
    <row r="524263" spans="1:1" x14ac:dyDescent="0.2">
      <c r="A524263" s="30" t="s">
        <v>71</v>
      </c>
    </row>
    <row r="524264" spans="1:1" x14ac:dyDescent="0.2">
      <c r="A524264" s="30" t="s">
        <v>72</v>
      </c>
    </row>
    <row r="524265" spans="1:1" x14ac:dyDescent="0.2">
      <c r="A524265" s="30" t="s">
        <v>29</v>
      </c>
    </row>
    <row r="524266" spans="1:1" x14ac:dyDescent="0.2">
      <c r="A524266" s="30" t="s">
        <v>30</v>
      </c>
    </row>
    <row r="524267" spans="1:1" x14ac:dyDescent="0.2">
      <c r="A524267" s="30" t="s">
        <v>78</v>
      </c>
    </row>
    <row r="524268" spans="1:1" x14ac:dyDescent="0.2">
      <c r="A524268" s="30" t="s">
        <v>79</v>
      </c>
    </row>
    <row r="524269" spans="1:1" x14ac:dyDescent="0.2">
      <c r="A524269" s="78" t="s">
        <v>80</v>
      </c>
    </row>
    <row r="524270" spans="1:1" x14ac:dyDescent="0.2">
      <c r="A524270" s="30" t="s">
        <v>81</v>
      </c>
    </row>
    <row r="524271" spans="1:1" x14ac:dyDescent="0.2">
      <c r="A524271" s="30" t="s">
        <v>82</v>
      </c>
    </row>
    <row r="524272" spans="1:1" x14ac:dyDescent="0.2">
      <c r="A524272" s="78" t="s">
        <v>441</v>
      </c>
    </row>
    <row r="524273" spans="1:1" x14ac:dyDescent="0.2">
      <c r="A524273" s="30" t="s">
        <v>83</v>
      </c>
    </row>
    <row r="524274" spans="1:1" x14ac:dyDescent="0.2">
      <c r="A524274" s="30" t="s">
        <v>84</v>
      </c>
    </row>
    <row r="524275" spans="1:1" x14ac:dyDescent="0.2">
      <c r="A524275" s="30" t="s">
        <v>85</v>
      </c>
    </row>
    <row r="524276" spans="1:1" x14ac:dyDescent="0.2">
      <c r="A524276" s="30" t="s">
        <v>86</v>
      </c>
    </row>
    <row r="524277" spans="1:1" x14ac:dyDescent="0.2">
      <c r="A524277" s="78" t="s">
        <v>87</v>
      </c>
    </row>
    <row r="524278" spans="1:1" x14ac:dyDescent="0.2">
      <c r="A524278" s="30" t="s">
        <v>88</v>
      </c>
    </row>
    <row r="524279" spans="1:1" x14ac:dyDescent="0.2">
      <c r="A524279" s="30" t="s">
        <v>89</v>
      </c>
    </row>
    <row r="524280" spans="1:1" x14ac:dyDescent="0.2">
      <c r="A524280" s="43" t="s">
        <v>90</v>
      </c>
    </row>
    <row r="524281" spans="1:1" x14ac:dyDescent="0.2">
      <c r="A524281" s="30" t="s">
        <v>91</v>
      </c>
    </row>
    <row r="524282" spans="1:1" x14ac:dyDescent="0.2">
      <c r="A524282" s="30" t="s">
        <v>92</v>
      </c>
    </row>
    <row r="524283" spans="1:1" x14ac:dyDescent="0.2">
      <c r="A524283" s="30" t="s">
        <v>93</v>
      </c>
    </row>
    <row r="524284" spans="1:1" x14ac:dyDescent="0.2">
      <c r="A524284" s="30" t="s">
        <v>94</v>
      </c>
    </row>
    <row r="524285" spans="1:1" x14ac:dyDescent="0.2">
      <c r="A524285" s="59" t="s">
        <v>95</v>
      </c>
    </row>
    <row r="524286" spans="1:1" x14ac:dyDescent="0.2">
      <c r="A524286" s="59" t="s">
        <v>96</v>
      </c>
    </row>
    <row r="524287" spans="1:1" x14ac:dyDescent="0.2">
      <c r="A524287" s="59" t="s">
        <v>97</v>
      </c>
    </row>
    <row r="524288" spans="1:1" x14ac:dyDescent="0.2">
      <c r="A524288" s="59" t="s">
        <v>98</v>
      </c>
    </row>
    <row r="524289" spans="1:1" x14ac:dyDescent="0.2">
      <c r="A524289" s="59" t="s">
        <v>99</v>
      </c>
    </row>
    <row r="524290" spans="1:1" x14ac:dyDescent="0.2">
      <c r="A524290" s="78" t="s">
        <v>446</v>
      </c>
    </row>
    <row r="524291" spans="1:1" x14ac:dyDescent="0.2">
      <c r="A524291" s="59" t="s">
        <v>100</v>
      </c>
    </row>
    <row r="524292" spans="1:1" x14ac:dyDescent="0.2">
      <c r="A524292" s="59" t="s">
        <v>101</v>
      </c>
    </row>
    <row r="524293" spans="1:1" x14ac:dyDescent="0.2">
      <c r="A524293" s="59" t="s">
        <v>102</v>
      </c>
    </row>
    <row r="524294" spans="1:1" x14ac:dyDescent="0.2">
      <c r="A524294" s="59" t="s">
        <v>30</v>
      </c>
    </row>
    <row r="524295" spans="1:1" x14ac:dyDescent="0.2">
      <c r="A524295" s="59" t="s">
        <v>103</v>
      </c>
    </row>
    <row r="524296" spans="1:1" x14ac:dyDescent="0.2">
      <c r="A524296" s="59" t="s">
        <v>31</v>
      </c>
    </row>
    <row r="524297" spans="1:1" x14ac:dyDescent="0.2">
      <c r="A524297" s="59" t="s">
        <v>70</v>
      </c>
    </row>
    <row r="524298" spans="1:1" x14ac:dyDescent="0.2">
      <c r="A524298" s="59" t="s">
        <v>104</v>
      </c>
    </row>
    <row r="524299" spans="1:1" x14ac:dyDescent="0.2">
      <c r="A524299" s="59" t="s">
        <v>439</v>
      </c>
    </row>
    <row r="524300" spans="1:1" x14ac:dyDescent="0.2">
      <c r="A524300" s="30" t="s">
        <v>105</v>
      </c>
    </row>
    <row r="524301" spans="1:1" x14ac:dyDescent="0.2">
      <c r="A524301" s="30" t="s">
        <v>106</v>
      </c>
    </row>
    <row r="524302" spans="1:1" x14ac:dyDescent="0.2">
      <c r="A524302" s="30" t="s">
        <v>384</v>
      </c>
    </row>
    <row r="540584" spans="1:1" x14ac:dyDescent="0.2">
      <c r="A540584" s="30" t="s">
        <v>314</v>
      </c>
    </row>
    <row r="540585" spans="1:1" x14ac:dyDescent="0.2">
      <c r="A540585" s="30" t="s">
        <v>206</v>
      </c>
    </row>
    <row r="540586" spans="1:1" x14ac:dyDescent="0.2">
      <c r="A540586" s="44" t="s">
        <v>440</v>
      </c>
    </row>
    <row r="540587" spans="1:1" x14ac:dyDescent="0.2">
      <c r="A540587" s="62" t="s">
        <v>23</v>
      </c>
    </row>
    <row r="540588" spans="1:1" x14ac:dyDescent="0.2">
      <c r="A540588" s="30" t="s">
        <v>24</v>
      </c>
    </row>
    <row r="540589" spans="1:1" x14ac:dyDescent="0.2">
      <c r="A540589" s="30" t="s">
        <v>25</v>
      </c>
    </row>
    <row r="540590" spans="1:1" x14ac:dyDescent="0.2">
      <c r="A540590" s="30" t="s">
        <v>26</v>
      </c>
    </row>
    <row r="540591" spans="1:1" x14ac:dyDescent="0.2">
      <c r="A540591" s="30" t="s">
        <v>27</v>
      </c>
    </row>
    <row r="540592" spans="1:1" x14ac:dyDescent="0.2">
      <c r="A540592" s="78" t="s">
        <v>28</v>
      </c>
    </row>
    <row r="540593" spans="1:1" x14ac:dyDescent="0.2">
      <c r="A540593" s="30" t="s">
        <v>29</v>
      </c>
    </row>
    <row r="540594" spans="1:1" x14ac:dyDescent="0.2">
      <c r="A540594" s="30" t="s">
        <v>30</v>
      </c>
    </row>
    <row r="540595" spans="1:1" x14ac:dyDescent="0.2">
      <c r="A540595" s="30" t="s">
        <v>31</v>
      </c>
    </row>
    <row r="540596" spans="1:1" x14ac:dyDescent="0.2">
      <c r="A540596" s="30" t="s">
        <v>32</v>
      </c>
    </row>
    <row r="540597" spans="1:1" x14ac:dyDescent="0.2">
      <c r="A540597" s="30" t="s">
        <v>33</v>
      </c>
    </row>
    <row r="540598" spans="1:1" x14ac:dyDescent="0.2">
      <c r="A540598" s="30" t="s">
        <v>34</v>
      </c>
    </row>
    <row r="540599" spans="1:1" x14ac:dyDescent="0.2">
      <c r="A540599" s="30" t="s">
        <v>35</v>
      </c>
    </row>
    <row r="540600" spans="1:1" x14ac:dyDescent="0.2">
      <c r="A540600" s="30" t="s">
        <v>36</v>
      </c>
    </row>
    <row r="540601" spans="1:1" x14ac:dyDescent="0.2">
      <c r="A540601" s="30" t="s">
        <v>37</v>
      </c>
    </row>
    <row r="540602" spans="1:1" x14ac:dyDescent="0.2">
      <c r="A540602" s="30" t="s">
        <v>33</v>
      </c>
    </row>
    <row r="540603" spans="1:1" x14ac:dyDescent="0.2">
      <c r="A540603" s="30" t="s">
        <v>38</v>
      </c>
    </row>
    <row r="540604" spans="1:1" x14ac:dyDescent="0.2">
      <c r="A540604" s="78" t="s">
        <v>39</v>
      </c>
    </row>
    <row r="540605" spans="1:1" x14ac:dyDescent="0.2">
      <c r="A540605" s="30" t="s">
        <v>40</v>
      </c>
    </row>
    <row r="540606" spans="1:1" x14ac:dyDescent="0.2">
      <c r="A540606" s="30" t="s">
        <v>41</v>
      </c>
    </row>
    <row r="540607" spans="1:1" x14ac:dyDescent="0.2">
      <c r="A540607" s="30" t="s">
        <v>42</v>
      </c>
    </row>
    <row r="540608" spans="1:1" x14ac:dyDescent="0.2">
      <c r="A540608" s="30" t="s">
        <v>43</v>
      </c>
    </row>
    <row r="540609" spans="1:1" x14ac:dyDescent="0.2">
      <c r="A540609" s="30" t="s">
        <v>44</v>
      </c>
    </row>
    <row r="540610" spans="1:1" x14ac:dyDescent="0.2">
      <c r="A540610" s="30" t="s">
        <v>45</v>
      </c>
    </row>
    <row r="540611" spans="1:1" x14ac:dyDescent="0.2">
      <c r="A540611" s="78" t="s">
        <v>46</v>
      </c>
    </row>
    <row r="540612" spans="1:1" x14ac:dyDescent="0.2">
      <c r="A540612" s="30" t="s">
        <v>47</v>
      </c>
    </row>
    <row r="540613" spans="1:1" x14ac:dyDescent="0.2">
      <c r="A540613" s="30" t="s">
        <v>48</v>
      </c>
    </row>
    <row r="540614" spans="1:1" x14ac:dyDescent="0.2">
      <c r="A540614" s="30" t="s">
        <v>49</v>
      </c>
    </row>
    <row r="540615" spans="1:1" x14ac:dyDescent="0.2">
      <c r="A540615" s="78" t="s">
        <v>50</v>
      </c>
    </row>
    <row r="540616" spans="1:1" x14ac:dyDescent="0.2">
      <c r="A540616" s="30" t="s">
        <v>51</v>
      </c>
    </row>
    <row r="540617" spans="1:1" x14ac:dyDescent="0.2">
      <c r="A540617" s="30" t="s">
        <v>52</v>
      </c>
    </row>
    <row r="540618" spans="1:1" x14ac:dyDescent="0.2">
      <c r="A540618" s="30" t="s">
        <v>53</v>
      </c>
    </row>
    <row r="540619" spans="1:1" x14ac:dyDescent="0.2">
      <c r="A540619" s="30" t="s">
        <v>54</v>
      </c>
    </row>
    <row r="540620" spans="1:1" x14ac:dyDescent="0.2">
      <c r="A540620" s="30" t="s">
        <v>55</v>
      </c>
    </row>
    <row r="540621" spans="1:1" x14ac:dyDescent="0.2">
      <c r="A540621" s="30" t="s">
        <v>56</v>
      </c>
    </row>
    <row r="540622" spans="1:1" x14ac:dyDescent="0.2">
      <c r="A540622" s="78" t="s">
        <v>57</v>
      </c>
    </row>
    <row r="540623" spans="1:1" x14ac:dyDescent="0.2">
      <c r="A540623" s="30" t="s">
        <v>58</v>
      </c>
    </row>
    <row r="540624" spans="1:1" x14ac:dyDescent="0.2">
      <c r="A540624" s="61" t="s">
        <v>59</v>
      </c>
    </row>
    <row r="540625" spans="1:1" x14ac:dyDescent="0.2">
      <c r="A540625" s="30" t="s">
        <v>60</v>
      </c>
    </row>
    <row r="540626" spans="1:1" x14ac:dyDescent="0.2">
      <c r="A540626" s="30" t="s">
        <v>61</v>
      </c>
    </row>
    <row r="540627" spans="1:1" x14ac:dyDescent="0.2">
      <c r="A540627" s="30" t="s">
        <v>62</v>
      </c>
    </row>
    <row r="540628" spans="1:1" x14ac:dyDescent="0.2">
      <c r="A540628" s="63" t="s">
        <v>63</v>
      </c>
    </row>
    <row r="540629" spans="1:1" x14ac:dyDescent="0.2">
      <c r="A540629" s="63" t="s">
        <v>64</v>
      </c>
    </row>
    <row r="540630" spans="1:1" x14ac:dyDescent="0.2">
      <c r="A540630" s="63" t="s">
        <v>65</v>
      </c>
    </row>
    <row r="540631" spans="1:1" x14ac:dyDescent="0.2">
      <c r="A540631" s="63" t="s">
        <v>66</v>
      </c>
    </row>
    <row r="540632" spans="1:1" x14ac:dyDescent="0.2">
      <c r="A540632" s="64" t="s">
        <v>442</v>
      </c>
    </row>
    <row r="540633" spans="1:1" x14ac:dyDescent="0.2">
      <c r="A540633" s="64" t="s">
        <v>443</v>
      </c>
    </row>
    <row r="540634" spans="1:1" x14ac:dyDescent="0.2">
      <c r="A540634" s="64" t="s">
        <v>445</v>
      </c>
    </row>
    <row r="540635" spans="1:1" x14ac:dyDescent="0.2">
      <c r="A540635" s="78" t="s">
        <v>444</v>
      </c>
    </row>
    <row r="540636" spans="1:1" x14ac:dyDescent="0.2">
      <c r="A540636" s="63" t="s">
        <v>69</v>
      </c>
    </row>
    <row r="540637" spans="1:1" x14ac:dyDescent="0.2">
      <c r="A540637" s="63" t="s">
        <v>29</v>
      </c>
    </row>
    <row r="540638" spans="1:1" x14ac:dyDescent="0.2">
      <c r="A540638" s="63" t="s">
        <v>30</v>
      </c>
    </row>
    <row r="540639" spans="1:1" x14ac:dyDescent="0.2">
      <c r="A540639" s="63" t="s">
        <v>70</v>
      </c>
    </row>
    <row r="540640" spans="1:1" x14ac:dyDescent="0.2">
      <c r="A540640" s="63" t="s">
        <v>71</v>
      </c>
    </row>
    <row r="540641" spans="1:1" x14ac:dyDescent="0.2">
      <c r="A540641" s="63" t="s">
        <v>72</v>
      </c>
    </row>
    <row r="540642" spans="1:1" x14ac:dyDescent="0.2">
      <c r="A540642" s="63" t="s">
        <v>73</v>
      </c>
    </row>
    <row r="540643" spans="1:1" x14ac:dyDescent="0.2">
      <c r="A540643" s="64" t="s">
        <v>74</v>
      </c>
    </row>
    <row r="540644" spans="1:1" x14ac:dyDescent="0.2">
      <c r="A540644" s="30" t="s">
        <v>75</v>
      </c>
    </row>
    <row r="540645" spans="1:1" x14ac:dyDescent="0.2">
      <c r="A540645" s="30" t="s">
        <v>76</v>
      </c>
    </row>
    <row r="540646" spans="1:1" x14ac:dyDescent="0.2">
      <c r="A540646" s="30" t="s">
        <v>77</v>
      </c>
    </row>
    <row r="540647" spans="1:1" x14ac:dyDescent="0.2">
      <c r="A540647" s="30" t="s">
        <v>71</v>
      </c>
    </row>
    <row r="540648" spans="1:1" x14ac:dyDescent="0.2">
      <c r="A540648" s="30" t="s">
        <v>72</v>
      </c>
    </row>
    <row r="540649" spans="1:1" x14ac:dyDescent="0.2">
      <c r="A540649" s="30" t="s">
        <v>29</v>
      </c>
    </row>
    <row r="540650" spans="1:1" x14ac:dyDescent="0.2">
      <c r="A540650" s="30" t="s">
        <v>30</v>
      </c>
    </row>
    <row r="540651" spans="1:1" x14ac:dyDescent="0.2">
      <c r="A540651" s="30" t="s">
        <v>78</v>
      </c>
    </row>
    <row r="540652" spans="1:1" x14ac:dyDescent="0.2">
      <c r="A540652" s="30" t="s">
        <v>79</v>
      </c>
    </row>
    <row r="540653" spans="1:1" x14ac:dyDescent="0.2">
      <c r="A540653" s="78" t="s">
        <v>80</v>
      </c>
    </row>
    <row r="540654" spans="1:1" x14ac:dyDescent="0.2">
      <c r="A540654" s="30" t="s">
        <v>81</v>
      </c>
    </row>
    <row r="540655" spans="1:1" x14ac:dyDescent="0.2">
      <c r="A540655" s="30" t="s">
        <v>82</v>
      </c>
    </row>
    <row r="540656" spans="1:1" x14ac:dyDescent="0.2">
      <c r="A540656" s="78" t="s">
        <v>441</v>
      </c>
    </row>
    <row r="540657" spans="1:1" x14ac:dyDescent="0.2">
      <c r="A540657" s="30" t="s">
        <v>83</v>
      </c>
    </row>
    <row r="540658" spans="1:1" x14ac:dyDescent="0.2">
      <c r="A540658" s="30" t="s">
        <v>84</v>
      </c>
    </row>
    <row r="540659" spans="1:1" x14ac:dyDescent="0.2">
      <c r="A540659" s="30" t="s">
        <v>85</v>
      </c>
    </row>
    <row r="540660" spans="1:1" x14ac:dyDescent="0.2">
      <c r="A540660" s="30" t="s">
        <v>86</v>
      </c>
    </row>
    <row r="540661" spans="1:1" x14ac:dyDescent="0.2">
      <c r="A540661" s="78" t="s">
        <v>87</v>
      </c>
    </row>
    <row r="540662" spans="1:1" x14ac:dyDescent="0.2">
      <c r="A540662" s="30" t="s">
        <v>88</v>
      </c>
    </row>
    <row r="540663" spans="1:1" x14ac:dyDescent="0.2">
      <c r="A540663" s="30" t="s">
        <v>89</v>
      </c>
    </row>
    <row r="540664" spans="1:1" x14ac:dyDescent="0.2">
      <c r="A540664" s="43" t="s">
        <v>90</v>
      </c>
    </row>
    <row r="540665" spans="1:1" x14ac:dyDescent="0.2">
      <c r="A540665" s="30" t="s">
        <v>91</v>
      </c>
    </row>
    <row r="540666" spans="1:1" x14ac:dyDescent="0.2">
      <c r="A540666" s="30" t="s">
        <v>92</v>
      </c>
    </row>
    <row r="540667" spans="1:1" x14ac:dyDescent="0.2">
      <c r="A540667" s="30" t="s">
        <v>93</v>
      </c>
    </row>
    <row r="540668" spans="1:1" x14ac:dyDescent="0.2">
      <c r="A540668" s="30" t="s">
        <v>94</v>
      </c>
    </row>
    <row r="540669" spans="1:1" x14ac:dyDescent="0.2">
      <c r="A540669" s="59" t="s">
        <v>95</v>
      </c>
    </row>
    <row r="540670" spans="1:1" x14ac:dyDescent="0.2">
      <c r="A540670" s="59" t="s">
        <v>96</v>
      </c>
    </row>
    <row r="540671" spans="1:1" x14ac:dyDescent="0.2">
      <c r="A540671" s="59" t="s">
        <v>97</v>
      </c>
    </row>
    <row r="540672" spans="1:1" x14ac:dyDescent="0.2">
      <c r="A540672" s="59" t="s">
        <v>98</v>
      </c>
    </row>
    <row r="540673" spans="1:1" x14ac:dyDescent="0.2">
      <c r="A540673" s="59" t="s">
        <v>99</v>
      </c>
    </row>
    <row r="540674" spans="1:1" x14ac:dyDescent="0.2">
      <c r="A540674" s="78" t="s">
        <v>446</v>
      </c>
    </row>
    <row r="540675" spans="1:1" x14ac:dyDescent="0.2">
      <c r="A540675" s="59" t="s">
        <v>100</v>
      </c>
    </row>
    <row r="540676" spans="1:1" x14ac:dyDescent="0.2">
      <c r="A540676" s="59" t="s">
        <v>101</v>
      </c>
    </row>
    <row r="540677" spans="1:1" x14ac:dyDescent="0.2">
      <c r="A540677" s="59" t="s">
        <v>102</v>
      </c>
    </row>
    <row r="540678" spans="1:1" x14ac:dyDescent="0.2">
      <c r="A540678" s="59" t="s">
        <v>30</v>
      </c>
    </row>
    <row r="540679" spans="1:1" x14ac:dyDescent="0.2">
      <c r="A540679" s="59" t="s">
        <v>103</v>
      </c>
    </row>
    <row r="540680" spans="1:1" x14ac:dyDescent="0.2">
      <c r="A540680" s="59" t="s">
        <v>31</v>
      </c>
    </row>
    <row r="540681" spans="1:1" x14ac:dyDescent="0.2">
      <c r="A540681" s="59" t="s">
        <v>70</v>
      </c>
    </row>
    <row r="540682" spans="1:1" x14ac:dyDescent="0.2">
      <c r="A540682" s="59" t="s">
        <v>104</v>
      </c>
    </row>
    <row r="540683" spans="1:1" x14ac:dyDescent="0.2">
      <c r="A540683" s="59" t="s">
        <v>439</v>
      </c>
    </row>
    <row r="540684" spans="1:1" x14ac:dyDescent="0.2">
      <c r="A540684" s="30" t="s">
        <v>105</v>
      </c>
    </row>
    <row r="540685" spans="1:1" x14ac:dyDescent="0.2">
      <c r="A540685" s="30" t="s">
        <v>106</v>
      </c>
    </row>
    <row r="540686" spans="1:1" x14ac:dyDescent="0.2">
      <c r="A540686" s="30" t="s">
        <v>384</v>
      </c>
    </row>
    <row r="556968" spans="1:1" x14ac:dyDescent="0.2">
      <c r="A556968" s="30" t="s">
        <v>314</v>
      </c>
    </row>
    <row r="556969" spans="1:1" x14ac:dyDescent="0.2">
      <c r="A556969" s="30" t="s">
        <v>206</v>
      </c>
    </row>
    <row r="556970" spans="1:1" x14ac:dyDescent="0.2">
      <c r="A556970" s="44" t="s">
        <v>440</v>
      </c>
    </row>
    <row r="556971" spans="1:1" x14ac:dyDescent="0.2">
      <c r="A556971" s="62" t="s">
        <v>23</v>
      </c>
    </row>
    <row r="556972" spans="1:1" x14ac:dyDescent="0.2">
      <c r="A556972" s="30" t="s">
        <v>24</v>
      </c>
    </row>
    <row r="556973" spans="1:1" x14ac:dyDescent="0.2">
      <c r="A556973" s="30" t="s">
        <v>25</v>
      </c>
    </row>
    <row r="556974" spans="1:1" x14ac:dyDescent="0.2">
      <c r="A556974" s="30" t="s">
        <v>26</v>
      </c>
    </row>
    <row r="556975" spans="1:1" x14ac:dyDescent="0.2">
      <c r="A556975" s="30" t="s">
        <v>27</v>
      </c>
    </row>
    <row r="556976" spans="1:1" x14ac:dyDescent="0.2">
      <c r="A556976" s="78" t="s">
        <v>28</v>
      </c>
    </row>
    <row r="556977" spans="1:1" x14ac:dyDescent="0.2">
      <c r="A556977" s="30" t="s">
        <v>29</v>
      </c>
    </row>
    <row r="556978" spans="1:1" x14ac:dyDescent="0.2">
      <c r="A556978" s="30" t="s">
        <v>30</v>
      </c>
    </row>
    <row r="556979" spans="1:1" x14ac:dyDescent="0.2">
      <c r="A556979" s="30" t="s">
        <v>31</v>
      </c>
    </row>
    <row r="556980" spans="1:1" x14ac:dyDescent="0.2">
      <c r="A556980" s="30" t="s">
        <v>32</v>
      </c>
    </row>
    <row r="556981" spans="1:1" x14ac:dyDescent="0.2">
      <c r="A556981" s="30" t="s">
        <v>33</v>
      </c>
    </row>
    <row r="556982" spans="1:1" x14ac:dyDescent="0.2">
      <c r="A556982" s="30" t="s">
        <v>34</v>
      </c>
    </row>
    <row r="556983" spans="1:1" x14ac:dyDescent="0.2">
      <c r="A556983" s="30" t="s">
        <v>35</v>
      </c>
    </row>
    <row r="556984" spans="1:1" x14ac:dyDescent="0.2">
      <c r="A556984" s="30" t="s">
        <v>36</v>
      </c>
    </row>
    <row r="556985" spans="1:1" x14ac:dyDescent="0.2">
      <c r="A556985" s="30" t="s">
        <v>37</v>
      </c>
    </row>
    <row r="556986" spans="1:1" x14ac:dyDescent="0.2">
      <c r="A556986" s="30" t="s">
        <v>33</v>
      </c>
    </row>
    <row r="556987" spans="1:1" x14ac:dyDescent="0.2">
      <c r="A556987" s="30" t="s">
        <v>38</v>
      </c>
    </row>
    <row r="556988" spans="1:1" x14ac:dyDescent="0.2">
      <c r="A556988" s="78" t="s">
        <v>39</v>
      </c>
    </row>
    <row r="556989" spans="1:1" x14ac:dyDescent="0.2">
      <c r="A556989" s="30" t="s">
        <v>40</v>
      </c>
    </row>
    <row r="556990" spans="1:1" x14ac:dyDescent="0.2">
      <c r="A556990" s="30" t="s">
        <v>41</v>
      </c>
    </row>
    <row r="556991" spans="1:1" x14ac:dyDescent="0.2">
      <c r="A556991" s="30" t="s">
        <v>42</v>
      </c>
    </row>
    <row r="556992" spans="1:1" x14ac:dyDescent="0.2">
      <c r="A556992" s="30" t="s">
        <v>43</v>
      </c>
    </row>
    <row r="556993" spans="1:1" x14ac:dyDescent="0.2">
      <c r="A556993" s="30" t="s">
        <v>44</v>
      </c>
    </row>
    <row r="556994" spans="1:1" x14ac:dyDescent="0.2">
      <c r="A556994" s="30" t="s">
        <v>45</v>
      </c>
    </row>
    <row r="556995" spans="1:1" x14ac:dyDescent="0.2">
      <c r="A556995" s="78" t="s">
        <v>46</v>
      </c>
    </row>
    <row r="556996" spans="1:1" x14ac:dyDescent="0.2">
      <c r="A556996" s="30" t="s">
        <v>47</v>
      </c>
    </row>
    <row r="556997" spans="1:1" x14ac:dyDescent="0.2">
      <c r="A556997" s="30" t="s">
        <v>48</v>
      </c>
    </row>
    <row r="556998" spans="1:1" x14ac:dyDescent="0.2">
      <c r="A556998" s="30" t="s">
        <v>49</v>
      </c>
    </row>
    <row r="556999" spans="1:1" x14ac:dyDescent="0.2">
      <c r="A556999" s="78" t="s">
        <v>50</v>
      </c>
    </row>
    <row r="557000" spans="1:1" x14ac:dyDescent="0.2">
      <c r="A557000" s="30" t="s">
        <v>51</v>
      </c>
    </row>
    <row r="557001" spans="1:1" x14ac:dyDescent="0.2">
      <c r="A557001" s="30" t="s">
        <v>52</v>
      </c>
    </row>
    <row r="557002" spans="1:1" x14ac:dyDescent="0.2">
      <c r="A557002" s="30" t="s">
        <v>53</v>
      </c>
    </row>
    <row r="557003" spans="1:1" x14ac:dyDescent="0.2">
      <c r="A557003" s="30" t="s">
        <v>54</v>
      </c>
    </row>
    <row r="557004" spans="1:1" x14ac:dyDescent="0.2">
      <c r="A557004" s="30" t="s">
        <v>55</v>
      </c>
    </row>
    <row r="557005" spans="1:1" x14ac:dyDescent="0.2">
      <c r="A557005" s="30" t="s">
        <v>56</v>
      </c>
    </row>
    <row r="557006" spans="1:1" x14ac:dyDescent="0.2">
      <c r="A557006" s="78" t="s">
        <v>57</v>
      </c>
    </row>
    <row r="557007" spans="1:1" x14ac:dyDescent="0.2">
      <c r="A557007" s="30" t="s">
        <v>58</v>
      </c>
    </row>
    <row r="557008" spans="1:1" x14ac:dyDescent="0.2">
      <c r="A557008" s="61" t="s">
        <v>59</v>
      </c>
    </row>
    <row r="557009" spans="1:1" x14ac:dyDescent="0.2">
      <c r="A557009" s="30" t="s">
        <v>60</v>
      </c>
    </row>
    <row r="557010" spans="1:1" x14ac:dyDescent="0.2">
      <c r="A557010" s="30" t="s">
        <v>61</v>
      </c>
    </row>
    <row r="557011" spans="1:1" x14ac:dyDescent="0.2">
      <c r="A557011" s="30" t="s">
        <v>62</v>
      </c>
    </row>
    <row r="557012" spans="1:1" x14ac:dyDescent="0.2">
      <c r="A557012" s="63" t="s">
        <v>63</v>
      </c>
    </row>
    <row r="557013" spans="1:1" x14ac:dyDescent="0.2">
      <c r="A557013" s="63" t="s">
        <v>64</v>
      </c>
    </row>
    <row r="557014" spans="1:1" x14ac:dyDescent="0.2">
      <c r="A557014" s="63" t="s">
        <v>65</v>
      </c>
    </row>
    <row r="557015" spans="1:1" x14ac:dyDescent="0.2">
      <c r="A557015" s="63" t="s">
        <v>66</v>
      </c>
    </row>
    <row r="557016" spans="1:1" x14ac:dyDescent="0.2">
      <c r="A557016" s="64" t="s">
        <v>442</v>
      </c>
    </row>
    <row r="557017" spans="1:1" x14ac:dyDescent="0.2">
      <c r="A557017" s="64" t="s">
        <v>443</v>
      </c>
    </row>
    <row r="557018" spans="1:1" x14ac:dyDescent="0.2">
      <c r="A557018" s="64" t="s">
        <v>445</v>
      </c>
    </row>
    <row r="557019" spans="1:1" x14ac:dyDescent="0.2">
      <c r="A557019" s="78" t="s">
        <v>444</v>
      </c>
    </row>
    <row r="557020" spans="1:1" x14ac:dyDescent="0.2">
      <c r="A557020" s="63" t="s">
        <v>69</v>
      </c>
    </row>
    <row r="557021" spans="1:1" x14ac:dyDescent="0.2">
      <c r="A557021" s="63" t="s">
        <v>29</v>
      </c>
    </row>
    <row r="557022" spans="1:1" x14ac:dyDescent="0.2">
      <c r="A557022" s="63" t="s">
        <v>30</v>
      </c>
    </row>
    <row r="557023" spans="1:1" x14ac:dyDescent="0.2">
      <c r="A557023" s="63" t="s">
        <v>70</v>
      </c>
    </row>
    <row r="557024" spans="1:1" x14ac:dyDescent="0.2">
      <c r="A557024" s="63" t="s">
        <v>71</v>
      </c>
    </row>
    <row r="557025" spans="1:1" x14ac:dyDescent="0.2">
      <c r="A557025" s="63" t="s">
        <v>72</v>
      </c>
    </row>
    <row r="557026" spans="1:1" x14ac:dyDescent="0.2">
      <c r="A557026" s="63" t="s">
        <v>73</v>
      </c>
    </row>
    <row r="557027" spans="1:1" x14ac:dyDescent="0.2">
      <c r="A557027" s="64" t="s">
        <v>74</v>
      </c>
    </row>
    <row r="557028" spans="1:1" x14ac:dyDescent="0.2">
      <c r="A557028" s="30" t="s">
        <v>75</v>
      </c>
    </row>
    <row r="557029" spans="1:1" x14ac:dyDescent="0.2">
      <c r="A557029" s="30" t="s">
        <v>76</v>
      </c>
    </row>
    <row r="557030" spans="1:1" x14ac:dyDescent="0.2">
      <c r="A557030" s="30" t="s">
        <v>77</v>
      </c>
    </row>
    <row r="557031" spans="1:1" x14ac:dyDescent="0.2">
      <c r="A557031" s="30" t="s">
        <v>71</v>
      </c>
    </row>
    <row r="557032" spans="1:1" x14ac:dyDescent="0.2">
      <c r="A557032" s="30" t="s">
        <v>72</v>
      </c>
    </row>
    <row r="557033" spans="1:1" x14ac:dyDescent="0.2">
      <c r="A557033" s="30" t="s">
        <v>29</v>
      </c>
    </row>
    <row r="557034" spans="1:1" x14ac:dyDescent="0.2">
      <c r="A557034" s="30" t="s">
        <v>30</v>
      </c>
    </row>
    <row r="557035" spans="1:1" x14ac:dyDescent="0.2">
      <c r="A557035" s="30" t="s">
        <v>78</v>
      </c>
    </row>
    <row r="557036" spans="1:1" x14ac:dyDescent="0.2">
      <c r="A557036" s="30" t="s">
        <v>79</v>
      </c>
    </row>
    <row r="557037" spans="1:1" x14ac:dyDescent="0.2">
      <c r="A557037" s="78" t="s">
        <v>80</v>
      </c>
    </row>
    <row r="557038" spans="1:1" x14ac:dyDescent="0.2">
      <c r="A557038" s="30" t="s">
        <v>81</v>
      </c>
    </row>
    <row r="557039" spans="1:1" x14ac:dyDescent="0.2">
      <c r="A557039" s="30" t="s">
        <v>82</v>
      </c>
    </row>
    <row r="557040" spans="1:1" x14ac:dyDescent="0.2">
      <c r="A557040" s="78" t="s">
        <v>441</v>
      </c>
    </row>
    <row r="557041" spans="1:1" x14ac:dyDescent="0.2">
      <c r="A557041" s="30" t="s">
        <v>83</v>
      </c>
    </row>
    <row r="557042" spans="1:1" x14ac:dyDescent="0.2">
      <c r="A557042" s="30" t="s">
        <v>84</v>
      </c>
    </row>
    <row r="557043" spans="1:1" x14ac:dyDescent="0.2">
      <c r="A557043" s="30" t="s">
        <v>85</v>
      </c>
    </row>
    <row r="557044" spans="1:1" x14ac:dyDescent="0.2">
      <c r="A557044" s="30" t="s">
        <v>86</v>
      </c>
    </row>
    <row r="557045" spans="1:1" x14ac:dyDescent="0.2">
      <c r="A557045" s="78" t="s">
        <v>87</v>
      </c>
    </row>
    <row r="557046" spans="1:1" x14ac:dyDescent="0.2">
      <c r="A557046" s="30" t="s">
        <v>88</v>
      </c>
    </row>
    <row r="557047" spans="1:1" x14ac:dyDescent="0.2">
      <c r="A557047" s="30" t="s">
        <v>89</v>
      </c>
    </row>
    <row r="557048" spans="1:1" x14ac:dyDescent="0.2">
      <c r="A557048" s="43" t="s">
        <v>90</v>
      </c>
    </row>
    <row r="557049" spans="1:1" x14ac:dyDescent="0.2">
      <c r="A557049" s="30" t="s">
        <v>91</v>
      </c>
    </row>
    <row r="557050" spans="1:1" x14ac:dyDescent="0.2">
      <c r="A557050" s="30" t="s">
        <v>92</v>
      </c>
    </row>
    <row r="557051" spans="1:1" x14ac:dyDescent="0.2">
      <c r="A557051" s="30" t="s">
        <v>93</v>
      </c>
    </row>
    <row r="557052" spans="1:1" x14ac:dyDescent="0.2">
      <c r="A557052" s="30" t="s">
        <v>94</v>
      </c>
    </row>
    <row r="557053" spans="1:1" x14ac:dyDescent="0.2">
      <c r="A557053" s="59" t="s">
        <v>95</v>
      </c>
    </row>
    <row r="557054" spans="1:1" x14ac:dyDescent="0.2">
      <c r="A557054" s="59" t="s">
        <v>96</v>
      </c>
    </row>
    <row r="557055" spans="1:1" x14ac:dyDescent="0.2">
      <c r="A557055" s="59" t="s">
        <v>97</v>
      </c>
    </row>
    <row r="557056" spans="1:1" x14ac:dyDescent="0.2">
      <c r="A557056" s="59" t="s">
        <v>98</v>
      </c>
    </row>
    <row r="557057" spans="1:1" x14ac:dyDescent="0.2">
      <c r="A557057" s="59" t="s">
        <v>99</v>
      </c>
    </row>
    <row r="557058" spans="1:1" x14ac:dyDescent="0.2">
      <c r="A557058" s="78" t="s">
        <v>446</v>
      </c>
    </row>
    <row r="557059" spans="1:1" x14ac:dyDescent="0.2">
      <c r="A557059" s="59" t="s">
        <v>100</v>
      </c>
    </row>
    <row r="557060" spans="1:1" x14ac:dyDescent="0.2">
      <c r="A557060" s="59" t="s">
        <v>101</v>
      </c>
    </row>
    <row r="557061" spans="1:1" x14ac:dyDescent="0.2">
      <c r="A557061" s="59" t="s">
        <v>102</v>
      </c>
    </row>
    <row r="557062" spans="1:1" x14ac:dyDescent="0.2">
      <c r="A557062" s="59" t="s">
        <v>30</v>
      </c>
    </row>
    <row r="557063" spans="1:1" x14ac:dyDescent="0.2">
      <c r="A557063" s="59" t="s">
        <v>103</v>
      </c>
    </row>
    <row r="557064" spans="1:1" x14ac:dyDescent="0.2">
      <c r="A557064" s="59" t="s">
        <v>31</v>
      </c>
    </row>
    <row r="557065" spans="1:1" x14ac:dyDescent="0.2">
      <c r="A557065" s="59" t="s">
        <v>70</v>
      </c>
    </row>
    <row r="557066" spans="1:1" x14ac:dyDescent="0.2">
      <c r="A557066" s="59" t="s">
        <v>104</v>
      </c>
    </row>
    <row r="557067" spans="1:1" x14ac:dyDescent="0.2">
      <c r="A557067" s="59" t="s">
        <v>439</v>
      </c>
    </row>
    <row r="557068" spans="1:1" x14ac:dyDescent="0.2">
      <c r="A557068" s="30" t="s">
        <v>105</v>
      </c>
    </row>
    <row r="557069" spans="1:1" x14ac:dyDescent="0.2">
      <c r="A557069" s="30" t="s">
        <v>106</v>
      </c>
    </row>
    <row r="557070" spans="1:1" x14ac:dyDescent="0.2">
      <c r="A557070" s="30" t="s">
        <v>384</v>
      </c>
    </row>
    <row r="573352" spans="1:1" x14ac:dyDescent="0.2">
      <c r="A573352" s="30" t="s">
        <v>314</v>
      </c>
    </row>
    <row r="573353" spans="1:1" x14ac:dyDescent="0.2">
      <c r="A573353" s="30" t="s">
        <v>206</v>
      </c>
    </row>
    <row r="573354" spans="1:1" x14ac:dyDescent="0.2">
      <c r="A573354" s="44" t="s">
        <v>440</v>
      </c>
    </row>
    <row r="573355" spans="1:1" x14ac:dyDescent="0.2">
      <c r="A573355" s="62" t="s">
        <v>23</v>
      </c>
    </row>
    <row r="573356" spans="1:1" x14ac:dyDescent="0.2">
      <c r="A573356" s="30" t="s">
        <v>24</v>
      </c>
    </row>
    <row r="573357" spans="1:1" x14ac:dyDescent="0.2">
      <c r="A573357" s="30" t="s">
        <v>25</v>
      </c>
    </row>
    <row r="573358" spans="1:1" x14ac:dyDescent="0.2">
      <c r="A573358" s="30" t="s">
        <v>26</v>
      </c>
    </row>
    <row r="573359" spans="1:1" x14ac:dyDescent="0.2">
      <c r="A573359" s="30" t="s">
        <v>27</v>
      </c>
    </row>
    <row r="573360" spans="1:1" x14ac:dyDescent="0.2">
      <c r="A573360" s="78" t="s">
        <v>28</v>
      </c>
    </row>
    <row r="573361" spans="1:1" x14ac:dyDescent="0.2">
      <c r="A573361" s="30" t="s">
        <v>29</v>
      </c>
    </row>
    <row r="573362" spans="1:1" x14ac:dyDescent="0.2">
      <c r="A573362" s="30" t="s">
        <v>30</v>
      </c>
    </row>
    <row r="573363" spans="1:1" x14ac:dyDescent="0.2">
      <c r="A573363" s="30" t="s">
        <v>31</v>
      </c>
    </row>
    <row r="573364" spans="1:1" x14ac:dyDescent="0.2">
      <c r="A573364" s="30" t="s">
        <v>32</v>
      </c>
    </row>
    <row r="573365" spans="1:1" x14ac:dyDescent="0.2">
      <c r="A573365" s="30" t="s">
        <v>33</v>
      </c>
    </row>
    <row r="573366" spans="1:1" x14ac:dyDescent="0.2">
      <c r="A573366" s="30" t="s">
        <v>34</v>
      </c>
    </row>
    <row r="573367" spans="1:1" x14ac:dyDescent="0.2">
      <c r="A573367" s="30" t="s">
        <v>35</v>
      </c>
    </row>
    <row r="573368" spans="1:1" x14ac:dyDescent="0.2">
      <c r="A573368" s="30" t="s">
        <v>36</v>
      </c>
    </row>
    <row r="573369" spans="1:1" x14ac:dyDescent="0.2">
      <c r="A573369" s="30" t="s">
        <v>37</v>
      </c>
    </row>
    <row r="573370" spans="1:1" x14ac:dyDescent="0.2">
      <c r="A573370" s="30" t="s">
        <v>33</v>
      </c>
    </row>
    <row r="573371" spans="1:1" x14ac:dyDescent="0.2">
      <c r="A573371" s="30" t="s">
        <v>38</v>
      </c>
    </row>
    <row r="573372" spans="1:1" x14ac:dyDescent="0.2">
      <c r="A573372" s="78" t="s">
        <v>39</v>
      </c>
    </row>
    <row r="573373" spans="1:1" x14ac:dyDescent="0.2">
      <c r="A573373" s="30" t="s">
        <v>40</v>
      </c>
    </row>
    <row r="573374" spans="1:1" x14ac:dyDescent="0.2">
      <c r="A573374" s="30" t="s">
        <v>41</v>
      </c>
    </row>
    <row r="573375" spans="1:1" x14ac:dyDescent="0.2">
      <c r="A573375" s="30" t="s">
        <v>42</v>
      </c>
    </row>
    <row r="573376" spans="1:1" x14ac:dyDescent="0.2">
      <c r="A573376" s="30" t="s">
        <v>43</v>
      </c>
    </row>
    <row r="573377" spans="1:1" x14ac:dyDescent="0.2">
      <c r="A573377" s="30" t="s">
        <v>44</v>
      </c>
    </row>
    <row r="573378" spans="1:1" x14ac:dyDescent="0.2">
      <c r="A573378" s="30" t="s">
        <v>45</v>
      </c>
    </row>
    <row r="573379" spans="1:1" x14ac:dyDescent="0.2">
      <c r="A573379" s="78" t="s">
        <v>46</v>
      </c>
    </row>
    <row r="573380" spans="1:1" x14ac:dyDescent="0.2">
      <c r="A573380" s="30" t="s">
        <v>47</v>
      </c>
    </row>
    <row r="573381" spans="1:1" x14ac:dyDescent="0.2">
      <c r="A573381" s="30" t="s">
        <v>48</v>
      </c>
    </row>
    <row r="573382" spans="1:1" x14ac:dyDescent="0.2">
      <c r="A573382" s="30" t="s">
        <v>49</v>
      </c>
    </row>
    <row r="573383" spans="1:1" x14ac:dyDescent="0.2">
      <c r="A573383" s="78" t="s">
        <v>50</v>
      </c>
    </row>
    <row r="573384" spans="1:1" x14ac:dyDescent="0.2">
      <c r="A573384" s="30" t="s">
        <v>51</v>
      </c>
    </row>
    <row r="573385" spans="1:1" x14ac:dyDescent="0.2">
      <c r="A573385" s="30" t="s">
        <v>52</v>
      </c>
    </row>
    <row r="573386" spans="1:1" x14ac:dyDescent="0.2">
      <c r="A573386" s="30" t="s">
        <v>53</v>
      </c>
    </row>
    <row r="573387" spans="1:1" x14ac:dyDescent="0.2">
      <c r="A573387" s="30" t="s">
        <v>54</v>
      </c>
    </row>
    <row r="573388" spans="1:1" x14ac:dyDescent="0.2">
      <c r="A573388" s="30" t="s">
        <v>55</v>
      </c>
    </row>
    <row r="573389" spans="1:1" x14ac:dyDescent="0.2">
      <c r="A573389" s="30" t="s">
        <v>56</v>
      </c>
    </row>
    <row r="573390" spans="1:1" x14ac:dyDescent="0.2">
      <c r="A573390" s="78" t="s">
        <v>57</v>
      </c>
    </row>
    <row r="573391" spans="1:1" x14ac:dyDescent="0.2">
      <c r="A573391" s="30" t="s">
        <v>58</v>
      </c>
    </row>
    <row r="573392" spans="1:1" x14ac:dyDescent="0.2">
      <c r="A573392" s="61" t="s">
        <v>59</v>
      </c>
    </row>
    <row r="573393" spans="1:1" x14ac:dyDescent="0.2">
      <c r="A573393" s="30" t="s">
        <v>60</v>
      </c>
    </row>
    <row r="573394" spans="1:1" x14ac:dyDescent="0.2">
      <c r="A573394" s="30" t="s">
        <v>61</v>
      </c>
    </row>
    <row r="573395" spans="1:1" x14ac:dyDescent="0.2">
      <c r="A573395" s="30" t="s">
        <v>62</v>
      </c>
    </row>
    <row r="573396" spans="1:1" x14ac:dyDescent="0.2">
      <c r="A573396" s="63" t="s">
        <v>63</v>
      </c>
    </row>
    <row r="573397" spans="1:1" x14ac:dyDescent="0.2">
      <c r="A573397" s="63" t="s">
        <v>64</v>
      </c>
    </row>
    <row r="573398" spans="1:1" x14ac:dyDescent="0.2">
      <c r="A573398" s="63" t="s">
        <v>65</v>
      </c>
    </row>
    <row r="573399" spans="1:1" x14ac:dyDescent="0.2">
      <c r="A573399" s="63" t="s">
        <v>66</v>
      </c>
    </row>
    <row r="573400" spans="1:1" x14ac:dyDescent="0.2">
      <c r="A573400" s="64" t="s">
        <v>442</v>
      </c>
    </row>
    <row r="573401" spans="1:1" x14ac:dyDescent="0.2">
      <c r="A573401" s="64" t="s">
        <v>443</v>
      </c>
    </row>
    <row r="573402" spans="1:1" x14ac:dyDescent="0.2">
      <c r="A573402" s="64" t="s">
        <v>445</v>
      </c>
    </row>
    <row r="573403" spans="1:1" x14ac:dyDescent="0.2">
      <c r="A573403" s="78" t="s">
        <v>444</v>
      </c>
    </row>
    <row r="573404" spans="1:1" x14ac:dyDescent="0.2">
      <c r="A573404" s="63" t="s">
        <v>69</v>
      </c>
    </row>
    <row r="573405" spans="1:1" x14ac:dyDescent="0.2">
      <c r="A573405" s="63" t="s">
        <v>29</v>
      </c>
    </row>
    <row r="573406" spans="1:1" x14ac:dyDescent="0.2">
      <c r="A573406" s="63" t="s">
        <v>30</v>
      </c>
    </row>
    <row r="573407" spans="1:1" x14ac:dyDescent="0.2">
      <c r="A573407" s="63" t="s">
        <v>70</v>
      </c>
    </row>
    <row r="573408" spans="1:1" x14ac:dyDescent="0.2">
      <c r="A573408" s="63" t="s">
        <v>71</v>
      </c>
    </row>
    <row r="573409" spans="1:1" x14ac:dyDescent="0.2">
      <c r="A573409" s="63" t="s">
        <v>72</v>
      </c>
    </row>
    <row r="573410" spans="1:1" x14ac:dyDescent="0.2">
      <c r="A573410" s="63" t="s">
        <v>73</v>
      </c>
    </row>
    <row r="573411" spans="1:1" x14ac:dyDescent="0.2">
      <c r="A573411" s="64" t="s">
        <v>74</v>
      </c>
    </row>
    <row r="573412" spans="1:1" x14ac:dyDescent="0.2">
      <c r="A573412" s="30" t="s">
        <v>75</v>
      </c>
    </row>
    <row r="573413" spans="1:1" x14ac:dyDescent="0.2">
      <c r="A573413" s="30" t="s">
        <v>76</v>
      </c>
    </row>
    <row r="573414" spans="1:1" x14ac:dyDescent="0.2">
      <c r="A573414" s="30" t="s">
        <v>77</v>
      </c>
    </row>
    <row r="573415" spans="1:1" x14ac:dyDescent="0.2">
      <c r="A573415" s="30" t="s">
        <v>71</v>
      </c>
    </row>
    <row r="573416" spans="1:1" x14ac:dyDescent="0.2">
      <c r="A573416" s="30" t="s">
        <v>72</v>
      </c>
    </row>
    <row r="573417" spans="1:1" x14ac:dyDescent="0.2">
      <c r="A573417" s="30" t="s">
        <v>29</v>
      </c>
    </row>
    <row r="573418" spans="1:1" x14ac:dyDescent="0.2">
      <c r="A573418" s="30" t="s">
        <v>30</v>
      </c>
    </row>
    <row r="573419" spans="1:1" x14ac:dyDescent="0.2">
      <c r="A573419" s="30" t="s">
        <v>78</v>
      </c>
    </row>
    <row r="573420" spans="1:1" x14ac:dyDescent="0.2">
      <c r="A573420" s="30" t="s">
        <v>79</v>
      </c>
    </row>
    <row r="573421" spans="1:1" x14ac:dyDescent="0.2">
      <c r="A573421" s="78" t="s">
        <v>80</v>
      </c>
    </row>
    <row r="573422" spans="1:1" x14ac:dyDescent="0.2">
      <c r="A573422" s="30" t="s">
        <v>81</v>
      </c>
    </row>
    <row r="573423" spans="1:1" x14ac:dyDescent="0.2">
      <c r="A573423" s="30" t="s">
        <v>82</v>
      </c>
    </row>
    <row r="573424" spans="1:1" x14ac:dyDescent="0.2">
      <c r="A573424" s="78" t="s">
        <v>441</v>
      </c>
    </row>
    <row r="573425" spans="1:1" x14ac:dyDescent="0.2">
      <c r="A573425" s="30" t="s">
        <v>83</v>
      </c>
    </row>
    <row r="573426" spans="1:1" x14ac:dyDescent="0.2">
      <c r="A573426" s="30" t="s">
        <v>84</v>
      </c>
    </row>
    <row r="573427" spans="1:1" x14ac:dyDescent="0.2">
      <c r="A573427" s="30" t="s">
        <v>85</v>
      </c>
    </row>
    <row r="573428" spans="1:1" x14ac:dyDescent="0.2">
      <c r="A573428" s="30" t="s">
        <v>86</v>
      </c>
    </row>
    <row r="573429" spans="1:1" x14ac:dyDescent="0.2">
      <c r="A573429" s="78" t="s">
        <v>87</v>
      </c>
    </row>
    <row r="573430" spans="1:1" x14ac:dyDescent="0.2">
      <c r="A573430" s="30" t="s">
        <v>88</v>
      </c>
    </row>
    <row r="573431" spans="1:1" x14ac:dyDescent="0.2">
      <c r="A573431" s="30" t="s">
        <v>89</v>
      </c>
    </row>
    <row r="573432" spans="1:1" x14ac:dyDescent="0.2">
      <c r="A573432" s="43" t="s">
        <v>90</v>
      </c>
    </row>
    <row r="573433" spans="1:1" x14ac:dyDescent="0.2">
      <c r="A573433" s="30" t="s">
        <v>91</v>
      </c>
    </row>
    <row r="573434" spans="1:1" x14ac:dyDescent="0.2">
      <c r="A573434" s="30" t="s">
        <v>92</v>
      </c>
    </row>
    <row r="573435" spans="1:1" x14ac:dyDescent="0.2">
      <c r="A573435" s="30" t="s">
        <v>93</v>
      </c>
    </row>
    <row r="573436" spans="1:1" x14ac:dyDescent="0.2">
      <c r="A573436" s="30" t="s">
        <v>94</v>
      </c>
    </row>
    <row r="573437" spans="1:1" x14ac:dyDescent="0.2">
      <c r="A573437" s="59" t="s">
        <v>95</v>
      </c>
    </row>
    <row r="573438" spans="1:1" x14ac:dyDescent="0.2">
      <c r="A573438" s="59" t="s">
        <v>96</v>
      </c>
    </row>
    <row r="573439" spans="1:1" x14ac:dyDescent="0.2">
      <c r="A573439" s="59" t="s">
        <v>97</v>
      </c>
    </row>
    <row r="573440" spans="1:1" x14ac:dyDescent="0.2">
      <c r="A573440" s="59" t="s">
        <v>98</v>
      </c>
    </row>
    <row r="573441" spans="1:1" x14ac:dyDescent="0.2">
      <c r="A573441" s="59" t="s">
        <v>99</v>
      </c>
    </row>
    <row r="573442" spans="1:1" x14ac:dyDescent="0.2">
      <c r="A573442" s="78" t="s">
        <v>446</v>
      </c>
    </row>
    <row r="573443" spans="1:1" x14ac:dyDescent="0.2">
      <c r="A573443" s="59" t="s">
        <v>100</v>
      </c>
    </row>
    <row r="573444" spans="1:1" x14ac:dyDescent="0.2">
      <c r="A573444" s="59" t="s">
        <v>101</v>
      </c>
    </row>
    <row r="573445" spans="1:1" x14ac:dyDescent="0.2">
      <c r="A573445" s="59" t="s">
        <v>102</v>
      </c>
    </row>
    <row r="573446" spans="1:1" x14ac:dyDescent="0.2">
      <c r="A573446" s="59" t="s">
        <v>30</v>
      </c>
    </row>
    <row r="573447" spans="1:1" x14ac:dyDescent="0.2">
      <c r="A573447" s="59" t="s">
        <v>103</v>
      </c>
    </row>
    <row r="573448" spans="1:1" x14ac:dyDescent="0.2">
      <c r="A573448" s="59" t="s">
        <v>31</v>
      </c>
    </row>
    <row r="573449" spans="1:1" x14ac:dyDescent="0.2">
      <c r="A573449" s="59" t="s">
        <v>70</v>
      </c>
    </row>
    <row r="573450" spans="1:1" x14ac:dyDescent="0.2">
      <c r="A573450" s="59" t="s">
        <v>104</v>
      </c>
    </row>
    <row r="573451" spans="1:1" x14ac:dyDescent="0.2">
      <c r="A573451" s="59" t="s">
        <v>439</v>
      </c>
    </row>
    <row r="573452" spans="1:1" x14ac:dyDescent="0.2">
      <c r="A573452" s="30" t="s">
        <v>105</v>
      </c>
    </row>
    <row r="573453" spans="1:1" x14ac:dyDescent="0.2">
      <c r="A573453" s="30" t="s">
        <v>106</v>
      </c>
    </row>
    <row r="573454" spans="1:1" x14ac:dyDescent="0.2">
      <c r="A573454" s="30" t="s">
        <v>384</v>
      </c>
    </row>
    <row r="589736" spans="1:1" x14ac:dyDescent="0.2">
      <c r="A589736" s="30" t="s">
        <v>314</v>
      </c>
    </row>
    <row r="589737" spans="1:1" x14ac:dyDescent="0.2">
      <c r="A589737" s="30" t="s">
        <v>206</v>
      </c>
    </row>
    <row r="589738" spans="1:1" x14ac:dyDescent="0.2">
      <c r="A589738" s="44" t="s">
        <v>440</v>
      </c>
    </row>
    <row r="589739" spans="1:1" x14ac:dyDescent="0.2">
      <c r="A589739" s="62" t="s">
        <v>23</v>
      </c>
    </row>
    <row r="589740" spans="1:1" x14ac:dyDescent="0.2">
      <c r="A589740" s="30" t="s">
        <v>24</v>
      </c>
    </row>
    <row r="589741" spans="1:1" x14ac:dyDescent="0.2">
      <c r="A589741" s="30" t="s">
        <v>25</v>
      </c>
    </row>
    <row r="589742" spans="1:1" x14ac:dyDescent="0.2">
      <c r="A589742" s="30" t="s">
        <v>26</v>
      </c>
    </row>
    <row r="589743" spans="1:1" x14ac:dyDescent="0.2">
      <c r="A589743" s="30" t="s">
        <v>27</v>
      </c>
    </row>
    <row r="589744" spans="1:1" x14ac:dyDescent="0.2">
      <c r="A589744" s="78" t="s">
        <v>28</v>
      </c>
    </row>
    <row r="589745" spans="1:1" x14ac:dyDescent="0.2">
      <c r="A589745" s="30" t="s">
        <v>29</v>
      </c>
    </row>
    <row r="589746" spans="1:1" x14ac:dyDescent="0.2">
      <c r="A589746" s="30" t="s">
        <v>30</v>
      </c>
    </row>
    <row r="589747" spans="1:1" x14ac:dyDescent="0.2">
      <c r="A589747" s="30" t="s">
        <v>31</v>
      </c>
    </row>
    <row r="589748" spans="1:1" x14ac:dyDescent="0.2">
      <c r="A589748" s="30" t="s">
        <v>32</v>
      </c>
    </row>
    <row r="589749" spans="1:1" x14ac:dyDescent="0.2">
      <c r="A589749" s="30" t="s">
        <v>33</v>
      </c>
    </row>
    <row r="589750" spans="1:1" x14ac:dyDescent="0.2">
      <c r="A589750" s="30" t="s">
        <v>34</v>
      </c>
    </row>
    <row r="589751" spans="1:1" x14ac:dyDescent="0.2">
      <c r="A589751" s="30" t="s">
        <v>35</v>
      </c>
    </row>
    <row r="589752" spans="1:1" x14ac:dyDescent="0.2">
      <c r="A589752" s="30" t="s">
        <v>36</v>
      </c>
    </row>
    <row r="589753" spans="1:1" x14ac:dyDescent="0.2">
      <c r="A589753" s="30" t="s">
        <v>37</v>
      </c>
    </row>
    <row r="589754" spans="1:1" x14ac:dyDescent="0.2">
      <c r="A589754" s="30" t="s">
        <v>33</v>
      </c>
    </row>
    <row r="589755" spans="1:1" x14ac:dyDescent="0.2">
      <c r="A589755" s="30" t="s">
        <v>38</v>
      </c>
    </row>
    <row r="589756" spans="1:1" x14ac:dyDescent="0.2">
      <c r="A589756" s="78" t="s">
        <v>39</v>
      </c>
    </row>
    <row r="589757" spans="1:1" x14ac:dyDescent="0.2">
      <c r="A589757" s="30" t="s">
        <v>40</v>
      </c>
    </row>
    <row r="589758" spans="1:1" x14ac:dyDescent="0.2">
      <c r="A589758" s="30" t="s">
        <v>41</v>
      </c>
    </row>
    <row r="589759" spans="1:1" x14ac:dyDescent="0.2">
      <c r="A589759" s="30" t="s">
        <v>42</v>
      </c>
    </row>
    <row r="589760" spans="1:1" x14ac:dyDescent="0.2">
      <c r="A589760" s="30" t="s">
        <v>43</v>
      </c>
    </row>
    <row r="589761" spans="1:1" x14ac:dyDescent="0.2">
      <c r="A589761" s="30" t="s">
        <v>44</v>
      </c>
    </row>
    <row r="589762" spans="1:1" x14ac:dyDescent="0.2">
      <c r="A589762" s="30" t="s">
        <v>45</v>
      </c>
    </row>
    <row r="589763" spans="1:1" x14ac:dyDescent="0.2">
      <c r="A589763" s="78" t="s">
        <v>46</v>
      </c>
    </row>
    <row r="589764" spans="1:1" x14ac:dyDescent="0.2">
      <c r="A589764" s="30" t="s">
        <v>47</v>
      </c>
    </row>
    <row r="589765" spans="1:1" x14ac:dyDescent="0.2">
      <c r="A589765" s="30" t="s">
        <v>48</v>
      </c>
    </row>
    <row r="589766" spans="1:1" x14ac:dyDescent="0.2">
      <c r="A589766" s="30" t="s">
        <v>49</v>
      </c>
    </row>
    <row r="589767" spans="1:1" x14ac:dyDescent="0.2">
      <c r="A589767" s="78" t="s">
        <v>50</v>
      </c>
    </row>
    <row r="589768" spans="1:1" x14ac:dyDescent="0.2">
      <c r="A589768" s="30" t="s">
        <v>51</v>
      </c>
    </row>
    <row r="589769" spans="1:1" x14ac:dyDescent="0.2">
      <c r="A589769" s="30" t="s">
        <v>52</v>
      </c>
    </row>
    <row r="589770" spans="1:1" x14ac:dyDescent="0.2">
      <c r="A589770" s="30" t="s">
        <v>53</v>
      </c>
    </row>
    <row r="589771" spans="1:1" x14ac:dyDescent="0.2">
      <c r="A589771" s="30" t="s">
        <v>54</v>
      </c>
    </row>
    <row r="589772" spans="1:1" x14ac:dyDescent="0.2">
      <c r="A589772" s="30" t="s">
        <v>55</v>
      </c>
    </row>
    <row r="589773" spans="1:1" x14ac:dyDescent="0.2">
      <c r="A589773" s="30" t="s">
        <v>56</v>
      </c>
    </row>
    <row r="589774" spans="1:1" x14ac:dyDescent="0.2">
      <c r="A589774" s="78" t="s">
        <v>57</v>
      </c>
    </row>
    <row r="589775" spans="1:1" x14ac:dyDescent="0.2">
      <c r="A589775" s="30" t="s">
        <v>58</v>
      </c>
    </row>
    <row r="589776" spans="1:1" x14ac:dyDescent="0.2">
      <c r="A589776" s="61" t="s">
        <v>59</v>
      </c>
    </row>
    <row r="589777" spans="1:1" x14ac:dyDescent="0.2">
      <c r="A589777" s="30" t="s">
        <v>60</v>
      </c>
    </row>
    <row r="589778" spans="1:1" x14ac:dyDescent="0.2">
      <c r="A589778" s="30" t="s">
        <v>61</v>
      </c>
    </row>
    <row r="589779" spans="1:1" x14ac:dyDescent="0.2">
      <c r="A589779" s="30" t="s">
        <v>62</v>
      </c>
    </row>
    <row r="589780" spans="1:1" x14ac:dyDescent="0.2">
      <c r="A589780" s="63" t="s">
        <v>63</v>
      </c>
    </row>
    <row r="589781" spans="1:1" x14ac:dyDescent="0.2">
      <c r="A589781" s="63" t="s">
        <v>64</v>
      </c>
    </row>
    <row r="589782" spans="1:1" x14ac:dyDescent="0.2">
      <c r="A589782" s="63" t="s">
        <v>65</v>
      </c>
    </row>
    <row r="589783" spans="1:1" x14ac:dyDescent="0.2">
      <c r="A589783" s="63" t="s">
        <v>66</v>
      </c>
    </row>
    <row r="589784" spans="1:1" x14ac:dyDescent="0.2">
      <c r="A589784" s="64" t="s">
        <v>442</v>
      </c>
    </row>
    <row r="589785" spans="1:1" x14ac:dyDescent="0.2">
      <c r="A589785" s="64" t="s">
        <v>443</v>
      </c>
    </row>
    <row r="589786" spans="1:1" x14ac:dyDescent="0.2">
      <c r="A589786" s="64" t="s">
        <v>445</v>
      </c>
    </row>
    <row r="589787" spans="1:1" x14ac:dyDescent="0.2">
      <c r="A589787" s="78" t="s">
        <v>444</v>
      </c>
    </row>
    <row r="589788" spans="1:1" x14ac:dyDescent="0.2">
      <c r="A589788" s="63" t="s">
        <v>69</v>
      </c>
    </row>
    <row r="589789" spans="1:1" x14ac:dyDescent="0.2">
      <c r="A589789" s="63" t="s">
        <v>29</v>
      </c>
    </row>
    <row r="589790" spans="1:1" x14ac:dyDescent="0.2">
      <c r="A589790" s="63" t="s">
        <v>30</v>
      </c>
    </row>
    <row r="589791" spans="1:1" x14ac:dyDescent="0.2">
      <c r="A589791" s="63" t="s">
        <v>70</v>
      </c>
    </row>
    <row r="589792" spans="1:1" x14ac:dyDescent="0.2">
      <c r="A589792" s="63" t="s">
        <v>71</v>
      </c>
    </row>
    <row r="589793" spans="1:1" x14ac:dyDescent="0.2">
      <c r="A589793" s="63" t="s">
        <v>72</v>
      </c>
    </row>
    <row r="589794" spans="1:1" x14ac:dyDescent="0.2">
      <c r="A589794" s="63" t="s">
        <v>73</v>
      </c>
    </row>
    <row r="589795" spans="1:1" x14ac:dyDescent="0.2">
      <c r="A589795" s="64" t="s">
        <v>74</v>
      </c>
    </row>
    <row r="589796" spans="1:1" x14ac:dyDescent="0.2">
      <c r="A589796" s="30" t="s">
        <v>75</v>
      </c>
    </row>
    <row r="589797" spans="1:1" x14ac:dyDescent="0.2">
      <c r="A589797" s="30" t="s">
        <v>76</v>
      </c>
    </row>
    <row r="589798" spans="1:1" x14ac:dyDescent="0.2">
      <c r="A589798" s="30" t="s">
        <v>77</v>
      </c>
    </row>
    <row r="589799" spans="1:1" x14ac:dyDescent="0.2">
      <c r="A589799" s="30" t="s">
        <v>71</v>
      </c>
    </row>
    <row r="589800" spans="1:1" x14ac:dyDescent="0.2">
      <c r="A589800" s="30" t="s">
        <v>72</v>
      </c>
    </row>
    <row r="589801" spans="1:1" x14ac:dyDescent="0.2">
      <c r="A589801" s="30" t="s">
        <v>29</v>
      </c>
    </row>
    <row r="589802" spans="1:1" x14ac:dyDescent="0.2">
      <c r="A589802" s="30" t="s">
        <v>30</v>
      </c>
    </row>
    <row r="589803" spans="1:1" x14ac:dyDescent="0.2">
      <c r="A589803" s="30" t="s">
        <v>78</v>
      </c>
    </row>
    <row r="589804" spans="1:1" x14ac:dyDescent="0.2">
      <c r="A589804" s="30" t="s">
        <v>79</v>
      </c>
    </row>
    <row r="589805" spans="1:1" x14ac:dyDescent="0.2">
      <c r="A589805" s="78" t="s">
        <v>80</v>
      </c>
    </row>
    <row r="589806" spans="1:1" x14ac:dyDescent="0.2">
      <c r="A589806" s="30" t="s">
        <v>81</v>
      </c>
    </row>
    <row r="589807" spans="1:1" x14ac:dyDescent="0.2">
      <c r="A589807" s="30" t="s">
        <v>82</v>
      </c>
    </row>
    <row r="589808" spans="1:1" x14ac:dyDescent="0.2">
      <c r="A589808" s="78" t="s">
        <v>441</v>
      </c>
    </row>
    <row r="589809" spans="1:1" x14ac:dyDescent="0.2">
      <c r="A589809" s="30" t="s">
        <v>83</v>
      </c>
    </row>
    <row r="589810" spans="1:1" x14ac:dyDescent="0.2">
      <c r="A589810" s="30" t="s">
        <v>84</v>
      </c>
    </row>
    <row r="589811" spans="1:1" x14ac:dyDescent="0.2">
      <c r="A589811" s="30" t="s">
        <v>85</v>
      </c>
    </row>
    <row r="589812" spans="1:1" x14ac:dyDescent="0.2">
      <c r="A589812" s="30" t="s">
        <v>86</v>
      </c>
    </row>
    <row r="589813" spans="1:1" x14ac:dyDescent="0.2">
      <c r="A589813" s="78" t="s">
        <v>87</v>
      </c>
    </row>
    <row r="589814" spans="1:1" x14ac:dyDescent="0.2">
      <c r="A589814" s="30" t="s">
        <v>88</v>
      </c>
    </row>
    <row r="589815" spans="1:1" x14ac:dyDescent="0.2">
      <c r="A589815" s="30" t="s">
        <v>89</v>
      </c>
    </row>
    <row r="589816" spans="1:1" x14ac:dyDescent="0.2">
      <c r="A589816" s="43" t="s">
        <v>90</v>
      </c>
    </row>
    <row r="589817" spans="1:1" x14ac:dyDescent="0.2">
      <c r="A589817" s="30" t="s">
        <v>91</v>
      </c>
    </row>
    <row r="589818" spans="1:1" x14ac:dyDescent="0.2">
      <c r="A589818" s="30" t="s">
        <v>92</v>
      </c>
    </row>
    <row r="589819" spans="1:1" x14ac:dyDescent="0.2">
      <c r="A589819" s="30" t="s">
        <v>93</v>
      </c>
    </row>
    <row r="589820" spans="1:1" x14ac:dyDescent="0.2">
      <c r="A589820" s="30" t="s">
        <v>94</v>
      </c>
    </row>
    <row r="589821" spans="1:1" x14ac:dyDescent="0.2">
      <c r="A589821" s="59" t="s">
        <v>95</v>
      </c>
    </row>
    <row r="589822" spans="1:1" x14ac:dyDescent="0.2">
      <c r="A589822" s="59" t="s">
        <v>96</v>
      </c>
    </row>
    <row r="589823" spans="1:1" x14ac:dyDescent="0.2">
      <c r="A589823" s="59" t="s">
        <v>97</v>
      </c>
    </row>
    <row r="589824" spans="1:1" x14ac:dyDescent="0.2">
      <c r="A589824" s="59" t="s">
        <v>98</v>
      </c>
    </row>
    <row r="589825" spans="1:1" x14ac:dyDescent="0.2">
      <c r="A589825" s="59" t="s">
        <v>99</v>
      </c>
    </row>
    <row r="589826" spans="1:1" x14ac:dyDescent="0.2">
      <c r="A589826" s="78" t="s">
        <v>446</v>
      </c>
    </row>
    <row r="589827" spans="1:1" x14ac:dyDescent="0.2">
      <c r="A589827" s="59" t="s">
        <v>100</v>
      </c>
    </row>
    <row r="589828" spans="1:1" x14ac:dyDescent="0.2">
      <c r="A589828" s="59" t="s">
        <v>101</v>
      </c>
    </row>
    <row r="589829" spans="1:1" x14ac:dyDescent="0.2">
      <c r="A589829" s="59" t="s">
        <v>102</v>
      </c>
    </row>
    <row r="589830" spans="1:1" x14ac:dyDescent="0.2">
      <c r="A589830" s="59" t="s">
        <v>30</v>
      </c>
    </row>
    <row r="589831" spans="1:1" x14ac:dyDescent="0.2">
      <c r="A589831" s="59" t="s">
        <v>103</v>
      </c>
    </row>
    <row r="589832" spans="1:1" x14ac:dyDescent="0.2">
      <c r="A589832" s="59" t="s">
        <v>31</v>
      </c>
    </row>
    <row r="589833" spans="1:1" x14ac:dyDescent="0.2">
      <c r="A589833" s="59" t="s">
        <v>70</v>
      </c>
    </row>
    <row r="589834" spans="1:1" x14ac:dyDescent="0.2">
      <c r="A589834" s="59" t="s">
        <v>104</v>
      </c>
    </row>
    <row r="589835" spans="1:1" x14ac:dyDescent="0.2">
      <c r="A589835" s="59" t="s">
        <v>439</v>
      </c>
    </row>
    <row r="589836" spans="1:1" x14ac:dyDescent="0.2">
      <c r="A589836" s="30" t="s">
        <v>105</v>
      </c>
    </row>
    <row r="589837" spans="1:1" x14ac:dyDescent="0.2">
      <c r="A589837" s="30" t="s">
        <v>106</v>
      </c>
    </row>
    <row r="589838" spans="1:1" x14ac:dyDescent="0.2">
      <c r="A589838" s="30" t="s">
        <v>384</v>
      </c>
    </row>
    <row r="606120" spans="1:1" x14ac:dyDescent="0.2">
      <c r="A606120" s="30" t="s">
        <v>314</v>
      </c>
    </row>
    <row r="606121" spans="1:1" x14ac:dyDescent="0.2">
      <c r="A606121" s="30" t="s">
        <v>206</v>
      </c>
    </row>
    <row r="606122" spans="1:1" x14ac:dyDescent="0.2">
      <c r="A606122" s="44" t="s">
        <v>440</v>
      </c>
    </row>
    <row r="606123" spans="1:1" x14ac:dyDescent="0.2">
      <c r="A606123" s="62" t="s">
        <v>23</v>
      </c>
    </row>
    <row r="606124" spans="1:1" x14ac:dyDescent="0.2">
      <c r="A606124" s="30" t="s">
        <v>24</v>
      </c>
    </row>
    <row r="606125" spans="1:1" x14ac:dyDescent="0.2">
      <c r="A606125" s="30" t="s">
        <v>25</v>
      </c>
    </row>
    <row r="606126" spans="1:1" x14ac:dyDescent="0.2">
      <c r="A606126" s="30" t="s">
        <v>26</v>
      </c>
    </row>
    <row r="606127" spans="1:1" x14ac:dyDescent="0.2">
      <c r="A606127" s="30" t="s">
        <v>27</v>
      </c>
    </row>
    <row r="606128" spans="1:1" x14ac:dyDescent="0.2">
      <c r="A606128" s="78" t="s">
        <v>28</v>
      </c>
    </row>
    <row r="606129" spans="1:1" x14ac:dyDescent="0.2">
      <c r="A606129" s="30" t="s">
        <v>29</v>
      </c>
    </row>
    <row r="606130" spans="1:1" x14ac:dyDescent="0.2">
      <c r="A606130" s="30" t="s">
        <v>30</v>
      </c>
    </row>
    <row r="606131" spans="1:1" x14ac:dyDescent="0.2">
      <c r="A606131" s="30" t="s">
        <v>31</v>
      </c>
    </row>
    <row r="606132" spans="1:1" x14ac:dyDescent="0.2">
      <c r="A606132" s="30" t="s">
        <v>32</v>
      </c>
    </row>
    <row r="606133" spans="1:1" x14ac:dyDescent="0.2">
      <c r="A606133" s="30" t="s">
        <v>33</v>
      </c>
    </row>
    <row r="606134" spans="1:1" x14ac:dyDescent="0.2">
      <c r="A606134" s="30" t="s">
        <v>34</v>
      </c>
    </row>
    <row r="606135" spans="1:1" x14ac:dyDescent="0.2">
      <c r="A606135" s="30" t="s">
        <v>35</v>
      </c>
    </row>
    <row r="606136" spans="1:1" x14ac:dyDescent="0.2">
      <c r="A606136" s="30" t="s">
        <v>36</v>
      </c>
    </row>
    <row r="606137" spans="1:1" x14ac:dyDescent="0.2">
      <c r="A606137" s="30" t="s">
        <v>37</v>
      </c>
    </row>
    <row r="606138" spans="1:1" x14ac:dyDescent="0.2">
      <c r="A606138" s="30" t="s">
        <v>33</v>
      </c>
    </row>
    <row r="606139" spans="1:1" x14ac:dyDescent="0.2">
      <c r="A606139" s="30" t="s">
        <v>38</v>
      </c>
    </row>
    <row r="606140" spans="1:1" x14ac:dyDescent="0.2">
      <c r="A606140" s="78" t="s">
        <v>39</v>
      </c>
    </row>
    <row r="606141" spans="1:1" x14ac:dyDescent="0.2">
      <c r="A606141" s="30" t="s">
        <v>40</v>
      </c>
    </row>
    <row r="606142" spans="1:1" x14ac:dyDescent="0.2">
      <c r="A606142" s="30" t="s">
        <v>41</v>
      </c>
    </row>
    <row r="606143" spans="1:1" x14ac:dyDescent="0.2">
      <c r="A606143" s="30" t="s">
        <v>42</v>
      </c>
    </row>
    <row r="606144" spans="1:1" x14ac:dyDescent="0.2">
      <c r="A606144" s="30" t="s">
        <v>43</v>
      </c>
    </row>
    <row r="606145" spans="1:1" x14ac:dyDescent="0.2">
      <c r="A606145" s="30" t="s">
        <v>44</v>
      </c>
    </row>
    <row r="606146" spans="1:1" x14ac:dyDescent="0.2">
      <c r="A606146" s="30" t="s">
        <v>45</v>
      </c>
    </row>
    <row r="606147" spans="1:1" x14ac:dyDescent="0.2">
      <c r="A606147" s="78" t="s">
        <v>46</v>
      </c>
    </row>
    <row r="606148" spans="1:1" x14ac:dyDescent="0.2">
      <c r="A606148" s="30" t="s">
        <v>47</v>
      </c>
    </row>
    <row r="606149" spans="1:1" x14ac:dyDescent="0.2">
      <c r="A606149" s="30" t="s">
        <v>48</v>
      </c>
    </row>
    <row r="606150" spans="1:1" x14ac:dyDescent="0.2">
      <c r="A606150" s="30" t="s">
        <v>49</v>
      </c>
    </row>
    <row r="606151" spans="1:1" x14ac:dyDescent="0.2">
      <c r="A606151" s="78" t="s">
        <v>50</v>
      </c>
    </row>
    <row r="606152" spans="1:1" x14ac:dyDescent="0.2">
      <c r="A606152" s="30" t="s">
        <v>51</v>
      </c>
    </row>
    <row r="606153" spans="1:1" x14ac:dyDescent="0.2">
      <c r="A606153" s="30" t="s">
        <v>52</v>
      </c>
    </row>
    <row r="606154" spans="1:1" x14ac:dyDescent="0.2">
      <c r="A606154" s="30" t="s">
        <v>53</v>
      </c>
    </row>
    <row r="606155" spans="1:1" x14ac:dyDescent="0.2">
      <c r="A606155" s="30" t="s">
        <v>54</v>
      </c>
    </row>
    <row r="606156" spans="1:1" x14ac:dyDescent="0.2">
      <c r="A606156" s="30" t="s">
        <v>55</v>
      </c>
    </row>
    <row r="606157" spans="1:1" x14ac:dyDescent="0.2">
      <c r="A606157" s="30" t="s">
        <v>56</v>
      </c>
    </row>
    <row r="606158" spans="1:1" x14ac:dyDescent="0.2">
      <c r="A606158" s="78" t="s">
        <v>57</v>
      </c>
    </row>
    <row r="606159" spans="1:1" x14ac:dyDescent="0.2">
      <c r="A606159" s="30" t="s">
        <v>58</v>
      </c>
    </row>
    <row r="606160" spans="1:1" x14ac:dyDescent="0.2">
      <c r="A606160" s="61" t="s">
        <v>59</v>
      </c>
    </row>
    <row r="606161" spans="1:1" x14ac:dyDescent="0.2">
      <c r="A606161" s="30" t="s">
        <v>60</v>
      </c>
    </row>
    <row r="606162" spans="1:1" x14ac:dyDescent="0.2">
      <c r="A606162" s="30" t="s">
        <v>61</v>
      </c>
    </row>
    <row r="606163" spans="1:1" x14ac:dyDescent="0.2">
      <c r="A606163" s="30" t="s">
        <v>62</v>
      </c>
    </row>
    <row r="606164" spans="1:1" x14ac:dyDescent="0.2">
      <c r="A606164" s="63" t="s">
        <v>63</v>
      </c>
    </row>
    <row r="606165" spans="1:1" x14ac:dyDescent="0.2">
      <c r="A606165" s="63" t="s">
        <v>64</v>
      </c>
    </row>
    <row r="606166" spans="1:1" x14ac:dyDescent="0.2">
      <c r="A606166" s="63" t="s">
        <v>65</v>
      </c>
    </row>
    <row r="606167" spans="1:1" x14ac:dyDescent="0.2">
      <c r="A606167" s="63" t="s">
        <v>66</v>
      </c>
    </row>
    <row r="606168" spans="1:1" x14ac:dyDescent="0.2">
      <c r="A606168" s="64" t="s">
        <v>442</v>
      </c>
    </row>
    <row r="606169" spans="1:1" x14ac:dyDescent="0.2">
      <c r="A606169" s="64" t="s">
        <v>443</v>
      </c>
    </row>
    <row r="606170" spans="1:1" x14ac:dyDescent="0.2">
      <c r="A606170" s="64" t="s">
        <v>445</v>
      </c>
    </row>
    <row r="606171" spans="1:1" x14ac:dyDescent="0.2">
      <c r="A606171" s="78" t="s">
        <v>444</v>
      </c>
    </row>
    <row r="606172" spans="1:1" x14ac:dyDescent="0.2">
      <c r="A606172" s="63" t="s">
        <v>69</v>
      </c>
    </row>
    <row r="606173" spans="1:1" x14ac:dyDescent="0.2">
      <c r="A606173" s="63" t="s">
        <v>29</v>
      </c>
    </row>
    <row r="606174" spans="1:1" x14ac:dyDescent="0.2">
      <c r="A606174" s="63" t="s">
        <v>30</v>
      </c>
    </row>
    <row r="606175" spans="1:1" x14ac:dyDescent="0.2">
      <c r="A606175" s="63" t="s">
        <v>70</v>
      </c>
    </row>
    <row r="606176" spans="1:1" x14ac:dyDescent="0.2">
      <c r="A606176" s="63" t="s">
        <v>71</v>
      </c>
    </row>
    <row r="606177" spans="1:1" x14ac:dyDescent="0.2">
      <c r="A606177" s="63" t="s">
        <v>72</v>
      </c>
    </row>
    <row r="606178" spans="1:1" x14ac:dyDescent="0.2">
      <c r="A606178" s="63" t="s">
        <v>73</v>
      </c>
    </row>
    <row r="606179" spans="1:1" x14ac:dyDescent="0.2">
      <c r="A606179" s="64" t="s">
        <v>74</v>
      </c>
    </row>
    <row r="606180" spans="1:1" x14ac:dyDescent="0.2">
      <c r="A606180" s="30" t="s">
        <v>75</v>
      </c>
    </row>
    <row r="606181" spans="1:1" x14ac:dyDescent="0.2">
      <c r="A606181" s="30" t="s">
        <v>76</v>
      </c>
    </row>
    <row r="606182" spans="1:1" x14ac:dyDescent="0.2">
      <c r="A606182" s="30" t="s">
        <v>77</v>
      </c>
    </row>
    <row r="606183" spans="1:1" x14ac:dyDescent="0.2">
      <c r="A606183" s="30" t="s">
        <v>71</v>
      </c>
    </row>
    <row r="606184" spans="1:1" x14ac:dyDescent="0.2">
      <c r="A606184" s="30" t="s">
        <v>72</v>
      </c>
    </row>
    <row r="606185" spans="1:1" x14ac:dyDescent="0.2">
      <c r="A606185" s="30" t="s">
        <v>29</v>
      </c>
    </row>
    <row r="606186" spans="1:1" x14ac:dyDescent="0.2">
      <c r="A606186" s="30" t="s">
        <v>30</v>
      </c>
    </row>
    <row r="606187" spans="1:1" x14ac:dyDescent="0.2">
      <c r="A606187" s="30" t="s">
        <v>78</v>
      </c>
    </row>
    <row r="606188" spans="1:1" x14ac:dyDescent="0.2">
      <c r="A606188" s="30" t="s">
        <v>79</v>
      </c>
    </row>
    <row r="606189" spans="1:1" x14ac:dyDescent="0.2">
      <c r="A606189" s="78" t="s">
        <v>80</v>
      </c>
    </row>
    <row r="606190" spans="1:1" x14ac:dyDescent="0.2">
      <c r="A606190" s="30" t="s">
        <v>81</v>
      </c>
    </row>
    <row r="606191" spans="1:1" x14ac:dyDescent="0.2">
      <c r="A606191" s="30" t="s">
        <v>82</v>
      </c>
    </row>
    <row r="606192" spans="1:1" x14ac:dyDescent="0.2">
      <c r="A606192" s="78" t="s">
        <v>441</v>
      </c>
    </row>
    <row r="606193" spans="1:1" x14ac:dyDescent="0.2">
      <c r="A606193" s="30" t="s">
        <v>83</v>
      </c>
    </row>
    <row r="606194" spans="1:1" x14ac:dyDescent="0.2">
      <c r="A606194" s="30" t="s">
        <v>84</v>
      </c>
    </row>
    <row r="606195" spans="1:1" x14ac:dyDescent="0.2">
      <c r="A606195" s="30" t="s">
        <v>85</v>
      </c>
    </row>
    <row r="606196" spans="1:1" x14ac:dyDescent="0.2">
      <c r="A606196" s="30" t="s">
        <v>86</v>
      </c>
    </row>
    <row r="606197" spans="1:1" x14ac:dyDescent="0.2">
      <c r="A606197" s="78" t="s">
        <v>87</v>
      </c>
    </row>
    <row r="606198" spans="1:1" x14ac:dyDescent="0.2">
      <c r="A606198" s="30" t="s">
        <v>88</v>
      </c>
    </row>
    <row r="606199" spans="1:1" x14ac:dyDescent="0.2">
      <c r="A606199" s="30" t="s">
        <v>89</v>
      </c>
    </row>
    <row r="606200" spans="1:1" x14ac:dyDescent="0.2">
      <c r="A606200" s="43" t="s">
        <v>90</v>
      </c>
    </row>
    <row r="606201" spans="1:1" x14ac:dyDescent="0.2">
      <c r="A606201" s="30" t="s">
        <v>91</v>
      </c>
    </row>
    <row r="606202" spans="1:1" x14ac:dyDescent="0.2">
      <c r="A606202" s="30" t="s">
        <v>92</v>
      </c>
    </row>
    <row r="606203" spans="1:1" x14ac:dyDescent="0.2">
      <c r="A606203" s="30" t="s">
        <v>93</v>
      </c>
    </row>
    <row r="606204" spans="1:1" x14ac:dyDescent="0.2">
      <c r="A606204" s="30" t="s">
        <v>94</v>
      </c>
    </row>
    <row r="606205" spans="1:1" x14ac:dyDescent="0.2">
      <c r="A606205" s="59" t="s">
        <v>95</v>
      </c>
    </row>
    <row r="606206" spans="1:1" x14ac:dyDescent="0.2">
      <c r="A606206" s="59" t="s">
        <v>96</v>
      </c>
    </row>
    <row r="606207" spans="1:1" x14ac:dyDescent="0.2">
      <c r="A606207" s="59" t="s">
        <v>97</v>
      </c>
    </row>
    <row r="606208" spans="1:1" x14ac:dyDescent="0.2">
      <c r="A606208" s="59" t="s">
        <v>98</v>
      </c>
    </row>
    <row r="606209" spans="1:1" x14ac:dyDescent="0.2">
      <c r="A606209" s="59" t="s">
        <v>99</v>
      </c>
    </row>
    <row r="606210" spans="1:1" x14ac:dyDescent="0.2">
      <c r="A606210" s="78" t="s">
        <v>446</v>
      </c>
    </row>
    <row r="606211" spans="1:1" x14ac:dyDescent="0.2">
      <c r="A606211" s="59" t="s">
        <v>100</v>
      </c>
    </row>
    <row r="606212" spans="1:1" x14ac:dyDescent="0.2">
      <c r="A606212" s="59" t="s">
        <v>101</v>
      </c>
    </row>
    <row r="606213" spans="1:1" x14ac:dyDescent="0.2">
      <c r="A606213" s="59" t="s">
        <v>102</v>
      </c>
    </row>
    <row r="606214" spans="1:1" x14ac:dyDescent="0.2">
      <c r="A606214" s="59" t="s">
        <v>30</v>
      </c>
    </row>
    <row r="606215" spans="1:1" x14ac:dyDescent="0.2">
      <c r="A606215" s="59" t="s">
        <v>103</v>
      </c>
    </row>
    <row r="606216" spans="1:1" x14ac:dyDescent="0.2">
      <c r="A606216" s="59" t="s">
        <v>31</v>
      </c>
    </row>
    <row r="606217" spans="1:1" x14ac:dyDescent="0.2">
      <c r="A606217" s="59" t="s">
        <v>70</v>
      </c>
    </row>
    <row r="606218" spans="1:1" x14ac:dyDescent="0.2">
      <c r="A606218" s="59" t="s">
        <v>104</v>
      </c>
    </row>
    <row r="606219" spans="1:1" x14ac:dyDescent="0.2">
      <c r="A606219" s="59" t="s">
        <v>439</v>
      </c>
    </row>
    <row r="606220" spans="1:1" x14ac:dyDescent="0.2">
      <c r="A606220" s="30" t="s">
        <v>105</v>
      </c>
    </row>
    <row r="606221" spans="1:1" x14ac:dyDescent="0.2">
      <c r="A606221" s="30" t="s">
        <v>106</v>
      </c>
    </row>
    <row r="606222" spans="1:1" x14ac:dyDescent="0.2">
      <c r="A606222" s="30" t="s">
        <v>384</v>
      </c>
    </row>
    <row r="622504" spans="1:1" x14ac:dyDescent="0.2">
      <c r="A622504" s="30" t="s">
        <v>314</v>
      </c>
    </row>
    <row r="622505" spans="1:1" x14ac:dyDescent="0.2">
      <c r="A622505" s="30" t="s">
        <v>206</v>
      </c>
    </row>
    <row r="622506" spans="1:1" x14ac:dyDescent="0.2">
      <c r="A622506" s="44" t="s">
        <v>440</v>
      </c>
    </row>
    <row r="622507" spans="1:1" x14ac:dyDescent="0.2">
      <c r="A622507" s="62" t="s">
        <v>23</v>
      </c>
    </row>
    <row r="622508" spans="1:1" x14ac:dyDescent="0.2">
      <c r="A622508" s="30" t="s">
        <v>24</v>
      </c>
    </row>
    <row r="622509" spans="1:1" x14ac:dyDescent="0.2">
      <c r="A622509" s="30" t="s">
        <v>25</v>
      </c>
    </row>
    <row r="622510" spans="1:1" x14ac:dyDescent="0.2">
      <c r="A622510" s="30" t="s">
        <v>26</v>
      </c>
    </row>
    <row r="622511" spans="1:1" x14ac:dyDescent="0.2">
      <c r="A622511" s="30" t="s">
        <v>27</v>
      </c>
    </row>
    <row r="622512" spans="1:1" x14ac:dyDescent="0.2">
      <c r="A622512" s="78" t="s">
        <v>28</v>
      </c>
    </row>
    <row r="622513" spans="1:1" x14ac:dyDescent="0.2">
      <c r="A622513" s="30" t="s">
        <v>29</v>
      </c>
    </row>
    <row r="622514" spans="1:1" x14ac:dyDescent="0.2">
      <c r="A622514" s="30" t="s">
        <v>30</v>
      </c>
    </row>
    <row r="622515" spans="1:1" x14ac:dyDescent="0.2">
      <c r="A622515" s="30" t="s">
        <v>31</v>
      </c>
    </row>
    <row r="622516" spans="1:1" x14ac:dyDescent="0.2">
      <c r="A622516" s="30" t="s">
        <v>32</v>
      </c>
    </row>
    <row r="622517" spans="1:1" x14ac:dyDescent="0.2">
      <c r="A622517" s="30" t="s">
        <v>33</v>
      </c>
    </row>
    <row r="622518" spans="1:1" x14ac:dyDescent="0.2">
      <c r="A622518" s="30" t="s">
        <v>34</v>
      </c>
    </row>
    <row r="622519" spans="1:1" x14ac:dyDescent="0.2">
      <c r="A622519" s="30" t="s">
        <v>35</v>
      </c>
    </row>
    <row r="622520" spans="1:1" x14ac:dyDescent="0.2">
      <c r="A622520" s="30" t="s">
        <v>36</v>
      </c>
    </row>
    <row r="622521" spans="1:1" x14ac:dyDescent="0.2">
      <c r="A622521" s="30" t="s">
        <v>37</v>
      </c>
    </row>
    <row r="622522" spans="1:1" x14ac:dyDescent="0.2">
      <c r="A622522" s="30" t="s">
        <v>33</v>
      </c>
    </row>
    <row r="622523" spans="1:1" x14ac:dyDescent="0.2">
      <c r="A622523" s="30" t="s">
        <v>38</v>
      </c>
    </row>
    <row r="622524" spans="1:1" x14ac:dyDescent="0.2">
      <c r="A622524" s="78" t="s">
        <v>39</v>
      </c>
    </row>
    <row r="622525" spans="1:1" x14ac:dyDescent="0.2">
      <c r="A622525" s="30" t="s">
        <v>40</v>
      </c>
    </row>
    <row r="622526" spans="1:1" x14ac:dyDescent="0.2">
      <c r="A622526" s="30" t="s">
        <v>41</v>
      </c>
    </row>
    <row r="622527" spans="1:1" x14ac:dyDescent="0.2">
      <c r="A622527" s="30" t="s">
        <v>42</v>
      </c>
    </row>
    <row r="622528" spans="1:1" x14ac:dyDescent="0.2">
      <c r="A622528" s="30" t="s">
        <v>43</v>
      </c>
    </row>
    <row r="622529" spans="1:1" x14ac:dyDescent="0.2">
      <c r="A622529" s="30" t="s">
        <v>44</v>
      </c>
    </row>
    <row r="622530" spans="1:1" x14ac:dyDescent="0.2">
      <c r="A622530" s="30" t="s">
        <v>45</v>
      </c>
    </row>
    <row r="622531" spans="1:1" x14ac:dyDescent="0.2">
      <c r="A622531" s="78" t="s">
        <v>46</v>
      </c>
    </row>
    <row r="622532" spans="1:1" x14ac:dyDescent="0.2">
      <c r="A622532" s="30" t="s">
        <v>47</v>
      </c>
    </row>
    <row r="622533" spans="1:1" x14ac:dyDescent="0.2">
      <c r="A622533" s="30" t="s">
        <v>48</v>
      </c>
    </row>
    <row r="622534" spans="1:1" x14ac:dyDescent="0.2">
      <c r="A622534" s="30" t="s">
        <v>49</v>
      </c>
    </row>
    <row r="622535" spans="1:1" x14ac:dyDescent="0.2">
      <c r="A622535" s="78" t="s">
        <v>50</v>
      </c>
    </row>
    <row r="622536" spans="1:1" x14ac:dyDescent="0.2">
      <c r="A622536" s="30" t="s">
        <v>51</v>
      </c>
    </row>
    <row r="622537" spans="1:1" x14ac:dyDescent="0.2">
      <c r="A622537" s="30" t="s">
        <v>52</v>
      </c>
    </row>
    <row r="622538" spans="1:1" x14ac:dyDescent="0.2">
      <c r="A622538" s="30" t="s">
        <v>53</v>
      </c>
    </row>
    <row r="622539" spans="1:1" x14ac:dyDescent="0.2">
      <c r="A622539" s="30" t="s">
        <v>54</v>
      </c>
    </row>
    <row r="622540" spans="1:1" x14ac:dyDescent="0.2">
      <c r="A622540" s="30" t="s">
        <v>55</v>
      </c>
    </row>
    <row r="622541" spans="1:1" x14ac:dyDescent="0.2">
      <c r="A622541" s="30" t="s">
        <v>56</v>
      </c>
    </row>
    <row r="622542" spans="1:1" x14ac:dyDescent="0.2">
      <c r="A622542" s="78" t="s">
        <v>57</v>
      </c>
    </row>
    <row r="622543" spans="1:1" x14ac:dyDescent="0.2">
      <c r="A622543" s="30" t="s">
        <v>58</v>
      </c>
    </row>
    <row r="622544" spans="1:1" x14ac:dyDescent="0.2">
      <c r="A622544" s="61" t="s">
        <v>59</v>
      </c>
    </row>
    <row r="622545" spans="1:1" x14ac:dyDescent="0.2">
      <c r="A622545" s="30" t="s">
        <v>60</v>
      </c>
    </row>
    <row r="622546" spans="1:1" x14ac:dyDescent="0.2">
      <c r="A622546" s="30" t="s">
        <v>61</v>
      </c>
    </row>
    <row r="622547" spans="1:1" x14ac:dyDescent="0.2">
      <c r="A622547" s="30" t="s">
        <v>62</v>
      </c>
    </row>
    <row r="622548" spans="1:1" x14ac:dyDescent="0.2">
      <c r="A622548" s="63" t="s">
        <v>63</v>
      </c>
    </row>
    <row r="622549" spans="1:1" x14ac:dyDescent="0.2">
      <c r="A622549" s="63" t="s">
        <v>64</v>
      </c>
    </row>
    <row r="622550" spans="1:1" x14ac:dyDescent="0.2">
      <c r="A622550" s="63" t="s">
        <v>65</v>
      </c>
    </row>
    <row r="622551" spans="1:1" x14ac:dyDescent="0.2">
      <c r="A622551" s="63" t="s">
        <v>66</v>
      </c>
    </row>
    <row r="622552" spans="1:1" x14ac:dyDescent="0.2">
      <c r="A622552" s="64" t="s">
        <v>442</v>
      </c>
    </row>
    <row r="622553" spans="1:1" x14ac:dyDescent="0.2">
      <c r="A622553" s="64" t="s">
        <v>443</v>
      </c>
    </row>
    <row r="622554" spans="1:1" x14ac:dyDescent="0.2">
      <c r="A622554" s="64" t="s">
        <v>445</v>
      </c>
    </row>
    <row r="622555" spans="1:1" x14ac:dyDescent="0.2">
      <c r="A622555" s="78" t="s">
        <v>444</v>
      </c>
    </row>
    <row r="622556" spans="1:1" x14ac:dyDescent="0.2">
      <c r="A622556" s="63" t="s">
        <v>69</v>
      </c>
    </row>
    <row r="622557" spans="1:1" x14ac:dyDescent="0.2">
      <c r="A622557" s="63" t="s">
        <v>29</v>
      </c>
    </row>
    <row r="622558" spans="1:1" x14ac:dyDescent="0.2">
      <c r="A622558" s="63" t="s">
        <v>30</v>
      </c>
    </row>
    <row r="622559" spans="1:1" x14ac:dyDescent="0.2">
      <c r="A622559" s="63" t="s">
        <v>70</v>
      </c>
    </row>
    <row r="622560" spans="1:1" x14ac:dyDescent="0.2">
      <c r="A622560" s="63" t="s">
        <v>71</v>
      </c>
    </row>
    <row r="622561" spans="1:1" x14ac:dyDescent="0.2">
      <c r="A622561" s="63" t="s">
        <v>72</v>
      </c>
    </row>
    <row r="622562" spans="1:1" x14ac:dyDescent="0.2">
      <c r="A622562" s="63" t="s">
        <v>73</v>
      </c>
    </row>
    <row r="622563" spans="1:1" x14ac:dyDescent="0.2">
      <c r="A622563" s="64" t="s">
        <v>74</v>
      </c>
    </row>
    <row r="622564" spans="1:1" x14ac:dyDescent="0.2">
      <c r="A622564" s="30" t="s">
        <v>75</v>
      </c>
    </row>
    <row r="622565" spans="1:1" x14ac:dyDescent="0.2">
      <c r="A622565" s="30" t="s">
        <v>76</v>
      </c>
    </row>
    <row r="622566" spans="1:1" x14ac:dyDescent="0.2">
      <c r="A622566" s="30" t="s">
        <v>77</v>
      </c>
    </row>
    <row r="622567" spans="1:1" x14ac:dyDescent="0.2">
      <c r="A622567" s="30" t="s">
        <v>71</v>
      </c>
    </row>
    <row r="622568" spans="1:1" x14ac:dyDescent="0.2">
      <c r="A622568" s="30" t="s">
        <v>72</v>
      </c>
    </row>
    <row r="622569" spans="1:1" x14ac:dyDescent="0.2">
      <c r="A622569" s="30" t="s">
        <v>29</v>
      </c>
    </row>
    <row r="622570" spans="1:1" x14ac:dyDescent="0.2">
      <c r="A622570" s="30" t="s">
        <v>30</v>
      </c>
    </row>
    <row r="622571" spans="1:1" x14ac:dyDescent="0.2">
      <c r="A622571" s="30" t="s">
        <v>78</v>
      </c>
    </row>
    <row r="622572" spans="1:1" x14ac:dyDescent="0.2">
      <c r="A622572" s="30" t="s">
        <v>79</v>
      </c>
    </row>
    <row r="622573" spans="1:1" x14ac:dyDescent="0.2">
      <c r="A622573" s="78" t="s">
        <v>80</v>
      </c>
    </row>
    <row r="622574" spans="1:1" x14ac:dyDescent="0.2">
      <c r="A622574" s="30" t="s">
        <v>81</v>
      </c>
    </row>
    <row r="622575" spans="1:1" x14ac:dyDescent="0.2">
      <c r="A622575" s="30" t="s">
        <v>82</v>
      </c>
    </row>
    <row r="622576" spans="1:1" x14ac:dyDescent="0.2">
      <c r="A622576" s="78" t="s">
        <v>441</v>
      </c>
    </row>
    <row r="622577" spans="1:1" x14ac:dyDescent="0.2">
      <c r="A622577" s="30" t="s">
        <v>83</v>
      </c>
    </row>
    <row r="622578" spans="1:1" x14ac:dyDescent="0.2">
      <c r="A622578" s="30" t="s">
        <v>84</v>
      </c>
    </row>
    <row r="622579" spans="1:1" x14ac:dyDescent="0.2">
      <c r="A622579" s="30" t="s">
        <v>85</v>
      </c>
    </row>
    <row r="622580" spans="1:1" x14ac:dyDescent="0.2">
      <c r="A622580" s="30" t="s">
        <v>86</v>
      </c>
    </row>
    <row r="622581" spans="1:1" x14ac:dyDescent="0.2">
      <c r="A622581" s="78" t="s">
        <v>87</v>
      </c>
    </row>
    <row r="622582" spans="1:1" x14ac:dyDescent="0.2">
      <c r="A622582" s="30" t="s">
        <v>88</v>
      </c>
    </row>
    <row r="622583" spans="1:1" x14ac:dyDescent="0.2">
      <c r="A622583" s="30" t="s">
        <v>89</v>
      </c>
    </row>
    <row r="622584" spans="1:1" x14ac:dyDescent="0.2">
      <c r="A622584" s="43" t="s">
        <v>90</v>
      </c>
    </row>
    <row r="622585" spans="1:1" x14ac:dyDescent="0.2">
      <c r="A622585" s="30" t="s">
        <v>91</v>
      </c>
    </row>
    <row r="622586" spans="1:1" x14ac:dyDescent="0.2">
      <c r="A622586" s="30" t="s">
        <v>92</v>
      </c>
    </row>
    <row r="622587" spans="1:1" x14ac:dyDescent="0.2">
      <c r="A622587" s="30" t="s">
        <v>93</v>
      </c>
    </row>
    <row r="622588" spans="1:1" x14ac:dyDescent="0.2">
      <c r="A622588" s="30" t="s">
        <v>94</v>
      </c>
    </row>
    <row r="622589" spans="1:1" x14ac:dyDescent="0.2">
      <c r="A622589" s="59" t="s">
        <v>95</v>
      </c>
    </row>
    <row r="622590" spans="1:1" x14ac:dyDescent="0.2">
      <c r="A622590" s="59" t="s">
        <v>96</v>
      </c>
    </row>
    <row r="622591" spans="1:1" x14ac:dyDescent="0.2">
      <c r="A622591" s="59" t="s">
        <v>97</v>
      </c>
    </row>
    <row r="622592" spans="1:1" x14ac:dyDescent="0.2">
      <c r="A622592" s="59" t="s">
        <v>98</v>
      </c>
    </row>
    <row r="622593" spans="1:1" x14ac:dyDescent="0.2">
      <c r="A622593" s="59" t="s">
        <v>99</v>
      </c>
    </row>
    <row r="622594" spans="1:1" x14ac:dyDescent="0.2">
      <c r="A622594" s="78" t="s">
        <v>446</v>
      </c>
    </row>
    <row r="622595" spans="1:1" x14ac:dyDescent="0.2">
      <c r="A622595" s="59" t="s">
        <v>100</v>
      </c>
    </row>
    <row r="622596" spans="1:1" x14ac:dyDescent="0.2">
      <c r="A622596" s="59" t="s">
        <v>101</v>
      </c>
    </row>
    <row r="622597" spans="1:1" x14ac:dyDescent="0.2">
      <c r="A622597" s="59" t="s">
        <v>102</v>
      </c>
    </row>
    <row r="622598" spans="1:1" x14ac:dyDescent="0.2">
      <c r="A622598" s="59" t="s">
        <v>30</v>
      </c>
    </row>
    <row r="622599" spans="1:1" x14ac:dyDescent="0.2">
      <c r="A622599" s="59" t="s">
        <v>103</v>
      </c>
    </row>
    <row r="622600" spans="1:1" x14ac:dyDescent="0.2">
      <c r="A622600" s="59" t="s">
        <v>31</v>
      </c>
    </row>
    <row r="622601" spans="1:1" x14ac:dyDescent="0.2">
      <c r="A622601" s="59" t="s">
        <v>70</v>
      </c>
    </row>
    <row r="622602" spans="1:1" x14ac:dyDescent="0.2">
      <c r="A622602" s="59" t="s">
        <v>104</v>
      </c>
    </row>
    <row r="622603" spans="1:1" x14ac:dyDescent="0.2">
      <c r="A622603" s="59" t="s">
        <v>439</v>
      </c>
    </row>
    <row r="622604" spans="1:1" x14ac:dyDescent="0.2">
      <c r="A622604" s="30" t="s">
        <v>105</v>
      </c>
    </row>
    <row r="622605" spans="1:1" x14ac:dyDescent="0.2">
      <c r="A622605" s="30" t="s">
        <v>106</v>
      </c>
    </row>
    <row r="622606" spans="1:1" x14ac:dyDescent="0.2">
      <c r="A622606" s="30" t="s">
        <v>384</v>
      </c>
    </row>
    <row r="638888" spans="1:1" x14ac:dyDescent="0.2">
      <c r="A638888" s="30" t="s">
        <v>314</v>
      </c>
    </row>
    <row r="638889" spans="1:1" x14ac:dyDescent="0.2">
      <c r="A638889" s="30" t="s">
        <v>206</v>
      </c>
    </row>
    <row r="638890" spans="1:1" x14ac:dyDescent="0.2">
      <c r="A638890" s="44" t="s">
        <v>440</v>
      </c>
    </row>
    <row r="638891" spans="1:1" x14ac:dyDescent="0.2">
      <c r="A638891" s="62" t="s">
        <v>23</v>
      </c>
    </row>
    <row r="638892" spans="1:1" x14ac:dyDescent="0.2">
      <c r="A638892" s="30" t="s">
        <v>24</v>
      </c>
    </row>
    <row r="638893" spans="1:1" x14ac:dyDescent="0.2">
      <c r="A638893" s="30" t="s">
        <v>25</v>
      </c>
    </row>
    <row r="638894" spans="1:1" x14ac:dyDescent="0.2">
      <c r="A638894" s="30" t="s">
        <v>26</v>
      </c>
    </row>
    <row r="638895" spans="1:1" x14ac:dyDescent="0.2">
      <c r="A638895" s="30" t="s">
        <v>27</v>
      </c>
    </row>
    <row r="638896" spans="1:1" x14ac:dyDescent="0.2">
      <c r="A638896" s="78" t="s">
        <v>28</v>
      </c>
    </row>
    <row r="638897" spans="1:1" x14ac:dyDescent="0.2">
      <c r="A638897" s="30" t="s">
        <v>29</v>
      </c>
    </row>
    <row r="638898" spans="1:1" x14ac:dyDescent="0.2">
      <c r="A638898" s="30" t="s">
        <v>30</v>
      </c>
    </row>
    <row r="638899" spans="1:1" x14ac:dyDescent="0.2">
      <c r="A638899" s="30" t="s">
        <v>31</v>
      </c>
    </row>
    <row r="638900" spans="1:1" x14ac:dyDescent="0.2">
      <c r="A638900" s="30" t="s">
        <v>32</v>
      </c>
    </row>
    <row r="638901" spans="1:1" x14ac:dyDescent="0.2">
      <c r="A638901" s="30" t="s">
        <v>33</v>
      </c>
    </row>
    <row r="638902" spans="1:1" x14ac:dyDescent="0.2">
      <c r="A638902" s="30" t="s">
        <v>34</v>
      </c>
    </row>
    <row r="638903" spans="1:1" x14ac:dyDescent="0.2">
      <c r="A638903" s="30" t="s">
        <v>35</v>
      </c>
    </row>
    <row r="638904" spans="1:1" x14ac:dyDescent="0.2">
      <c r="A638904" s="30" t="s">
        <v>36</v>
      </c>
    </row>
    <row r="638905" spans="1:1" x14ac:dyDescent="0.2">
      <c r="A638905" s="30" t="s">
        <v>37</v>
      </c>
    </row>
    <row r="638906" spans="1:1" x14ac:dyDescent="0.2">
      <c r="A638906" s="30" t="s">
        <v>33</v>
      </c>
    </row>
    <row r="638907" spans="1:1" x14ac:dyDescent="0.2">
      <c r="A638907" s="30" t="s">
        <v>38</v>
      </c>
    </row>
    <row r="638908" spans="1:1" x14ac:dyDescent="0.2">
      <c r="A638908" s="78" t="s">
        <v>39</v>
      </c>
    </row>
    <row r="638909" spans="1:1" x14ac:dyDescent="0.2">
      <c r="A638909" s="30" t="s">
        <v>40</v>
      </c>
    </row>
    <row r="638910" spans="1:1" x14ac:dyDescent="0.2">
      <c r="A638910" s="30" t="s">
        <v>41</v>
      </c>
    </row>
    <row r="638911" spans="1:1" x14ac:dyDescent="0.2">
      <c r="A638911" s="30" t="s">
        <v>42</v>
      </c>
    </row>
    <row r="638912" spans="1:1" x14ac:dyDescent="0.2">
      <c r="A638912" s="30" t="s">
        <v>43</v>
      </c>
    </row>
    <row r="638913" spans="1:1" x14ac:dyDescent="0.2">
      <c r="A638913" s="30" t="s">
        <v>44</v>
      </c>
    </row>
    <row r="638914" spans="1:1" x14ac:dyDescent="0.2">
      <c r="A638914" s="30" t="s">
        <v>45</v>
      </c>
    </row>
    <row r="638915" spans="1:1" x14ac:dyDescent="0.2">
      <c r="A638915" s="78" t="s">
        <v>46</v>
      </c>
    </row>
    <row r="638916" spans="1:1" x14ac:dyDescent="0.2">
      <c r="A638916" s="30" t="s">
        <v>47</v>
      </c>
    </row>
    <row r="638917" spans="1:1" x14ac:dyDescent="0.2">
      <c r="A638917" s="30" t="s">
        <v>48</v>
      </c>
    </row>
    <row r="638918" spans="1:1" x14ac:dyDescent="0.2">
      <c r="A638918" s="30" t="s">
        <v>49</v>
      </c>
    </row>
    <row r="638919" spans="1:1" x14ac:dyDescent="0.2">
      <c r="A638919" s="78" t="s">
        <v>50</v>
      </c>
    </row>
    <row r="638920" spans="1:1" x14ac:dyDescent="0.2">
      <c r="A638920" s="30" t="s">
        <v>51</v>
      </c>
    </row>
    <row r="638921" spans="1:1" x14ac:dyDescent="0.2">
      <c r="A638921" s="30" t="s">
        <v>52</v>
      </c>
    </row>
    <row r="638922" spans="1:1" x14ac:dyDescent="0.2">
      <c r="A638922" s="30" t="s">
        <v>53</v>
      </c>
    </row>
    <row r="638923" spans="1:1" x14ac:dyDescent="0.2">
      <c r="A638923" s="30" t="s">
        <v>54</v>
      </c>
    </row>
    <row r="638924" spans="1:1" x14ac:dyDescent="0.2">
      <c r="A638924" s="30" t="s">
        <v>55</v>
      </c>
    </row>
    <row r="638925" spans="1:1" x14ac:dyDescent="0.2">
      <c r="A638925" s="30" t="s">
        <v>56</v>
      </c>
    </row>
    <row r="638926" spans="1:1" x14ac:dyDescent="0.2">
      <c r="A638926" s="78" t="s">
        <v>57</v>
      </c>
    </row>
    <row r="638927" spans="1:1" x14ac:dyDescent="0.2">
      <c r="A638927" s="30" t="s">
        <v>58</v>
      </c>
    </row>
    <row r="638928" spans="1:1" x14ac:dyDescent="0.2">
      <c r="A638928" s="61" t="s">
        <v>59</v>
      </c>
    </row>
    <row r="638929" spans="1:1" x14ac:dyDescent="0.2">
      <c r="A638929" s="30" t="s">
        <v>60</v>
      </c>
    </row>
    <row r="638930" spans="1:1" x14ac:dyDescent="0.2">
      <c r="A638930" s="30" t="s">
        <v>61</v>
      </c>
    </row>
    <row r="638931" spans="1:1" x14ac:dyDescent="0.2">
      <c r="A638931" s="30" t="s">
        <v>62</v>
      </c>
    </row>
    <row r="638932" spans="1:1" x14ac:dyDescent="0.2">
      <c r="A638932" s="63" t="s">
        <v>63</v>
      </c>
    </row>
    <row r="638933" spans="1:1" x14ac:dyDescent="0.2">
      <c r="A638933" s="63" t="s">
        <v>64</v>
      </c>
    </row>
    <row r="638934" spans="1:1" x14ac:dyDescent="0.2">
      <c r="A638934" s="63" t="s">
        <v>65</v>
      </c>
    </row>
    <row r="638935" spans="1:1" x14ac:dyDescent="0.2">
      <c r="A638935" s="63" t="s">
        <v>66</v>
      </c>
    </row>
    <row r="638936" spans="1:1" x14ac:dyDescent="0.2">
      <c r="A638936" s="64" t="s">
        <v>442</v>
      </c>
    </row>
    <row r="638937" spans="1:1" x14ac:dyDescent="0.2">
      <c r="A638937" s="64" t="s">
        <v>443</v>
      </c>
    </row>
    <row r="638938" spans="1:1" x14ac:dyDescent="0.2">
      <c r="A638938" s="64" t="s">
        <v>445</v>
      </c>
    </row>
    <row r="638939" spans="1:1" x14ac:dyDescent="0.2">
      <c r="A638939" s="78" t="s">
        <v>444</v>
      </c>
    </row>
    <row r="638940" spans="1:1" x14ac:dyDescent="0.2">
      <c r="A638940" s="63" t="s">
        <v>69</v>
      </c>
    </row>
    <row r="638941" spans="1:1" x14ac:dyDescent="0.2">
      <c r="A638941" s="63" t="s">
        <v>29</v>
      </c>
    </row>
    <row r="638942" spans="1:1" x14ac:dyDescent="0.2">
      <c r="A638942" s="63" t="s">
        <v>30</v>
      </c>
    </row>
    <row r="638943" spans="1:1" x14ac:dyDescent="0.2">
      <c r="A638943" s="63" t="s">
        <v>70</v>
      </c>
    </row>
    <row r="638944" spans="1:1" x14ac:dyDescent="0.2">
      <c r="A638944" s="63" t="s">
        <v>71</v>
      </c>
    </row>
    <row r="638945" spans="1:1" x14ac:dyDescent="0.2">
      <c r="A638945" s="63" t="s">
        <v>72</v>
      </c>
    </row>
    <row r="638946" spans="1:1" x14ac:dyDescent="0.2">
      <c r="A638946" s="63" t="s">
        <v>73</v>
      </c>
    </row>
    <row r="638947" spans="1:1" x14ac:dyDescent="0.2">
      <c r="A638947" s="64" t="s">
        <v>74</v>
      </c>
    </row>
    <row r="638948" spans="1:1" x14ac:dyDescent="0.2">
      <c r="A638948" s="30" t="s">
        <v>75</v>
      </c>
    </row>
    <row r="638949" spans="1:1" x14ac:dyDescent="0.2">
      <c r="A638949" s="30" t="s">
        <v>76</v>
      </c>
    </row>
    <row r="638950" spans="1:1" x14ac:dyDescent="0.2">
      <c r="A638950" s="30" t="s">
        <v>77</v>
      </c>
    </row>
    <row r="638951" spans="1:1" x14ac:dyDescent="0.2">
      <c r="A638951" s="30" t="s">
        <v>71</v>
      </c>
    </row>
    <row r="638952" spans="1:1" x14ac:dyDescent="0.2">
      <c r="A638952" s="30" t="s">
        <v>72</v>
      </c>
    </row>
    <row r="638953" spans="1:1" x14ac:dyDescent="0.2">
      <c r="A638953" s="30" t="s">
        <v>29</v>
      </c>
    </row>
    <row r="638954" spans="1:1" x14ac:dyDescent="0.2">
      <c r="A638954" s="30" t="s">
        <v>30</v>
      </c>
    </row>
    <row r="638955" spans="1:1" x14ac:dyDescent="0.2">
      <c r="A638955" s="30" t="s">
        <v>78</v>
      </c>
    </row>
    <row r="638956" spans="1:1" x14ac:dyDescent="0.2">
      <c r="A638956" s="30" t="s">
        <v>79</v>
      </c>
    </row>
    <row r="638957" spans="1:1" x14ac:dyDescent="0.2">
      <c r="A638957" s="78" t="s">
        <v>80</v>
      </c>
    </row>
    <row r="638958" spans="1:1" x14ac:dyDescent="0.2">
      <c r="A638958" s="30" t="s">
        <v>81</v>
      </c>
    </row>
    <row r="638959" spans="1:1" x14ac:dyDescent="0.2">
      <c r="A638959" s="30" t="s">
        <v>82</v>
      </c>
    </row>
    <row r="638960" spans="1:1" x14ac:dyDescent="0.2">
      <c r="A638960" s="78" t="s">
        <v>441</v>
      </c>
    </row>
    <row r="638961" spans="1:1" x14ac:dyDescent="0.2">
      <c r="A638961" s="30" t="s">
        <v>83</v>
      </c>
    </row>
    <row r="638962" spans="1:1" x14ac:dyDescent="0.2">
      <c r="A638962" s="30" t="s">
        <v>84</v>
      </c>
    </row>
    <row r="638963" spans="1:1" x14ac:dyDescent="0.2">
      <c r="A638963" s="30" t="s">
        <v>85</v>
      </c>
    </row>
    <row r="638964" spans="1:1" x14ac:dyDescent="0.2">
      <c r="A638964" s="30" t="s">
        <v>86</v>
      </c>
    </row>
    <row r="638965" spans="1:1" x14ac:dyDescent="0.2">
      <c r="A638965" s="78" t="s">
        <v>87</v>
      </c>
    </row>
    <row r="638966" spans="1:1" x14ac:dyDescent="0.2">
      <c r="A638966" s="30" t="s">
        <v>88</v>
      </c>
    </row>
    <row r="638967" spans="1:1" x14ac:dyDescent="0.2">
      <c r="A638967" s="30" t="s">
        <v>89</v>
      </c>
    </row>
    <row r="638968" spans="1:1" x14ac:dyDescent="0.2">
      <c r="A638968" s="43" t="s">
        <v>90</v>
      </c>
    </row>
    <row r="638969" spans="1:1" x14ac:dyDescent="0.2">
      <c r="A638969" s="30" t="s">
        <v>91</v>
      </c>
    </row>
    <row r="638970" spans="1:1" x14ac:dyDescent="0.2">
      <c r="A638970" s="30" t="s">
        <v>92</v>
      </c>
    </row>
    <row r="638971" spans="1:1" x14ac:dyDescent="0.2">
      <c r="A638971" s="30" t="s">
        <v>93</v>
      </c>
    </row>
    <row r="638972" spans="1:1" x14ac:dyDescent="0.2">
      <c r="A638972" s="30" t="s">
        <v>94</v>
      </c>
    </row>
    <row r="638973" spans="1:1" x14ac:dyDescent="0.2">
      <c r="A638973" s="59" t="s">
        <v>95</v>
      </c>
    </row>
    <row r="638974" spans="1:1" x14ac:dyDescent="0.2">
      <c r="A638974" s="59" t="s">
        <v>96</v>
      </c>
    </row>
    <row r="638975" spans="1:1" x14ac:dyDescent="0.2">
      <c r="A638975" s="59" t="s">
        <v>97</v>
      </c>
    </row>
    <row r="638976" spans="1:1" x14ac:dyDescent="0.2">
      <c r="A638976" s="59" t="s">
        <v>98</v>
      </c>
    </row>
    <row r="638977" spans="1:1" x14ac:dyDescent="0.2">
      <c r="A638977" s="59" t="s">
        <v>99</v>
      </c>
    </row>
    <row r="638978" spans="1:1" x14ac:dyDescent="0.2">
      <c r="A638978" s="78" t="s">
        <v>446</v>
      </c>
    </row>
    <row r="638979" spans="1:1" x14ac:dyDescent="0.2">
      <c r="A638979" s="59" t="s">
        <v>100</v>
      </c>
    </row>
    <row r="638980" spans="1:1" x14ac:dyDescent="0.2">
      <c r="A638980" s="59" t="s">
        <v>101</v>
      </c>
    </row>
    <row r="638981" spans="1:1" x14ac:dyDescent="0.2">
      <c r="A638981" s="59" t="s">
        <v>102</v>
      </c>
    </row>
    <row r="638982" spans="1:1" x14ac:dyDescent="0.2">
      <c r="A638982" s="59" t="s">
        <v>30</v>
      </c>
    </row>
    <row r="638983" spans="1:1" x14ac:dyDescent="0.2">
      <c r="A638983" s="59" t="s">
        <v>103</v>
      </c>
    </row>
    <row r="638984" spans="1:1" x14ac:dyDescent="0.2">
      <c r="A638984" s="59" t="s">
        <v>31</v>
      </c>
    </row>
    <row r="638985" spans="1:1" x14ac:dyDescent="0.2">
      <c r="A638985" s="59" t="s">
        <v>70</v>
      </c>
    </row>
    <row r="638986" spans="1:1" x14ac:dyDescent="0.2">
      <c r="A638986" s="59" t="s">
        <v>104</v>
      </c>
    </row>
    <row r="638987" spans="1:1" x14ac:dyDescent="0.2">
      <c r="A638987" s="59" t="s">
        <v>439</v>
      </c>
    </row>
    <row r="638988" spans="1:1" x14ac:dyDescent="0.2">
      <c r="A638988" s="30" t="s">
        <v>105</v>
      </c>
    </row>
    <row r="638989" spans="1:1" x14ac:dyDescent="0.2">
      <c r="A638989" s="30" t="s">
        <v>106</v>
      </c>
    </row>
    <row r="638990" spans="1:1" x14ac:dyDescent="0.2">
      <c r="A638990" s="30" t="s">
        <v>384</v>
      </c>
    </row>
    <row r="655272" spans="1:1" x14ac:dyDescent="0.2">
      <c r="A655272" s="30" t="s">
        <v>314</v>
      </c>
    </row>
    <row r="655273" spans="1:1" x14ac:dyDescent="0.2">
      <c r="A655273" s="30" t="s">
        <v>206</v>
      </c>
    </row>
    <row r="655274" spans="1:1" x14ac:dyDescent="0.2">
      <c r="A655274" s="44" t="s">
        <v>440</v>
      </c>
    </row>
    <row r="655275" spans="1:1" x14ac:dyDescent="0.2">
      <c r="A655275" s="62" t="s">
        <v>23</v>
      </c>
    </row>
    <row r="655276" spans="1:1" x14ac:dyDescent="0.2">
      <c r="A655276" s="30" t="s">
        <v>24</v>
      </c>
    </row>
    <row r="655277" spans="1:1" x14ac:dyDescent="0.2">
      <c r="A655277" s="30" t="s">
        <v>25</v>
      </c>
    </row>
    <row r="655278" spans="1:1" x14ac:dyDescent="0.2">
      <c r="A655278" s="30" t="s">
        <v>26</v>
      </c>
    </row>
    <row r="655279" spans="1:1" x14ac:dyDescent="0.2">
      <c r="A655279" s="30" t="s">
        <v>27</v>
      </c>
    </row>
    <row r="655280" spans="1:1" x14ac:dyDescent="0.2">
      <c r="A655280" s="78" t="s">
        <v>28</v>
      </c>
    </row>
    <row r="655281" spans="1:1" x14ac:dyDescent="0.2">
      <c r="A655281" s="30" t="s">
        <v>29</v>
      </c>
    </row>
    <row r="655282" spans="1:1" x14ac:dyDescent="0.2">
      <c r="A655282" s="30" t="s">
        <v>30</v>
      </c>
    </row>
    <row r="655283" spans="1:1" x14ac:dyDescent="0.2">
      <c r="A655283" s="30" t="s">
        <v>31</v>
      </c>
    </row>
    <row r="655284" spans="1:1" x14ac:dyDescent="0.2">
      <c r="A655284" s="30" t="s">
        <v>32</v>
      </c>
    </row>
    <row r="655285" spans="1:1" x14ac:dyDescent="0.2">
      <c r="A655285" s="30" t="s">
        <v>33</v>
      </c>
    </row>
    <row r="655286" spans="1:1" x14ac:dyDescent="0.2">
      <c r="A655286" s="30" t="s">
        <v>34</v>
      </c>
    </row>
    <row r="655287" spans="1:1" x14ac:dyDescent="0.2">
      <c r="A655287" s="30" t="s">
        <v>35</v>
      </c>
    </row>
    <row r="655288" spans="1:1" x14ac:dyDescent="0.2">
      <c r="A655288" s="30" t="s">
        <v>36</v>
      </c>
    </row>
    <row r="655289" spans="1:1" x14ac:dyDescent="0.2">
      <c r="A655289" s="30" t="s">
        <v>37</v>
      </c>
    </row>
    <row r="655290" spans="1:1" x14ac:dyDescent="0.2">
      <c r="A655290" s="30" t="s">
        <v>33</v>
      </c>
    </row>
    <row r="655291" spans="1:1" x14ac:dyDescent="0.2">
      <c r="A655291" s="30" t="s">
        <v>38</v>
      </c>
    </row>
    <row r="655292" spans="1:1" x14ac:dyDescent="0.2">
      <c r="A655292" s="78" t="s">
        <v>39</v>
      </c>
    </row>
    <row r="655293" spans="1:1" x14ac:dyDescent="0.2">
      <c r="A655293" s="30" t="s">
        <v>40</v>
      </c>
    </row>
    <row r="655294" spans="1:1" x14ac:dyDescent="0.2">
      <c r="A655294" s="30" t="s">
        <v>41</v>
      </c>
    </row>
    <row r="655295" spans="1:1" x14ac:dyDescent="0.2">
      <c r="A655295" s="30" t="s">
        <v>42</v>
      </c>
    </row>
    <row r="655296" spans="1:1" x14ac:dyDescent="0.2">
      <c r="A655296" s="30" t="s">
        <v>43</v>
      </c>
    </row>
    <row r="655297" spans="1:1" x14ac:dyDescent="0.2">
      <c r="A655297" s="30" t="s">
        <v>44</v>
      </c>
    </row>
    <row r="655298" spans="1:1" x14ac:dyDescent="0.2">
      <c r="A655298" s="30" t="s">
        <v>45</v>
      </c>
    </row>
    <row r="655299" spans="1:1" x14ac:dyDescent="0.2">
      <c r="A655299" s="78" t="s">
        <v>46</v>
      </c>
    </row>
    <row r="655300" spans="1:1" x14ac:dyDescent="0.2">
      <c r="A655300" s="30" t="s">
        <v>47</v>
      </c>
    </row>
    <row r="655301" spans="1:1" x14ac:dyDescent="0.2">
      <c r="A655301" s="30" t="s">
        <v>48</v>
      </c>
    </row>
    <row r="655302" spans="1:1" x14ac:dyDescent="0.2">
      <c r="A655302" s="30" t="s">
        <v>49</v>
      </c>
    </row>
    <row r="655303" spans="1:1" x14ac:dyDescent="0.2">
      <c r="A655303" s="78" t="s">
        <v>50</v>
      </c>
    </row>
    <row r="655304" spans="1:1" x14ac:dyDescent="0.2">
      <c r="A655304" s="30" t="s">
        <v>51</v>
      </c>
    </row>
    <row r="655305" spans="1:1" x14ac:dyDescent="0.2">
      <c r="A655305" s="30" t="s">
        <v>52</v>
      </c>
    </row>
    <row r="655306" spans="1:1" x14ac:dyDescent="0.2">
      <c r="A655306" s="30" t="s">
        <v>53</v>
      </c>
    </row>
    <row r="655307" spans="1:1" x14ac:dyDescent="0.2">
      <c r="A655307" s="30" t="s">
        <v>54</v>
      </c>
    </row>
    <row r="655308" spans="1:1" x14ac:dyDescent="0.2">
      <c r="A655308" s="30" t="s">
        <v>55</v>
      </c>
    </row>
    <row r="655309" spans="1:1" x14ac:dyDescent="0.2">
      <c r="A655309" s="30" t="s">
        <v>56</v>
      </c>
    </row>
    <row r="655310" spans="1:1" x14ac:dyDescent="0.2">
      <c r="A655310" s="78" t="s">
        <v>57</v>
      </c>
    </row>
    <row r="655311" spans="1:1" x14ac:dyDescent="0.2">
      <c r="A655311" s="30" t="s">
        <v>58</v>
      </c>
    </row>
    <row r="655312" spans="1:1" x14ac:dyDescent="0.2">
      <c r="A655312" s="61" t="s">
        <v>59</v>
      </c>
    </row>
    <row r="655313" spans="1:1" x14ac:dyDescent="0.2">
      <c r="A655313" s="30" t="s">
        <v>60</v>
      </c>
    </row>
    <row r="655314" spans="1:1" x14ac:dyDescent="0.2">
      <c r="A655314" s="30" t="s">
        <v>61</v>
      </c>
    </row>
    <row r="655315" spans="1:1" x14ac:dyDescent="0.2">
      <c r="A655315" s="30" t="s">
        <v>62</v>
      </c>
    </row>
    <row r="655316" spans="1:1" x14ac:dyDescent="0.2">
      <c r="A655316" s="63" t="s">
        <v>63</v>
      </c>
    </row>
    <row r="655317" spans="1:1" x14ac:dyDescent="0.2">
      <c r="A655317" s="63" t="s">
        <v>64</v>
      </c>
    </row>
    <row r="655318" spans="1:1" x14ac:dyDescent="0.2">
      <c r="A655318" s="63" t="s">
        <v>65</v>
      </c>
    </row>
    <row r="655319" spans="1:1" x14ac:dyDescent="0.2">
      <c r="A655319" s="63" t="s">
        <v>66</v>
      </c>
    </row>
    <row r="655320" spans="1:1" x14ac:dyDescent="0.2">
      <c r="A655320" s="64" t="s">
        <v>442</v>
      </c>
    </row>
    <row r="655321" spans="1:1" x14ac:dyDescent="0.2">
      <c r="A655321" s="64" t="s">
        <v>443</v>
      </c>
    </row>
    <row r="655322" spans="1:1" x14ac:dyDescent="0.2">
      <c r="A655322" s="64" t="s">
        <v>445</v>
      </c>
    </row>
    <row r="655323" spans="1:1" x14ac:dyDescent="0.2">
      <c r="A655323" s="78" t="s">
        <v>444</v>
      </c>
    </row>
    <row r="655324" spans="1:1" x14ac:dyDescent="0.2">
      <c r="A655324" s="63" t="s">
        <v>69</v>
      </c>
    </row>
    <row r="655325" spans="1:1" x14ac:dyDescent="0.2">
      <c r="A655325" s="63" t="s">
        <v>29</v>
      </c>
    </row>
    <row r="655326" spans="1:1" x14ac:dyDescent="0.2">
      <c r="A655326" s="63" t="s">
        <v>30</v>
      </c>
    </row>
    <row r="655327" spans="1:1" x14ac:dyDescent="0.2">
      <c r="A655327" s="63" t="s">
        <v>70</v>
      </c>
    </row>
    <row r="655328" spans="1:1" x14ac:dyDescent="0.2">
      <c r="A655328" s="63" t="s">
        <v>71</v>
      </c>
    </row>
    <row r="655329" spans="1:1" x14ac:dyDescent="0.2">
      <c r="A655329" s="63" t="s">
        <v>72</v>
      </c>
    </row>
    <row r="655330" spans="1:1" x14ac:dyDescent="0.2">
      <c r="A655330" s="63" t="s">
        <v>73</v>
      </c>
    </row>
    <row r="655331" spans="1:1" x14ac:dyDescent="0.2">
      <c r="A655331" s="64" t="s">
        <v>74</v>
      </c>
    </row>
    <row r="655332" spans="1:1" x14ac:dyDescent="0.2">
      <c r="A655332" s="30" t="s">
        <v>75</v>
      </c>
    </row>
    <row r="655333" spans="1:1" x14ac:dyDescent="0.2">
      <c r="A655333" s="30" t="s">
        <v>76</v>
      </c>
    </row>
    <row r="655334" spans="1:1" x14ac:dyDescent="0.2">
      <c r="A655334" s="30" t="s">
        <v>77</v>
      </c>
    </row>
    <row r="655335" spans="1:1" x14ac:dyDescent="0.2">
      <c r="A655335" s="30" t="s">
        <v>71</v>
      </c>
    </row>
    <row r="655336" spans="1:1" x14ac:dyDescent="0.2">
      <c r="A655336" s="30" t="s">
        <v>72</v>
      </c>
    </row>
    <row r="655337" spans="1:1" x14ac:dyDescent="0.2">
      <c r="A655337" s="30" t="s">
        <v>29</v>
      </c>
    </row>
    <row r="655338" spans="1:1" x14ac:dyDescent="0.2">
      <c r="A655338" s="30" t="s">
        <v>30</v>
      </c>
    </row>
    <row r="655339" spans="1:1" x14ac:dyDescent="0.2">
      <c r="A655339" s="30" t="s">
        <v>78</v>
      </c>
    </row>
    <row r="655340" spans="1:1" x14ac:dyDescent="0.2">
      <c r="A655340" s="30" t="s">
        <v>79</v>
      </c>
    </row>
    <row r="655341" spans="1:1" x14ac:dyDescent="0.2">
      <c r="A655341" s="78" t="s">
        <v>80</v>
      </c>
    </row>
    <row r="655342" spans="1:1" x14ac:dyDescent="0.2">
      <c r="A655342" s="30" t="s">
        <v>81</v>
      </c>
    </row>
    <row r="655343" spans="1:1" x14ac:dyDescent="0.2">
      <c r="A655343" s="30" t="s">
        <v>82</v>
      </c>
    </row>
    <row r="655344" spans="1:1" x14ac:dyDescent="0.2">
      <c r="A655344" s="78" t="s">
        <v>441</v>
      </c>
    </row>
    <row r="655345" spans="1:1" x14ac:dyDescent="0.2">
      <c r="A655345" s="30" t="s">
        <v>83</v>
      </c>
    </row>
    <row r="655346" spans="1:1" x14ac:dyDescent="0.2">
      <c r="A655346" s="30" t="s">
        <v>84</v>
      </c>
    </row>
    <row r="655347" spans="1:1" x14ac:dyDescent="0.2">
      <c r="A655347" s="30" t="s">
        <v>85</v>
      </c>
    </row>
    <row r="655348" spans="1:1" x14ac:dyDescent="0.2">
      <c r="A655348" s="30" t="s">
        <v>86</v>
      </c>
    </row>
    <row r="655349" spans="1:1" x14ac:dyDescent="0.2">
      <c r="A655349" s="78" t="s">
        <v>87</v>
      </c>
    </row>
    <row r="655350" spans="1:1" x14ac:dyDescent="0.2">
      <c r="A655350" s="30" t="s">
        <v>88</v>
      </c>
    </row>
    <row r="655351" spans="1:1" x14ac:dyDescent="0.2">
      <c r="A655351" s="30" t="s">
        <v>89</v>
      </c>
    </row>
    <row r="655352" spans="1:1" x14ac:dyDescent="0.2">
      <c r="A655352" s="43" t="s">
        <v>90</v>
      </c>
    </row>
    <row r="655353" spans="1:1" x14ac:dyDescent="0.2">
      <c r="A655353" s="30" t="s">
        <v>91</v>
      </c>
    </row>
    <row r="655354" spans="1:1" x14ac:dyDescent="0.2">
      <c r="A655354" s="30" t="s">
        <v>92</v>
      </c>
    </row>
    <row r="655355" spans="1:1" x14ac:dyDescent="0.2">
      <c r="A655355" s="30" t="s">
        <v>93</v>
      </c>
    </row>
    <row r="655356" spans="1:1" x14ac:dyDescent="0.2">
      <c r="A655356" s="30" t="s">
        <v>94</v>
      </c>
    </row>
    <row r="655357" spans="1:1" x14ac:dyDescent="0.2">
      <c r="A655357" s="59" t="s">
        <v>95</v>
      </c>
    </row>
    <row r="655358" spans="1:1" x14ac:dyDescent="0.2">
      <c r="A655358" s="59" t="s">
        <v>96</v>
      </c>
    </row>
    <row r="655359" spans="1:1" x14ac:dyDescent="0.2">
      <c r="A655359" s="59" t="s">
        <v>97</v>
      </c>
    </row>
    <row r="655360" spans="1:1" x14ac:dyDescent="0.2">
      <c r="A655360" s="59" t="s">
        <v>98</v>
      </c>
    </row>
    <row r="655361" spans="1:1" x14ac:dyDescent="0.2">
      <c r="A655361" s="59" t="s">
        <v>99</v>
      </c>
    </row>
    <row r="655362" spans="1:1" x14ac:dyDescent="0.2">
      <c r="A655362" s="78" t="s">
        <v>446</v>
      </c>
    </row>
    <row r="655363" spans="1:1" x14ac:dyDescent="0.2">
      <c r="A655363" s="59" t="s">
        <v>100</v>
      </c>
    </row>
    <row r="655364" spans="1:1" x14ac:dyDescent="0.2">
      <c r="A655364" s="59" t="s">
        <v>101</v>
      </c>
    </row>
    <row r="655365" spans="1:1" x14ac:dyDescent="0.2">
      <c r="A655365" s="59" t="s">
        <v>102</v>
      </c>
    </row>
    <row r="655366" spans="1:1" x14ac:dyDescent="0.2">
      <c r="A655366" s="59" t="s">
        <v>30</v>
      </c>
    </row>
    <row r="655367" spans="1:1" x14ac:dyDescent="0.2">
      <c r="A655367" s="59" t="s">
        <v>103</v>
      </c>
    </row>
    <row r="655368" spans="1:1" x14ac:dyDescent="0.2">
      <c r="A655368" s="59" t="s">
        <v>31</v>
      </c>
    </row>
    <row r="655369" spans="1:1" x14ac:dyDescent="0.2">
      <c r="A655369" s="59" t="s">
        <v>70</v>
      </c>
    </row>
    <row r="655370" spans="1:1" x14ac:dyDescent="0.2">
      <c r="A655370" s="59" t="s">
        <v>104</v>
      </c>
    </row>
    <row r="655371" spans="1:1" x14ac:dyDescent="0.2">
      <c r="A655371" s="59" t="s">
        <v>439</v>
      </c>
    </row>
    <row r="655372" spans="1:1" x14ac:dyDescent="0.2">
      <c r="A655372" s="30" t="s">
        <v>105</v>
      </c>
    </row>
    <row r="655373" spans="1:1" x14ac:dyDescent="0.2">
      <c r="A655373" s="30" t="s">
        <v>106</v>
      </c>
    </row>
    <row r="655374" spans="1:1" x14ac:dyDescent="0.2">
      <c r="A655374" s="30" t="s">
        <v>384</v>
      </c>
    </row>
    <row r="671656" spans="1:1" x14ac:dyDescent="0.2">
      <c r="A671656" s="30" t="s">
        <v>314</v>
      </c>
    </row>
    <row r="671657" spans="1:1" x14ac:dyDescent="0.2">
      <c r="A671657" s="30" t="s">
        <v>206</v>
      </c>
    </row>
    <row r="671658" spans="1:1" x14ac:dyDescent="0.2">
      <c r="A671658" s="44" t="s">
        <v>440</v>
      </c>
    </row>
    <row r="671659" spans="1:1" x14ac:dyDescent="0.2">
      <c r="A671659" s="62" t="s">
        <v>23</v>
      </c>
    </row>
    <row r="671660" spans="1:1" x14ac:dyDescent="0.2">
      <c r="A671660" s="30" t="s">
        <v>24</v>
      </c>
    </row>
    <row r="671661" spans="1:1" x14ac:dyDescent="0.2">
      <c r="A671661" s="30" t="s">
        <v>25</v>
      </c>
    </row>
    <row r="671662" spans="1:1" x14ac:dyDescent="0.2">
      <c r="A671662" s="30" t="s">
        <v>26</v>
      </c>
    </row>
    <row r="671663" spans="1:1" x14ac:dyDescent="0.2">
      <c r="A671663" s="30" t="s">
        <v>27</v>
      </c>
    </row>
    <row r="671664" spans="1:1" x14ac:dyDescent="0.2">
      <c r="A671664" s="78" t="s">
        <v>28</v>
      </c>
    </row>
    <row r="671665" spans="1:1" x14ac:dyDescent="0.2">
      <c r="A671665" s="30" t="s">
        <v>29</v>
      </c>
    </row>
    <row r="671666" spans="1:1" x14ac:dyDescent="0.2">
      <c r="A671666" s="30" t="s">
        <v>30</v>
      </c>
    </row>
    <row r="671667" spans="1:1" x14ac:dyDescent="0.2">
      <c r="A671667" s="30" t="s">
        <v>31</v>
      </c>
    </row>
    <row r="671668" spans="1:1" x14ac:dyDescent="0.2">
      <c r="A671668" s="30" t="s">
        <v>32</v>
      </c>
    </row>
    <row r="671669" spans="1:1" x14ac:dyDescent="0.2">
      <c r="A671669" s="30" t="s">
        <v>33</v>
      </c>
    </row>
    <row r="671670" spans="1:1" x14ac:dyDescent="0.2">
      <c r="A671670" s="30" t="s">
        <v>34</v>
      </c>
    </row>
    <row r="671671" spans="1:1" x14ac:dyDescent="0.2">
      <c r="A671671" s="30" t="s">
        <v>35</v>
      </c>
    </row>
    <row r="671672" spans="1:1" x14ac:dyDescent="0.2">
      <c r="A671672" s="30" t="s">
        <v>36</v>
      </c>
    </row>
    <row r="671673" spans="1:1" x14ac:dyDescent="0.2">
      <c r="A671673" s="30" t="s">
        <v>37</v>
      </c>
    </row>
    <row r="671674" spans="1:1" x14ac:dyDescent="0.2">
      <c r="A671674" s="30" t="s">
        <v>33</v>
      </c>
    </row>
    <row r="671675" spans="1:1" x14ac:dyDescent="0.2">
      <c r="A671675" s="30" t="s">
        <v>38</v>
      </c>
    </row>
    <row r="671676" spans="1:1" x14ac:dyDescent="0.2">
      <c r="A671676" s="78" t="s">
        <v>39</v>
      </c>
    </row>
    <row r="671677" spans="1:1" x14ac:dyDescent="0.2">
      <c r="A671677" s="30" t="s">
        <v>40</v>
      </c>
    </row>
    <row r="671678" spans="1:1" x14ac:dyDescent="0.2">
      <c r="A671678" s="30" t="s">
        <v>41</v>
      </c>
    </row>
    <row r="671679" spans="1:1" x14ac:dyDescent="0.2">
      <c r="A671679" s="30" t="s">
        <v>42</v>
      </c>
    </row>
    <row r="671680" spans="1:1" x14ac:dyDescent="0.2">
      <c r="A671680" s="30" t="s">
        <v>43</v>
      </c>
    </row>
    <row r="671681" spans="1:1" x14ac:dyDescent="0.2">
      <c r="A671681" s="30" t="s">
        <v>44</v>
      </c>
    </row>
    <row r="671682" spans="1:1" x14ac:dyDescent="0.2">
      <c r="A671682" s="30" t="s">
        <v>45</v>
      </c>
    </row>
    <row r="671683" spans="1:1" x14ac:dyDescent="0.2">
      <c r="A671683" s="78" t="s">
        <v>46</v>
      </c>
    </row>
    <row r="671684" spans="1:1" x14ac:dyDescent="0.2">
      <c r="A671684" s="30" t="s">
        <v>47</v>
      </c>
    </row>
    <row r="671685" spans="1:1" x14ac:dyDescent="0.2">
      <c r="A671685" s="30" t="s">
        <v>48</v>
      </c>
    </row>
    <row r="671686" spans="1:1" x14ac:dyDescent="0.2">
      <c r="A671686" s="30" t="s">
        <v>49</v>
      </c>
    </row>
    <row r="671687" spans="1:1" x14ac:dyDescent="0.2">
      <c r="A671687" s="78" t="s">
        <v>50</v>
      </c>
    </row>
    <row r="671688" spans="1:1" x14ac:dyDescent="0.2">
      <c r="A671688" s="30" t="s">
        <v>51</v>
      </c>
    </row>
    <row r="671689" spans="1:1" x14ac:dyDescent="0.2">
      <c r="A671689" s="30" t="s">
        <v>52</v>
      </c>
    </row>
    <row r="671690" spans="1:1" x14ac:dyDescent="0.2">
      <c r="A671690" s="30" t="s">
        <v>53</v>
      </c>
    </row>
    <row r="671691" spans="1:1" x14ac:dyDescent="0.2">
      <c r="A671691" s="30" t="s">
        <v>54</v>
      </c>
    </row>
    <row r="671692" spans="1:1" x14ac:dyDescent="0.2">
      <c r="A671692" s="30" t="s">
        <v>55</v>
      </c>
    </row>
    <row r="671693" spans="1:1" x14ac:dyDescent="0.2">
      <c r="A671693" s="30" t="s">
        <v>56</v>
      </c>
    </row>
    <row r="671694" spans="1:1" x14ac:dyDescent="0.2">
      <c r="A671694" s="78" t="s">
        <v>57</v>
      </c>
    </row>
    <row r="671695" spans="1:1" x14ac:dyDescent="0.2">
      <c r="A671695" s="30" t="s">
        <v>58</v>
      </c>
    </row>
    <row r="671696" spans="1:1" x14ac:dyDescent="0.2">
      <c r="A671696" s="61" t="s">
        <v>59</v>
      </c>
    </row>
    <row r="671697" spans="1:1" x14ac:dyDescent="0.2">
      <c r="A671697" s="30" t="s">
        <v>60</v>
      </c>
    </row>
    <row r="671698" spans="1:1" x14ac:dyDescent="0.2">
      <c r="A671698" s="30" t="s">
        <v>61</v>
      </c>
    </row>
    <row r="671699" spans="1:1" x14ac:dyDescent="0.2">
      <c r="A671699" s="30" t="s">
        <v>62</v>
      </c>
    </row>
    <row r="671700" spans="1:1" x14ac:dyDescent="0.2">
      <c r="A671700" s="63" t="s">
        <v>63</v>
      </c>
    </row>
    <row r="671701" spans="1:1" x14ac:dyDescent="0.2">
      <c r="A671701" s="63" t="s">
        <v>64</v>
      </c>
    </row>
    <row r="671702" spans="1:1" x14ac:dyDescent="0.2">
      <c r="A671702" s="63" t="s">
        <v>65</v>
      </c>
    </row>
    <row r="671703" spans="1:1" x14ac:dyDescent="0.2">
      <c r="A671703" s="63" t="s">
        <v>66</v>
      </c>
    </row>
    <row r="671704" spans="1:1" x14ac:dyDescent="0.2">
      <c r="A671704" s="64" t="s">
        <v>442</v>
      </c>
    </row>
    <row r="671705" spans="1:1" x14ac:dyDescent="0.2">
      <c r="A671705" s="64" t="s">
        <v>443</v>
      </c>
    </row>
    <row r="671706" spans="1:1" x14ac:dyDescent="0.2">
      <c r="A671706" s="64" t="s">
        <v>445</v>
      </c>
    </row>
    <row r="671707" spans="1:1" x14ac:dyDescent="0.2">
      <c r="A671707" s="78" t="s">
        <v>444</v>
      </c>
    </row>
    <row r="671708" spans="1:1" x14ac:dyDescent="0.2">
      <c r="A671708" s="63" t="s">
        <v>69</v>
      </c>
    </row>
    <row r="671709" spans="1:1" x14ac:dyDescent="0.2">
      <c r="A671709" s="63" t="s">
        <v>29</v>
      </c>
    </row>
    <row r="671710" spans="1:1" x14ac:dyDescent="0.2">
      <c r="A671710" s="63" t="s">
        <v>30</v>
      </c>
    </row>
    <row r="671711" spans="1:1" x14ac:dyDescent="0.2">
      <c r="A671711" s="63" t="s">
        <v>70</v>
      </c>
    </row>
    <row r="671712" spans="1:1" x14ac:dyDescent="0.2">
      <c r="A671712" s="63" t="s">
        <v>71</v>
      </c>
    </row>
    <row r="671713" spans="1:1" x14ac:dyDescent="0.2">
      <c r="A671713" s="63" t="s">
        <v>72</v>
      </c>
    </row>
    <row r="671714" spans="1:1" x14ac:dyDescent="0.2">
      <c r="A671714" s="63" t="s">
        <v>73</v>
      </c>
    </row>
    <row r="671715" spans="1:1" x14ac:dyDescent="0.2">
      <c r="A671715" s="64" t="s">
        <v>74</v>
      </c>
    </row>
    <row r="671716" spans="1:1" x14ac:dyDescent="0.2">
      <c r="A671716" s="30" t="s">
        <v>75</v>
      </c>
    </row>
    <row r="671717" spans="1:1" x14ac:dyDescent="0.2">
      <c r="A671717" s="30" t="s">
        <v>76</v>
      </c>
    </row>
    <row r="671718" spans="1:1" x14ac:dyDescent="0.2">
      <c r="A671718" s="30" t="s">
        <v>77</v>
      </c>
    </row>
    <row r="671719" spans="1:1" x14ac:dyDescent="0.2">
      <c r="A671719" s="30" t="s">
        <v>71</v>
      </c>
    </row>
    <row r="671720" spans="1:1" x14ac:dyDescent="0.2">
      <c r="A671720" s="30" t="s">
        <v>72</v>
      </c>
    </row>
    <row r="671721" spans="1:1" x14ac:dyDescent="0.2">
      <c r="A671721" s="30" t="s">
        <v>29</v>
      </c>
    </row>
    <row r="671722" spans="1:1" x14ac:dyDescent="0.2">
      <c r="A671722" s="30" t="s">
        <v>30</v>
      </c>
    </row>
    <row r="671723" spans="1:1" x14ac:dyDescent="0.2">
      <c r="A671723" s="30" t="s">
        <v>78</v>
      </c>
    </row>
    <row r="671724" spans="1:1" x14ac:dyDescent="0.2">
      <c r="A671724" s="30" t="s">
        <v>79</v>
      </c>
    </row>
    <row r="671725" spans="1:1" x14ac:dyDescent="0.2">
      <c r="A671725" s="78" t="s">
        <v>80</v>
      </c>
    </row>
    <row r="671726" spans="1:1" x14ac:dyDescent="0.2">
      <c r="A671726" s="30" t="s">
        <v>81</v>
      </c>
    </row>
    <row r="671727" spans="1:1" x14ac:dyDescent="0.2">
      <c r="A671727" s="30" t="s">
        <v>82</v>
      </c>
    </row>
    <row r="671728" spans="1:1" x14ac:dyDescent="0.2">
      <c r="A671728" s="78" t="s">
        <v>441</v>
      </c>
    </row>
    <row r="671729" spans="1:1" x14ac:dyDescent="0.2">
      <c r="A671729" s="30" t="s">
        <v>83</v>
      </c>
    </row>
    <row r="671730" spans="1:1" x14ac:dyDescent="0.2">
      <c r="A671730" s="30" t="s">
        <v>84</v>
      </c>
    </row>
    <row r="671731" spans="1:1" x14ac:dyDescent="0.2">
      <c r="A671731" s="30" t="s">
        <v>85</v>
      </c>
    </row>
    <row r="671732" spans="1:1" x14ac:dyDescent="0.2">
      <c r="A671732" s="30" t="s">
        <v>86</v>
      </c>
    </row>
    <row r="671733" spans="1:1" x14ac:dyDescent="0.2">
      <c r="A671733" s="78" t="s">
        <v>87</v>
      </c>
    </row>
    <row r="671734" spans="1:1" x14ac:dyDescent="0.2">
      <c r="A671734" s="30" t="s">
        <v>88</v>
      </c>
    </row>
    <row r="671735" spans="1:1" x14ac:dyDescent="0.2">
      <c r="A671735" s="30" t="s">
        <v>89</v>
      </c>
    </row>
    <row r="671736" spans="1:1" x14ac:dyDescent="0.2">
      <c r="A671736" s="43" t="s">
        <v>90</v>
      </c>
    </row>
    <row r="671737" spans="1:1" x14ac:dyDescent="0.2">
      <c r="A671737" s="30" t="s">
        <v>91</v>
      </c>
    </row>
    <row r="671738" spans="1:1" x14ac:dyDescent="0.2">
      <c r="A671738" s="30" t="s">
        <v>92</v>
      </c>
    </row>
    <row r="671739" spans="1:1" x14ac:dyDescent="0.2">
      <c r="A671739" s="30" t="s">
        <v>93</v>
      </c>
    </row>
    <row r="671740" spans="1:1" x14ac:dyDescent="0.2">
      <c r="A671740" s="30" t="s">
        <v>94</v>
      </c>
    </row>
    <row r="671741" spans="1:1" x14ac:dyDescent="0.2">
      <c r="A671741" s="59" t="s">
        <v>95</v>
      </c>
    </row>
    <row r="671742" spans="1:1" x14ac:dyDescent="0.2">
      <c r="A671742" s="59" t="s">
        <v>96</v>
      </c>
    </row>
    <row r="671743" spans="1:1" x14ac:dyDescent="0.2">
      <c r="A671743" s="59" t="s">
        <v>97</v>
      </c>
    </row>
    <row r="671744" spans="1:1" x14ac:dyDescent="0.2">
      <c r="A671744" s="59" t="s">
        <v>98</v>
      </c>
    </row>
    <row r="671745" spans="1:1" x14ac:dyDescent="0.2">
      <c r="A671745" s="59" t="s">
        <v>99</v>
      </c>
    </row>
    <row r="671746" spans="1:1" x14ac:dyDescent="0.2">
      <c r="A671746" s="78" t="s">
        <v>446</v>
      </c>
    </row>
    <row r="671747" spans="1:1" x14ac:dyDescent="0.2">
      <c r="A671747" s="59" t="s">
        <v>100</v>
      </c>
    </row>
    <row r="671748" spans="1:1" x14ac:dyDescent="0.2">
      <c r="A671748" s="59" t="s">
        <v>101</v>
      </c>
    </row>
    <row r="671749" spans="1:1" x14ac:dyDescent="0.2">
      <c r="A671749" s="59" t="s">
        <v>102</v>
      </c>
    </row>
    <row r="671750" spans="1:1" x14ac:dyDescent="0.2">
      <c r="A671750" s="59" t="s">
        <v>30</v>
      </c>
    </row>
    <row r="671751" spans="1:1" x14ac:dyDescent="0.2">
      <c r="A671751" s="59" t="s">
        <v>103</v>
      </c>
    </row>
    <row r="671752" spans="1:1" x14ac:dyDescent="0.2">
      <c r="A671752" s="59" t="s">
        <v>31</v>
      </c>
    </row>
    <row r="671753" spans="1:1" x14ac:dyDescent="0.2">
      <c r="A671753" s="59" t="s">
        <v>70</v>
      </c>
    </row>
    <row r="671754" spans="1:1" x14ac:dyDescent="0.2">
      <c r="A671754" s="59" t="s">
        <v>104</v>
      </c>
    </row>
    <row r="671755" spans="1:1" x14ac:dyDescent="0.2">
      <c r="A671755" s="59" t="s">
        <v>439</v>
      </c>
    </row>
    <row r="671756" spans="1:1" x14ac:dyDescent="0.2">
      <c r="A671756" s="30" t="s">
        <v>105</v>
      </c>
    </row>
    <row r="671757" spans="1:1" x14ac:dyDescent="0.2">
      <c r="A671757" s="30" t="s">
        <v>106</v>
      </c>
    </row>
    <row r="671758" spans="1:1" x14ac:dyDescent="0.2">
      <c r="A671758" s="30" t="s">
        <v>384</v>
      </c>
    </row>
    <row r="688040" spans="1:1" x14ac:dyDescent="0.2">
      <c r="A688040" s="30" t="s">
        <v>314</v>
      </c>
    </row>
    <row r="688041" spans="1:1" x14ac:dyDescent="0.2">
      <c r="A688041" s="30" t="s">
        <v>206</v>
      </c>
    </row>
    <row r="688042" spans="1:1" x14ac:dyDescent="0.2">
      <c r="A688042" s="44" t="s">
        <v>440</v>
      </c>
    </row>
    <row r="688043" spans="1:1" x14ac:dyDescent="0.2">
      <c r="A688043" s="62" t="s">
        <v>23</v>
      </c>
    </row>
    <row r="688044" spans="1:1" x14ac:dyDescent="0.2">
      <c r="A688044" s="30" t="s">
        <v>24</v>
      </c>
    </row>
    <row r="688045" spans="1:1" x14ac:dyDescent="0.2">
      <c r="A688045" s="30" t="s">
        <v>25</v>
      </c>
    </row>
    <row r="688046" spans="1:1" x14ac:dyDescent="0.2">
      <c r="A688046" s="30" t="s">
        <v>26</v>
      </c>
    </row>
    <row r="688047" spans="1:1" x14ac:dyDescent="0.2">
      <c r="A688047" s="30" t="s">
        <v>27</v>
      </c>
    </row>
    <row r="688048" spans="1:1" x14ac:dyDescent="0.2">
      <c r="A688048" s="78" t="s">
        <v>28</v>
      </c>
    </row>
    <row r="688049" spans="1:1" x14ac:dyDescent="0.2">
      <c r="A688049" s="30" t="s">
        <v>29</v>
      </c>
    </row>
    <row r="688050" spans="1:1" x14ac:dyDescent="0.2">
      <c r="A688050" s="30" t="s">
        <v>30</v>
      </c>
    </row>
    <row r="688051" spans="1:1" x14ac:dyDescent="0.2">
      <c r="A688051" s="30" t="s">
        <v>31</v>
      </c>
    </row>
    <row r="688052" spans="1:1" x14ac:dyDescent="0.2">
      <c r="A688052" s="30" t="s">
        <v>32</v>
      </c>
    </row>
    <row r="688053" spans="1:1" x14ac:dyDescent="0.2">
      <c r="A688053" s="30" t="s">
        <v>33</v>
      </c>
    </row>
    <row r="688054" spans="1:1" x14ac:dyDescent="0.2">
      <c r="A688054" s="30" t="s">
        <v>34</v>
      </c>
    </row>
    <row r="688055" spans="1:1" x14ac:dyDescent="0.2">
      <c r="A688055" s="30" t="s">
        <v>35</v>
      </c>
    </row>
    <row r="688056" spans="1:1" x14ac:dyDescent="0.2">
      <c r="A688056" s="30" t="s">
        <v>36</v>
      </c>
    </row>
    <row r="688057" spans="1:1" x14ac:dyDescent="0.2">
      <c r="A688057" s="30" t="s">
        <v>37</v>
      </c>
    </row>
    <row r="688058" spans="1:1" x14ac:dyDescent="0.2">
      <c r="A688058" s="30" t="s">
        <v>33</v>
      </c>
    </row>
    <row r="688059" spans="1:1" x14ac:dyDescent="0.2">
      <c r="A688059" s="30" t="s">
        <v>38</v>
      </c>
    </row>
    <row r="688060" spans="1:1" x14ac:dyDescent="0.2">
      <c r="A688060" s="78" t="s">
        <v>39</v>
      </c>
    </row>
    <row r="688061" spans="1:1" x14ac:dyDescent="0.2">
      <c r="A688061" s="30" t="s">
        <v>40</v>
      </c>
    </row>
    <row r="688062" spans="1:1" x14ac:dyDescent="0.2">
      <c r="A688062" s="30" t="s">
        <v>41</v>
      </c>
    </row>
    <row r="688063" spans="1:1" x14ac:dyDescent="0.2">
      <c r="A688063" s="30" t="s">
        <v>42</v>
      </c>
    </row>
    <row r="688064" spans="1:1" x14ac:dyDescent="0.2">
      <c r="A688064" s="30" t="s">
        <v>43</v>
      </c>
    </row>
    <row r="688065" spans="1:1" x14ac:dyDescent="0.2">
      <c r="A688065" s="30" t="s">
        <v>44</v>
      </c>
    </row>
    <row r="688066" spans="1:1" x14ac:dyDescent="0.2">
      <c r="A688066" s="30" t="s">
        <v>45</v>
      </c>
    </row>
    <row r="688067" spans="1:1" x14ac:dyDescent="0.2">
      <c r="A688067" s="78" t="s">
        <v>46</v>
      </c>
    </row>
    <row r="688068" spans="1:1" x14ac:dyDescent="0.2">
      <c r="A688068" s="30" t="s">
        <v>47</v>
      </c>
    </row>
    <row r="688069" spans="1:1" x14ac:dyDescent="0.2">
      <c r="A688069" s="30" t="s">
        <v>48</v>
      </c>
    </row>
    <row r="688070" spans="1:1" x14ac:dyDescent="0.2">
      <c r="A688070" s="30" t="s">
        <v>49</v>
      </c>
    </row>
    <row r="688071" spans="1:1" x14ac:dyDescent="0.2">
      <c r="A688071" s="78" t="s">
        <v>50</v>
      </c>
    </row>
    <row r="688072" spans="1:1" x14ac:dyDescent="0.2">
      <c r="A688072" s="30" t="s">
        <v>51</v>
      </c>
    </row>
    <row r="688073" spans="1:1" x14ac:dyDescent="0.2">
      <c r="A688073" s="30" t="s">
        <v>52</v>
      </c>
    </row>
    <row r="688074" spans="1:1" x14ac:dyDescent="0.2">
      <c r="A688074" s="30" t="s">
        <v>53</v>
      </c>
    </row>
    <row r="688075" spans="1:1" x14ac:dyDescent="0.2">
      <c r="A688075" s="30" t="s">
        <v>54</v>
      </c>
    </row>
    <row r="688076" spans="1:1" x14ac:dyDescent="0.2">
      <c r="A688076" s="30" t="s">
        <v>55</v>
      </c>
    </row>
    <row r="688077" spans="1:1" x14ac:dyDescent="0.2">
      <c r="A688077" s="30" t="s">
        <v>56</v>
      </c>
    </row>
    <row r="688078" spans="1:1" x14ac:dyDescent="0.2">
      <c r="A688078" s="78" t="s">
        <v>57</v>
      </c>
    </row>
    <row r="688079" spans="1:1" x14ac:dyDescent="0.2">
      <c r="A688079" s="30" t="s">
        <v>58</v>
      </c>
    </row>
    <row r="688080" spans="1:1" x14ac:dyDescent="0.2">
      <c r="A688080" s="61" t="s">
        <v>59</v>
      </c>
    </row>
    <row r="688081" spans="1:1" x14ac:dyDescent="0.2">
      <c r="A688081" s="30" t="s">
        <v>60</v>
      </c>
    </row>
    <row r="688082" spans="1:1" x14ac:dyDescent="0.2">
      <c r="A688082" s="30" t="s">
        <v>61</v>
      </c>
    </row>
    <row r="688083" spans="1:1" x14ac:dyDescent="0.2">
      <c r="A688083" s="30" t="s">
        <v>62</v>
      </c>
    </row>
    <row r="688084" spans="1:1" x14ac:dyDescent="0.2">
      <c r="A688084" s="63" t="s">
        <v>63</v>
      </c>
    </row>
    <row r="688085" spans="1:1" x14ac:dyDescent="0.2">
      <c r="A688085" s="63" t="s">
        <v>64</v>
      </c>
    </row>
    <row r="688086" spans="1:1" x14ac:dyDescent="0.2">
      <c r="A688086" s="63" t="s">
        <v>65</v>
      </c>
    </row>
    <row r="688087" spans="1:1" x14ac:dyDescent="0.2">
      <c r="A688087" s="63" t="s">
        <v>66</v>
      </c>
    </row>
    <row r="688088" spans="1:1" x14ac:dyDescent="0.2">
      <c r="A688088" s="64" t="s">
        <v>442</v>
      </c>
    </row>
    <row r="688089" spans="1:1" x14ac:dyDescent="0.2">
      <c r="A688089" s="64" t="s">
        <v>443</v>
      </c>
    </row>
    <row r="688090" spans="1:1" x14ac:dyDescent="0.2">
      <c r="A688090" s="64" t="s">
        <v>445</v>
      </c>
    </row>
    <row r="688091" spans="1:1" x14ac:dyDescent="0.2">
      <c r="A688091" s="78" t="s">
        <v>444</v>
      </c>
    </row>
    <row r="688092" spans="1:1" x14ac:dyDescent="0.2">
      <c r="A688092" s="63" t="s">
        <v>69</v>
      </c>
    </row>
    <row r="688093" spans="1:1" x14ac:dyDescent="0.2">
      <c r="A688093" s="63" t="s">
        <v>29</v>
      </c>
    </row>
    <row r="688094" spans="1:1" x14ac:dyDescent="0.2">
      <c r="A688094" s="63" t="s">
        <v>30</v>
      </c>
    </row>
    <row r="688095" spans="1:1" x14ac:dyDescent="0.2">
      <c r="A688095" s="63" t="s">
        <v>70</v>
      </c>
    </row>
    <row r="688096" spans="1:1" x14ac:dyDescent="0.2">
      <c r="A688096" s="63" t="s">
        <v>71</v>
      </c>
    </row>
    <row r="688097" spans="1:1" x14ac:dyDescent="0.2">
      <c r="A688097" s="63" t="s">
        <v>72</v>
      </c>
    </row>
    <row r="688098" spans="1:1" x14ac:dyDescent="0.2">
      <c r="A688098" s="63" t="s">
        <v>73</v>
      </c>
    </row>
    <row r="688099" spans="1:1" x14ac:dyDescent="0.2">
      <c r="A688099" s="64" t="s">
        <v>74</v>
      </c>
    </row>
    <row r="688100" spans="1:1" x14ac:dyDescent="0.2">
      <c r="A688100" s="30" t="s">
        <v>75</v>
      </c>
    </row>
    <row r="688101" spans="1:1" x14ac:dyDescent="0.2">
      <c r="A688101" s="30" t="s">
        <v>76</v>
      </c>
    </row>
    <row r="688102" spans="1:1" x14ac:dyDescent="0.2">
      <c r="A688102" s="30" t="s">
        <v>77</v>
      </c>
    </row>
    <row r="688103" spans="1:1" x14ac:dyDescent="0.2">
      <c r="A688103" s="30" t="s">
        <v>71</v>
      </c>
    </row>
    <row r="688104" spans="1:1" x14ac:dyDescent="0.2">
      <c r="A688104" s="30" t="s">
        <v>72</v>
      </c>
    </row>
    <row r="688105" spans="1:1" x14ac:dyDescent="0.2">
      <c r="A688105" s="30" t="s">
        <v>29</v>
      </c>
    </row>
    <row r="688106" spans="1:1" x14ac:dyDescent="0.2">
      <c r="A688106" s="30" t="s">
        <v>30</v>
      </c>
    </row>
    <row r="688107" spans="1:1" x14ac:dyDescent="0.2">
      <c r="A688107" s="30" t="s">
        <v>78</v>
      </c>
    </row>
    <row r="688108" spans="1:1" x14ac:dyDescent="0.2">
      <c r="A688108" s="30" t="s">
        <v>79</v>
      </c>
    </row>
    <row r="688109" spans="1:1" x14ac:dyDescent="0.2">
      <c r="A688109" s="78" t="s">
        <v>80</v>
      </c>
    </row>
    <row r="688110" spans="1:1" x14ac:dyDescent="0.2">
      <c r="A688110" s="30" t="s">
        <v>81</v>
      </c>
    </row>
    <row r="688111" spans="1:1" x14ac:dyDescent="0.2">
      <c r="A688111" s="30" t="s">
        <v>82</v>
      </c>
    </row>
    <row r="688112" spans="1:1" x14ac:dyDescent="0.2">
      <c r="A688112" s="78" t="s">
        <v>441</v>
      </c>
    </row>
    <row r="688113" spans="1:1" x14ac:dyDescent="0.2">
      <c r="A688113" s="30" t="s">
        <v>83</v>
      </c>
    </row>
    <row r="688114" spans="1:1" x14ac:dyDescent="0.2">
      <c r="A688114" s="30" t="s">
        <v>84</v>
      </c>
    </row>
    <row r="688115" spans="1:1" x14ac:dyDescent="0.2">
      <c r="A688115" s="30" t="s">
        <v>85</v>
      </c>
    </row>
    <row r="688116" spans="1:1" x14ac:dyDescent="0.2">
      <c r="A688116" s="30" t="s">
        <v>86</v>
      </c>
    </row>
    <row r="688117" spans="1:1" x14ac:dyDescent="0.2">
      <c r="A688117" s="78" t="s">
        <v>87</v>
      </c>
    </row>
    <row r="688118" spans="1:1" x14ac:dyDescent="0.2">
      <c r="A688118" s="30" t="s">
        <v>88</v>
      </c>
    </row>
    <row r="688119" spans="1:1" x14ac:dyDescent="0.2">
      <c r="A688119" s="30" t="s">
        <v>89</v>
      </c>
    </row>
    <row r="688120" spans="1:1" x14ac:dyDescent="0.2">
      <c r="A688120" s="43" t="s">
        <v>90</v>
      </c>
    </row>
    <row r="688121" spans="1:1" x14ac:dyDescent="0.2">
      <c r="A688121" s="30" t="s">
        <v>91</v>
      </c>
    </row>
    <row r="688122" spans="1:1" x14ac:dyDescent="0.2">
      <c r="A688122" s="30" t="s">
        <v>92</v>
      </c>
    </row>
    <row r="688123" spans="1:1" x14ac:dyDescent="0.2">
      <c r="A688123" s="30" t="s">
        <v>93</v>
      </c>
    </row>
    <row r="688124" spans="1:1" x14ac:dyDescent="0.2">
      <c r="A688124" s="30" t="s">
        <v>94</v>
      </c>
    </row>
    <row r="688125" spans="1:1" x14ac:dyDescent="0.2">
      <c r="A688125" s="59" t="s">
        <v>95</v>
      </c>
    </row>
    <row r="688126" spans="1:1" x14ac:dyDescent="0.2">
      <c r="A688126" s="59" t="s">
        <v>96</v>
      </c>
    </row>
    <row r="688127" spans="1:1" x14ac:dyDescent="0.2">
      <c r="A688127" s="59" t="s">
        <v>97</v>
      </c>
    </row>
    <row r="688128" spans="1:1" x14ac:dyDescent="0.2">
      <c r="A688128" s="59" t="s">
        <v>98</v>
      </c>
    </row>
    <row r="688129" spans="1:1" x14ac:dyDescent="0.2">
      <c r="A688129" s="59" t="s">
        <v>99</v>
      </c>
    </row>
    <row r="688130" spans="1:1" x14ac:dyDescent="0.2">
      <c r="A688130" s="78" t="s">
        <v>446</v>
      </c>
    </row>
    <row r="688131" spans="1:1" x14ac:dyDescent="0.2">
      <c r="A688131" s="59" t="s">
        <v>100</v>
      </c>
    </row>
    <row r="688132" spans="1:1" x14ac:dyDescent="0.2">
      <c r="A688132" s="59" t="s">
        <v>101</v>
      </c>
    </row>
    <row r="688133" spans="1:1" x14ac:dyDescent="0.2">
      <c r="A688133" s="59" t="s">
        <v>102</v>
      </c>
    </row>
    <row r="688134" spans="1:1" x14ac:dyDescent="0.2">
      <c r="A688134" s="59" t="s">
        <v>30</v>
      </c>
    </row>
    <row r="688135" spans="1:1" x14ac:dyDescent="0.2">
      <c r="A688135" s="59" t="s">
        <v>103</v>
      </c>
    </row>
    <row r="688136" spans="1:1" x14ac:dyDescent="0.2">
      <c r="A688136" s="59" t="s">
        <v>31</v>
      </c>
    </row>
    <row r="688137" spans="1:1" x14ac:dyDescent="0.2">
      <c r="A688137" s="59" t="s">
        <v>70</v>
      </c>
    </row>
    <row r="688138" spans="1:1" x14ac:dyDescent="0.2">
      <c r="A688138" s="59" t="s">
        <v>104</v>
      </c>
    </row>
    <row r="688139" spans="1:1" x14ac:dyDescent="0.2">
      <c r="A688139" s="59" t="s">
        <v>439</v>
      </c>
    </row>
    <row r="688140" spans="1:1" x14ac:dyDescent="0.2">
      <c r="A688140" s="30" t="s">
        <v>105</v>
      </c>
    </row>
    <row r="688141" spans="1:1" x14ac:dyDescent="0.2">
      <c r="A688141" s="30" t="s">
        <v>106</v>
      </c>
    </row>
    <row r="688142" spans="1:1" x14ac:dyDescent="0.2">
      <c r="A688142" s="30" t="s">
        <v>384</v>
      </c>
    </row>
    <row r="704424" spans="1:1" x14ac:dyDescent="0.2">
      <c r="A704424" s="30" t="s">
        <v>314</v>
      </c>
    </row>
    <row r="704425" spans="1:1" x14ac:dyDescent="0.2">
      <c r="A704425" s="30" t="s">
        <v>206</v>
      </c>
    </row>
    <row r="704426" spans="1:1" x14ac:dyDescent="0.2">
      <c r="A704426" s="44" t="s">
        <v>440</v>
      </c>
    </row>
    <row r="704427" spans="1:1" x14ac:dyDescent="0.2">
      <c r="A704427" s="62" t="s">
        <v>23</v>
      </c>
    </row>
    <row r="704428" spans="1:1" x14ac:dyDescent="0.2">
      <c r="A704428" s="30" t="s">
        <v>24</v>
      </c>
    </row>
    <row r="704429" spans="1:1" x14ac:dyDescent="0.2">
      <c r="A704429" s="30" t="s">
        <v>25</v>
      </c>
    </row>
    <row r="704430" spans="1:1" x14ac:dyDescent="0.2">
      <c r="A704430" s="30" t="s">
        <v>26</v>
      </c>
    </row>
    <row r="704431" spans="1:1" x14ac:dyDescent="0.2">
      <c r="A704431" s="30" t="s">
        <v>27</v>
      </c>
    </row>
    <row r="704432" spans="1:1" x14ac:dyDescent="0.2">
      <c r="A704432" s="78" t="s">
        <v>28</v>
      </c>
    </row>
    <row r="704433" spans="1:1" x14ac:dyDescent="0.2">
      <c r="A704433" s="30" t="s">
        <v>29</v>
      </c>
    </row>
    <row r="704434" spans="1:1" x14ac:dyDescent="0.2">
      <c r="A704434" s="30" t="s">
        <v>30</v>
      </c>
    </row>
    <row r="704435" spans="1:1" x14ac:dyDescent="0.2">
      <c r="A704435" s="30" t="s">
        <v>31</v>
      </c>
    </row>
    <row r="704436" spans="1:1" x14ac:dyDescent="0.2">
      <c r="A704436" s="30" t="s">
        <v>32</v>
      </c>
    </row>
    <row r="704437" spans="1:1" x14ac:dyDescent="0.2">
      <c r="A704437" s="30" t="s">
        <v>33</v>
      </c>
    </row>
    <row r="704438" spans="1:1" x14ac:dyDescent="0.2">
      <c r="A704438" s="30" t="s">
        <v>34</v>
      </c>
    </row>
    <row r="704439" spans="1:1" x14ac:dyDescent="0.2">
      <c r="A704439" s="30" t="s">
        <v>35</v>
      </c>
    </row>
    <row r="704440" spans="1:1" x14ac:dyDescent="0.2">
      <c r="A704440" s="30" t="s">
        <v>36</v>
      </c>
    </row>
    <row r="704441" spans="1:1" x14ac:dyDescent="0.2">
      <c r="A704441" s="30" t="s">
        <v>37</v>
      </c>
    </row>
    <row r="704442" spans="1:1" x14ac:dyDescent="0.2">
      <c r="A704442" s="30" t="s">
        <v>33</v>
      </c>
    </row>
    <row r="704443" spans="1:1" x14ac:dyDescent="0.2">
      <c r="A704443" s="30" t="s">
        <v>38</v>
      </c>
    </row>
    <row r="704444" spans="1:1" x14ac:dyDescent="0.2">
      <c r="A704444" s="78" t="s">
        <v>39</v>
      </c>
    </row>
    <row r="704445" spans="1:1" x14ac:dyDescent="0.2">
      <c r="A704445" s="30" t="s">
        <v>40</v>
      </c>
    </row>
    <row r="704446" spans="1:1" x14ac:dyDescent="0.2">
      <c r="A704446" s="30" t="s">
        <v>41</v>
      </c>
    </row>
    <row r="704447" spans="1:1" x14ac:dyDescent="0.2">
      <c r="A704447" s="30" t="s">
        <v>42</v>
      </c>
    </row>
    <row r="704448" spans="1:1" x14ac:dyDescent="0.2">
      <c r="A704448" s="30" t="s">
        <v>43</v>
      </c>
    </row>
    <row r="704449" spans="1:1" x14ac:dyDescent="0.2">
      <c r="A704449" s="30" t="s">
        <v>44</v>
      </c>
    </row>
    <row r="704450" spans="1:1" x14ac:dyDescent="0.2">
      <c r="A704450" s="30" t="s">
        <v>45</v>
      </c>
    </row>
    <row r="704451" spans="1:1" x14ac:dyDescent="0.2">
      <c r="A704451" s="78" t="s">
        <v>46</v>
      </c>
    </row>
    <row r="704452" spans="1:1" x14ac:dyDescent="0.2">
      <c r="A704452" s="30" t="s">
        <v>47</v>
      </c>
    </row>
    <row r="704453" spans="1:1" x14ac:dyDescent="0.2">
      <c r="A704453" s="30" t="s">
        <v>48</v>
      </c>
    </row>
    <row r="704454" spans="1:1" x14ac:dyDescent="0.2">
      <c r="A704454" s="30" t="s">
        <v>49</v>
      </c>
    </row>
    <row r="704455" spans="1:1" x14ac:dyDescent="0.2">
      <c r="A704455" s="78" t="s">
        <v>50</v>
      </c>
    </row>
    <row r="704456" spans="1:1" x14ac:dyDescent="0.2">
      <c r="A704456" s="30" t="s">
        <v>51</v>
      </c>
    </row>
    <row r="704457" spans="1:1" x14ac:dyDescent="0.2">
      <c r="A704457" s="30" t="s">
        <v>52</v>
      </c>
    </row>
    <row r="704458" spans="1:1" x14ac:dyDescent="0.2">
      <c r="A704458" s="30" t="s">
        <v>53</v>
      </c>
    </row>
    <row r="704459" spans="1:1" x14ac:dyDescent="0.2">
      <c r="A704459" s="30" t="s">
        <v>54</v>
      </c>
    </row>
    <row r="704460" spans="1:1" x14ac:dyDescent="0.2">
      <c r="A704460" s="30" t="s">
        <v>55</v>
      </c>
    </row>
    <row r="704461" spans="1:1" x14ac:dyDescent="0.2">
      <c r="A704461" s="30" t="s">
        <v>56</v>
      </c>
    </row>
    <row r="704462" spans="1:1" x14ac:dyDescent="0.2">
      <c r="A704462" s="78" t="s">
        <v>57</v>
      </c>
    </row>
    <row r="704463" spans="1:1" x14ac:dyDescent="0.2">
      <c r="A704463" s="30" t="s">
        <v>58</v>
      </c>
    </row>
    <row r="704464" spans="1:1" x14ac:dyDescent="0.2">
      <c r="A704464" s="61" t="s">
        <v>59</v>
      </c>
    </row>
    <row r="704465" spans="1:1" x14ac:dyDescent="0.2">
      <c r="A704465" s="30" t="s">
        <v>60</v>
      </c>
    </row>
    <row r="704466" spans="1:1" x14ac:dyDescent="0.2">
      <c r="A704466" s="30" t="s">
        <v>61</v>
      </c>
    </row>
    <row r="704467" spans="1:1" x14ac:dyDescent="0.2">
      <c r="A704467" s="30" t="s">
        <v>62</v>
      </c>
    </row>
    <row r="704468" spans="1:1" x14ac:dyDescent="0.2">
      <c r="A704468" s="63" t="s">
        <v>63</v>
      </c>
    </row>
    <row r="704469" spans="1:1" x14ac:dyDescent="0.2">
      <c r="A704469" s="63" t="s">
        <v>64</v>
      </c>
    </row>
    <row r="704470" spans="1:1" x14ac:dyDescent="0.2">
      <c r="A704470" s="63" t="s">
        <v>65</v>
      </c>
    </row>
    <row r="704471" spans="1:1" x14ac:dyDescent="0.2">
      <c r="A704471" s="63" t="s">
        <v>66</v>
      </c>
    </row>
    <row r="704472" spans="1:1" x14ac:dyDescent="0.2">
      <c r="A704472" s="64" t="s">
        <v>442</v>
      </c>
    </row>
    <row r="704473" spans="1:1" x14ac:dyDescent="0.2">
      <c r="A704473" s="64" t="s">
        <v>443</v>
      </c>
    </row>
    <row r="704474" spans="1:1" x14ac:dyDescent="0.2">
      <c r="A704474" s="64" t="s">
        <v>445</v>
      </c>
    </row>
    <row r="704475" spans="1:1" x14ac:dyDescent="0.2">
      <c r="A704475" s="78" t="s">
        <v>444</v>
      </c>
    </row>
    <row r="704476" spans="1:1" x14ac:dyDescent="0.2">
      <c r="A704476" s="63" t="s">
        <v>69</v>
      </c>
    </row>
    <row r="704477" spans="1:1" x14ac:dyDescent="0.2">
      <c r="A704477" s="63" t="s">
        <v>29</v>
      </c>
    </row>
    <row r="704478" spans="1:1" x14ac:dyDescent="0.2">
      <c r="A704478" s="63" t="s">
        <v>30</v>
      </c>
    </row>
    <row r="704479" spans="1:1" x14ac:dyDescent="0.2">
      <c r="A704479" s="63" t="s">
        <v>70</v>
      </c>
    </row>
    <row r="704480" spans="1:1" x14ac:dyDescent="0.2">
      <c r="A704480" s="63" t="s">
        <v>71</v>
      </c>
    </row>
    <row r="704481" spans="1:1" x14ac:dyDescent="0.2">
      <c r="A704481" s="63" t="s">
        <v>72</v>
      </c>
    </row>
    <row r="704482" spans="1:1" x14ac:dyDescent="0.2">
      <c r="A704482" s="63" t="s">
        <v>73</v>
      </c>
    </row>
    <row r="704483" spans="1:1" x14ac:dyDescent="0.2">
      <c r="A704483" s="64" t="s">
        <v>74</v>
      </c>
    </row>
    <row r="704484" spans="1:1" x14ac:dyDescent="0.2">
      <c r="A704484" s="30" t="s">
        <v>75</v>
      </c>
    </row>
    <row r="704485" spans="1:1" x14ac:dyDescent="0.2">
      <c r="A704485" s="30" t="s">
        <v>76</v>
      </c>
    </row>
    <row r="704486" spans="1:1" x14ac:dyDescent="0.2">
      <c r="A704486" s="30" t="s">
        <v>77</v>
      </c>
    </row>
    <row r="704487" spans="1:1" x14ac:dyDescent="0.2">
      <c r="A704487" s="30" t="s">
        <v>71</v>
      </c>
    </row>
    <row r="704488" spans="1:1" x14ac:dyDescent="0.2">
      <c r="A704488" s="30" t="s">
        <v>72</v>
      </c>
    </row>
    <row r="704489" spans="1:1" x14ac:dyDescent="0.2">
      <c r="A704489" s="30" t="s">
        <v>29</v>
      </c>
    </row>
    <row r="704490" spans="1:1" x14ac:dyDescent="0.2">
      <c r="A704490" s="30" t="s">
        <v>30</v>
      </c>
    </row>
    <row r="704491" spans="1:1" x14ac:dyDescent="0.2">
      <c r="A704491" s="30" t="s">
        <v>78</v>
      </c>
    </row>
    <row r="704492" spans="1:1" x14ac:dyDescent="0.2">
      <c r="A704492" s="30" t="s">
        <v>79</v>
      </c>
    </row>
    <row r="704493" spans="1:1" x14ac:dyDescent="0.2">
      <c r="A704493" s="78" t="s">
        <v>80</v>
      </c>
    </row>
    <row r="704494" spans="1:1" x14ac:dyDescent="0.2">
      <c r="A704494" s="30" t="s">
        <v>81</v>
      </c>
    </row>
    <row r="704495" spans="1:1" x14ac:dyDescent="0.2">
      <c r="A704495" s="30" t="s">
        <v>82</v>
      </c>
    </row>
    <row r="704496" spans="1:1" x14ac:dyDescent="0.2">
      <c r="A704496" s="78" t="s">
        <v>441</v>
      </c>
    </row>
    <row r="704497" spans="1:1" x14ac:dyDescent="0.2">
      <c r="A704497" s="30" t="s">
        <v>83</v>
      </c>
    </row>
    <row r="704498" spans="1:1" x14ac:dyDescent="0.2">
      <c r="A704498" s="30" t="s">
        <v>84</v>
      </c>
    </row>
    <row r="704499" spans="1:1" x14ac:dyDescent="0.2">
      <c r="A704499" s="30" t="s">
        <v>85</v>
      </c>
    </row>
    <row r="704500" spans="1:1" x14ac:dyDescent="0.2">
      <c r="A704500" s="30" t="s">
        <v>86</v>
      </c>
    </row>
    <row r="704501" spans="1:1" x14ac:dyDescent="0.2">
      <c r="A704501" s="78" t="s">
        <v>87</v>
      </c>
    </row>
    <row r="704502" spans="1:1" x14ac:dyDescent="0.2">
      <c r="A704502" s="30" t="s">
        <v>88</v>
      </c>
    </row>
    <row r="704503" spans="1:1" x14ac:dyDescent="0.2">
      <c r="A704503" s="30" t="s">
        <v>89</v>
      </c>
    </row>
    <row r="704504" spans="1:1" x14ac:dyDescent="0.2">
      <c r="A704504" s="43" t="s">
        <v>90</v>
      </c>
    </row>
    <row r="704505" spans="1:1" x14ac:dyDescent="0.2">
      <c r="A704505" s="30" t="s">
        <v>91</v>
      </c>
    </row>
    <row r="704506" spans="1:1" x14ac:dyDescent="0.2">
      <c r="A704506" s="30" t="s">
        <v>92</v>
      </c>
    </row>
    <row r="704507" spans="1:1" x14ac:dyDescent="0.2">
      <c r="A704507" s="30" t="s">
        <v>93</v>
      </c>
    </row>
    <row r="704508" spans="1:1" x14ac:dyDescent="0.2">
      <c r="A704508" s="30" t="s">
        <v>94</v>
      </c>
    </row>
    <row r="704509" spans="1:1" x14ac:dyDescent="0.2">
      <c r="A704509" s="59" t="s">
        <v>95</v>
      </c>
    </row>
    <row r="704510" spans="1:1" x14ac:dyDescent="0.2">
      <c r="A704510" s="59" t="s">
        <v>96</v>
      </c>
    </row>
    <row r="704511" spans="1:1" x14ac:dyDescent="0.2">
      <c r="A704511" s="59" t="s">
        <v>97</v>
      </c>
    </row>
    <row r="704512" spans="1:1" x14ac:dyDescent="0.2">
      <c r="A704512" s="59" t="s">
        <v>98</v>
      </c>
    </row>
    <row r="704513" spans="1:1" x14ac:dyDescent="0.2">
      <c r="A704513" s="59" t="s">
        <v>99</v>
      </c>
    </row>
    <row r="704514" spans="1:1" x14ac:dyDescent="0.2">
      <c r="A704514" s="78" t="s">
        <v>446</v>
      </c>
    </row>
    <row r="704515" spans="1:1" x14ac:dyDescent="0.2">
      <c r="A704515" s="59" t="s">
        <v>100</v>
      </c>
    </row>
    <row r="704516" spans="1:1" x14ac:dyDescent="0.2">
      <c r="A704516" s="59" t="s">
        <v>101</v>
      </c>
    </row>
    <row r="704517" spans="1:1" x14ac:dyDescent="0.2">
      <c r="A704517" s="59" t="s">
        <v>102</v>
      </c>
    </row>
    <row r="704518" spans="1:1" x14ac:dyDescent="0.2">
      <c r="A704518" s="59" t="s">
        <v>30</v>
      </c>
    </row>
    <row r="704519" spans="1:1" x14ac:dyDescent="0.2">
      <c r="A704519" s="59" t="s">
        <v>103</v>
      </c>
    </row>
    <row r="704520" spans="1:1" x14ac:dyDescent="0.2">
      <c r="A704520" s="59" t="s">
        <v>31</v>
      </c>
    </row>
    <row r="704521" spans="1:1" x14ac:dyDescent="0.2">
      <c r="A704521" s="59" t="s">
        <v>70</v>
      </c>
    </row>
    <row r="704522" spans="1:1" x14ac:dyDescent="0.2">
      <c r="A704522" s="59" t="s">
        <v>104</v>
      </c>
    </row>
    <row r="704523" spans="1:1" x14ac:dyDescent="0.2">
      <c r="A704523" s="59" t="s">
        <v>439</v>
      </c>
    </row>
    <row r="704524" spans="1:1" x14ac:dyDescent="0.2">
      <c r="A704524" s="30" t="s">
        <v>105</v>
      </c>
    </row>
    <row r="704525" spans="1:1" x14ac:dyDescent="0.2">
      <c r="A704525" s="30" t="s">
        <v>106</v>
      </c>
    </row>
    <row r="704526" spans="1:1" x14ac:dyDescent="0.2">
      <c r="A704526" s="30" t="s">
        <v>384</v>
      </c>
    </row>
    <row r="720808" spans="1:1" x14ac:dyDescent="0.2">
      <c r="A720808" s="30" t="s">
        <v>314</v>
      </c>
    </row>
    <row r="720809" spans="1:1" x14ac:dyDescent="0.2">
      <c r="A720809" s="30" t="s">
        <v>206</v>
      </c>
    </row>
    <row r="720810" spans="1:1" x14ac:dyDescent="0.2">
      <c r="A720810" s="44" t="s">
        <v>440</v>
      </c>
    </row>
    <row r="720811" spans="1:1" x14ac:dyDescent="0.2">
      <c r="A720811" s="62" t="s">
        <v>23</v>
      </c>
    </row>
    <row r="720812" spans="1:1" x14ac:dyDescent="0.2">
      <c r="A720812" s="30" t="s">
        <v>24</v>
      </c>
    </row>
    <row r="720813" spans="1:1" x14ac:dyDescent="0.2">
      <c r="A720813" s="30" t="s">
        <v>25</v>
      </c>
    </row>
    <row r="720814" spans="1:1" x14ac:dyDescent="0.2">
      <c r="A720814" s="30" t="s">
        <v>26</v>
      </c>
    </row>
    <row r="720815" spans="1:1" x14ac:dyDescent="0.2">
      <c r="A720815" s="30" t="s">
        <v>27</v>
      </c>
    </row>
    <row r="720816" spans="1:1" x14ac:dyDescent="0.2">
      <c r="A720816" s="78" t="s">
        <v>28</v>
      </c>
    </row>
    <row r="720817" spans="1:1" x14ac:dyDescent="0.2">
      <c r="A720817" s="30" t="s">
        <v>29</v>
      </c>
    </row>
    <row r="720818" spans="1:1" x14ac:dyDescent="0.2">
      <c r="A720818" s="30" t="s">
        <v>30</v>
      </c>
    </row>
    <row r="720819" spans="1:1" x14ac:dyDescent="0.2">
      <c r="A720819" s="30" t="s">
        <v>31</v>
      </c>
    </row>
    <row r="720820" spans="1:1" x14ac:dyDescent="0.2">
      <c r="A720820" s="30" t="s">
        <v>32</v>
      </c>
    </row>
    <row r="720821" spans="1:1" x14ac:dyDescent="0.2">
      <c r="A720821" s="30" t="s">
        <v>33</v>
      </c>
    </row>
    <row r="720822" spans="1:1" x14ac:dyDescent="0.2">
      <c r="A720822" s="30" t="s">
        <v>34</v>
      </c>
    </row>
    <row r="720823" spans="1:1" x14ac:dyDescent="0.2">
      <c r="A720823" s="30" t="s">
        <v>35</v>
      </c>
    </row>
    <row r="720824" spans="1:1" x14ac:dyDescent="0.2">
      <c r="A720824" s="30" t="s">
        <v>36</v>
      </c>
    </row>
    <row r="720825" spans="1:1" x14ac:dyDescent="0.2">
      <c r="A720825" s="30" t="s">
        <v>37</v>
      </c>
    </row>
    <row r="720826" spans="1:1" x14ac:dyDescent="0.2">
      <c r="A720826" s="30" t="s">
        <v>33</v>
      </c>
    </row>
    <row r="720827" spans="1:1" x14ac:dyDescent="0.2">
      <c r="A720827" s="30" t="s">
        <v>38</v>
      </c>
    </row>
    <row r="720828" spans="1:1" x14ac:dyDescent="0.2">
      <c r="A720828" s="78" t="s">
        <v>39</v>
      </c>
    </row>
    <row r="720829" spans="1:1" x14ac:dyDescent="0.2">
      <c r="A720829" s="30" t="s">
        <v>40</v>
      </c>
    </row>
    <row r="720830" spans="1:1" x14ac:dyDescent="0.2">
      <c r="A720830" s="30" t="s">
        <v>41</v>
      </c>
    </row>
    <row r="720831" spans="1:1" x14ac:dyDescent="0.2">
      <c r="A720831" s="30" t="s">
        <v>42</v>
      </c>
    </row>
    <row r="720832" spans="1:1" x14ac:dyDescent="0.2">
      <c r="A720832" s="30" t="s">
        <v>43</v>
      </c>
    </row>
    <row r="720833" spans="1:1" x14ac:dyDescent="0.2">
      <c r="A720833" s="30" t="s">
        <v>44</v>
      </c>
    </row>
    <row r="720834" spans="1:1" x14ac:dyDescent="0.2">
      <c r="A720834" s="30" t="s">
        <v>45</v>
      </c>
    </row>
    <row r="720835" spans="1:1" x14ac:dyDescent="0.2">
      <c r="A720835" s="78" t="s">
        <v>46</v>
      </c>
    </row>
    <row r="720836" spans="1:1" x14ac:dyDescent="0.2">
      <c r="A720836" s="30" t="s">
        <v>47</v>
      </c>
    </row>
    <row r="720837" spans="1:1" x14ac:dyDescent="0.2">
      <c r="A720837" s="30" t="s">
        <v>48</v>
      </c>
    </row>
    <row r="720838" spans="1:1" x14ac:dyDescent="0.2">
      <c r="A720838" s="30" t="s">
        <v>49</v>
      </c>
    </row>
    <row r="720839" spans="1:1" x14ac:dyDescent="0.2">
      <c r="A720839" s="78" t="s">
        <v>50</v>
      </c>
    </row>
    <row r="720840" spans="1:1" x14ac:dyDescent="0.2">
      <c r="A720840" s="30" t="s">
        <v>51</v>
      </c>
    </row>
    <row r="720841" spans="1:1" x14ac:dyDescent="0.2">
      <c r="A720841" s="30" t="s">
        <v>52</v>
      </c>
    </row>
    <row r="720842" spans="1:1" x14ac:dyDescent="0.2">
      <c r="A720842" s="30" t="s">
        <v>53</v>
      </c>
    </row>
    <row r="720843" spans="1:1" x14ac:dyDescent="0.2">
      <c r="A720843" s="30" t="s">
        <v>54</v>
      </c>
    </row>
    <row r="720844" spans="1:1" x14ac:dyDescent="0.2">
      <c r="A720844" s="30" t="s">
        <v>55</v>
      </c>
    </row>
    <row r="720845" spans="1:1" x14ac:dyDescent="0.2">
      <c r="A720845" s="30" t="s">
        <v>56</v>
      </c>
    </row>
    <row r="720846" spans="1:1" x14ac:dyDescent="0.2">
      <c r="A720846" s="78" t="s">
        <v>57</v>
      </c>
    </row>
    <row r="720847" spans="1:1" x14ac:dyDescent="0.2">
      <c r="A720847" s="30" t="s">
        <v>58</v>
      </c>
    </row>
    <row r="720848" spans="1:1" x14ac:dyDescent="0.2">
      <c r="A720848" s="61" t="s">
        <v>59</v>
      </c>
    </row>
    <row r="720849" spans="1:1" x14ac:dyDescent="0.2">
      <c r="A720849" s="30" t="s">
        <v>60</v>
      </c>
    </row>
    <row r="720850" spans="1:1" x14ac:dyDescent="0.2">
      <c r="A720850" s="30" t="s">
        <v>61</v>
      </c>
    </row>
    <row r="720851" spans="1:1" x14ac:dyDescent="0.2">
      <c r="A720851" s="30" t="s">
        <v>62</v>
      </c>
    </row>
    <row r="720852" spans="1:1" x14ac:dyDescent="0.2">
      <c r="A720852" s="63" t="s">
        <v>63</v>
      </c>
    </row>
    <row r="720853" spans="1:1" x14ac:dyDescent="0.2">
      <c r="A720853" s="63" t="s">
        <v>64</v>
      </c>
    </row>
    <row r="720854" spans="1:1" x14ac:dyDescent="0.2">
      <c r="A720854" s="63" t="s">
        <v>65</v>
      </c>
    </row>
    <row r="720855" spans="1:1" x14ac:dyDescent="0.2">
      <c r="A720855" s="63" t="s">
        <v>66</v>
      </c>
    </row>
    <row r="720856" spans="1:1" x14ac:dyDescent="0.2">
      <c r="A720856" s="64" t="s">
        <v>442</v>
      </c>
    </row>
    <row r="720857" spans="1:1" x14ac:dyDescent="0.2">
      <c r="A720857" s="64" t="s">
        <v>443</v>
      </c>
    </row>
    <row r="720858" spans="1:1" x14ac:dyDescent="0.2">
      <c r="A720858" s="64" t="s">
        <v>445</v>
      </c>
    </row>
    <row r="720859" spans="1:1" x14ac:dyDescent="0.2">
      <c r="A720859" s="78" t="s">
        <v>444</v>
      </c>
    </row>
    <row r="720860" spans="1:1" x14ac:dyDescent="0.2">
      <c r="A720860" s="63" t="s">
        <v>69</v>
      </c>
    </row>
    <row r="720861" spans="1:1" x14ac:dyDescent="0.2">
      <c r="A720861" s="63" t="s">
        <v>29</v>
      </c>
    </row>
    <row r="720862" spans="1:1" x14ac:dyDescent="0.2">
      <c r="A720862" s="63" t="s">
        <v>30</v>
      </c>
    </row>
    <row r="720863" spans="1:1" x14ac:dyDescent="0.2">
      <c r="A720863" s="63" t="s">
        <v>70</v>
      </c>
    </row>
    <row r="720864" spans="1:1" x14ac:dyDescent="0.2">
      <c r="A720864" s="63" t="s">
        <v>71</v>
      </c>
    </row>
    <row r="720865" spans="1:1" x14ac:dyDescent="0.2">
      <c r="A720865" s="63" t="s">
        <v>72</v>
      </c>
    </row>
    <row r="720866" spans="1:1" x14ac:dyDescent="0.2">
      <c r="A720866" s="63" t="s">
        <v>73</v>
      </c>
    </row>
    <row r="720867" spans="1:1" x14ac:dyDescent="0.2">
      <c r="A720867" s="64" t="s">
        <v>74</v>
      </c>
    </row>
    <row r="720868" spans="1:1" x14ac:dyDescent="0.2">
      <c r="A720868" s="30" t="s">
        <v>75</v>
      </c>
    </row>
    <row r="720869" spans="1:1" x14ac:dyDescent="0.2">
      <c r="A720869" s="30" t="s">
        <v>76</v>
      </c>
    </row>
    <row r="720870" spans="1:1" x14ac:dyDescent="0.2">
      <c r="A720870" s="30" t="s">
        <v>77</v>
      </c>
    </row>
    <row r="720871" spans="1:1" x14ac:dyDescent="0.2">
      <c r="A720871" s="30" t="s">
        <v>71</v>
      </c>
    </row>
    <row r="720872" spans="1:1" x14ac:dyDescent="0.2">
      <c r="A720872" s="30" t="s">
        <v>72</v>
      </c>
    </row>
    <row r="720873" spans="1:1" x14ac:dyDescent="0.2">
      <c r="A720873" s="30" t="s">
        <v>29</v>
      </c>
    </row>
    <row r="720874" spans="1:1" x14ac:dyDescent="0.2">
      <c r="A720874" s="30" t="s">
        <v>30</v>
      </c>
    </row>
    <row r="720875" spans="1:1" x14ac:dyDescent="0.2">
      <c r="A720875" s="30" t="s">
        <v>78</v>
      </c>
    </row>
    <row r="720876" spans="1:1" x14ac:dyDescent="0.2">
      <c r="A720876" s="30" t="s">
        <v>79</v>
      </c>
    </row>
    <row r="720877" spans="1:1" x14ac:dyDescent="0.2">
      <c r="A720877" s="78" t="s">
        <v>80</v>
      </c>
    </row>
    <row r="720878" spans="1:1" x14ac:dyDescent="0.2">
      <c r="A720878" s="30" t="s">
        <v>81</v>
      </c>
    </row>
    <row r="720879" spans="1:1" x14ac:dyDescent="0.2">
      <c r="A720879" s="30" t="s">
        <v>82</v>
      </c>
    </row>
    <row r="720880" spans="1:1" x14ac:dyDescent="0.2">
      <c r="A720880" s="78" t="s">
        <v>441</v>
      </c>
    </row>
    <row r="720881" spans="1:1" x14ac:dyDescent="0.2">
      <c r="A720881" s="30" t="s">
        <v>83</v>
      </c>
    </row>
    <row r="720882" spans="1:1" x14ac:dyDescent="0.2">
      <c r="A720882" s="30" t="s">
        <v>84</v>
      </c>
    </row>
    <row r="720883" spans="1:1" x14ac:dyDescent="0.2">
      <c r="A720883" s="30" t="s">
        <v>85</v>
      </c>
    </row>
    <row r="720884" spans="1:1" x14ac:dyDescent="0.2">
      <c r="A720884" s="30" t="s">
        <v>86</v>
      </c>
    </row>
    <row r="720885" spans="1:1" x14ac:dyDescent="0.2">
      <c r="A720885" s="78" t="s">
        <v>87</v>
      </c>
    </row>
    <row r="720886" spans="1:1" x14ac:dyDescent="0.2">
      <c r="A720886" s="30" t="s">
        <v>88</v>
      </c>
    </row>
    <row r="720887" spans="1:1" x14ac:dyDescent="0.2">
      <c r="A720887" s="30" t="s">
        <v>89</v>
      </c>
    </row>
    <row r="720888" spans="1:1" x14ac:dyDescent="0.2">
      <c r="A720888" s="43" t="s">
        <v>90</v>
      </c>
    </row>
    <row r="720889" spans="1:1" x14ac:dyDescent="0.2">
      <c r="A720889" s="30" t="s">
        <v>91</v>
      </c>
    </row>
    <row r="720890" spans="1:1" x14ac:dyDescent="0.2">
      <c r="A720890" s="30" t="s">
        <v>92</v>
      </c>
    </row>
    <row r="720891" spans="1:1" x14ac:dyDescent="0.2">
      <c r="A720891" s="30" t="s">
        <v>93</v>
      </c>
    </row>
    <row r="720892" spans="1:1" x14ac:dyDescent="0.2">
      <c r="A720892" s="30" t="s">
        <v>94</v>
      </c>
    </row>
    <row r="720893" spans="1:1" x14ac:dyDescent="0.2">
      <c r="A720893" s="59" t="s">
        <v>95</v>
      </c>
    </row>
    <row r="720894" spans="1:1" x14ac:dyDescent="0.2">
      <c r="A720894" s="59" t="s">
        <v>96</v>
      </c>
    </row>
    <row r="720895" spans="1:1" x14ac:dyDescent="0.2">
      <c r="A720895" s="59" t="s">
        <v>97</v>
      </c>
    </row>
    <row r="720896" spans="1:1" x14ac:dyDescent="0.2">
      <c r="A720896" s="59" t="s">
        <v>98</v>
      </c>
    </row>
    <row r="720897" spans="1:1" x14ac:dyDescent="0.2">
      <c r="A720897" s="59" t="s">
        <v>99</v>
      </c>
    </row>
    <row r="720898" spans="1:1" x14ac:dyDescent="0.2">
      <c r="A720898" s="78" t="s">
        <v>446</v>
      </c>
    </row>
    <row r="720899" spans="1:1" x14ac:dyDescent="0.2">
      <c r="A720899" s="59" t="s">
        <v>100</v>
      </c>
    </row>
    <row r="720900" spans="1:1" x14ac:dyDescent="0.2">
      <c r="A720900" s="59" t="s">
        <v>101</v>
      </c>
    </row>
    <row r="720901" spans="1:1" x14ac:dyDescent="0.2">
      <c r="A720901" s="59" t="s">
        <v>102</v>
      </c>
    </row>
    <row r="720902" spans="1:1" x14ac:dyDescent="0.2">
      <c r="A720902" s="59" t="s">
        <v>30</v>
      </c>
    </row>
    <row r="720903" spans="1:1" x14ac:dyDescent="0.2">
      <c r="A720903" s="59" t="s">
        <v>103</v>
      </c>
    </row>
    <row r="720904" spans="1:1" x14ac:dyDescent="0.2">
      <c r="A720904" s="59" t="s">
        <v>31</v>
      </c>
    </row>
    <row r="720905" spans="1:1" x14ac:dyDescent="0.2">
      <c r="A720905" s="59" t="s">
        <v>70</v>
      </c>
    </row>
    <row r="720906" spans="1:1" x14ac:dyDescent="0.2">
      <c r="A720906" s="59" t="s">
        <v>104</v>
      </c>
    </row>
    <row r="720907" spans="1:1" x14ac:dyDescent="0.2">
      <c r="A720907" s="59" t="s">
        <v>439</v>
      </c>
    </row>
    <row r="720908" spans="1:1" x14ac:dyDescent="0.2">
      <c r="A720908" s="30" t="s">
        <v>105</v>
      </c>
    </row>
    <row r="720909" spans="1:1" x14ac:dyDescent="0.2">
      <c r="A720909" s="30" t="s">
        <v>106</v>
      </c>
    </row>
    <row r="720910" spans="1:1" x14ac:dyDescent="0.2">
      <c r="A720910" s="30" t="s">
        <v>384</v>
      </c>
    </row>
    <row r="737192" spans="1:1" x14ac:dyDescent="0.2">
      <c r="A737192" s="30" t="s">
        <v>314</v>
      </c>
    </row>
    <row r="737193" spans="1:1" x14ac:dyDescent="0.2">
      <c r="A737193" s="30" t="s">
        <v>206</v>
      </c>
    </row>
    <row r="737194" spans="1:1" x14ac:dyDescent="0.2">
      <c r="A737194" s="44" t="s">
        <v>440</v>
      </c>
    </row>
    <row r="737195" spans="1:1" x14ac:dyDescent="0.2">
      <c r="A737195" s="62" t="s">
        <v>23</v>
      </c>
    </row>
    <row r="737196" spans="1:1" x14ac:dyDescent="0.2">
      <c r="A737196" s="30" t="s">
        <v>24</v>
      </c>
    </row>
    <row r="737197" spans="1:1" x14ac:dyDescent="0.2">
      <c r="A737197" s="30" t="s">
        <v>25</v>
      </c>
    </row>
    <row r="737198" spans="1:1" x14ac:dyDescent="0.2">
      <c r="A737198" s="30" t="s">
        <v>26</v>
      </c>
    </row>
    <row r="737199" spans="1:1" x14ac:dyDescent="0.2">
      <c r="A737199" s="30" t="s">
        <v>27</v>
      </c>
    </row>
    <row r="737200" spans="1:1" x14ac:dyDescent="0.2">
      <c r="A737200" s="78" t="s">
        <v>28</v>
      </c>
    </row>
    <row r="737201" spans="1:1" x14ac:dyDescent="0.2">
      <c r="A737201" s="30" t="s">
        <v>29</v>
      </c>
    </row>
    <row r="737202" spans="1:1" x14ac:dyDescent="0.2">
      <c r="A737202" s="30" t="s">
        <v>30</v>
      </c>
    </row>
    <row r="737203" spans="1:1" x14ac:dyDescent="0.2">
      <c r="A737203" s="30" t="s">
        <v>31</v>
      </c>
    </row>
    <row r="737204" spans="1:1" x14ac:dyDescent="0.2">
      <c r="A737204" s="30" t="s">
        <v>32</v>
      </c>
    </row>
    <row r="737205" spans="1:1" x14ac:dyDescent="0.2">
      <c r="A737205" s="30" t="s">
        <v>33</v>
      </c>
    </row>
    <row r="737206" spans="1:1" x14ac:dyDescent="0.2">
      <c r="A737206" s="30" t="s">
        <v>34</v>
      </c>
    </row>
    <row r="737207" spans="1:1" x14ac:dyDescent="0.2">
      <c r="A737207" s="30" t="s">
        <v>35</v>
      </c>
    </row>
    <row r="737208" spans="1:1" x14ac:dyDescent="0.2">
      <c r="A737208" s="30" t="s">
        <v>36</v>
      </c>
    </row>
    <row r="737209" spans="1:1" x14ac:dyDescent="0.2">
      <c r="A737209" s="30" t="s">
        <v>37</v>
      </c>
    </row>
    <row r="737210" spans="1:1" x14ac:dyDescent="0.2">
      <c r="A737210" s="30" t="s">
        <v>33</v>
      </c>
    </row>
    <row r="737211" spans="1:1" x14ac:dyDescent="0.2">
      <c r="A737211" s="30" t="s">
        <v>38</v>
      </c>
    </row>
    <row r="737212" spans="1:1" x14ac:dyDescent="0.2">
      <c r="A737212" s="78" t="s">
        <v>39</v>
      </c>
    </row>
    <row r="737213" spans="1:1" x14ac:dyDescent="0.2">
      <c r="A737213" s="30" t="s">
        <v>40</v>
      </c>
    </row>
    <row r="737214" spans="1:1" x14ac:dyDescent="0.2">
      <c r="A737214" s="30" t="s">
        <v>41</v>
      </c>
    </row>
    <row r="737215" spans="1:1" x14ac:dyDescent="0.2">
      <c r="A737215" s="30" t="s">
        <v>42</v>
      </c>
    </row>
    <row r="737216" spans="1:1" x14ac:dyDescent="0.2">
      <c r="A737216" s="30" t="s">
        <v>43</v>
      </c>
    </row>
    <row r="737217" spans="1:1" x14ac:dyDescent="0.2">
      <c r="A737217" s="30" t="s">
        <v>44</v>
      </c>
    </row>
    <row r="737218" spans="1:1" x14ac:dyDescent="0.2">
      <c r="A737218" s="30" t="s">
        <v>45</v>
      </c>
    </row>
    <row r="737219" spans="1:1" x14ac:dyDescent="0.2">
      <c r="A737219" s="78" t="s">
        <v>46</v>
      </c>
    </row>
    <row r="737220" spans="1:1" x14ac:dyDescent="0.2">
      <c r="A737220" s="30" t="s">
        <v>47</v>
      </c>
    </row>
    <row r="737221" spans="1:1" x14ac:dyDescent="0.2">
      <c r="A737221" s="30" t="s">
        <v>48</v>
      </c>
    </row>
    <row r="737222" spans="1:1" x14ac:dyDescent="0.2">
      <c r="A737222" s="30" t="s">
        <v>49</v>
      </c>
    </row>
    <row r="737223" spans="1:1" x14ac:dyDescent="0.2">
      <c r="A737223" s="78" t="s">
        <v>50</v>
      </c>
    </row>
    <row r="737224" spans="1:1" x14ac:dyDescent="0.2">
      <c r="A737224" s="30" t="s">
        <v>51</v>
      </c>
    </row>
    <row r="737225" spans="1:1" x14ac:dyDescent="0.2">
      <c r="A737225" s="30" t="s">
        <v>52</v>
      </c>
    </row>
    <row r="737226" spans="1:1" x14ac:dyDescent="0.2">
      <c r="A737226" s="30" t="s">
        <v>53</v>
      </c>
    </row>
    <row r="737227" spans="1:1" x14ac:dyDescent="0.2">
      <c r="A737227" s="30" t="s">
        <v>54</v>
      </c>
    </row>
    <row r="737228" spans="1:1" x14ac:dyDescent="0.2">
      <c r="A737228" s="30" t="s">
        <v>55</v>
      </c>
    </row>
    <row r="737229" spans="1:1" x14ac:dyDescent="0.2">
      <c r="A737229" s="30" t="s">
        <v>56</v>
      </c>
    </row>
    <row r="737230" spans="1:1" x14ac:dyDescent="0.2">
      <c r="A737230" s="78" t="s">
        <v>57</v>
      </c>
    </row>
    <row r="737231" spans="1:1" x14ac:dyDescent="0.2">
      <c r="A737231" s="30" t="s">
        <v>58</v>
      </c>
    </row>
    <row r="737232" spans="1:1" x14ac:dyDescent="0.2">
      <c r="A737232" s="61" t="s">
        <v>59</v>
      </c>
    </row>
    <row r="737233" spans="1:1" x14ac:dyDescent="0.2">
      <c r="A737233" s="30" t="s">
        <v>60</v>
      </c>
    </row>
    <row r="737234" spans="1:1" x14ac:dyDescent="0.2">
      <c r="A737234" s="30" t="s">
        <v>61</v>
      </c>
    </row>
    <row r="737235" spans="1:1" x14ac:dyDescent="0.2">
      <c r="A737235" s="30" t="s">
        <v>62</v>
      </c>
    </row>
    <row r="737236" spans="1:1" x14ac:dyDescent="0.2">
      <c r="A737236" s="63" t="s">
        <v>63</v>
      </c>
    </row>
    <row r="737237" spans="1:1" x14ac:dyDescent="0.2">
      <c r="A737237" s="63" t="s">
        <v>64</v>
      </c>
    </row>
    <row r="737238" spans="1:1" x14ac:dyDescent="0.2">
      <c r="A737238" s="63" t="s">
        <v>65</v>
      </c>
    </row>
    <row r="737239" spans="1:1" x14ac:dyDescent="0.2">
      <c r="A737239" s="63" t="s">
        <v>66</v>
      </c>
    </row>
    <row r="737240" spans="1:1" x14ac:dyDescent="0.2">
      <c r="A737240" s="64" t="s">
        <v>442</v>
      </c>
    </row>
    <row r="737241" spans="1:1" x14ac:dyDescent="0.2">
      <c r="A737241" s="64" t="s">
        <v>443</v>
      </c>
    </row>
    <row r="737242" spans="1:1" x14ac:dyDescent="0.2">
      <c r="A737242" s="64" t="s">
        <v>445</v>
      </c>
    </row>
    <row r="737243" spans="1:1" x14ac:dyDescent="0.2">
      <c r="A737243" s="78" t="s">
        <v>444</v>
      </c>
    </row>
    <row r="737244" spans="1:1" x14ac:dyDescent="0.2">
      <c r="A737244" s="63" t="s">
        <v>69</v>
      </c>
    </row>
    <row r="737245" spans="1:1" x14ac:dyDescent="0.2">
      <c r="A737245" s="63" t="s">
        <v>29</v>
      </c>
    </row>
    <row r="737246" spans="1:1" x14ac:dyDescent="0.2">
      <c r="A737246" s="63" t="s">
        <v>30</v>
      </c>
    </row>
    <row r="737247" spans="1:1" x14ac:dyDescent="0.2">
      <c r="A737247" s="63" t="s">
        <v>70</v>
      </c>
    </row>
    <row r="737248" spans="1:1" x14ac:dyDescent="0.2">
      <c r="A737248" s="63" t="s">
        <v>71</v>
      </c>
    </row>
    <row r="737249" spans="1:1" x14ac:dyDescent="0.2">
      <c r="A737249" s="63" t="s">
        <v>72</v>
      </c>
    </row>
    <row r="737250" spans="1:1" x14ac:dyDescent="0.2">
      <c r="A737250" s="63" t="s">
        <v>73</v>
      </c>
    </row>
    <row r="737251" spans="1:1" x14ac:dyDescent="0.2">
      <c r="A737251" s="64" t="s">
        <v>74</v>
      </c>
    </row>
    <row r="737252" spans="1:1" x14ac:dyDescent="0.2">
      <c r="A737252" s="30" t="s">
        <v>75</v>
      </c>
    </row>
    <row r="737253" spans="1:1" x14ac:dyDescent="0.2">
      <c r="A737253" s="30" t="s">
        <v>76</v>
      </c>
    </row>
    <row r="737254" spans="1:1" x14ac:dyDescent="0.2">
      <c r="A737254" s="30" t="s">
        <v>77</v>
      </c>
    </row>
    <row r="737255" spans="1:1" x14ac:dyDescent="0.2">
      <c r="A737255" s="30" t="s">
        <v>71</v>
      </c>
    </row>
    <row r="737256" spans="1:1" x14ac:dyDescent="0.2">
      <c r="A737256" s="30" t="s">
        <v>72</v>
      </c>
    </row>
    <row r="737257" spans="1:1" x14ac:dyDescent="0.2">
      <c r="A737257" s="30" t="s">
        <v>29</v>
      </c>
    </row>
    <row r="737258" spans="1:1" x14ac:dyDescent="0.2">
      <c r="A737258" s="30" t="s">
        <v>30</v>
      </c>
    </row>
    <row r="737259" spans="1:1" x14ac:dyDescent="0.2">
      <c r="A737259" s="30" t="s">
        <v>78</v>
      </c>
    </row>
    <row r="737260" spans="1:1" x14ac:dyDescent="0.2">
      <c r="A737260" s="30" t="s">
        <v>79</v>
      </c>
    </row>
    <row r="737261" spans="1:1" x14ac:dyDescent="0.2">
      <c r="A737261" s="78" t="s">
        <v>80</v>
      </c>
    </row>
    <row r="737262" spans="1:1" x14ac:dyDescent="0.2">
      <c r="A737262" s="30" t="s">
        <v>81</v>
      </c>
    </row>
    <row r="737263" spans="1:1" x14ac:dyDescent="0.2">
      <c r="A737263" s="30" t="s">
        <v>82</v>
      </c>
    </row>
    <row r="737264" spans="1:1" x14ac:dyDescent="0.2">
      <c r="A737264" s="78" t="s">
        <v>441</v>
      </c>
    </row>
    <row r="737265" spans="1:1" x14ac:dyDescent="0.2">
      <c r="A737265" s="30" t="s">
        <v>83</v>
      </c>
    </row>
    <row r="737266" spans="1:1" x14ac:dyDescent="0.2">
      <c r="A737266" s="30" t="s">
        <v>84</v>
      </c>
    </row>
    <row r="737267" spans="1:1" x14ac:dyDescent="0.2">
      <c r="A737267" s="30" t="s">
        <v>85</v>
      </c>
    </row>
    <row r="737268" spans="1:1" x14ac:dyDescent="0.2">
      <c r="A737268" s="30" t="s">
        <v>86</v>
      </c>
    </row>
    <row r="737269" spans="1:1" x14ac:dyDescent="0.2">
      <c r="A737269" s="78" t="s">
        <v>87</v>
      </c>
    </row>
    <row r="737270" spans="1:1" x14ac:dyDescent="0.2">
      <c r="A737270" s="30" t="s">
        <v>88</v>
      </c>
    </row>
    <row r="737271" spans="1:1" x14ac:dyDescent="0.2">
      <c r="A737271" s="30" t="s">
        <v>89</v>
      </c>
    </row>
    <row r="737272" spans="1:1" x14ac:dyDescent="0.2">
      <c r="A737272" s="43" t="s">
        <v>90</v>
      </c>
    </row>
    <row r="737273" spans="1:1" x14ac:dyDescent="0.2">
      <c r="A737273" s="30" t="s">
        <v>91</v>
      </c>
    </row>
    <row r="737274" spans="1:1" x14ac:dyDescent="0.2">
      <c r="A737274" s="30" t="s">
        <v>92</v>
      </c>
    </row>
    <row r="737275" spans="1:1" x14ac:dyDescent="0.2">
      <c r="A737275" s="30" t="s">
        <v>93</v>
      </c>
    </row>
    <row r="737276" spans="1:1" x14ac:dyDescent="0.2">
      <c r="A737276" s="30" t="s">
        <v>94</v>
      </c>
    </row>
    <row r="737277" spans="1:1" x14ac:dyDescent="0.2">
      <c r="A737277" s="59" t="s">
        <v>95</v>
      </c>
    </row>
    <row r="737278" spans="1:1" x14ac:dyDescent="0.2">
      <c r="A737278" s="59" t="s">
        <v>96</v>
      </c>
    </row>
    <row r="737279" spans="1:1" x14ac:dyDescent="0.2">
      <c r="A737279" s="59" t="s">
        <v>97</v>
      </c>
    </row>
    <row r="737280" spans="1:1" x14ac:dyDescent="0.2">
      <c r="A737280" s="59" t="s">
        <v>98</v>
      </c>
    </row>
    <row r="737281" spans="1:1" x14ac:dyDescent="0.2">
      <c r="A737281" s="59" t="s">
        <v>99</v>
      </c>
    </row>
    <row r="737282" spans="1:1" x14ac:dyDescent="0.2">
      <c r="A737282" s="78" t="s">
        <v>446</v>
      </c>
    </row>
    <row r="737283" spans="1:1" x14ac:dyDescent="0.2">
      <c r="A737283" s="59" t="s">
        <v>100</v>
      </c>
    </row>
    <row r="737284" spans="1:1" x14ac:dyDescent="0.2">
      <c r="A737284" s="59" t="s">
        <v>101</v>
      </c>
    </row>
    <row r="737285" spans="1:1" x14ac:dyDescent="0.2">
      <c r="A737285" s="59" t="s">
        <v>102</v>
      </c>
    </row>
    <row r="737286" spans="1:1" x14ac:dyDescent="0.2">
      <c r="A737286" s="59" t="s">
        <v>30</v>
      </c>
    </row>
    <row r="737287" spans="1:1" x14ac:dyDescent="0.2">
      <c r="A737287" s="59" t="s">
        <v>103</v>
      </c>
    </row>
    <row r="737288" spans="1:1" x14ac:dyDescent="0.2">
      <c r="A737288" s="59" t="s">
        <v>31</v>
      </c>
    </row>
    <row r="737289" spans="1:1" x14ac:dyDescent="0.2">
      <c r="A737289" s="59" t="s">
        <v>70</v>
      </c>
    </row>
    <row r="737290" spans="1:1" x14ac:dyDescent="0.2">
      <c r="A737290" s="59" t="s">
        <v>104</v>
      </c>
    </row>
    <row r="737291" spans="1:1" x14ac:dyDescent="0.2">
      <c r="A737291" s="59" t="s">
        <v>439</v>
      </c>
    </row>
    <row r="737292" spans="1:1" x14ac:dyDescent="0.2">
      <c r="A737292" s="30" t="s">
        <v>105</v>
      </c>
    </row>
    <row r="737293" spans="1:1" x14ac:dyDescent="0.2">
      <c r="A737293" s="30" t="s">
        <v>106</v>
      </c>
    </row>
    <row r="737294" spans="1:1" x14ac:dyDescent="0.2">
      <c r="A737294" s="30" t="s">
        <v>384</v>
      </c>
    </row>
    <row r="753576" spans="1:1" x14ac:dyDescent="0.2">
      <c r="A753576" s="30" t="s">
        <v>314</v>
      </c>
    </row>
    <row r="753577" spans="1:1" x14ac:dyDescent="0.2">
      <c r="A753577" s="30" t="s">
        <v>206</v>
      </c>
    </row>
    <row r="753578" spans="1:1" x14ac:dyDescent="0.2">
      <c r="A753578" s="44" t="s">
        <v>440</v>
      </c>
    </row>
    <row r="753579" spans="1:1" x14ac:dyDescent="0.2">
      <c r="A753579" s="62" t="s">
        <v>23</v>
      </c>
    </row>
    <row r="753580" spans="1:1" x14ac:dyDescent="0.2">
      <c r="A753580" s="30" t="s">
        <v>24</v>
      </c>
    </row>
    <row r="753581" spans="1:1" x14ac:dyDescent="0.2">
      <c r="A753581" s="30" t="s">
        <v>25</v>
      </c>
    </row>
    <row r="753582" spans="1:1" x14ac:dyDescent="0.2">
      <c r="A753582" s="30" t="s">
        <v>26</v>
      </c>
    </row>
    <row r="753583" spans="1:1" x14ac:dyDescent="0.2">
      <c r="A753583" s="30" t="s">
        <v>27</v>
      </c>
    </row>
    <row r="753584" spans="1:1" x14ac:dyDescent="0.2">
      <c r="A753584" s="78" t="s">
        <v>28</v>
      </c>
    </row>
    <row r="753585" spans="1:1" x14ac:dyDescent="0.2">
      <c r="A753585" s="30" t="s">
        <v>29</v>
      </c>
    </row>
    <row r="753586" spans="1:1" x14ac:dyDescent="0.2">
      <c r="A753586" s="30" t="s">
        <v>30</v>
      </c>
    </row>
    <row r="753587" spans="1:1" x14ac:dyDescent="0.2">
      <c r="A753587" s="30" t="s">
        <v>31</v>
      </c>
    </row>
    <row r="753588" spans="1:1" x14ac:dyDescent="0.2">
      <c r="A753588" s="30" t="s">
        <v>32</v>
      </c>
    </row>
    <row r="753589" spans="1:1" x14ac:dyDescent="0.2">
      <c r="A753589" s="30" t="s">
        <v>33</v>
      </c>
    </row>
    <row r="753590" spans="1:1" x14ac:dyDescent="0.2">
      <c r="A753590" s="30" t="s">
        <v>34</v>
      </c>
    </row>
    <row r="753591" spans="1:1" x14ac:dyDescent="0.2">
      <c r="A753591" s="30" t="s">
        <v>35</v>
      </c>
    </row>
    <row r="753592" spans="1:1" x14ac:dyDescent="0.2">
      <c r="A753592" s="30" t="s">
        <v>36</v>
      </c>
    </row>
    <row r="753593" spans="1:1" x14ac:dyDescent="0.2">
      <c r="A753593" s="30" t="s">
        <v>37</v>
      </c>
    </row>
    <row r="753594" spans="1:1" x14ac:dyDescent="0.2">
      <c r="A753594" s="30" t="s">
        <v>33</v>
      </c>
    </row>
    <row r="753595" spans="1:1" x14ac:dyDescent="0.2">
      <c r="A753595" s="30" t="s">
        <v>38</v>
      </c>
    </row>
    <row r="753596" spans="1:1" x14ac:dyDescent="0.2">
      <c r="A753596" s="78" t="s">
        <v>39</v>
      </c>
    </row>
    <row r="753597" spans="1:1" x14ac:dyDescent="0.2">
      <c r="A753597" s="30" t="s">
        <v>40</v>
      </c>
    </row>
    <row r="753598" spans="1:1" x14ac:dyDescent="0.2">
      <c r="A753598" s="30" t="s">
        <v>41</v>
      </c>
    </row>
    <row r="753599" spans="1:1" x14ac:dyDescent="0.2">
      <c r="A753599" s="30" t="s">
        <v>42</v>
      </c>
    </row>
    <row r="753600" spans="1:1" x14ac:dyDescent="0.2">
      <c r="A753600" s="30" t="s">
        <v>43</v>
      </c>
    </row>
    <row r="753601" spans="1:1" x14ac:dyDescent="0.2">
      <c r="A753601" s="30" t="s">
        <v>44</v>
      </c>
    </row>
    <row r="753602" spans="1:1" x14ac:dyDescent="0.2">
      <c r="A753602" s="30" t="s">
        <v>45</v>
      </c>
    </row>
    <row r="753603" spans="1:1" x14ac:dyDescent="0.2">
      <c r="A753603" s="78" t="s">
        <v>46</v>
      </c>
    </row>
    <row r="753604" spans="1:1" x14ac:dyDescent="0.2">
      <c r="A753604" s="30" t="s">
        <v>47</v>
      </c>
    </row>
    <row r="753605" spans="1:1" x14ac:dyDescent="0.2">
      <c r="A753605" s="30" t="s">
        <v>48</v>
      </c>
    </row>
    <row r="753606" spans="1:1" x14ac:dyDescent="0.2">
      <c r="A753606" s="30" t="s">
        <v>49</v>
      </c>
    </row>
    <row r="753607" spans="1:1" x14ac:dyDescent="0.2">
      <c r="A753607" s="78" t="s">
        <v>50</v>
      </c>
    </row>
    <row r="753608" spans="1:1" x14ac:dyDescent="0.2">
      <c r="A753608" s="30" t="s">
        <v>51</v>
      </c>
    </row>
    <row r="753609" spans="1:1" x14ac:dyDescent="0.2">
      <c r="A753609" s="30" t="s">
        <v>52</v>
      </c>
    </row>
    <row r="753610" spans="1:1" x14ac:dyDescent="0.2">
      <c r="A753610" s="30" t="s">
        <v>53</v>
      </c>
    </row>
    <row r="753611" spans="1:1" x14ac:dyDescent="0.2">
      <c r="A753611" s="30" t="s">
        <v>54</v>
      </c>
    </row>
    <row r="753612" spans="1:1" x14ac:dyDescent="0.2">
      <c r="A753612" s="30" t="s">
        <v>55</v>
      </c>
    </row>
    <row r="753613" spans="1:1" x14ac:dyDescent="0.2">
      <c r="A753613" s="30" t="s">
        <v>56</v>
      </c>
    </row>
    <row r="753614" spans="1:1" x14ac:dyDescent="0.2">
      <c r="A753614" s="78" t="s">
        <v>57</v>
      </c>
    </row>
    <row r="753615" spans="1:1" x14ac:dyDescent="0.2">
      <c r="A753615" s="30" t="s">
        <v>58</v>
      </c>
    </row>
    <row r="753616" spans="1:1" x14ac:dyDescent="0.2">
      <c r="A753616" s="61" t="s">
        <v>59</v>
      </c>
    </row>
    <row r="753617" spans="1:1" x14ac:dyDescent="0.2">
      <c r="A753617" s="30" t="s">
        <v>60</v>
      </c>
    </row>
    <row r="753618" spans="1:1" x14ac:dyDescent="0.2">
      <c r="A753618" s="30" t="s">
        <v>61</v>
      </c>
    </row>
    <row r="753619" spans="1:1" x14ac:dyDescent="0.2">
      <c r="A753619" s="30" t="s">
        <v>62</v>
      </c>
    </row>
    <row r="753620" spans="1:1" x14ac:dyDescent="0.2">
      <c r="A753620" s="63" t="s">
        <v>63</v>
      </c>
    </row>
    <row r="753621" spans="1:1" x14ac:dyDescent="0.2">
      <c r="A753621" s="63" t="s">
        <v>64</v>
      </c>
    </row>
    <row r="753622" spans="1:1" x14ac:dyDescent="0.2">
      <c r="A753622" s="63" t="s">
        <v>65</v>
      </c>
    </row>
    <row r="753623" spans="1:1" x14ac:dyDescent="0.2">
      <c r="A753623" s="63" t="s">
        <v>66</v>
      </c>
    </row>
    <row r="753624" spans="1:1" x14ac:dyDescent="0.2">
      <c r="A753624" s="64" t="s">
        <v>442</v>
      </c>
    </row>
    <row r="753625" spans="1:1" x14ac:dyDescent="0.2">
      <c r="A753625" s="64" t="s">
        <v>443</v>
      </c>
    </row>
    <row r="753626" spans="1:1" x14ac:dyDescent="0.2">
      <c r="A753626" s="64" t="s">
        <v>445</v>
      </c>
    </row>
    <row r="753627" spans="1:1" x14ac:dyDescent="0.2">
      <c r="A753627" s="78" t="s">
        <v>444</v>
      </c>
    </row>
    <row r="753628" spans="1:1" x14ac:dyDescent="0.2">
      <c r="A753628" s="63" t="s">
        <v>69</v>
      </c>
    </row>
    <row r="753629" spans="1:1" x14ac:dyDescent="0.2">
      <c r="A753629" s="63" t="s">
        <v>29</v>
      </c>
    </row>
    <row r="753630" spans="1:1" x14ac:dyDescent="0.2">
      <c r="A753630" s="63" t="s">
        <v>30</v>
      </c>
    </row>
    <row r="753631" spans="1:1" x14ac:dyDescent="0.2">
      <c r="A753631" s="63" t="s">
        <v>70</v>
      </c>
    </row>
    <row r="753632" spans="1:1" x14ac:dyDescent="0.2">
      <c r="A753632" s="63" t="s">
        <v>71</v>
      </c>
    </row>
    <row r="753633" spans="1:1" x14ac:dyDescent="0.2">
      <c r="A753633" s="63" t="s">
        <v>72</v>
      </c>
    </row>
    <row r="753634" spans="1:1" x14ac:dyDescent="0.2">
      <c r="A753634" s="63" t="s">
        <v>73</v>
      </c>
    </row>
    <row r="753635" spans="1:1" x14ac:dyDescent="0.2">
      <c r="A753635" s="64" t="s">
        <v>74</v>
      </c>
    </row>
    <row r="753636" spans="1:1" x14ac:dyDescent="0.2">
      <c r="A753636" s="30" t="s">
        <v>75</v>
      </c>
    </row>
    <row r="753637" spans="1:1" x14ac:dyDescent="0.2">
      <c r="A753637" s="30" t="s">
        <v>76</v>
      </c>
    </row>
    <row r="753638" spans="1:1" x14ac:dyDescent="0.2">
      <c r="A753638" s="30" t="s">
        <v>77</v>
      </c>
    </row>
    <row r="753639" spans="1:1" x14ac:dyDescent="0.2">
      <c r="A753639" s="30" t="s">
        <v>71</v>
      </c>
    </row>
    <row r="753640" spans="1:1" x14ac:dyDescent="0.2">
      <c r="A753640" s="30" t="s">
        <v>72</v>
      </c>
    </row>
    <row r="753641" spans="1:1" x14ac:dyDescent="0.2">
      <c r="A753641" s="30" t="s">
        <v>29</v>
      </c>
    </row>
    <row r="753642" spans="1:1" x14ac:dyDescent="0.2">
      <c r="A753642" s="30" t="s">
        <v>30</v>
      </c>
    </row>
    <row r="753643" spans="1:1" x14ac:dyDescent="0.2">
      <c r="A753643" s="30" t="s">
        <v>78</v>
      </c>
    </row>
    <row r="753644" spans="1:1" x14ac:dyDescent="0.2">
      <c r="A753644" s="30" t="s">
        <v>79</v>
      </c>
    </row>
    <row r="753645" spans="1:1" x14ac:dyDescent="0.2">
      <c r="A753645" s="78" t="s">
        <v>80</v>
      </c>
    </row>
    <row r="753646" spans="1:1" x14ac:dyDescent="0.2">
      <c r="A753646" s="30" t="s">
        <v>81</v>
      </c>
    </row>
    <row r="753647" spans="1:1" x14ac:dyDescent="0.2">
      <c r="A753647" s="30" t="s">
        <v>82</v>
      </c>
    </row>
    <row r="753648" spans="1:1" x14ac:dyDescent="0.2">
      <c r="A753648" s="78" t="s">
        <v>441</v>
      </c>
    </row>
    <row r="753649" spans="1:1" x14ac:dyDescent="0.2">
      <c r="A753649" s="30" t="s">
        <v>83</v>
      </c>
    </row>
    <row r="753650" spans="1:1" x14ac:dyDescent="0.2">
      <c r="A753650" s="30" t="s">
        <v>84</v>
      </c>
    </row>
    <row r="753651" spans="1:1" x14ac:dyDescent="0.2">
      <c r="A753651" s="30" t="s">
        <v>85</v>
      </c>
    </row>
    <row r="753652" spans="1:1" x14ac:dyDescent="0.2">
      <c r="A753652" s="30" t="s">
        <v>86</v>
      </c>
    </row>
    <row r="753653" spans="1:1" x14ac:dyDescent="0.2">
      <c r="A753653" s="78" t="s">
        <v>87</v>
      </c>
    </row>
    <row r="753654" spans="1:1" x14ac:dyDescent="0.2">
      <c r="A753654" s="30" t="s">
        <v>88</v>
      </c>
    </row>
    <row r="753655" spans="1:1" x14ac:dyDescent="0.2">
      <c r="A753655" s="30" t="s">
        <v>89</v>
      </c>
    </row>
    <row r="753656" spans="1:1" x14ac:dyDescent="0.2">
      <c r="A753656" s="43" t="s">
        <v>90</v>
      </c>
    </row>
    <row r="753657" spans="1:1" x14ac:dyDescent="0.2">
      <c r="A753657" s="30" t="s">
        <v>91</v>
      </c>
    </row>
    <row r="753658" spans="1:1" x14ac:dyDescent="0.2">
      <c r="A753658" s="30" t="s">
        <v>92</v>
      </c>
    </row>
    <row r="753659" spans="1:1" x14ac:dyDescent="0.2">
      <c r="A753659" s="30" t="s">
        <v>93</v>
      </c>
    </row>
    <row r="753660" spans="1:1" x14ac:dyDescent="0.2">
      <c r="A753660" s="30" t="s">
        <v>94</v>
      </c>
    </row>
    <row r="753661" spans="1:1" x14ac:dyDescent="0.2">
      <c r="A753661" s="59" t="s">
        <v>95</v>
      </c>
    </row>
    <row r="753662" spans="1:1" x14ac:dyDescent="0.2">
      <c r="A753662" s="59" t="s">
        <v>96</v>
      </c>
    </row>
    <row r="753663" spans="1:1" x14ac:dyDescent="0.2">
      <c r="A753663" s="59" t="s">
        <v>97</v>
      </c>
    </row>
    <row r="753664" spans="1:1" x14ac:dyDescent="0.2">
      <c r="A753664" s="59" t="s">
        <v>98</v>
      </c>
    </row>
    <row r="753665" spans="1:1" x14ac:dyDescent="0.2">
      <c r="A753665" s="59" t="s">
        <v>99</v>
      </c>
    </row>
    <row r="753666" spans="1:1" x14ac:dyDescent="0.2">
      <c r="A753666" s="78" t="s">
        <v>446</v>
      </c>
    </row>
    <row r="753667" spans="1:1" x14ac:dyDescent="0.2">
      <c r="A753667" s="59" t="s">
        <v>100</v>
      </c>
    </row>
    <row r="753668" spans="1:1" x14ac:dyDescent="0.2">
      <c r="A753668" s="59" t="s">
        <v>101</v>
      </c>
    </row>
    <row r="753669" spans="1:1" x14ac:dyDescent="0.2">
      <c r="A753669" s="59" t="s">
        <v>102</v>
      </c>
    </row>
    <row r="753670" spans="1:1" x14ac:dyDescent="0.2">
      <c r="A753670" s="59" t="s">
        <v>30</v>
      </c>
    </row>
    <row r="753671" spans="1:1" x14ac:dyDescent="0.2">
      <c r="A753671" s="59" t="s">
        <v>103</v>
      </c>
    </row>
    <row r="753672" spans="1:1" x14ac:dyDescent="0.2">
      <c r="A753672" s="59" t="s">
        <v>31</v>
      </c>
    </row>
    <row r="753673" spans="1:1" x14ac:dyDescent="0.2">
      <c r="A753673" s="59" t="s">
        <v>70</v>
      </c>
    </row>
    <row r="753674" spans="1:1" x14ac:dyDescent="0.2">
      <c r="A753674" s="59" t="s">
        <v>104</v>
      </c>
    </row>
    <row r="753675" spans="1:1" x14ac:dyDescent="0.2">
      <c r="A753675" s="59" t="s">
        <v>439</v>
      </c>
    </row>
    <row r="753676" spans="1:1" x14ac:dyDescent="0.2">
      <c r="A753676" s="30" t="s">
        <v>105</v>
      </c>
    </row>
    <row r="753677" spans="1:1" x14ac:dyDescent="0.2">
      <c r="A753677" s="30" t="s">
        <v>106</v>
      </c>
    </row>
    <row r="753678" spans="1:1" x14ac:dyDescent="0.2">
      <c r="A753678" s="30" t="s">
        <v>384</v>
      </c>
    </row>
    <row r="769960" spans="1:1" x14ac:dyDescent="0.2">
      <c r="A769960" s="30" t="s">
        <v>314</v>
      </c>
    </row>
    <row r="769961" spans="1:1" x14ac:dyDescent="0.2">
      <c r="A769961" s="30" t="s">
        <v>206</v>
      </c>
    </row>
    <row r="769962" spans="1:1" x14ac:dyDescent="0.2">
      <c r="A769962" s="44" t="s">
        <v>440</v>
      </c>
    </row>
    <row r="769963" spans="1:1" x14ac:dyDescent="0.2">
      <c r="A769963" s="62" t="s">
        <v>23</v>
      </c>
    </row>
    <row r="769964" spans="1:1" x14ac:dyDescent="0.2">
      <c r="A769964" s="30" t="s">
        <v>24</v>
      </c>
    </row>
    <row r="769965" spans="1:1" x14ac:dyDescent="0.2">
      <c r="A769965" s="30" t="s">
        <v>25</v>
      </c>
    </row>
    <row r="769966" spans="1:1" x14ac:dyDescent="0.2">
      <c r="A769966" s="30" t="s">
        <v>26</v>
      </c>
    </row>
    <row r="769967" spans="1:1" x14ac:dyDescent="0.2">
      <c r="A769967" s="30" t="s">
        <v>27</v>
      </c>
    </row>
    <row r="769968" spans="1:1" x14ac:dyDescent="0.2">
      <c r="A769968" s="78" t="s">
        <v>28</v>
      </c>
    </row>
    <row r="769969" spans="1:1" x14ac:dyDescent="0.2">
      <c r="A769969" s="30" t="s">
        <v>29</v>
      </c>
    </row>
    <row r="769970" spans="1:1" x14ac:dyDescent="0.2">
      <c r="A769970" s="30" t="s">
        <v>30</v>
      </c>
    </row>
    <row r="769971" spans="1:1" x14ac:dyDescent="0.2">
      <c r="A769971" s="30" t="s">
        <v>31</v>
      </c>
    </row>
    <row r="769972" spans="1:1" x14ac:dyDescent="0.2">
      <c r="A769972" s="30" t="s">
        <v>32</v>
      </c>
    </row>
    <row r="769973" spans="1:1" x14ac:dyDescent="0.2">
      <c r="A769973" s="30" t="s">
        <v>33</v>
      </c>
    </row>
    <row r="769974" spans="1:1" x14ac:dyDescent="0.2">
      <c r="A769974" s="30" t="s">
        <v>34</v>
      </c>
    </row>
    <row r="769975" spans="1:1" x14ac:dyDescent="0.2">
      <c r="A769975" s="30" t="s">
        <v>35</v>
      </c>
    </row>
    <row r="769976" spans="1:1" x14ac:dyDescent="0.2">
      <c r="A769976" s="30" t="s">
        <v>36</v>
      </c>
    </row>
    <row r="769977" spans="1:1" x14ac:dyDescent="0.2">
      <c r="A769977" s="30" t="s">
        <v>37</v>
      </c>
    </row>
    <row r="769978" spans="1:1" x14ac:dyDescent="0.2">
      <c r="A769978" s="30" t="s">
        <v>33</v>
      </c>
    </row>
    <row r="769979" spans="1:1" x14ac:dyDescent="0.2">
      <c r="A769979" s="30" t="s">
        <v>38</v>
      </c>
    </row>
    <row r="769980" spans="1:1" x14ac:dyDescent="0.2">
      <c r="A769980" s="78" t="s">
        <v>39</v>
      </c>
    </row>
    <row r="769981" spans="1:1" x14ac:dyDescent="0.2">
      <c r="A769981" s="30" t="s">
        <v>40</v>
      </c>
    </row>
    <row r="769982" spans="1:1" x14ac:dyDescent="0.2">
      <c r="A769982" s="30" t="s">
        <v>41</v>
      </c>
    </row>
    <row r="769983" spans="1:1" x14ac:dyDescent="0.2">
      <c r="A769983" s="30" t="s">
        <v>42</v>
      </c>
    </row>
    <row r="769984" spans="1:1" x14ac:dyDescent="0.2">
      <c r="A769984" s="30" t="s">
        <v>43</v>
      </c>
    </row>
    <row r="769985" spans="1:1" x14ac:dyDescent="0.2">
      <c r="A769985" s="30" t="s">
        <v>44</v>
      </c>
    </row>
    <row r="769986" spans="1:1" x14ac:dyDescent="0.2">
      <c r="A769986" s="30" t="s">
        <v>45</v>
      </c>
    </row>
    <row r="769987" spans="1:1" x14ac:dyDescent="0.2">
      <c r="A769987" s="78" t="s">
        <v>46</v>
      </c>
    </row>
    <row r="769988" spans="1:1" x14ac:dyDescent="0.2">
      <c r="A769988" s="30" t="s">
        <v>47</v>
      </c>
    </row>
    <row r="769989" spans="1:1" x14ac:dyDescent="0.2">
      <c r="A769989" s="30" t="s">
        <v>48</v>
      </c>
    </row>
    <row r="769990" spans="1:1" x14ac:dyDescent="0.2">
      <c r="A769990" s="30" t="s">
        <v>49</v>
      </c>
    </row>
    <row r="769991" spans="1:1" x14ac:dyDescent="0.2">
      <c r="A769991" s="78" t="s">
        <v>50</v>
      </c>
    </row>
    <row r="769992" spans="1:1" x14ac:dyDescent="0.2">
      <c r="A769992" s="30" t="s">
        <v>51</v>
      </c>
    </row>
    <row r="769993" spans="1:1" x14ac:dyDescent="0.2">
      <c r="A769993" s="30" t="s">
        <v>52</v>
      </c>
    </row>
    <row r="769994" spans="1:1" x14ac:dyDescent="0.2">
      <c r="A769994" s="30" t="s">
        <v>53</v>
      </c>
    </row>
    <row r="769995" spans="1:1" x14ac:dyDescent="0.2">
      <c r="A769995" s="30" t="s">
        <v>54</v>
      </c>
    </row>
    <row r="769996" spans="1:1" x14ac:dyDescent="0.2">
      <c r="A769996" s="30" t="s">
        <v>55</v>
      </c>
    </row>
    <row r="769997" spans="1:1" x14ac:dyDescent="0.2">
      <c r="A769997" s="30" t="s">
        <v>56</v>
      </c>
    </row>
    <row r="769998" spans="1:1" x14ac:dyDescent="0.2">
      <c r="A769998" s="78" t="s">
        <v>57</v>
      </c>
    </row>
    <row r="769999" spans="1:1" x14ac:dyDescent="0.2">
      <c r="A769999" s="30" t="s">
        <v>58</v>
      </c>
    </row>
    <row r="770000" spans="1:1" x14ac:dyDescent="0.2">
      <c r="A770000" s="61" t="s">
        <v>59</v>
      </c>
    </row>
    <row r="770001" spans="1:1" x14ac:dyDescent="0.2">
      <c r="A770001" s="30" t="s">
        <v>60</v>
      </c>
    </row>
    <row r="770002" spans="1:1" x14ac:dyDescent="0.2">
      <c r="A770002" s="30" t="s">
        <v>61</v>
      </c>
    </row>
    <row r="770003" spans="1:1" x14ac:dyDescent="0.2">
      <c r="A770003" s="30" t="s">
        <v>62</v>
      </c>
    </row>
    <row r="770004" spans="1:1" x14ac:dyDescent="0.2">
      <c r="A770004" s="63" t="s">
        <v>63</v>
      </c>
    </row>
    <row r="770005" spans="1:1" x14ac:dyDescent="0.2">
      <c r="A770005" s="63" t="s">
        <v>64</v>
      </c>
    </row>
    <row r="770006" spans="1:1" x14ac:dyDescent="0.2">
      <c r="A770006" s="63" t="s">
        <v>65</v>
      </c>
    </row>
    <row r="770007" spans="1:1" x14ac:dyDescent="0.2">
      <c r="A770007" s="63" t="s">
        <v>66</v>
      </c>
    </row>
    <row r="770008" spans="1:1" x14ac:dyDescent="0.2">
      <c r="A770008" s="64" t="s">
        <v>442</v>
      </c>
    </row>
    <row r="770009" spans="1:1" x14ac:dyDescent="0.2">
      <c r="A770009" s="64" t="s">
        <v>443</v>
      </c>
    </row>
    <row r="770010" spans="1:1" x14ac:dyDescent="0.2">
      <c r="A770010" s="64" t="s">
        <v>445</v>
      </c>
    </row>
    <row r="770011" spans="1:1" x14ac:dyDescent="0.2">
      <c r="A770011" s="78" t="s">
        <v>444</v>
      </c>
    </row>
    <row r="770012" spans="1:1" x14ac:dyDescent="0.2">
      <c r="A770012" s="63" t="s">
        <v>69</v>
      </c>
    </row>
    <row r="770013" spans="1:1" x14ac:dyDescent="0.2">
      <c r="A770013" s="63" t="s">
        <v>29</v>
      </c>
    </row>
    <row r="770014" spans="1:1" x14ac:dyDescent="0.2">
      <c r="A770014" s="63" t="s">
        <v>30</v>
      </c>
    </row>
    <row r="770015" spans="1:1" x14ac:dyDescent="0.2">
      <c r="A770015" s="63" t="s">
        <v>70</v>
      </c>
    </row>
    <row r="770016" spans="1:1" x14ac:dyDescent="0.2">
      <c r="A770016" s="63" t="s">
        <v>71</v>
      </c>
    </row>
    <row r="770017" spans="1:1" x14ac:dyDescent="0.2">
      <c r="A770017" s="63" t="s">
        <v>72</v>
      </c>
    </row>
    <row r="770018" spans="1:1" x14ac:dyDescent="0.2">
      <c r="A770018" s="63" t="s">
        <v>73</v>
      </c>
    </row>
    <row r="770019" spans="1:1" x14ac:dyDescent="0.2">
      <c r="A770019" s="64" t="s">
        <v>74</v>
      </c>
    </row>
    <row r="770020" spans="1:1" x14ac:dyDescent="0.2">
      <c r="A770020" s="30" t="s">
        <v>75</v>
      </c>
    </row>
    <row r="770021" spans="1:1" x14ac:dyDescent="0.2">
      <c r="A770021" s="30" t="s">
        <v>76</v>
      </c>
    </row>
    <row r="770022" spans="1:1" x14ac:dyDescent="0.2">
      <c r="A770022" s="30" t="s">
        <v>77</v>
      </c>
    </row>
    <row r="770023" spans="1:1" x14ac:dyDescent="0.2">
      <c r="A770023" s="30" t="s">
        <v>71</v>
      </c>
    </row>
    <row r="770024" spans="1:1" x14ac:dyDescent="0.2">
      <c r="A770024" s="30" t="s">
        <v>72</v>
      </c>
    </row>
    <row r="770025" spans="1:1" x14ac:dyDescent="0.2">
      <c r="A770025" s="30" t="s">
        <v>29</v>
      </c>
    </row>
    <row r="770026" spans="1:1" x14ac:dyDescent="0.2">
      <c r="A770026" s="30" t="s">
        <v>30</v>
      </c>
    </row>
    <row r="770027" spans="1:1" x14ac:dyDescent="0.2">
      <c r="A770027" s="30" t="s">
        <v>78</v>
      </c>
    </row>
    <row r="770028" spans="1:1" x14ac:dyDescent="0.2">
      <c r="A770028" s="30" t="s">
        <v>79</v>
      </c>
    </row>
    <row r="770029" spans="1:1" x14ac:dyDescent="0.2">
      <c r="A770029" s="78" t="s">
        <v>80</v>
      </c>
    </row>
    <row r="770030" spans="1:1" x14ac:dyDescent="0.2">
      <c r="A770030" s="30" t="s">
        <v>81</v>
      </c>
    </row>
    <row r="770031" spans="1:1" x14ac:dyDescent="0.2">
      <c r="A770031" s="30" t="s">
        <v>82</v>
      </c>
    </row>
    <row r="770032" spans="1:1" x14ac:dyDescent="0.2">
      <c r="A770032" s="78" t="s">
        <v>441</v>
      </c>
    </row>
    <row r="770033" spans="1:1" x14ac:dyDescent="0.2">
      <c r="A770033" s="30" t="s">
        <v>83</v>
      </c>
    </row>
    <row r="770034" spans="1:1" x14ac:dyDescent="0.2">
      <c r="A770034" s="30" t="s">
        <v>84</v>
      </c>
    </row>
    <row r="770035" spans="1:1" x14ac:dyDescent="0.2">
      <c r="A770035" s="30" t="s">
        <v>85</v>
      </c>
    </row>
    <row r="770036" spans="1:1" x14ac:dyDescent="0.2">
      <c r="A770036" s="30" t="s">
        <v>86</v>
      </c>
    </row>
    <row r="770037" spans="1:1" x14ac:dyDescent="0.2">
      <c r="A770037" s="78" t="s">
        <v>87</v>
      </c>
    </row>
    <row r="770038" spans="1:1" x14ac:dyDescent="0.2">
      <c r="A770038" s="30" t="s">
        <v>88</v>
      </c>
    </row>
    <row r="770039" spans="1:1" x14ac:dyDescent="0.2">
      <c r="A770039" s="30" t="s">
        <v>89</v>
      </c>
    </row>
    <row r="770040" spans="1:1" x14ac:dyDescent="0.2">
      <c r="A770040" s="43" t="s">
        <v>90</v>
      </c>
    </row>
    <row r="770041" spans="1:1" x14ac:dyDescent="0.2">
      <c r="A770041" s="30" t="s">
        <v>91</v>
      </c>
    </row>
    <row r="770042" spans="1:1" x14ac:dyDescent="0.2">
      <c r="A770042" s="30" t="s">
        <v>92</v>
      </c>
    </row>
    <row r="770043" spans="1:1" x14ac:dyDescent="0.2">
      <c r="A770043" s="30" t="s">
        <v>93</v>
      </c>
    </row>
    <row r="770044" spans="1:1" x14ac:dyDescent="0.2">
      <c r="A770044" s="30" t="s">
        <v>94</v>
      </c>
    </row>
    <row r="770045" spans="1:1" x14ac:dyDescent="0.2">
      <c r="A770045" s="59" t="s">
        <v>95</v>
      </c>
    </row>
    <row r="770046" spans="1:1" x14ac:dyDescent="0.2">
      <c r="A770046" s="59" t="s">
        <v>96</v>
      </c>
    </row>
    <row r="770047" spans="1:1" x14ac:dyDescent="0.2">
      <c r="A770047" s="59" t="s">
        <v>97</v>
      </c>
    </row>
    <row r="770048" spans="1:1" x14ac:dyDescent="0.2">
      <c r="A770048" s="59" t="s">
        <v>98</v>
      </c>
    </row>
    <row r="770049" spans="1:1" x14ac:dyDescent="0.2">
      <c r="A770049" s="59" t="s">
        <v>99</v>
      </c>
    </row>
    <row r="770050" spans="1:1" x14ac:dyDescent="0.2">
      <c r="A770050" s="78" t="s">
        <v>446</v>
      </c>
    </row>
    <row r="770051" spans="1:1" x14ac:dyDescent="0.2">
      <c r="A770051" s="59" t="s">
        <v>100</v>
      </c>
    </row>
    <row r="770052" spans="1:1" x14ac:dyDescent="0.2">
      <c r="A770052" s="59" t="s">
        <v>101</v>
      </c>
    </row>
    <row r="770053" spans="1:1" x14ac:dyDescent="0.2">
      <c r="A770053" s="59" t="s">
        <v>102</v>
      </c>
    </row>
    <row r="770054" spans="1:1" x14ac:dyDescent="0.2">
      <c r="A770054" s="59" t="s">
        <v>30</v>
      </c>
    </row>
    <row r="770055" spans="1:1" x14ac:dyDescent="0.2">
      <c r="A770055" s="59" t="s">
        <v>103</v>
      </c>
    </row>
    <row r="770056" spans="1:1" x14ac:dyDescent="0.2">
      <c r="A770056" s="59" t="s">
        <v>31</v>
      </c>
    </row>
    <row r="770057" spans="1:1" x14ac:dyDescent="0.2">
      <c r="A770057" s="59" t="s">
        <v>70</v>
      </c>
    </row>
    <row r="770058" spans="1:1" x14ac:dyDescent="0.2">
      <c r="A770058" s="59" t="s">
        <v>104</v>
      </c>
    </row>
    <row r="770059" spans="1:1" x14ac:dyDescent="0.2">
      <c r="A770059" s="59" t="s">
        <v>439</v>
      </c>
    </row>
    <row r="770060" spans="1:1" x14ac:dyDescent="0.2">
      <c r="A770060" s="30" t="s">
        <v>105</v>
      </c>
    </row>
    <row r="770061" spans="1:1" x14ac:dyDescent="0.2">
      <c r="A770061" s="30" t="s">
        <v>106</v>
      </c>
    </row>
    <row r="770062" spans="1:1" x14ac:dyDescent="0.2">
      <c r="A770062" s="30" t="s">
        <v>384</v>
      </c>
    </row>
    <row r="786344" spans="1:1" x14ac:dyDescent="0.2">
      <c r="A786344" s="30" t="s">
        <v>314</v>
      </c>
    </row>
    <row r="786345" spans="1:1" x14ac:dyDescent="0.2">
      <c r="A786345" s="30" t="s">
        <v>206</v>
      </c>
    </row>
    <row r="786346" spans="1:1" x14ac:dyDescent="0.2">
      <c r="A786346" s="44" t="s">
        <v>440</v>
      </c>
    </row>
    <row r="786347" spans="1:1" x14ac:dyDescent="0.2">
      <c r="A786347" s="62" t="s">
        <v>23</v>
      </c>
    </row>
    <row r="786348" spans="1:1" x14ac:dyDescent="0.2">
      <c r="A786348" s="30" t="s">
        <v>24</v>
      </c>
    </row>
    <row r="786349" spans="1:1" x14ac:dyDescent="0.2">
      <c r="A786349" s="30" t="s">
        <v>25</v>
      </c>
    </row>
    <row r="786350" spans="1:1" x14ac:dyDescent="0.2">
      <c r="A786350" s="30" t="s">
        <v>26</v>
      </c>
    </row>
    <row r="786351" spans="1:1" x14ac:dyDescent="0.2">
      <c r="A786351" s="30" t="s">
        <v>27</v>
      </c>
    </row>
    <row r="786352" spans="1:1" x14ac:dyDescent="0.2">
      <c r="A786352" s="78" t="s">
        <v>28</v>
      </c>
    </row>
    <row r="786353" spans="1:1" x14ac:dyDescent="0.2">
      <c r="A786353" s="30" t="s">
        <v>29</v>
      </c>
    </row>
    <row r="786354" spans="1:1" x14ac:dyDescent="0.2">
      <c r="A786354" s="30" t="s">
        <v>30</v>
      </c>
    </row>
    <row r="786355" spans="1:1" x14ac:dyDescent="0.2">
      <c r="A786355" s="30" t="s">
        <v>31</v>
      </c>
    </row>
    <row r="786356" spans="1:1" x14ac:dyDescent="0.2">
      <c r="A786356" s="30" t="s">
        <v>32</v>
      </c>
    </row>
    <row r="786357" spans="1:1" x14ac:dyDescent="0.2">
      <c r="A786357" s="30" t="s">
        <v>33</v>
      </c>
    </row>
    <row r="786358" spans="1:1" x14ac:dyDescent="0.2">
      <c r="A786358" s="30" t="s">
        <v>34</v>
      </c>
    </row>
    <row r="786359" spans="1:1" x14ac:dyDescent="0.2">
      <c r="A786359" s="30" t="s">
        <v>35</v>
      </c>
    </row>
    <row r="786360" spans="1:1" x14ac:dyDescent="0.2">
      <c r="A786360" s="30" t="s">
        <v>36</v>
      </c>
    </row>
    <row r="786361" spans="1:1" x14ac:dyDescent="0.2">
      <c r="A786361" s="30" t="s">
        <v>37</v>
      </c>
    </row>
    <row r="786362" spans="1:1" x14ac:dyDescent="0.2">
      <c r="A786362" s="30" t="s">
        <v>33</v>
      </c>
    </row>
    <row r="786363" spans="1:1" x14ac:dyDescent="0.2">
      <c r="A786363" s="30" t="s">
        <v>38</v>
      </c>
    </row>
    <row r="786364" spans="1:1" x14ac:dyDescent="0.2">
      <c r="A786364" s="78" t="s">
        <v>39</v>
      </c>
    </row>
    <row r="786365" spans="1:1" x14ac:dyDescent="0.2">
      <c r="A786365" s="30" t="s">
        <v>40</v>
      </c>
    </row>
    <row r="786366" spans="1:1" x14ac:dyDescent="0.2">
      <c r="A786366" s="30" t="s">
        <v>41</v>
      </c>
    </row>
    <row r="786367" spans="1:1" x14ac:dyDescent="0.2">
      <c r="A786367" s="30" t="s">
        <v>42</v>
      </c>
    </row>
    <row r="786368" spans="1:1" x14ac:dyDescent="0.2">
      <c r="A786368" s="30" t="s">
        <v>43</v>
      </c>
    </row>
    <row r="786369" spans="1:1" x14ac:dyDescent="0.2">
      <c r="A786369" s="30" t="s">
        <v>44</v>
      </c>
    </row>
    <row r="786370" spans="1:1" x14ac:dyDescent="0.2">
      <c r="A786370" s="30" t="s">
        <v>45</v>
      </c>
    </row>
    <row r="786371" spans="1:1" x14ac:dyDescent="0.2">
      <c r="A786371" s="78" t="s">
        <v>46</v>
      </c>
    </row>
    <row r="786372" spans="1:1" x14ac:dyDescent="0.2">
      <c r="A786372" s="30" t="s">
        <v>47</v>
      </c>
    </row>
    <row r="786373" spans="1:1" x14ac:dyDescent="0.2">
      <c r="A786373" s="30" t="s">
        <v>48</v>
      </c>
    </row>
    <row r="786374" spans="1:1" x14ac:dyDescent="0.2">
      <c r="A786374" s="30" t="s">
        <v>49</v>
      </c>
    </row>
    <row r="786375" spans="1:1" x14ac:dyDescent="0.2">
      <c r="A786375" s="78" t="s">
        <v>50</v>
      </c>
    </row>
    <row r="786376" spans="1:1" x14ac:dyDescent="0.2">
      <c r="A786376" s="30" t="s">
        <v>51</v>
      </c>
    </row>
    <row r="786377" spans="1:1" x14ac:dyDescent="0.2">
      <c r="A786377" s="30" t="s">
        <v>52</v>
      </c>
    </row>
    <row r="786378" spans="1:1" x14ac:dyDescent="0.2">
      <c r="A786378" s="30" t="s">
        <v>53</v>
      </c>
    </row>
    <row r="786379" spans="1:1" x14ac:dyDescent="0.2">
      <c r="A786379" s="30" t="s">
        <v>54</v>
      </c>
    </row>
    <row r="786380" spans="1:1" x14ac:dyDescent="0.2">
      <c r="A786380" s="30" t="s">
        <v>55</v>
      </c>
    </row>
    <row r="786381" spans="1:1" x14ac:dyDescent="0.2">
      <c r="A786381" s="30" t="s">
        <v>56</v>
      </c>
    </row>
    <row r="786382" spans="1:1" x14ac:dyDescent="0.2">
      <c r="A786382" s="78" t="s">
        <v>57</v>
      </c>
    </row>
    <row r="786383" spans="1:1" x14ac:dyDescent="0.2">
      <c r="A786383" s="30" t="s">
        <v>58</v>
      </c>
    </row>
    <row r="786384" spans="1:1" x14ac:dyDescent="0.2">
      <c r="A786384" s="61" t="s">
        <v>59</v>
      </c>
    </row>
    <row r="786385" spans="1:1" x14ac:dyDescent="0.2">
      <c r="A786385" s="30" t="s">
        <v>60</v>
      </c>
    </row>
    <row r="786386" spans="1:1" x14ac:dyDescent="0.2">
      <c r="A786386" s="30" t="s">
        <v>61</v>
      </c>
    </row>
    <row r="786387" spans="1:1" x14ac:dyDescent="0.2">
      <c r="A786387" s="30" t="s">
        <v>62</v>
      </c>
    </row>
    <row r="786388" spans="1:1" x14ac:dyDescent="0.2">
      <c r="A786388" s="63" t="s">
        <v>63</v>
      </c>
    </row>
    <row r="786389" spans="1:1" x14ac:dyDescent="0.2">
      <c r="A786389" s="63" t="s">
        <v>64</v>
      </c>
    </row>
    <row r="786390" spans="1:1" x14ac:dyDescent="0.2">
      <c r="A786390" s="63" t="s">
        <v>65</v>
      </c>
    </row>
    <row r="786391" spans="1:1" x14ac:dyDescent="0.2">
      <c r="A786391" s="63" t="s">
        <v>66</v>
      </c>
    </row>
    <row r="786392" spans="1:1" x14ac:dyDescent="0.2">
      <c r="A786392" s="64" t="s">
        <v>442</v>
      </c>
    </row>
    <row r="786393" spans="1:1" x14ac:dyDescent="0.2">
      <c r="A786393" s="64" t="s">
        <v>443</v>
      </c>
    </row>
    <row r="786394" spans="1:1" x14ac:dyDescent="0.2">
      <c r="A786394" s="64" t="s">
        <v>445</v>
      </c>
    </row>
    <row r="786395" spans="1:1" x14ac:dyDescent="0.2">
      <c r="A786395" s="78" t="s">
        <v>444</v>
      </c>
    </row>
    <row r="786396" spans="1:1" x14ac:dyDescent="0.2">
      <c r="A786396" s="63" t="s">
        <v>69</v>
      </c>
    </row>
    <row r="786397" spans="1:1" x14ac:dyDescent="0.2">
      <c r="A786397" s="63" t="s">
        <v>29</v>
      </c>
    </row>
    <row r="786398" spans="1:1" x14ac:dyDescent="0.2">
      <c r="A786398" s="63" t="s">
        <v>30</v>
      </c>
    </row>
    <row r="786399" spans="1:1" x14ac:dyDescent="0.2">
      <c r="A786399" s="63" t="s">
        <v>70</v>
      </c>
    </row>
    <row r="786400" spans="1:1" x14ac:dyDescent="0.2">
      <c r="A786400" s="63" t="s">
        <v>71</v>
      </c>
    </row>
    <row r="786401" spans="1:1" x14ac:dyDescent="0.2">
      <c r="A786401" s="63" t="s">
        <v>72</v>
      </c>
    </row>
    <row r="786402" spans="1:1" x14ac:dyDescent="0.2">
      <c r="A786402" s="63" t="s">
        <v>73</v>
      </c>
    </row>
    <row r="786403" spans="1:1" x14ac:dyDescent="0.2">
      <c r="A786403" s="64" t="s">
        <v>74</v>
      </c>
    </row>
    <row r="786404" spans="1:1" x14ac:dyDescent="0.2">
      <c r="A786404" s="30" t="s">
        <v>75</v>
      </c>
    </row>
    <row r="786405" spans="1:1" x14ac:dyDescent="0.2">
      <c r="A786405" s="30" t="s">
        <v>76</v>
      </c>
    </row>
    <row r="786406" spans="1:1" x14ac:dyDescent="0.2">
      <c r="A786406" s="30" t="s">
        <v>77</v>
      </c>
    </row>
    <row r="786407" spans="1:1" x14ac:dyDescent="0.2">
      <c r="A786407" s="30" t="s">
        <v>71</v>
      </c>
    </row>
    <row r="786408" spans="1:1" x14ac:dyDescent="0.2">
      <c r="A786408" s="30" t="s">
        <v>72</v>
      </c>
    </row>
    <row r="786409" spans="1:1" x14ac:dyDescent="0.2">
      <c r="A786409" s="30" t="s">
        <v>29</v>
      </c>
    </row>
    <row r="786410" spans="1:1" x14ac:dyDescent="0.2">
      <c r="A786410" s="30" t="s">
        <v>30</v>
      </c>
    </row>
    <row r="786411" spans="1:1" x14ac:dyDescent="0.2">
      <c r="A786411" s="30" t="s">
        <v>78</v>
      </c>
    </row>
    <row r="786412" spans="1:1" x14ac:dyDescent="0.2">
      <c r="A786412" s="30" t="s">
        <v>79</v>
      </c>
    </row>
    <row r="786413" spans="1:1" x14ac:dyDescent="0.2">
      <c r="A786413" s="78" t="s">
        <v>80</v>
      </c>
    </row>
    <row r="786414" spans="1:1" x14ac:dyDescent="0.2">
      <c r="A786414" s="30" t="s">
        <v>81</v>
      </c>
    </row>
    <row r="786415" spans="1:1" x14ac:dyDescent="0.2">
      <c r="A786415" s="30" t="s">
        <v>82</v>
      </c>
    </row>
    <row r="786416" spans="1:1" x14ac:dyDescent="0.2">
      <c r="A786416" s="78" t="s">
        <v>441</v>
      </c>
    </row>
    <row r="786417" spans="1:1" x14ac:dyDescent="0.2">
      <c r="A786417" s="30" t="s">
        <v>83</v>
      </c>
    </row>
    <row r="786418" spans="1:1" x14ac:dyDescent="0.2">
      <c r="A786418" s="30" t="s">
        <v>84</v>
      </c>
    </row>
    <row r="786419" spans="1:1" x14ac:dyDescent="0.2">
      <c r="A786419" s="30" t="s">
        <v>85</v>
      </c>
    </row>
    <row r="786420" spans="1:1" x14ac:dyDescent="0.2">
      <c r="A786420" s="30" t="s">
        <v>86</v>
      </c>
    </row>
    <row r="786421" spans="1:1" x14ac:dyDescent="0.2">
      <c r="A786421" s="78" t="s">
        <v>87</v>
      </c>
    </row>
    <row r="786422" spans="1:1" x14ac:dyDescent="0.2">
      <c r="A786422" s="30" t="s">
        <v>88</v>
      </c>
    </row>
    <row r="786423" spans="1:1" x14ac:dyDescent="0.2">
      <c r="A786423" s="30" t="s">
        <v>89</v>
      </c>
    </row>
    <row r="786424" spans="1:1" x14ac:dyDescent="0.2">
      <c r="A786424" s="43" t="s">
        <v>90</v>
      </c>
    </row>
    <row r="786425" spans="1:1" x14ac:dyDescent="0.2">
      <c r="A786425" s="30" t="s">
        <v>91</v>
      </c>
    </row>
    <row r="786426" spans="1:1" x14ac:dyDescent="0.2">
      <c r="A786426" s="30" t="s">
        <v>92</v>
      </c>
    </row>
    <row r="786427" spans="1:1" x14ac:dyDescent="0.2">
      <c r="A786427" s="30" t="s">
        <v>93</v>
      </c>
    </row>
    <row r="786428" spans="1:1" x14ac:dyDescent="0.2">
      <c r="A786428" s="30" t="s">
        <v>94</v>
      </c>
    </row>
    <row r="786429" spans="1:1" x14ac:dyDescent="0.2">
      <c r="A786429" s="59" t="s">
        <v>95</v>
      </c>
    </row>
    <row r="786430" spans="1:1" x14ac:dyDescent="0.2">
      <c r="A786430" s="59" t="s">
        <v>96</v>
      </c>
    </row>
    <row r="786431" spans="1:1" x14ac:dyDescent="0.2">
      <c r="A786431" s="59" t="s">
        <v>97</v>
      </c>
    </row>
    <row r="786432" spans="1:1" x14ac:dyDescent="0.2">
      <c r="A786432" s="59" t="s">
        <v>98</v>
      </c>
    </row>
    <row r="786433" spans="1:1" x14ac:dyDescent="0.2">
      <c r="A786433" s="59" t="s">
        <v>99</v>
      </c>
    </row>
    <row r="786434" spans="1:1" x14ac:dyDescent="0.2">
      <c r="A786434" s="78" t="s">
        <v>446</v>
      </c>
    </row>
    <row r="786435" spans="1:1" x14ac:dyDescent="0.2">
      <c r="A786435" s="59" t="s">
        <v>100</v>
      </c>
    </row>
    <row r="786436" spans="1:1" x14ac:dyDescent="0.2">
      <c r="A786436" s="59" t="s">
        <v>101</v>
      </c>
    </row>
    <row r="786437" spans="1:1" x14ac:dyDescent="0.2">
      <c r="A786437" s="59" t="s">
        <v>102</v>
      </c>
    </row>
    <row r="786438" spans="1:1" x14ac:dyDescent="0.2">
      <c r="A786438" s="59" t="s">
        <v>30</v>
      </c>
    </row>
    <row r="786439" spans="1:1" x14ac:dyDescent="0.2">
      <c r="A786439" s="59" t="s">
        <v>103</v>
      </c>
    </row>
    <row r="786440" spans="1:1" x14ac:dyDescent="0.2">
      <c r="A786440" s="59" t="s">
        <v>31</v>
      </c>
    </row>
    <row r="786441" spans="1:1" x14ac:dyDescent="0.2">
      <c r="A786441" s="59" t="s">
        <v>70</v>
      </c>
    </row>
    <row r="786442" spans="1:1" x14ac:dyDescent="0.2">
      <c r="A786442" s="59" t="s">
        <v>104</v>
      </c>
    </row>
    <row r="786443" spans="1:1" x14ac:dyDescent="0.2">
      <c r="A786443" s="59" t="s">
        <v>439</v>
      </c>
    </row>
    <row r="786444" spans="1:1" x14ac:dyDescent="0.2">
      <c r="A786444" s="30" t="s">
        <v>105</v>
      </c>
    </row>
    <row r="786445" spans="1:1" x14ac:dyDescent="0.2">
      <c r="A786445" s="30" t="s">
        <v>106</v>
      </c>
    </row>
    <row r="786446" spans="1:1" x14ac:dyDescent="0.2">
      <c r="A786446" s="30" t="s">
        <v>384</v>
      </c>
    </row>
    <row r="802728" spans="1:1" x14ac:dyDescent="0.2">
      <c r="A802728" s="30" t="s">
        <v>314</v>
      </c>
    </row>
    <row r="802729" spans="1:1" x14ac:dyDescent="0.2">
      <c r="A802729" s="30" t="s">
        <v>206</v>
      </c>
    </row>
    <row r="802730" spans="1:1" x14ac:dyDescent="0.2">
      <c r="A802730" s="44" t="s">
        <v>440</v>
      </c>
    </row>
    <row r="802731" spans="1:1" x14ac:dyDescent="0.2">
      <c r="A802731" s="62" t="s">
        <v>23</v>
      </c>
    </row>
    <row r="802732" spans="1:1" x14ac:dyDescent="0.2">
      <c r="A802732" s="30" t="s">
        <v>24</v>
      </c>
    </row>
    <row r="802733" spans="1:1" x14ac:dyDescent="0.2">
      <c r="A802733" s="30" t="s">
        <v>25</v>
      </c>
    </row>
    <row r="802734" spans="1:1" x14ac:dyDescent="0.2">
      <c r="A802734" s="30" t="s">
        <v>26</v>
      </c>
    </row>
    <row r="802735" spans="1:1" x14ac:dyDescent="0.2">
      <c r="A802735" s="30" t="s">
        <v>27</v>
      </c>
    </row>
    <row r="802736" spans="1:1" x14ac:dyDescent="0.2">
      <c r="A802736" s="78" t="s">
        <v>28</v>
      </c>
    </row>
    <row r="802737" spans="1:1" x14ac:dyDescent="0.2">
      <c r="A802737" s="30" t="s">
        <v>29</v>
      </c>
    </row>
    <row r="802738" spans="1:1" x14ac:dyDescent="0.2">
      <c r="A802738" s="30" t="s">
        <v>30</v>
      </c>
    </row>
    <row r="802739" spans="1:1" x14ac:dyDescent="0.2">
      <c r="A802739" s="30" t="s">
        <v>31</v>
      </c>
    </row>
    <row r="802740" spans="1:1" x14ac:dyDescent="0.2">
      <c r="A802740" s="30" t="s">
        <v>32</v>
      </c>
    </row>
    <row r="802741" spans="1:1" x14ac:dyDescent="0.2">
      <c r="A802741" s="30" t="s">
        <v>33</v>
      </c>
    </row>
    <row r="802742" spans="1:1" x14ac:dyDescent="0.2">
      <c r="A802742" s="30" t="s">
        <v>34</v>
      </c>
    </row>
    <row r="802743" spans="1:1" x14ac:dyDescent="0.2">
      <c r="A802743" s="30" t="s">
        <v>35</v>
      </c>
    </row>
    <row r="802744" spans="1:1" x14ac:dyDescent="0.2">
      <c r="A802744" s="30" t="s">
        <v>36</v>
      </c>
    </row>
    <row r="802745" spans="1:1" x14ac:dyDescent="0.2">
      <c r="A802745" s="30" t="s">
        <v>37</v>
      </c>
    </row>
    <row r="802746" spans="1:1" x14ac:dyDescent="0.2">
      <c r="A802746" s="30" t="s">
        <v>33</v>
      </c>
    </row>
    <row r="802747" spans="1:1" x14ac:dyDescent="0.2">
      <c r="A802747" s="30" t="s">
        <v>38</v>
      </c>
    </row>
    <row r="802748" spans="1:1" x14ac:dyDescent="0.2">
      <c r="A802748" s="78" t="s">
        <v>39</v>
      </c>
    </row>
    <row r="802749" spans="1:1" x14ac:dyDescent="0.2">
      <c r="A802749" s="30" t="s">
        <v>40</v>
      </c>
    </row>
    <row r="802750" spans="1:1" x14ac:dyDescent="0.2">
      <c r="A802750" s="30" t="s">
        <v>41</v>
      </c>
    </row>
    <row r="802751" spans="1:1" x14ac:dyDescent="0.2">
      <c r="A802751" s="30" t="s">
        <v>42</v>
      </c>
    </row>
    <row r="802752" spans="1:1" x14ac:dyDescent="0.2">
      <c r="A802752" s="30" t="s">
        <v>43</v>
      </c>
    </row>
    <row r="802753" spans="1:1" x14ac:dyDescent="0.2">
      <c r="A802753" s="30" t="s">
        <v>44</v>
      </c>
    </row>
    <row r="802754" spans="1:1" x14ac:dyDescent="0.2">
      <c r="A802754" s="30" t="s">
        <v>45</v>
      </c>
    </row>
    <row r="802755" spans="1:1" x14ac:dyDescent="0.2">
      <c r="A802755" s="78" t="s">
        <v>46</v>
      </c>
    </row>
    <row r="802756" spans="1:1" x14ac:dyDescent="0.2">
      <c r="A802756" s="30" t="s">
        <v>47</v>
      </c>
    </row>
    <row r="802757" spans="1:1" x14ac:dyDescent="0.2">
      <c r="A802757" s="30" t="s">
        <v>48</v>
      </c>
    </row>
    <row r="802758" spans="1:1" x14ac:dyDescent="0.2">
      <c r="A802758" s="30" t="s">
        <v>49</v>
      </c>
    </row>
    <row r="802759" spans="1:1" x14ac:dyDescent="0.2">
      <c r="A802759" s="78" t="s">
        <v>50</v>
      </c>
    </row>
    <row r="802760" spans="1:1" x14ac:dyDescent="0.2">
      <c r="A802760" s="30" t="s">
        <v>51</v>
      </c>
    </row>
    <row r="802761" spans="1:1" x14ac:dyDescent="0.2">
      <c r="A802761" s="30" t="s">
        <v>52</v>
      </c>
    </row>
    <row r="802762" spans="1:1" x14ac:dyDescent="0.2">
      <c r="A802762" s="30" t="s">
        <v>53</v>
      </c>
    </row>
    <row r="802763" spans="1:1" x14ac:dyDescent="0.2">
      <c r="A802763" s="30" t="s">
        <v>54</v>
      </c>
    </row>
    <row r="802764" spans="1:1" x14ac:dyDescent="0.2">
      <c r="A802764" s="30" t="s">
        <v>55</v>
      </c>
    </row>
    <row r="802765" spans="1:1" x14ac:dyDescent="0.2">
      <c r="A802765" s="30" t="s">
        <v>56</v>
      </c>
    </row>
    <row r="802766" spans="1:1" x14ac:dyDescent="0.2">
      <c r="A802766" s="78" t="s">
        <v>57</v>
      </c>
    </row>
    <row r="802767" spans="1:1" x14ac:dyDescent="0.2">
      <c r="A802767" s="30" t="s">
        <v>58</v>
      </c>
    </row>
    <row r="802768" spans="1:1" x14ac:dyDescent="0.2">
      <c r="A802768" s="61" t="s">
        <v>59</v>
      </c>
    </row>
    <row r="802769" spans="1:1" x14ac:dyDescent="0.2">
      <c r="A802769" s="30" t="s">
        <v>60</v>
      </c>
    </row>
    <row r="802770" spans="1:1" x14ac:dyDescent="0.2">
      <c r="A802770" s="30" t="s">
        <v>61</v>
      </c>
    </row>
    <row r="802771" spans="1:1" x14ac:dyDescent="0.2">
      <c r="A802771" s="30" t="s">
        <v>62</v>
      </c>
    </row>
    <row r="802772" spans="1:1" x14ac:dyDescent="0.2">
      <c r="A802772" s="63" t="s">
        <v>63</v>
      </c>
    </row>
    <row r="802773" spans="1:1" x14ac:dyDescent="0.2">
      <c r="A802773" s="63" t="s">
        <v>64</v>
      </c>
    </row>
    <row r="802774" spans="1:1" x14ac:dyDescent="0.2">
      <c r="A802774" s="63" t="s">
        <v>65</v>
      </c>
    </row>
    <row r="802775" spans="1:1" x14ac:dyDescent="0.2">
      <c r="A802775" s="63" t="s">
        <v>66</v>
      </c>
    </row>
    <row r="802776" spans="1:1" x14ac:dyDescent="0.2">
      <c r="A802776" s="64" t="s">
        <v>442</v>
      </c>
    </row>
    <row r="802777" spans="1:1" x14ac:dyDescent="0.2">
      <c r="A802777" s="64" t="s">
        <v>443</v>
      </c>
    </row>
    <row r="802778" spans="1:1" x14ac:dyDescent="0.2">
      <c r="A802778" s="64" t="s">
        <v>445</v>
      </c>
    </row>
    <row r="802779" spans="1:1" x14ac:dyDescent="0.2">
      <c r="A802779" s="78" t="s">
        <v>444</v>
      </c>
    </row>
    <row r="802780" spans="1:1" x14ac:dyDescent="0.2">
      <c r="A802780" s="63" t="s">
        <v>69</v>
      </c>
    </row>
    <row r="802781" spans="1:1" x14ac:dyDescent="0.2">
      <c r="A802781" s="63" t="s">
        <v>29</v>
      </c>
    </row>
    <row r="802782" spans="1:1" x14ac:dyDescent="0.2">
      <c r="A802782" s="63" t="s">
        <v>30</v>
      </c>
    </row>
    <row r="802783" spans="1:1" x14ac:dyDescent="0.2">
      <c r="A802783" s="63" t="s">
        <v>70</v>
      </c>
    </row>
    <row r="802784" spans="1:1" x14ac:dyDescent="0.2">
      <c r="A802784" s="63" t="s">
        <v>71</v>
      </c>
    </row>
    <row r="802785" spans="1:1" x14ac:dyDescent="0.2">
      <c r="A802785" s="63" t="s">
        <v>72</v>
      </c>
    </row>
    <row r="802786" spans="1:1" x14ac:dyDescent="0.2">
      <c r="A802786" s="63" t="s">
        <v>73</v>
      </c>
    </row>
    <row r="802787" spans="1:1" x14ac:dyDescent="0.2">
      <c r="A802787" s="64" t="s">
        <v>74</v>
      </c>
    </row>
    <row r="802788" spans="1:1" x14ac:dyDescent="0.2">
      <c r="A802788" s="30" t="s">
        <v>75</v>
      </c>
    </row>
    <row r="802789" spans="1:1" x14ac:dyDescent="0.2">
      <c r="A802789" s="30" t="s">
        <v>76</v>
      </c>
    </row>
    <row r="802790" spans="1:1" x14ac:dyDescent="0.2">
      <c r="A802790" s="30" t="s">
        <v>77</v>
      </c>
    </row>
    <row r="802791" spans="1:1" x14ac:dyDescent="0.2">
      <c r="A802791" s="30" t="s">
        <v>71</v>
      </c>
    </row>
    <row r="802792" spans="1:1" x14ac:dyDescent="0.2">
      <c r="A802792" s="30" t="s">
        <v>72</v>
      </c>
    </row>
    <row r="802793" spans="1:1" x14ac:dyDescent="0.2">
      <c r="A802793" s="30" t="s">
        <v>29</v>
      </c>
    </row>
    <row r="802794" spans="1:1" x14ac:dyDescent="0.2">
      <c r="A802794" s="30" t="s">
        <v>30</v>
      </c>
    </row>
    <row r="802795" spans="1:1" x14ac:dyDescent="0.2">
      <c r="A802795" s="30" t="s">
        <v>78</v>
      </c>
    </row>
    <row r="802796" spans="1:1" x14ac:dyDescent="0.2">
      <c r="A802796" s="30" t="s">
        <v>79</v>
      </c>
    </row>
    <row r="802797" spans="1:1" x14ac:dyDescent="0.2">
      <c r="A802797" s="78" t="s">
        <v>80</v>
      </c>
    </row>
    <row r="802798" spans="1:1" x14ac:dyDescent="0.2">
      <c r="A802798" s="30" t="s">
        <v>81</v>
      </c>
    </row>
    <row r="802799" spans="1:1" x14ac:dyDescent="0.2">
      <c r="A802799" s="30" t="s">
        <v>82</v>
      </c>
    </row>
    <row r="802800" spans="1:1" x14ac:dyDescent="0.2">
      <c r="A802800" s="78" t="s">
        <v>441</v>
      </c>
    </row>
    <row r="802801" spans="1:1" x14ac:dyDescent="0.2">
      <c r="A802801" s="30" t="s">
        <v>83</v>
      </c>
    </row>
    <row r="802802" spans="1:1" x14ac:dyDescent="0.2">
      <c r="A802802" s="30" t="s">
        <v>84</v>
      </c>
    </row>
    <row r="802803" spans="1:1" x14ac:dyDescent="0.2">
      <c r="A802803" s="30" t="s">
        <v>85</v>
      </c>
    </row>
    <row r="802804" spans="1:1" x14ac:dyDescent="0.2">
      <c r="A802804" s="30" t="s">
        <v>86</v>
      </c>
    </row>
    <row r="802805" spans="1:1" x14ac:dyDescent="0.2">
      <c r="A802805" s="78" t="s">
        <v>87</v>
      </c>
    </row>
    <row r="802806" spans="1:1" x14ac:dyDescent="0.2">
      <c r="A802806" s="30" t="s">
        <v>88</v>
      </c>
    </row>
    <row r="802807" spans="1:1" x14ac:dyDescent="0.2">
      <c r="A802807" s="30" t="s">
        <v>89</v>
      </c>
    </row>
    <row r="802808" spans="1:1" x14ac:dyDescent="0.2">
      <c r="A802808" s="43" t="s">
        <v>90</v>
      </c>
    </row>
    <row r="802809" spans="1:1" x14ac:dyDescent="0.2">
      <c r="A802809" s="30" t="s">
        <v>91</v>
      </c>
    </row>
    <row r="802810" spans="1:1" x14ac:dyDescent="0.2">
      <c r="A802810" s="30" t="s">
        <v>92</v>
      </c>
    </row>
    <row r="802811" spans="1:1" x14ac:dyDescent="0.2">
      <c r="A802811" s="30" t="s">
        <v>93</v>
      </c>
    </row>
    <row r="802812" spans="1:1" x14ac:dyDescent="0.2">
      <c r="A802812" s="30" t="s">
        <v>94</v>
      </c>
    </row>
    <row r="802813" spans="1:1" x14ac:dyDescent="0.2">
      <c r="A802813" s="59" t="s">
        <v>95</v>
      </c>
    </row>
    <row r="802814" spans="1:1" x14ac:dyDescent="0.2">
      <c r="A802814" s="59" t="s">
        <v>96</v>
      </c>
    </row>
    <row r="802815" spans="1:1" x14ac:dyDescent="0.2">
      <c r="A802815" s="59" t="s">
        <v>97</v>
      </c>
    </row>
    <row r="802816" spans="1:1" x14ac:dyDescent="0.2">
      <c r="A802816" s="59" t="s">
        <v>98</v>
      </c>
    </row>
    <row r="802817" spans="1:1" x14ac:dyDescent="0.2">
      <c r="A802817" s="59" t="s">
        <v>99</v>
      </c>
    </row>
    <row r="802818" spans="1:1" x14ac:dyDescent="0.2">
      <c r="A802818" s="78" t="s">
        <v>446</v>
      </c>
    </row>
    <row r="802819" spans="1:1" x14ac:dyDescent="0.2">
      <c r="A802819" s="59" t="s">
        <v>100</v>
      </c>
    </row>
    <row r="802820" spans="1:1" x14ac:dyDescent="0.2">
      <c r="A802820" s="59" t="s">
        <v>101</v>
      </c>
    </row>
    <row r="802821" spans="1:1" x14ac:dyDescent="0.2">
      <c r="A802821" s="59" t="s">
        <v>102</v>
      </c>
    </row>
    <row r="802822" spans="1:1" x14ac:dyDescent="0.2">
      <c r="A802822" s="59" t="s">
        <v>30</v>
      </c>
    </row>
    <row r="802823" spans="1:1" x14ac:dyDescent="0.2">
      <c r="A802823" s="59" t="s">
        <v>103</v>
      </c>
    </row>
    <row r="802824" spans="1:1" x14ac:dyDescent="0.2">
      <c r="A802824" s="59" t="s">
        <v>31</v>
      </c>
    </row>
    <row r="802825" spans="1:1" x14ac:dyDescent="0.2">
      <c r="A802825" s="59" t="s">
        <v>70</v>
      </c>
    </row>
    <row r="802826" spans="1:1" x14ac:dyDescent="0.2">
      <c r="A802826" s="59" t="s">
        <v>104</v>
      </c>
    </row>
    <row r="802827" spans="1:1" x14ac:dyDescent="0.2">
      <c r="A802827" s="59" t="s">
        <v>439</v>
      </c>
    </row>
    <row r="802828" spans="1:1" x14ac:dyDescent="0.2">
      <c r="A802828" s="30" t="s">
        <v>105</v>
      </c>
    </row>
    <row r="802829" spans="1:1" x14ac:dyDescent="0.2">
      <c r="A802829" s="30" t="s">
        <v>106</v>
      </c>
    </row>
    <row r="802830" spans="1:1" x14ac:dyDescent="0.2">
      <c r="A802830" s="30" t="s">
        <v>384</v>
      </c>
    </row>
    <row r="819112" spans="1:1" x14ac:dyDescent="0.2">
      <c r="A819112" s="30" t="s">
        <v>314</v>
      </c>
    </row>
    <row r="819113" spans="1:1" x14ac:dyDescent="0.2">
      <c r="A819113" s="30" t="s">
        <v>206</v>
      </c>
    </row>
    <row r="819114" spans="1:1" x14ac:dyDescent="0.2">
      <c r="A819114" s="44" t="s">
        <v>440</v>
      </c>
    </row>
    <row r="819115" spans="1:1" x14ac:dyDescent="0.2">
      <c r="A819115" s="62" t="s">
        <v>23</v>
      </c>
    </row>
    <row r="819116" spans="1:1" x14ac:dyDescent="0.2">
      <c r="A819116" s="30" t="s">
        <v>24</v>
      </c>
    </row>
    <row r="819117" spans="1:1" x14ac:dyDescent="0.2">
      <c r="A819117" s="30" t="s">
        <v>25</v>
      </c>
    </row>
    <row r="819118" spans="1:1" x14ac:dyDescent="0.2">
      <c r="A819118" s="30" t="s">
        <v>26</v>
      </c>
    </row>
    <row r="819119" spans="1:1" x14ac:dyDescent="0.2">
      <c r="A819119" s="30" t="s">
        <v>27</v>
      </c>
    </row>
    <row r="819120" spans="1:1" x14ac:dyDescent="0.2">
      <c r="A819120" s="78" t="s">
        <v>28</v>
      </c>
    </row>
    <row r="819121" spans="1:1" x14ac:dyDescent="0.2">
      <c r="A819121" s="30" t="s">
        <v>29</v>
      </c>
    </row>
    <row r="819122" spans="1:1" x14ac:dyDescent="0.2">
      <c r="A819122" s="30" t="s">
        <v>30</v>
      </c>
    </row>
    <row r="819123" spans="1:1" x14ac:dyDescent="0.2">
      <c r="A819123" s="30" t="s">
        <v>31</v>
      </c>
    </row>
    <row r="819124" spans="1:1" x14ac:dyDescent="0.2">
      <c r="A819124" s="30" t="s">
        <v>32</v>
      </c>
    </row>
    <row r="819125" spans="1:1" x14ac:dyDescent="0.2">
      <c r="A819125" s="30" t="s">
        <v>33</v>
      </c>
    </row>
    <row r="819126" spans="1:1" x14ac:dyDescent="0.2">
      <c r="A819126" s="30" t="s">
        <v>34</v>
      </c>
    </row>
    <row r="819127" spans="1:1" x14ac:dyDescent="0.2">
      <c r="A819127" s="30" t="s">
        <v>35</v>
      </c>
    </row>
    <row r="819128" spans="1:1" x14ac:dyDescent="0.2">
      <c r="A819128" s="30" t="s">
        <v>36</v>
      </c>
    </row>
    <row r="819129" spans="1:1" x14ac:dyDescent="0.2">
      <c r="A819129" s="30" t="s">
        <v>37</v>
      </c>
    </row>
    <row r="819130" spans="1:1" x14ac:dyDescent="0.2">
      <c r="A819130" s="30" t="s">
        <v>33</v>
      </c>
    </row>
    <row r="819131" spans="1:1" x14ac:dyDescent="0.2">
      <c r="A819131" s="30" t="s">
        <v>38</v>
      </c>
    </row>
    <row r="819132" spans="1:1" x14ac:dyDescent="0.2">
      <c r="A819132" s="78" t="s">
        <v>39</v>
      </c>
    </row>
    <row r="819133" spans="1:1" x14ac:dyDescent="0.2">
      <c r="A819133" s="30" t="s">
        <v>40</v>
      </c>
    </row>
    <row r="819134" spans="1:1" x14ac:dyDescent="0.2">
      <c r="A819134" s="30" t="s">
        <v>41</v>
      </c>
    </row>
    <row r="819135" spans="1:1" x14ac:dyDescent="0.2">
      <c r="A819135" s="30" t="s">
        <v>42</v>
      </c>
    </row>
    <row r="819136" spans="1:1" x14ac:dyDescent="0.2">
      <c r="A819136" s="30" t="s">
        <v>43</v>
      </c>
    </row>
    <row r="819137" spans="1:1" x14ac:dyDescent="0.2">
      <c r="A819137" s="30" t="s">
        <v>44</v>
      </c>
    </row>
    <row r="819138" spans="1:1" x14ac:dyDescent="0.2">
      <c r="A819138" s="30" t="s">
        <v>45</v>
      </c>
    </row>
    <row r="819139" spans="1:1" x14ac:dyDescent="0.2">
      <c r="A819139" s="78" t="s">
        <v>46</v>
      </c>
    </row>
    <row r="819140" spans="1:1" x14ac:dyDescent="0.2">
      <c r="A819140" s="30" t="s">
        <v>47</v>
      </c>
    </row>
    <row r="819141" spans="1:1" x14ac:dyDescent="0.2">
      <c r="A819141" s="30" t="s">
        <v>48</v>
      </c>
    </row>
    <row r="819142" spans="1:1" x14ac:dyDescent="0.2">
      <c r="A819142" s="30" t="s">
        <v>49</v>
      </c>
    </row>
    <row r="819143" spans="1:1" x14ac:dyDescent="0.2">
      <c r="A819143" s="78" t="s">
        <v>50</v>
      </c>
    </row>
    <row r="819144" spans="1:1" x14ac:dyDescent="0.2">
      <c r="A819144" s="30" t="s">
        <v>51</v>
      </c>
    </row>
    <row r="819145" spans="1:1" x14ac:dyDescent="0.2">
      <c r="A819145" s="30" t="s">
        <v>52</v>
      </c>
    </row>
    <row r="819146" spans="1:1" x14ac:dyDescent="0.2">
      <c r="A819146" s="30" t="s">
        <v>53</v>
      </c>
    </row>
    <row r="819147" spans="1:1" x14ac:dyDescent="0.2">
      <c r="A819147" s="30" t="s">
        <v>54</v>
      </c>
    </row>
    <row r="819148" spans="1:1" x14ac:dyDescent="0.2">
      <c r="A819148" s="30" t="s">
        <v>55</v>
      </c>
    </row>
    <row r="819149" spans="1:1" x14ac:dyDescent="0.2">
      <c r="A819149" s="30" t="s">
        <v>56</v>
      </c>
    </row>
    <row r="819150" spans="1:1" x14ac:dyDescent="0.2">
      <c r="A819150" s="78" t="s">
        <v>57</v>
      </c>
    </row>
    <row r="819151" spans="1:1" x14ac:dyDescent="0.2">
      <c r="A819151" s="30" t="s">
        <v>58</v>
      </c>
    </row>
    <row r="819152" spans="1:1" x14ac:dyDescent="0.2">
      <c r="A819152" s="61" t="s">
        <v>59</v>
      </c>
    </row>
    <row r="819153" spans="1:1" x14ac:dyDescent="0.2">
      <c r="A819153" s="30" t="s">
        <v>60</v>
      </c>
    </row>
    <row r="819154" spans="1:1" x14ac:dyDescent="0.2">
      <c r="A819154" s="30" t="s">
        <v>61</v>
      </c>
    </row>
    <row r="819155" spans="1:1" x14ac:dyDescent="0.2">
      <c r="A819155" s="30" t="s">
        <v>62</v>
      </c>
    </row>
    <row r="819156" spans="1:1" x14ac:dyDescent="0.2">
      <c r="A819156" s="63" t="s">
        <v>63</v>
      </c>
    </row>
    <row r="819157" spans="1:1" x14ac:dyDescent="0.2">
      <c r="A819157" s="63" t="s">
        <v>64</v>
      </c>
    </row>
    <row r="819158" spans="1:1" x14ac:dyDescent="0.2">
      <c r="A819158" s="63" t="s">
        <v>65</v>
      </c>
    </row>
    <row r="819159" spans="1:1" x14ac:dyDescent="0.2">
      <c r="A819159" s="63" t="s">
        <v>66</v>
      </c>
    </row>
    <row r="819160" spans="1:1" x14ac:dyDescent="0.2">
      <c r="A819160" s="64" t="s">
        <v>442</v>
      </c>
    </row>
    <row r="819161" spans="1:1" x14ac:dyDescent="0.2">
      <c r="A819161" s="64" t="s">
        <v>443</v>
      </c>
    </row>
    <row r="819162" spans="1:1" x14ac:dyDescent="0.2">
      <c r="A819162" s="64" t="s">
        <v>445</v>
      </c>
    </row>
    <row r="819163" spans="1:1" x14ac:dyDescent="0.2">
      <c r="A819163" s="78" t="s">
        <v>444</v>
      </c>
    </row>
    <row r="819164" spans="1:1" x14ac:dyDescent="0.2">
      <c r="A819164" s="63" t="s">
        <v>69</v>
      </c>
    </row>
    <row r="819165" spans="1:1" x14ac:dyDescent="0.2">
      <c r="A819165" s="63" t="s">
        <v>29</v>
      </c>
    </row>
    <row r="819166" spans="1:1" x14ac:dyDescent="0.2">
      <c r="A819166" s="63" t="s">
        <v>30</v>
      </c>
    </row>
    <row r="819167" spans="1:1" x14ac:dyDescent="0.2">
      <c r="A819167" s="63" t="s">
        <v>70</v>
      </c>
    </row>
    <row r="819168" spans="1:1" x14ac:dyDescent="0.2">
      <c r="A819168" s="63" t="s">
        <v>71</v>
      </c>
    </row>
    <row r="819169" spans="1:1" x14ac:dyDescent="0.2">
      <c r="A819169" s="63" t="s">
        <v>72</v>
      </c>
    </row>
    <row r="819170" spans="1:1" x14ac:dyDescent="0.2">
      <c r="A819170" s="63" t="s">
        <v>73</v>
      </c>
    </row>
    <row r="819171" spans="1:1" x14ac:dyDescent="0.2">
      <c r="A819171" s="64" t="s">
        <v>74</v>
      </c>
    </row>
    <row r="819172" spans="1:1" x14ac:dyDescent="0.2">
      <c r="A819172" s="30" t="s">
        <v>75</v>
      </c>
    </row>
    <row r="819173" spans="1:1" x14ac:dyDescent="0.2">
      <c r="A819173" s="30" t="s">
        <v>76</v>
      </c>
    </row>
    <row r="819174" spans="1:1" x14ac:dyDescent="0.2">
      <c r="A819174" s="30" t="s">
        <v>77</v>
      </c>
    </row>
    <row r="819175" spans="1:1" x14ac:dyDescent="0.2">
      <c r="A819175" s="30" t="s">
        <v>71</v>
      </c>
    </row>
    <row r="819176" spans="1:1" x14ac:dyDescent="0.2">
      <c r="A819176" s="30" t="s">
        <v>72</v>
      </c>
    </row>
    <row r="819177" spans="1:1" x14ac:dyDescent="0.2">
      <c r="A819177" s="30" t="s">
        <v>29</v>
      </c>
    </row>
    <row r="819178" spans="1:1" x14ac:dyDescent="0.2">
      <c r="A819178" s="30" t="s">
        <v>30</v>
      </c>
    </row>
    <row r="819179" spans="1:1" x14ac:dyDescent="0.2">
      <c r="A819179" s="30" t="s">
        <v>78</v>
      </c>
    </row>
    <row r="819180" spans="1:1" x14ac:dyDescent="0.2">
      <c r="A819180" s="30" t="s">
        <v>79</v>
      </c>
    </row>
    <row r="819181" spans="1:1" x14ac:dyDescent="0.2">
      <c r="A819181" s="78" t="s">
        <v>80</v>
      </c>
    </row>
    <row r="819182" spans="1:1" x14ac:dyDescent="0.2">
      <c r="A819182" s="30" t="s">
        <v>81</v>
      </c>
    </row>
    <row r="819183" spans="1:1" x14ac:dyDescent="0.2">
      <c r="A819183" s="30" t="s">
        <v>82</v>
      </c>
    </row>
    <row r="819184" spans="1:1" x14ac:dyDescent="0.2">
      <c r="A819184" s="78" t="s">
        <v>441</v>
      </c>
    </row>
    <row r="819185" spans="1:1" x14ac:dyDescent="0.2">
      <c r="A819185" s="30" t="s">
        <v>83</v>
      </c>
    </row>
    <row r="819186" spans="1:1" x14ac:dyDescent="0.2">
      <c r="A819186" s="30" t="s">
        <v>84</v>
      </c>
    </row>
    <row r="819187" spans="1:1" x14ac:dyDescent="0.2">
      <c r="A819187" s="30" t="s">
        <v>85</v>
      </c>
    </row>
    <row r="819188" spans="1:1" x14ac:dyDescent="0.2">
      <c r="A819188" s="30" t="s">
        <v>86</v>
      </c>
    </row>
    <row r="819189" spans="1:1" x14ac:dyDescent="0.2">
      <c r="A819189" s="78" t="s">
        <v>87</v>
      </c>
    </row>
    <row r="819190" spans="1:1" x14ac:dyDescent="0.2">
      <c r="A819190" s="30" t="s">
        <v>88</v>
      </c>
    </row>
    <row r="819191" spans="1:1" x14ac:dyDescent="0.2">
      <c r="A819191" s="30" t="s">
        <v>89</v>
      </c>
    </row>
    <row r="819192" spans="1:1" x14ac:dyDescent="0.2">
      <c r="A819192" s="43" t="s">
        <v>90</v>
      </c>
    </row>
    <row r="819193" spans="1:1" x14ac:dyDescent="0.2">
      <c r="A819193" s="30" t="s">
        <v>91</v>
      </c>
    </row>
    <row r="819194" spans="1:1" x14ac:dyDescent="0.2">
      <c r="A819194" s="30" t="s">
        <v>92</v>
      </c>
    </row>
    <row r="819195" spans="1:1" x14ac:dyDescent="0.2">
      <c r="A819195" s="30" t="s">
        <v>93</v>
      </c>
    </row>
    <row r="819196" spans="1:1" x14ac:dyDescent="0.2">
      <c r="A819196" s="30" t="s">
        <v>94</v>
      </c>
    </row>
    <row r="819197" spans="1:1" x14ac:dyDescent="0.2">
      <c r="A819197" s="59" t="s">
        <v>95</v>
      </c>
    </row>
    <row r="819198" spans="1:1" x14ac:dyDescent="0.2">
      <c r="A819198" s="59" t="s">
        <v>96</v>
      </c>
    </row>
    <row r="819199" spans="1:1" x14ac:dyDescent="0.2">
      <c r="A819199" s="59" t="s">
        <v>97</v>
      </c>
    </row>
    <row r="819200" spans="1:1" x14ac:dyDescent="0.2">
      <c r="A819200" s="59" t="s">
        <v>98</v>
      </c>
    </row>
    <row r="819201" spans="1:1" x14ac:dyDescent="0.2">
      <c r="A819201" s="59" t="s">
        <v>99</v>
      </c>
    </row>
    <row r="819202" spans="1:1" x14ac:dyDescent="0.2">
      <c r="A819202" s="78" t="s">
        <v>446</v>
      </c>
    </row>
    <row r="819203" spans="1:1" x14ac:dyDescent="0.2">
      <c r="A819203" s="59" t="s">
        <v>100</v>
      </c>
    </row>
    <row r="819204" spans="1:1" x14ac:dyDescent="0.2">
      <c r="A819204" s="59" t="s">
        <v>101</v>
      </c>
    </row>
    <row r="819205" spans="1:1" x14ac:dyDescent="0.2">
      <c r="A819205" s="59" t="s">
        <v>102</v>
      </c>
    </row>
    <row r="819206" spans="1:1" x14ac:dyDescent="0.2">
      <c r="A819206" s="59" t="s">
        <v>30</v>
      </c>
    </row>
    <row r="819207" spans="1:1" x14ac:dyDescent="0.2">
      <c r="A819207" s="59" t="s">
        <v>103</v>
      </c>
    </row>
    <row r="819208" spans="1:1" x14ac:dyDescent="0.2">
      <c r="A819208" s="59" t="s">
        <v>31</v>
      </c>
    </row>
    <row r="819209" spans="1:1" x14ac:dyDescent="0.2">
      <c r="A819209" s="59" t="s">
        <v>70</v>
      </c>
    </row>
    <row r="819210" spans="1:1" x14ac:dyDescent="0.2">
      <c r="A819210" s="59" t="s">
        <v>104</v>
      </c>
    </row>
    <row r="819211" spans="1:1" x14ac:dyDescent="0.2">
      <c r="A819211" s="59" t="s">
        <v>439</v>
      </c>
    </row>
    <row r="819212" spans="1:1" x14ac:dyDescent="0.2">
      <c r="A819212" s="30" t="s">
        <v>105</v>
      </c>
    </row>
    <row r="819213" spans="1:1" x14ac:dyDescent="0.2">
      <c r="A819213" s="30" t="s">
        <v>106</v>
      </c>
    </row>
    <row r="819214" spans="1:1" x14ac:dyDescent="0.2">
      <c r="A819214" s="30" t="s">
        <v>384</v>
      </c>
    </row>
    <row r="835496" spans="1:1" x14ac:dyDescent="0.2">
      <c r="A835496" s="30" t="s">
        <v>314</v>
      </c>
    </row>
    <row r="835497" spans="1:1" x14ac:dyDescent="0.2">
      <c r="A835497" s="30" t="s">
        <v>206</v>
      </c>
    </row>
    <row r="835498" spans="1:1" x14ac:dyDescent="0.2">
      <c r="A835498" s="44" t="s">
        <v>440</v>
      </c>
    </row>
    <row r="835499" spans="1:1" x14ac:dyDescent="0.2">
      <c r="A835499" s="62" t="s">
        <v>23</v>
      </c>
    </row>
    <row r="835500" spans="1:1" x14ac:dyDescent="0.2">
      <c r="A835500" s="30" t="s">
        <v>24</v>
      </c>
    </row>
    <row r="835501" spans="1:1" x14ac:dyDescent="0.2">
      <c r="A835501" s="30" t="s">
        <v>25</v>
      </c>
    </row>
    <row r="835502" spans="1:1" x14ac:dyDescent="0.2">
      <c r="A835502" s="30" t="s">
        <v>26</v>
      </c>
    </row>
    <row r="835503" spans="1:1" x14ac:dyDescent="0.2">
      <c r="A835503" s="30" t="s">
        <v>27</v>
      </c>
    </row>
    <row r="835504" spans="1:1" x14ac:dyDescent="0.2">
      <c r="A835504" s="78" t="s">
        <v>28</v>
      </c>
    </row>
    <row r="835505" spans="1:1" x14ac:dyDescent="0.2">
      <c r="A835505" s="30" t="s">
        <v>29</v>
      </c>
    </row>
    <row r="835506" spans="1:1" x14ac:dyDescent="0.2">
      <c r="A835506" s="30" t="s">
        <v>30</v>
      </c>
    </row>
    <row r="835507" spans="1:1" x14ac:dyDescent="0.2">
      <c r="A835507" s="30" t="s">
        <v>31</v>
      </c>
    </row>
    <row r="835508" spans="1:1" x14ac:dyDescent="0.2">
      <c r="A835508" s="30" t="s">
        <v>32</v>
      </c>
    </row>
    <row r="835509" spans="1:1" x14ac:dyDescent="0.2">
      <c r="A835509" s="30" t="s">
        <v>33</v>
      </c>
    </row>
    <row r="835510" spans="1:1" x14ac:dyDescent="0.2">
      <c r="A835510" s="30" t="s">
        <v>34</v>
      </c>
    </row>
    <row r="835511" spans="1:1" x14ac:dyDescent="0.2">
      <c r="A835511" s="30" t="s">
        <v>35</v>
      </c>
    </row>
    <row r="835512" spans="1:1" x14ac:dyDescent="0.2">
      <c r="A835512" s="30" t="s">
        <v>36</v>
      </c>
    </row>
    <row r="835513" spans="1:1" x14ac:dyDescent="0.2">
      <c r="A835513" s="30" t="s">
        <v>37</v>
      </c>
    </row>
    <row r="835514" spans="1:1" x14ac:dyDescent="0.2">
      <c r="A835514" s="30" t="s">
        <v>33</v>
      </c>
    </row>
    <row r="835515" spans="1:1" x14ac:dyDescent="0.2">
      <c r="A835515" s="30" t="s">
        <v>38</v>
      </c>
    </row>
    <row r="835516" spans="1:1" x14ac:dyDescent="0.2">
      <c r="A835516" s="78" t="s">
        <v>39</v>
      </c>
    </row>
    <row r="835517" spans="1:1" x14ac:dyDescent="0.2">
      <c r="A835517" s="30" t="s">
        <v>40</v>
      </c>
    </row>
    <row r="835518" spans="1:1" x14ac:dyDescent="0.2">
      <c r="A835518" s="30" t="s">
        <v>41</v>
      </c>
    </row>
    <row r="835519" spans="1:1" x14ac:dyDescent="0.2">
      <c r="A835519" s="30" t="s">
        <v>42</v>
      </c>
    </row>
    <row r="835520" spans="1:1" x14ac:dyDescent="0.2">
      <c r="A835520" s="30" t="s">
        <v>43</v>
      </c>
    </row>
    <row r="835521" spans="1:1" x14ac:dyDescent="0.2">
      <c r="A835521" s="30" t="s">
        <v>44</v>
      </c>
    </row>
    <row r="835522" spans="1:1" x14ac:dyDescent="0.2">
      <c r="A835522" s="30" t="s">
        <v>45</v>
      </c>
    </row>
    <row r="835523" spans="1:1" x14ac:dyDescent="0.2">
      <c r="A835523" s="78" t="s">
        <v>46</v>
      </c>
    </row>
    <row r="835524" spans="1:1" x14ac:dyDescent="0.2">
      <c r="A835524" s="30" t="s">
        <v>47</v>
      </c>
    </row>
    <row r="835525" spans="1:1" x14ac:dyDescent="0.2">
      <c r="A835525" s="30" t="s">
        <v>48</v>
      </c>
    </row>
    <row r="835526" spans="1:1" x14ac:dyDescent="0.2">
      <c r="A835526" s="30" t="s">
        <v>49</v>
      </c>
    </row>
    <row r="835527" spans="1:1" x14ac:dyDescent="0.2">
      <c r="A835527" s="78" t="s">
        <v>50</v>
      </c>
    </row>
    <row r="835528" spans="1:1" x14ac:dyDescent="0.2">
      <c r="A835528" s="30" t="s">
        <v>51</v>
      </c>
    </row>
    <row r="835529" spans="1:1" x14ac:dyDescent="0.2">
      <c r="A835529" s="30" t="s">
        <v>52</v>
      </c>
    </row>
    <row r="835530" spans="1:1" x14ac:dyDescent="0.2">
      <c r="A835530" s="30" t="s">
        <v>53</v>
      </c>
    </row>
    <row r="835531" spans="1:1" x14ac:dyDescent="0.2">
      <c r="A835531" s="30" t="s">
        <v>54</v>
      </c>
    </row>
    <row r="835532" spans="1:1" x14ac:dyDescent="0.2">
      <c r="A835532" s="30" t="s">
        <v>55</v>
      </c>
    </row>
    <row r="835533" spans="1:1" x14ac:dyDescent="0.2">
      <c r="A835533" s="30" t="s">
        <v>56</v>
      </c>
    </row>
    <row r="835534" spans="1:1" x14ac:dyDescent="0.2">
      <c r="A835534" s="78" t="s">
        <v>57</v>
      </c>
    </row>
    <row r="835535" spans="1:1" x14ac:dyDescent="0.2">
      <c r="A835535" s="30" t="s">
        <v>58</v>
      </c>
    </row>
    <row r="835536" spans="1:1" x14ac:dyDescent="0.2">
      <c r="A835536" s="61" t="s">
        <v>59</v>
      </c>
    </row>
    <row r="835537" spans="1:1" x14ac:dyDescent="0.2">
      <c r="A835537" s="30" t="s">
        <v>60</v>
      </c>
    </row>
    <row r="835538" spans="1:1" x14ac:dyDescent="0.2">
      <c r="A835538" s="30" t="s">
        <v>61</v>
      </c>
    </row>
    <row r="835539" spans="1:1" x14ac:dyDescent="0.2">
      <c r="A835539" s="30" t="s">
        <v>62</v>
      </c>
    </row>
    <row r="835540" spans="1:1" x14ac:dyDescent="0.2">
      <c r="A835540" s="63" t="s">
        <v>63</v>
      </c>
    </row>
    <row r="835541" spans="1:1" x14ac:dyDescent="0.2">
      <c r="A835541" s="63" t="s">
        <v>64</v>
      </c>
    </row>
    <row r="835542" spans="1:1" x14ac:dyDescent="0.2">
      <c r="A835542" s="63" t="s">
        <v>65</v>
      </c>
    </row>
    <row r="835543" spans="1:1" x14ac:dyDescent="0.2">
      <c r="A835543" s="63" t="s">
        <v>66</v>
      </c>
    </row>
    <row r="835544" spans="1:1" x14ac:dyDescent="0.2">
      <c r="A835544" s="64" t="s">
        <v>442</v>
      </c>
    </row>
    <row r="835545" spans="1:1" x14ac:dyDescent="0.2">
      <c r="A835545" s="64" t="s">
        <v>443</v>
      </c>
    </row>
    <row r="835546" spans="1:1" x14ac:dyDescent="0.2">
      <c r="A835546" s="64" t="s">
        <v>445</v>
      </c>
    </row>
    <row r="835547" spans="1:1" x14ac:dyDescent="0.2">
      <c r="A835547" s="78" t="s">
        <v>444</v>
      </c>
    </row>
    <row r="835548" spans="1:1" x14ac:dyDescent="0.2">
      <c r="A835548" s="63" t="s">
        <v>69</v>
      </c>
    </row>
    <row r="835549" spans="1:1" x14ac:dyDescent="0.2">
      <c r="A835549" s="63" t="s">
        <v>29</v>
      </c>
    </row>
    <row r="835550" spans="1:1" x14ac:dyDescent="0.2">
      <c r="A835550" s="63" t="s">
        <v>30</v>
      </c>
    </row>
    <row r="835551" spans="1:1" x14ac:dyDescent="0.2">
      <c r="A835551" s="63" t="s">
        <v>70</v>
      </c>
    </row>
    <row r="835552" spans="1:1" x14ac:dyDescent="0.2">
      <c r="A835552" s="63" t="s">
        <v>71</v>
      </c>
    </row>
    <row r="835553" spans="1:1" x14ac:dyDescent="0.2">
      <c r="A835553" s="63" t="s">
        <v>72</v>
      </c>
    </row>
    <row r="835554" spans="1:1" x14ac:dyDescent="0.2">
      <c r="A835554" s="63" t="s">
        <v>73</v>
      </c>
    </row>
    <row r="835555" spans="1:1" x14ac:dyDescent="0.2">
      <c r="A835555" s="64" t="s">
        <v>74</v>
      </c>
    </row>
    <row r="835556" spans="1:1" x14ac:dyDescent="0.2">
      <c r="A835556" s="30" t="s">
        <v>75</v>
      </c>
    </row>
    <row r="835557" spans="1:1" x14ac:dyDescent="0.2">
      <c r="A835557" s="30" t="s">
        <v>76</v>
      </c>
    </row>
    <row r="835558" spans="1:1" x14ac:dyDescent="0.2">
      <c r="A835558" s="30" t="s">
        <v>77</v>
      </c>
    </row>
    <row r="835559" spans="1:1" x14ac:dyDescent="0.2">
      <c r="A835559" s="30" t="s">
        <v>71</v>
      </c>
    </row>
    <row r="835560" spans="1:1" x14ac:dyDescent="0.2">
      <c r="A835560" s="30" t="s">
        <v>72</v>
      </c>
    </row>
    <row r="835561" spans="1:1" x14ac:dyDescent="0.2">
      <c r="A835561" s="30" t="s">
        <v>29</v>
      </c>
    </row>
    <row r="835562" spans="1:1" x14ac:dyDescent="0.2">
      <c r="A835562" s="30" t="s">
        <v>30</v>
      </c>
    </row>
    <row r="835563" spans="1:1" x14ac:dyDescent="0.2">
      <c r="A835563" s="30" t="s">
        <v>78</v>
      </c>
    </row>
    <row r="835564" spans="1:1" x14ac:dyDescent="0.2">
      <c r="A835564" s="30" t="s">
        <v>79</v>
      </c>
    </row>
    <row r="835565" spans="1:1" x14ac:dyDescent="0.2">
      <c r="A835565" s="78" t="s">
        <v>80</v>
      </c>
    </row>
    <row r="835566" spans="1:1" x14ac:dyDescent="0.2">
      <c r="A835566" s="30" t="s">
        <v>81</v>
      </c>
    </row>
    <row r="835567" spans="1:1" x14ac:dyDescent="0.2">
      <c r="A835567" s="30" t="s">
        <v>82</v>
      </c>
    </row>
    <row r="835568" spans="1:1" x14ac:dyDescent="0.2">
      <c r="A835568" s="78" t="s">
        <v>441</v>
      </c>
    </row>
    <row r="835569" spans="1:1" x14ac:dyDescent="0.2">
      <c r="A835569" s="30" t="s">
        <v>83</v>
      </c>
    </row>
    <row r="835570" spans="1:1" x14ac:dyDescent="0.2">
      <c r="A835570" s="30" t="s">
        <v>84</v>
      </c>
    </row>
    <row r="835571" spans="1:1" x14ac:dyDescent="0.2">
      <c r="A835571" s="30" t="s">
        <v>85</v>
      </c>
    </row>
    <row r="835572" spans="1:1" x14ac:dyDescent="0.2">
      <c r="A835572" s="30" t="s">
        <v>86</v>
      </c>
    </row>
    <row r="835573" spans="1:1" x14ac:dyDescent="0.2">
      <c r="A835573" s="78" t="s">
        <v>87</v>
      </c>
    </row>
    <row r="835574" spans="1:1" x14ac:dyDescent="0.2">
      <c r="A835574" s="30" t="s">
        <v>88</v>
      </c>
    </row>
    <row r="835575" spans="1:1" x14ac:dyDescent="0.2">
      <c r="A835575" s="30" t="s">
        <v>89</v>
      </c>
    </row>
    <row r="835576" spans="1:1" x14ac:dyDescent="0.2">
      <c r="A835576" s="43" t="s">
        <v>90</v>
      </c>
    </row>
    <row r="835577" spans="1:1" x14ac:dyDescent="0.2">
      <c r="A835577" s="30" t="s">
        <v>91</v>
      </c>
    </row>
    <row r="835578" spans="1:1" x14ac:dyDescent="0.2">
      <c r="A835578" s="30" t="s">
        <v>92</v>
      </c>
    </row>
    <row r="835579" spans="1:1" x14ac:dyDescent="0.2">
      <c r="A835579" s="30" t="s">
        <v>93</v>
      </c>
    </row>
    <row r="835580" spans="1:1" x14ac:dyDescent="0.2">
      <c r="A835580" s="30" t="s">
        <v>94</v>
      </c>
    </row>
    <row r="835581" spans="1:1" x14ac:dyDescent="0.2">
      <c r="A835581" s="59" t="s">
        <v>95</v>
      </c>
    </row>
    <row r="835582" spans="1:1" x14ac:dyDescent="0.2">
      <c r="A835582" s="59" t="s">
        <v>96</v>
      </c>
    </row>
    <row r="835583" spans="1:1" x14ac:dyDescent="0.2">
      <c r="A835583" s="59" t="s">
        <v>97</v>
      </c>
    </row>
    <row r="835584" spans="1:1" x14ac:dyDescent="0.2">
      <c r="A835584" s="59" t="s">
        <v>98</v>
      </c>
    </row>
    <row r="835585" spans="1:1" x14ac:dyDescent="0.2">
      <c r="A835585" s="59" t="s">
        <v>99</v>
      </c>
    </row>
    <row r="835586" spans="1:1" x14ac:dyDescent="0.2">
      <c r="A835586" s="78" t="s">
        <v>446</v>
      </c>
    </row>
    <row r="835587" spans="1:1" x14ac:dyDescent="0.2">
      <c r="A835587" s="59" t="s">
        <v>100</v>
      </c>
    </row>
    <row r="835588" spans="1:1" x14ac:dyDescent="0.2">
      <c r="A835588" s="59" t="s">
        <v>101</v>
      </c>
    </row>
    <row r="835589" spans="1:1" x14ac:dyDescent="0.2">
      <c r="A835589" s="59" t="s">
        <v>102</v>
      </c>
    </row>
    <row r="835590" spans="1:1" x14ac:dyDescent="0.2">
      <c r="A835590" s="59" t="s">
        <v>30</v>
      </c>
    </row>
    <row r="835591" spans="1:1" x14ac:dyDescent="0.2">
      <c r="A835591" s="59" t="s">
        <v>103</v>
      </c>
    </row>
    <row r="835592" spans="1:1" x14ac:dyDescent="0.2">
      <c r="A835592" s="59" t="s">
        <v>31</v>
      </c>
    </row>
    <row r="835593" spans="1:1" x14ac:dyDescent="0.2">
      <c r="A835593" s="59" t="s">
        <v>70</v>
      </c>
    </row>
    <row r="835594" spans="1:1" x14ac:dyDescent="0.2">
      <c r="A835594" s="59" t="s">
        <v>104</v>
      </c>
    </row>
    <row r="835595" spans="1:1" x14ac:dyDescent="0.2">
      <c r="A835595" s="59" t="s">
        <v>439</v>
      </c>
    </row>
    <row r="835596" spans="1:1" x14ac:dyDescent="0.2">
      <c r="A835596" s="30" t="s">
        <v>105</v>
      </c>
    </row>
    <row r="835597" spans="1:1" x14ac:dyDescent="0.2">
      <c r="A835597" s="30" t="s">
        <v>106</v>
      </c>
    </row>
    <row r="835598" spans="1:1" x14ac:dyDescent="0.2">
      <c r="A835598" s="30" t="s">
        <v>384</v>
      </c>
    </row>
    <row r="851880" spans="1:1" x14ac:dyDescent="0.2">
      <c r="A851880" s="30" t="s">
        <v>314</v>
      </c>
    </row>
    <row r="851881" spans="1:1" x14ac:dyDescent="0.2">
      <c r="A851881" s="30" t="s">
        <v>206</v>
      </c>
    </row>
    <row r="851882" spans="1:1" x14ac:dyDescent="0.2">
      <c r="A851882" s="44" t="s">
        <v>440</v>
      </c>
    </row>
    <row r="851883" spans="1:1" x14ac:dyDescent="0.2">
      <c r="A851883" s="62" t="s">
        <v>23</v>
      </c>
    </row>
    <row r="851884" spans="1:1" x14ac:dyDescent="0.2">
      <c r="A851884" s="30" t="s">
        <v>24</v>
      </c>
    </row>
    <row r="851885" spans="1:1" x14ac:dyDescent="0.2">
      <c r="A851885" s="30" t="s">
        <v>25</v>
      </c>
    </row>
    <row r="851886" spans="1:1" x14ac:dyDescent="0.2">
      <c r="A851886" s="30" t="s">
        <v>26</v>
      </c>
    </row>
    <row r="851887" spans="1:1" x14ac:dyDescent="0.2">
      <c r="A851887" s="30" t="s">
        <v>27</v>
      </c>
    </row>
    <row r="851888" spans="1:1" x14ac:dyDescent="0.2">
      <c r="A851888" s="78" t="s">
        <v>28</v>
      </c>
    </row>
    <row r="851889" spans="1:1" x14ac:dyDescent="0.2">
      <c r="A851889" s="30" t="s">
        <v>29</v>
      </c>
    </row>
    <row r="851890" spans="1:1" x14ac:dyDescent="0.2">
      <c r="A851890" s="30" t="s">
        <v>30</v>
      </c>
    </row>
    <row r="851891" spans="1:1" x14ac:dyDescent="0.2">
      <c r="A851891" s="30" t="s">
        <v>31</v>
      </c>
    </row>
    <row r="851892" spans="1:1" x14ac:dyDescent="0.2">
      <c r="A851892" s="30" t="s">
        <v>32</v>
      </c>
    </row>
    <row r="851893" spans="1:1" x14ac:dyDescent="0.2">
      <c r="A851893" s="30" t="s">
        <v>33</v>
      </c>
    </row>
    <row r="851894" spans="1:1" x14ac:dyDescent="0.2">
      <c r="A851894" s="30" t="s">
        <v>34</v>
      </c>
    </row>
    <row r="851895" spans="1:1" x14ac:dyDescent="0.2">
      <c r="A851895" s="30" t="s">
        <v>35</v>
      </c>
    </row>
    <row r="851896" spans="1:1" x14ac:dyDescent="0.2">
      <c r="A851896" s="30" t="s">
        <v>36</v>
      </c>
    </row>
    <row r="851897" spans="1:1" x14ac:dyDescent="0.2">
      <c r="A851897" s="30" t="s">
        <v>37</v>
      </c>
    </row>
    <row r="851898" spans="1:1" x14ac:dyDescent="0.2">
      <c r="A851898" s="30" t="s">
        <v>33</v>
      </c>
    </row>
    <row r="851899" spans="1:1" x14ac:dyDescent="0.2">
      <c r="A851899" s="30" t="s">
        <v>38</v>
      </c>
    </row>
    <row r="851900" spans="1:1" x14ac:dyDescent="0.2">
      <c r="A851900" s="78" t="s">
        <v>39</v>
      </c>
    </row>
    <row r="851901" spans="1:1" x14ac:dyDescent="0.2">
      <c r="A851901" s="30" t="s">
        <v>40</v>
      </c>
    </row>
    <row r="851902" spans="1:1" x14ac:dyDescent="0.2">
      <c r="A851902" s="30" t="s">
        <v>41</v>
      </c>
    </row>
    <row r="851903" spans="1:1" x14ac:dyDescent="0.2">
      <c r="A851903" s="30" t="s">
        <v>42</v>
      </c>
    </row>
    <row r="851904" spans="1:1" x14ac:dyDescent="0.2">
      <c r="A851904" s="30" t="s">
        <v>43</v>
      </c>
    </row>
    <row r="851905" spans="1:1" x14ac:dyDescent="0.2">
      <c r="A851905" s="30" t="s">
        <v>44</v>
      </c>
    </row>
    <row r="851906" spans="1:1" x14ac:dyDescent="0.2">
      <c r="A851906" s="30" t="s">
        <v>45</v>
      </c>
    </row>
    <row r="851907" spans="1:1" x14ac:dyDescent="0.2">
      <c r="A851907" s="78" t="s">
        <v>46</v>
      </c>
    </row>
    <row r="851908" spans="1:1" x14ac:dyDescent="0.2">
      <c r="A851908" s="30" t="s">
        <v>47</v>
      </c>
    </row>
    <row r="851909" spans="1:1" x14ac:dyDescent="0.2">
      <c r="A851909" s="30" t="s">
        <v>48</v>
      </c>
    </row>
    <row r="851910" spans="1:1" x14ac:dyDescent="0.2">
      <c r="A851910" s="30" t="s">
        <v>49</v>
      </c>
    </row>
    <row r="851911" spans="1:1" x14ac:dyDescent="0.2">
      <c r="A851911" s="78" t="s">
        <v>50</v>
      </c>
    </row>
    <row r="851912" spans="1:1" x14ac:dyDescent="0.2">
      <c r="A851912" s="30" t="s">
        <v>51</v>
      </c>
    </row>
    <row r="851913" spans="1:1" x14ac:dyDescent="0.2">
      <c r="A851913" s="30" t="s">
        <v>52</v>
      </c>
    </row>
    <row r="851914" spans="1:1" x14ac:dyDescent="0.2">
      <c r="A851914" s="30" t="s">
        <v>53</v>
      </c>
    </row>
    <row r="851915" spans="1:1" x14ac:dyDescent="0.2">
      <c r="A851915" s="30" t="s">
        <v>54</v>
      </c>
    </row>
    <row r="851916" spans="1:1" x14ac:dyDescent="0.2">
      <c r="A851916" s="30" t="s">
        <v>55</v>
      </c>
    </row>
    <row r="851917" spans="1:1" x14ac:dyDescent="0.2">
      <c r="A851917" s="30" t="s">
        <v>56</v>
      </c>
    </row>
    <row r="851918" spans="1:1" x14ac:dyDescent="0.2">
      <c r="A851918" s="78" t="s">
        <v>57</v>
      </c>
    </row>
    <row r="851919" spans="1:1" x14ac:dyDescent="0.2">
      <c r="A851919" s="30" t="s">
        <v>58</v>
      </c>
    </row>
    <row r="851920" spans="1:1" x14ac:dyDescent="0.2">
      <c r="A851920" s="61" t="s">
        <v>59</v>
      </c>
    </row>
    <row r="851921" spans="1:1" x14ac:dyDescent="0.2">
      <c r="A851921" s="30" t="s">
        <v>60</v>
      </c>
    </row>
    <row r="851922" spans="1:1" x14ac:dyDescent="0.2">
      <c r="A851922" s="30" t="s">
        <v>61</v>
      </c>
    </row>
    <row r="851923" spans="1:1" x14ac:dyDescent="0.2">
      <c r="A851923" s="30" t="s">
        <v>62</v>
      </c>
    </row>
    <row r="851924" spans="1:1" x14ac:dyDescent="0.2">
      <c r="A851924" s="63" t="s">
        <v>63</v>
      </c>
    </row>
    <row r="851925" spans="1:1" x14ac:dyDescent="0.2">
      <c r="A851925" s="63" t="s">
        <v>64</v>
      </c>
    </row>
    <row r="851926" spans="1:1" x14ac:dyDescent="0.2">
      <c r="A851926" s="63" t="s">
        <v>65</v>
      </c>
    </row>
    <row r="851927" spans="1:1" x14ac:dyDescent="0.2">
      <c r="A851927" s="63" t="s">
        <v>66</v>
      </c>
    </row>
    <row r="851928" spans="1:1" x14ac:dyDescent="0.2">
      <c r="A851928" s="64" t="s">
        <v>442</v>
      </c>
    </row>
    <row r="851929" spans="1:1" x14ac:dyDescent="0.2">
      <c r="A851929" s="64" t="s">
        <v>443</v>
      </c>
    </row>
    <row r="851930" spans="1:1" x14ac:dyDescent="0.2">
      <c r="A851930" s="64" t="s">
        <v>445</v>
      </c>
    </row>
    <row r="851931" spans="1:1" x14ac:dyDescent="0.2">
      <c r="A851931" s="78" t="s">
        <v>444</v>
      </c>
    </row>
    <row r="851932" spans="1:1" x14ac:dyDescent="0.2">
      <c r="A851932" s="63" t="s">
        <v>69</v>
      </c>
    </row>
    <row r="851933" spans="1:1" x14ac:dyDescent="0.2">
      <c r="A851933" s="63" t="s">
        <v>29</v>
      </c>
    </row>
    <row r="851934" spans="1:1" x14ac:dyDescent="0.2">
      <c r="A851934" s="63" t="s">
        <v>30</v>
      </c>
    </row>
    <row r="851935" spans="1:1" x14ac:dyDescent="0.2">
      <c r="A851935" s="63" t="s">
        <v>70</v>
      </c>
    </row>
    <row r="851936" spans="1:1" x14ac:dyDescent="0.2">
      <c r="A851936" s="63" t="s">
        <v>71</v>
      </c>
    </row>
    <row r="851937" spans="1:1" x14ac:dyDescent="0.2">
      <c r="A851937" s="63" t="s">
        <v>72</v>
      </c>
    </row>
    <row r="851938" spans="1:1" x14ac:dyDescent="0.2">
      <c r="A851938" s="63" t="s">
        <v>73</v>
      </c>
    </row>
    <row r="851939" spans="1:1" x14ac:dyDescent="0.2">
      <c r="A851939" s="64" t="s">
        <v>74</v>
      </c>
    </row>
    <row r="851940" spans="1:1" x14ac:dyDescent="0.2">
      <c r="A851940" s="30" t="s">
        <v>75</v>
      </c>
    </row>
    <row r="851941" spans="1:1" x14ac:dyDescent="0.2">
      <c r="A851941" s="30" t="s">
        <v>76</v>
      </c>
    </row>
    <row r="851942" spans="1:1" x14ac:dyDescent="0.2">
      <c r="A851942" s="30" t="s">
        <v>77</v>
      </c>
    </row>
    <row r="851943" spans="1:1" x14ac:dyDescent="0.2">
      <c r="A851943" s="30" t="s">
        <v>71</v>
      </c>
    </row>
    <row r="851944" spans="1:1" x14ac:dyDescent="0.2">
      <c r="A851944" s="30" t="s">
        <v>72</v>
      </c>
    </row>
    <row r="851945" spans="1:1" x14ac:dyDescent="0.2">
      <c r="A851945" s="30" t="s">
        <v>29</v>
      </c>
    </row>
    <row r="851946" spans="1:1" x14ac:dyDescent="0.2">
      <c r="A851946" s="30" t="s">
        <v>30</v>
      </c>
    </row>
    <row r="851947" spans="1:1" x14ac:dyDescent="0.2">
      <c r="A851947" s="30" t="s">
        <v>78</v>
      </c>
    </row>
    <row r="851948" spans="1:1" x14ac:dyDescent="0.2">
      <c r="A851948" s="30" t="s">
        <v>79</v>
      </c>
    </row>
    <row r="851949" spans="1:1" x14ac:dyDescent="0.2">
      <c r="A851949" s="78" t="s">
        <v>80</v>
      </c>
    </row>
    <row r="851950" spans="1:1" x14ac:dyDescent="0.2">
      <c r="A851950" s="30" t="s">
        <v>81</v>
      </c>
    </row>
    <row r="851951" spans="1:1" x14ac:dyDescent="0.2">
      <c r="A851951" s="30" t="s">
        <v>82</v>
      </c>
    </row>
    <row r="851952" spans="1:1" x14ac:dyDescent="0.2">
      <c r="A851952" s="78" t="s">
        <v>441</v>
      </c>
    </row>
    <row r="851953" spans="1:1" x14ac:dyDescent="0.2">
      <c r="A851953" s="30" t="s">
        <v>83</v>
      </c>
    </row>
    <row r="851954" spans="1:1" x14ac:dyDescent="0.2">
      <c r="A851954" s="30" t="s">
        <v>84</v>
      </c>
    </row>
    <row r="851955" spans="1:1" x14ac:dyDescent="0.2">
      <c r="A851955" s="30" t="s">
        <v>85</v>
      </c>
    </row>
    <row r="851956" spans="1:1" x14ac:dyDescent="0.2">
      <c r="A851956" s="30" t="s">
        <v>86</v>
      </c>
    </row>
    <row r="851957" spans="1:1" x14ac:dyDescent="0.2">
      <c r="A851957" s="78" t="s">
        <v>87</v>
      </c>
    </row>
    <row r="851958" spans="1:1" x14ac:dyDescent="0.2">
      <c r="A851958" s="30" t="s">
        <v>88</v>
      </c>
    </row>
    <row r="851959" spans="1:1" x14ac:dyDescent="0.2">
      <c r="A851959" s="30" t="s">
        <v>89</v>
      </c>
    </row>
    <row r="851960" spans="1:1" x14ac:dyDescent="0.2">
      <c r="A851960" s="43" t="s">
        <v>90</v>
      </c>
    </row>
    <row r="851961" spans="1:1" x14ac:dyDescent="0.2">
      <c r="A851961" s="30" t="s">
        <v>91</v>
      </c>
    </row>
    <row r="851962" spans="1:1" x14ac:dyDescent="0.2">
      <c r="A851962" s="30" t="s">
        <v>92</v>
      </c>
    </row>
    <row r="851963" spans="1:1" x14ac:dyDescent="0.2">
      <c r="A851963" s="30" t="s">
        <v>93</v>
      </c>
    </row>
    <row r="851964" spans="1:1" x14ac:dyDescent="0.2">
      <c r="A851964" s="30" t="s">
        <v>94</v>
      </c>
    </row>
    <row r="851965" spans="1:1" x14ac:dyDescent="0.2">
      <c r="A851965" s="59" t="s">
        <v>95</v>
      </c>
    </row>
    <row r="851966" spans="1:1" x14ac:dyDescent="0.2">
      <c r="A851966" s="59" t="s">
        <v>96</v>
      </c>
    </row>
    <row r="851967" spans="1:1" x14ac:dyDescent="0.2">
      <c r="A851967" s="59" t="s">
        <v>97</v>
      </c>
    </row>
    <row r="851968" spans="1:1" x14ac:dyDescent="0.2">
      <c r="A851968" s="59" t="s">
        <v>98</v>
      </c>
    </row>
    <row r="851969" spans="1:1" x14ac:dyDescent="0.2">
      <c r="A851969" s="59" t="s">
        <v>99</v>
      </c>
    </row>
    <row r="851970" spans="1:1" x14ac:dyDescent="0.2">
      <c r="A851970" s="78" t="s">
        <v>446</v>
      </c>
    </row>
    <row r="851971" spans="1:1" x14ac:dyDescent="0.2">
      <c r="A851971" s="59" t="s">
        <v>100</v>
      </c>
    </row>
    <row r="851972" spans="1:1" x14ac:dyDescent="0.2">
      <c r="A851972" s="59" t="s">
        <v>101</v>
      </c>
    </row>
    <row r="851973" spans="1:1" x14ac:dyDescent="0.2">
      <c r="A851973" s="59" t="s">
        <v>102</v>
      </c>
    </row>
    <row r="851974" spans="1:1" x14ac:dyDescent="0.2">
      <c r="A851974" s="59" t="s">
        <v>30</v>
      </c>
    </row>
    <row r="851975" spans="1:1" x14ac:dyDescent="0.2">
      <c r="A851975" s="59" t="s">
        <v>103</v>
      </c>
    </row>
    <row r="851976" spans="1:1" x14ac:dyDescent="0.2">
      <c r="A851976" s="59" t="s">
        <v>31</v>
      </c>
    </row>
    <row r="851977" spans="1:1" x14ac:dyDescent="0.2">
      <c r="A851977" s="59" t="s">
        <v>70</v>
      </c>
    </row>
    <row r="851978" spans="1:1" x14ac:dyDescent="0.2">
      <c r="A851978" s="59" t="s">
        <v>104</v>
      </c>
    </row>
    <row r="851979" spans="1:1" x14ac:dyDescent="0.2">
      <c r="A851979" s="59" t="s">
        <v>439</v>
      </c>
    </row>
    <row r="851980" spans="1:1" x14ac:dyDescent="0.2">
      <c r="A851980" s="30" t="s">
        <v>105</v>
      </c>
    </row>
    <row r="851981" spans="1:1" x14ac:dyDescent="0.2">
      <c r="A851981" s="30" t="s">
        <v>106</v>
      </c>
    </row>
    <row r="851982" spans="1:1" x14ac:dyDescent="0.2">
      <c r="A851982" s="30" t="s">
        <v>384</v>
      </c>
    </row>
    <row r="868264" spans="1:1" x14ac:dyDescent="0.2">
      <c r="A868264" s="30" t="s">
        <v>314</v>
      </c>
    </row>
    <row r="868265" spans="1:1" x14ac:dyDescent="0.2">
      <c r="A868265" s="30" t="s">
        <v>206</v>
      </c>
    </row>
    <row r="868266" spans="1:1" x14ac:dyDescent="0.2">
      <c r="A868266" s="44" t="s">
        <v>440</v>
      </c>
    </row>
    <row r="868267" spans="1:1" x14ac:dyDescent="0.2">
      <c r="A868267" s="62" t="s">
        <v>23</v>
      </c>
    </row>
    <row r="868268" spans="1:1" x14ac:dyDescent="0.2">
      <c r="A868268" s="30" t="s">
        <v>24</v>
      </c>
    </row>
    <row r="868269" spans="1:1" x14ac:dyDescent="0.2">
      <c r="A868269" s="30" t="s">
        <v>25</v>
      </c>
    </row>
    <row r="868270" spans="1:1" x14ac:dyDescent="0.2">
      <c r="A868270" s="30" t="s">
        <v>26</v>
      </c>
    </row>
    <row r="868271" spans="1:1" x14ac:dyDescent="0.2">
      <c r="A868271" s="30" t="s">
        <v>27</v>
      </c>
    </row>
    <row r="868272" spans="1:1" x14ac:dyDescent="0.2">
      <c r="A868272" s="78" t="s">
        <v>28</v>
      </c>
    </row>
    <row r="868273" spans="1:1" x14ac:dyDescent="0.2">
      <c r="A868273" s="30" t="s">
        <v>29</v>
      </c>
    </row>
    <row r="868274" spans="1:1" x14ac:dyDescent="0.2">
      <c r="A868274" s="30" t="s">
        <v>30</v>
      </c>
    </row>
    <row r="868275" spans="1:1" x14ac:dyDescent="0.2">
      <c r="A868275" s="30" t="s">
        <v>31</v>
      </c>
    </row>
    <row r="868276" spans="1:1" x14ac:dyDescent="0.2">
      <c r="A868276" s="30" t="s">
        <v>32</v>
      </c>
    </row>
    <row r="868277" spans="1:1" x14ac:dyDescent="0.2">
      <c r="A868277" s="30" t="s">
        <v>33</v>
      </c>
    </row>
    <row r="868278" spans="1:1" x14ac:dyDescent="0.2">
      <c r="A868278" s="30" t="s">
        <v>34</v>
      </c>
    </row>
    <row r="868279" spans="1:1" x14ac:dyDescent="0.2">
      <c r="A868279" s="30" t="s">
        <v>35</v>
      </c>
    </row>
    <row r="868280" spans="1:1" x14ac:dyDescent="0.2">
      <c r="A868280" s="30" t="s">
        <v>36</v>
      </c>
    </row>
    <row r="868281" spans="1:1" x14ac:dyDescent="0.2">
      <c r="A868281" s="30" t="s">
        <v>37</v>
      </c>
    </row>
    <row r="868282" spans="1:1" x14ac:dyDescent="0.2">
      <c r="A868282" s="30" t="s">
        <v>33</v>
      </c>
    </row>
    <row r="868283" spans="1:1" x14ac:dyDescent="0.2">
      <c r="A868283" s="30" t="s">
        <v>38</v>
      </c>
    </row>
    <row r="868284" spans="1:1" x14ac:dyDescent="0.2">
      <c r="A868284" s="78" t="s">
        <v>39</v>
      </c>
    </row>
    <row r="868285" spans="1:1" x14ac:dyDescent="0.2">
      <c r="A868285" s="30" t="s">
        <v>40</v>
      </c>
    </row>
    <row r="868286" spans="1:1" x14ac:dyDescent="0.2">
      <c r="A868286" s="30" t="s">
        <v>41</v>
      </c>
    </row>
    <row r="868287" spans="1:1" x14ac:dyDescent="0.2">
      <c r="A868287" s="30" t="s">
        <v>42</v>
      </c>
    </row>
    <row r="868288" spans="1:1" x14ac:dyDescent="0.2">
      <c r="A868288" s="30" t="s">
        <v>43</v>
      </c>
    </row>
    <row r="868289" spans="1:1" x14ac:dyDescent="0.2">
      <c r="A868289" s="30" t="s">
        <v>44</v>
      </c>
    </row>
    <row r="868290" spans="1:1" x14ac:dyDescent="0.2">
      <c r="A868290" s="30" t="s">
        <v>45</v>
      </c>
    </row>
    <row r="868291" spans="1:1" x14ac:dyDescent="0.2">
      <c r="A868291" s="78" t="s">
        <v>46</v>
      </c>
    </row>
    <row r="868292" spans="1:1" x14ac:dyDescent="0.2">
      <c r="A868292" s="30" t="s">
        <v>47</v>
      </c>
    </row>
    <row r="868293" spans="1:1" x14ac:dyDescent="0.2">
      <c r="A868293" s="30" t="s">
        <v>48</v>
      </c>
    </row>
    <row r="868294" spans="1:1" x14ac:dyDescent="0.2">
      <c r="A868294" s="30" t="s">
        <v>49</v>
      </c>
    </row>
    <row r="868295" spans="1:1" x14ac:dyDescent="0.2">
      <c r="A868295" s="78" t="s">
        <v>50</v>
      </c>
    </row>
    <row r="868296" spans="1:1" x14ac:dyDescent="0.2">
      <c r="A868296" s="30" t="s">
        <v>51</v>
      </c>
    </row>
    <row r="868297" spans="1:1" x14ac:dyDescent="0.2">
      <c r="A868297" s="30" t="s">
        <v>52</v>
      </c>
    </row>
    <row r="868298" spans="1:1" x14ac:dyDescent="0.2">
      <c r="A868298" s="30" t="s">
        <v>53</v>
      </c>
    </row>
    <row r="868299" spans="1:1" x14ac:dyDescent="0.2">
      <c r="A868299" s="30" t="s">
        <v>54</v>
      </c>
    </row>
    <row r="868300" spans="1:1" x14ac:dyDescent="0.2">
      <c r="A868300" s="30" t="s">
        <v>55</v>
      </c>
    </row>
    <row r="868301" spans="1:1" x14ac:dyDescent="0.2">
      <c r="A868301" s="30" t="s">
        <v>56</v>
      </c>
    </row>
    <row r="868302" spans="1:1" x14ac:dyDescent="0.2">
      <c r="A868302" s="78" t="s">
        <v>57</v>
      </c>
    </row>
    <row r="868303" spans="1:1" x14ac:dyDescent="0.2">
      <c r="A868303" s="30" t="s">
        <v>58</v>
      </c>
    </row>
    <row r="868304" spans="1:1" x14ac:dyDescent="0.2">
      <c r="A868304" s="61" t="s">
        <v>59</v>
      </c>
    </row>
    <row r="868305" spans="1:1" x14ac:dyDescent="0.2">
      <c r="A868305" s="30" t="s">
        <v>60</v>
      </c>
    </row>
    <row r="868306" spans="1:1" x14ac:dyDescent="0.2">
      <c r="A868306" s="30" t="s">
        <v>61</v>
      </c>
    </row>
    <row r="868307" spans="1:1" x14ac:dyDescent="0.2">
      <c r="A868307" s="30" t="s">
        <v>62</v>
      </c>
    </row>
    <row r="868308" spans="1:1" x14ac:dyDescent="0.2">
      <c r="A868308" s="63" t="s">
        <v>63</v>
      </c>
    </row>
    <row r="868309" spans="1:1" x14ac:dyDescent="0.2">
      <c r="A868309" s="63" t="s">
        <v>64</v>
      </c>
    </row>
    <row r="868310" spans="1:1" x14ac:dyDescent="0.2">
      <c r="A868310" s="63" t="s">
        <v>65</v>
      </c>
    </row>
    <row r="868311" spans="1:1" x14ac:dyDescent="0.2">
      <c r="A868311" s="63" t="s">
        <v>66</v>
      </c>
    </row>
    <row r="868312" spans="1:1" x14ac:dyDescent="0.2">
      <c r="A868312" s="64" t="s">
        <v>442</v>
      </c>
    </row>
    <row r="868313" spans="1:1" x14ac:dyDescent="0.2">
      <c r="A868313" s="64" t="s">
        <v>443</v>
      </c>
    </row>
    <row r="868314" spans="1:1" x14ac:dyDescent="0.2">
      <c r="A868314" s="64" t="s">
        <v>445</v>
      </c>
    </row>
    <row r="868315" spans="1:1" x14ac:dyDescent="0.2">
      <c r="A868315" s="78" t="s">
        <v>444</v>
      </c>
    </row>
    <row r="868316" spans="1:1" x14ac:dyDescent="0.2">
      <c r="A868316" s="63" t="s">
        <v>69</v>
      </c>
    </row>
    <row r="868317" spans="1:1" x14ac:dyDescent="0.2">
      <c r="A868317" s="63" t="s">
        <v>29</v>
      </c>
    </row>
    <row r="868318" spans="1:1" x14ac:dyDescent="0.2">
      <c r="A868318" s="63" t="s">
        <v>30</v>
      </c>
    </row>
    <row r="868319" spans="1:1" x14ac:dyDescent="0.2">
      <c r="A868319" s="63" t="s">
        <v>70</v>
      </c>
    </row>
    <row r="868320" spans="1:1" x14ac:dyDescent="0.2">
      <c r="A868320" s="63" t="s">
        <v>71</v>
      </c>
    </row>
    <row r="868321" spans="1:1" x14ac:dyDescent="0.2">
      <c r="A868321" s="63" t="s">
        <v>72</v>
      </c>
    </row>
    <row r="868322" spans="1:1" x14ac:dyDescent="0.2">
      <c r="A868322" s="63" t="s">
        <v>73</v>
      </c>
    </row>
    <row r="868323" spans="1:1" x14ac:dyDescent="0.2">
      <c r="A868323" s="64" t="s">
        <v>74</v>
      </c>
    </row>
    <row r="868324" spans="1:1" x14ac:dyDescent="0.2">
      <c r="A868324" s="30" t="s">
        <v>75</v>
      </c>
    </row>
    <row r="868325" spans="1:1" x14ac:dyDescent="0.2">
      <c r="A868325" s="30" t="s">
        <v>76</v>
      </c>
    </row>
    <row r="868326" spans="1:1" x14ac:dyDescent="0.2">
      <c r="A868326" s="30" t="s">
        <v>77</v>
      </c>
    </row>
    <row r="868327" spans="1:1" x14ac:dyDescent="0.2">
      <c r="A868327" s="30" t="s">
        <v>71</v>
      </c>
    </row>
    <row r="868328" spans="1:1" x14ac:dyDescent="0.2">
      <c r="A868328" s="30" t="s">
        <v>72</v>
      </c>
    </row>
    <row r="868329" spans="1:1" x14ac:dyDescent="0.2">
      <c r="A868329" s="30" t="s">
        <v>29</v>
      </c>
    </row>
    <row r="868330" spans="1:1" x14ac:dyDescent="0.2">
      <c r="A868330" s="30" t="s">
        <v>30</v>
      </c>
    </row>
    <row r="868331" spans="1:1" x14ac:dyDescent="0.2">
      <c r="A868331" s="30" t="s">
        <v>78</v>
      </c>
    </row>
    <row r="868332" spans="1:1" x14ac:dyDescent="0.2">
      <c r="A868332" s="30" t="s">
        <v>79</v>
      </c>
    </row>
    <row r="868333" spans="1:1" x14ac:dyDescent="0.2">
      <c r="A868333" s="78" t="s">
        <v>80</v>
      </c>
    </row>
    <row r="868334" spans="1:1" x14ac:dyDescent="0.2">
      <c r="A868334" s="30" t="s">
        <v>81</v>
      </c>
    </row>
    <row r="868335" spans="1:1" x14ac:dyDescent="0.2">
      <c r="A868335" s="30" t="s">
        <v>82</v>
      </c>
    </row>
    <row r="868336" spans="1:1" x14ac:dyDescent="0.2">
      <c r="A868336" s="78" t="s">
        <v>441</v>
      </c>
    </row>
    <row r="868337" spans="1:1" x14ac:dyDescent="0.2">
      <c r="A868337" s="30" t="s">
        <v>83</v>
      </c>
    </row>
    <row r="868338" spans="1:1" x14ac:dyDescent="0.2">
      <c r="A868338" s="30" t="s">
        <v>84</v>
      </c>
    </row>
    <row r="868339" spans="1:1" x14ac:dyDescent="0.2">
      <c r="A868339" s="30" t="s">
        <v>85</v>
      </c>
    </row>
    <row r="868340" spans="1:1" x14ac:dyDescent="0.2">
      <c r="A868340" s="30" t="s">
        <v>86</v>
      </c>
    </row>
    <row r="868341" spans="1:1" x14ac:dyDescent="0.2">
      <c r="A868341" s="78" t="s">
        <v>87</v>
      </c>
    </row>
    <row r="868342" spans="1:1" x14ac:dyDescent="0.2">
      <c r="A868342" s="30" t="s">
        <v>88</v>
      </c>
    </row>
    <row r="868343" spans="1:1" x14ac:dyDescent="0.2">
      <c r="A868343" s="30" t="s">
        <v>89</v>
      </c>
    </row>
    <row r="868344" spans="1:1" x14ac:dyDescent="0.2">
      <c r="A868344" s="43" t="s">
        <v>90</v>
      </c>
    </row>
    <row r="868345" spans="1:1" x14ac:dyDescent="0.2">
      <c r="A868345" s="30" t="s">
        <v>91</v>
      </c>
    </row>
    <row r="868346" spans="1:1" x14ac:dyDescent="0.2">
      <c r="A868346" s="30" t="s">
        <v>92</v>
      </c>
    </row>
    <row r="868347" spans="1:1" x14ac:dyDescent="0.2">
      <c r="A868347" s="30" t="s">
        <v>93</v>
      </c>
    </row>
    <row r="868348" spans="1:1" x14ac:dyDescent="0.2">
      <c r="A868348" s="30" t="s">
        <v>94</v>
      </c>
    </row>
    <row r="868349" spans="1:1" x14ac:dyDescent="0.2">
      <c r="A868349" s="59" t="s">
        <v>95</v>
      </c>
    </row>
    <row r="868350" spans="1:1" x14ac:dyDescent="0.2">
      <c r="A868350" s="59" t="s">
        <v>96</v>
      </c>
    </row>
    <row r="868351" spans="1:1" x14ac:dyDescent="0.2">
      <c r="A868351" s="59" t="s">
        <v>97</v>
      </c>
    </row>
    <row r="868352" spans="1:1" x14ac:dyDescent="0.2">
      <c r="A868352" s="59" t="s">
        <v>98</v>
      </c>
    </row>
    <row r="868353" spans="1:1" x14ac:dyDescent="0.2">
      <c r="A868353" s="59" t="s">
        <v>99</v>
      </c>
    </row>
    <row r="868354" spans="1:1" x14ac:dyDescent="0.2">
      <c r="A868354" s="78" t="s">
        <v>446</v>
      </c>
    </row>
    <row r="868355" spans="1:1" x14ac:dyDescent="0.2">
      <c r="A868355" s="59" t="s">
        <v>100</v>
      </c>
    </row>
    <row r="868356" spans="1:1" x14ac:dyDescent="0.2">
      <c r="A868356" s="59" t="s">
        <v>101</v>
      </c>
    </row>
    <row r="868357" spans="1:1" x14ac:dyDescent="0.2">
      <c r="A868357" s="59" t="s">
        <v>102</v>
      </c>
    </row>
    <row r="868358" spans="1:1" x14ac:dyDescent="0.2">
      <c r="A868358" s="59" t="s">
        <v>30</v>
      </c>
    </row>
    <row r="868359" spans="1:1" x14ac:dyDescent="0.2">
      <c r="A868359" s="59" t="s">
        <v>103</v>
      </c>
    </row>
    <row r="868360" spans="1:1" x14ac:dyDescent="0.2">
      <c r="A868360" s="59" t="s">
        <v>31</v>
      </c>
    </row>
    <row r="868361" spans="1:1" x14ac:dyDescent="0.2">
      <c r="A868361" s="59" t="s">
        <v>70</v>
      </c>
    </row>
    <row r="868362" spans="1:1" x14ac:dyDescent="0.2">
      <c r="A868362" s="59" t="s">
        <v>104</v>
      </c>
    </row>
    <row r="868363" spans="1:1" x14ac:dyDescent="0.2">
      <c r="A868363" s="59" t="s">
        <v>439</v>
      </c>
    </row>
    <row r="868364" spans="1:1" x14ac:dyDescent="0.2">
      <c r="A868364" s="30" t="s">
        <v>105</v>
      </c>
    </row>
    <row r="868365" spans="1:1" x14ac:dyDescent="0.2">
      <c r="A868365" s="30" t="s">
        <v>106</v>
      </c>
    </row>
    <row r="868366" spans="1:1" x14ac:dyDescent="0.2">
      <c r="A868366" s="30" t="s">
        <v>384</v>
      </c>
    </row>
    <row r="884648" spans="1:1" x14ac:dyDescent="0.2">
      <c r="A884648" s="30" t="s">
        <v>314</v>
      </c>
    </row>
    <row r="884649" spans="1:1" x14ac:dyDescent="0.2">
      <c r="A884649" s="30" t="s">
        <v>206</v>
      </c>
    </row>
    <row r="884650" spans="1:1" x14ac:dyDescent="0.2">
      <c r="A884650" s="44" t="s">
        <v>440</v>
      </c>
    </row>
    <row r="884651" spans="1:1" x14ac:dyDescent="0.2">
      <c r="A884651" s="62" t="s">
        <v>23</v>
      </c>
    </row>
    <row r="884652" spans="1:1" x14ac:dyDescent="0.2">
      <c r="A884652" s="30" t="s">
        <v>24</v>
      </c>
    </row>
    <row r="884653" spans="1:1" x14ac:dyDescent="0.2">
      <c r="A884653" s="30" t="s">
        <v>25</v>
      </c>
    </row>
    <row r="884654" spans="1:1" x14ac:dyDescent="0.2">
      <c r="A884654" s="30" t="s">
        <v>26</v>
      </c>
    </row>
    <row r="884655" spans="1:1" x14ac:dyDescent="0.2">
      <c r="A884655" s="30" t="s">
        <v>27</v>
      </c>
    </row>
    <row r="884656" spans="1:1" x14ac:dyDescent="0.2">
      <c r="A884656" s="78" t="s">
        <v>28</v>
      </c>
    </row>
    <row r="884657" spans="1:1" x14ac:dyDescent="0.2">
      <c r="A884657" s="30" t="s">
        <v>29</v>
      </c>
    </row>
    <row r="884658" spans="1:1" x14ac:dyDescent="0.2">
      <c r="A884658" s="30" t="s">
        <v>30</v>
      </c>
    </row>
    <row r="884659" spans="1:1" x14ac:dyDescent="0.2">
      <c r="A884659" s="30" t="s">
        <v>31</v>
      </c>
    </row>
    <row r="884660" spans="1:1" x14ac:dyDescent="0.2">
      <c r="A884660" s="30" t="s">
        <v>32</v>
      </c>
    </row>
    <row r="884661" spans="1:1" x14ac:dyDescent="0.2">
      <c r="A884661" s="30" t="s">
        <v>33</v>
      </c>
    </row>
    <row r="884662" spans="1:1" x14ac:dyDescent="0.2">
      <c r="A884662" s="30" t="s">
        <v>34</v>
      </c>
    </row>
    <row r="884663" spans="1:1" x14ac:dyDescent="0.2">
      <c r="A884663" s="30" t="s">
        <v>35</v>
      </c>
    </row>
    <row r="884664" spans="1:1" x14ac:dyDescent="0.2">
      <c r="A884664" s="30" t="s">
        <v>36</v>
      </c>
    </row>
    <row r="884665" spans="1:1" x14ac:dyDescent="0.2">
      <c r="A884665" s="30" t="s">
        <v>37</v>
      </c>
    </row>
    <row r="884666" spans="1:1" x14ac:dyDescent="0.2">
      <c r="A884666" s="30" t="s">
        <v>33</v>
      </c>
    </row>
    <row r="884667" spans="1:1" x14ac:dyDescent="0.2">
      <c r="A884667" s="30" t="s">
        <v>38</v>
      </c>
    </row>
    <row r="884668" spans="1:1" x14ac:dyDescent="0.2">
      <c r="A884668" s="78" t="s">
        <v>39</v>
      </c>
    </row>
    <row r="884669" spans="1:1" x14ac:dyDescent="0.2">
      <c r="A884669" s="30" t="s">
        <v>40</v>
      </c>
    </row>
    <row r="884670" spans="1:1" x14ac:dyDescent="0.2">
      <c r="A884670" s="30" t="s">
        <v>41</v>
      </c>
    </row>
    <row r="884671" spans="1:1" x14ac:dyDescent="0.2">
      <c r="A884671" s="30" t="s">
        <v>42</v>
      </c>
    </row>
    <row r="884672" spans="1:1" x14ac:dyDescent="0.2">
      <c r="A884672" s="30" t="s">
        <v>43</v>
      </c>
    </row>
    <row r="884673" spans="1:1" x14ac:dyDescent="0.2">
      <c r="A884673" s="30" t="s">
        <v>44</v>
      </c>
    </row>
    <row r="884674" spans="1:1" x14ac:dyDescent="0.2">
      <c r="A884674" s="30" t="s">
        <v>45</v>
      </c>
    </row>
    <row r="884675" spans="1:1" x14ac:dyDescent="0.2">
      <c r="A884675" s="78" t="s">
        <v>46</v>
      </c>
    </row>
    <row r="884676" spans="1:1" x14ac:dyDescent="0.2">
      <c r="A884676" s="30" t="s">
        <v>47</v>
      </c>
    </row>
    <row r="884677" spans="1:1" x14ac:dyDescent="0.2">
      <c r="A884677" s="30" t="s">
        <v>48</v>
      </c>
    </row>
    <row r="884678" spans="1:1" x14ac:dyDescent="0.2">
      <c r="A884678" s="30" t="s">
        <v>49</v>
      </c>
    </row>
    <row r="884679" spans="1:1" x14ac:dyDescent="0.2">
      <c r="A884679" s="78" t="s">
        <v>50</v>
      </c>
    </row>
    <row r="884680" spans="1:1" x14ac:dyDescent="0.2">
      <c r="A884680" s="30" t="s">
        <v>51</v>
      </c>
    </row>
    <row r="884681" spans="1:1" x14ac:dyDescent="0.2">
      <c r="A884681" s="30" t="s">
        <v>52</v>
      </c>
    </row>
    <row r="884682" spans="1:1" x14ac:dyDescent="0.2">
      <c r="A884682" s="30" t="s">
        <v>53</v>
      </c>
    </row>
    <row r="884683" spans="1:1" x14ac:dyDescent="0.2">
      <c r="A884683" s="30" t="s">
        <v>54</v>
      </c>
    </row>
    <row r="884684" spans="1:1" x14ac:dyDescent="0.2">
      <c r="A884684" s="30" t="s">
        <v>55</v>
      </c>
    </row>
    <row r="884685" spans="1:1" x14ac:dyDescent="0.2">
      <c r="A884685" s="30" t="s">
        <v>56</v>
      </c>
    </row>
    <row r="884686" spans="1:1" x14ac:dyDescent="0.2">
      <c r="A884686" s="78" t="s">
        <v>57</v>
      </c>
    </row>
    <row r="884687" spans="1:1" x14ac:dyDescent="0.2">
      <c r="A884687" s="30" t="s">
        <v>58</v>
      </c>
    </row>
    <row r="884688" spans="1:1" x14ac:dyDescent="0.2">
      <c r="A884688" s="61" t="s">
        <v>59</v>
      </c>
    </row>
    <row r="884689" spans="1:1" x14ac:dyDescent="0.2">
      <c r="A884689" s="30" t="s">
        <v>60</v>
      </c>
    </row>
    <row r="884690" spans="1:1" x14ac:dyDescent="0.2">
      <c r="A884690" s="30" t="s">
        <v>61</v>
      </c>
    </row>
    <row r="884691" spans="1:1" x14ac:dyDescent="0.2">
      <c r="A884691" s="30" t="s">
        <v>62</v>
      </c>
    </row>
    <row r="884692" spans="1:1" x14ac:dyDescent="0.2">
      <c r="A884692" s="63" t="s">
        <v>63</v>
      </c>
    </row>
    <row r="884693" spans="1:1" x14ac:dyDescent="0.2">
      <c r="A884693" s="63" t="s">
        <v>64</v>
      </c>
    </row>
    <row r="884694" spans="1:1" x14ac:dyDescent="0.2">
      <c r="A884694" s="63" t="s">
        <v>65</v>
      </c>
    </row>
    <row r="884695" spans="1:1" x14ac:dyDescent="0.2">
      <c r="A884695" s="63" t="s">
        <v>66</v>
      </c>
    </row>
    <row r="884696" spans="1:1" x14ac:dyDescent="0.2">
      <c r="A884696" s="64" t="s">
        <v>442</v>
      </c>
    </row>
    <row r="884697" spans="1:1" x14ac:dyDescent="0.2">
      <c r="A884697" s="64" t="s">
        <v>443</v>
      </c>
    </row>
    <row r="884698" spans="1:1" x14ac:dyDescent="0.2">
      <c r="A884698" s="64" t="s">
        <v>445</v>
      </c>
    </row>
    <row r="884699" spans="1:1" x14ac:dyDescent="0.2">
      <c r="A884699" s="78" t="s">
        <v>444</v>
      </c>
    </row>
    <row r="884700" spans="1:1" x14ac:dyDescent="0.2">
      <c r="A884700" s="63" t="s">
        <v>69</v>
      </c>
    </row>
    <row r="884701" spans="1:1" x14ac:dyDescent="0.2">
      <c r="A884701" s="63" t="s">
        <v>29</v>
      </c>
    </row>
    <row r="884702" spans="1:1" x14ac:dyDescent="0.2">
      <c r="A884702" s="63" t="s">
        <v>30</v>
      </c>
    </row>
    <row r="884703" spans="1:1" x14ac:dyDescent="0.2">
      <c r="A884703" s="63" t="s">
        <v>70</v>
      </c>
    </row>
    <row r="884704" spans="1:1" x14ac:dyDescent="0.2">
      <c r="A884704" s="63" t="s">
        <v>71</v>
      </c>
    </row>
    <row r="884705" spans="1:1" x14ac:dyDescent="0.2">
      <c r="A884705" s="63" t="s">
        <v>72</v>
      </c>
    </row>
    <row r="884706" spans="1:1" x14ac:dyDescent="0.2">
      <c r="A884706" s="63" t="s">
        <v>73</v>
      </c>
    </row>
    <row r="884707" spans="1:1" x14ac:dyDescent="0.2">
      <c r="A884707" s="64" t="s">
        <v>74</v>
      </c>
    </row>
    <row r="884708" spans="1:1" x14ac:dyDescent="0.2">
      <c r="A884708" s="30" t="s">
        <v>75</v>
      </c>
    </row>
    <row r="884709" spans="1:1" x14ac:dyDescent="0.2">
      <c r="A884709" s="30" t="s">
        <v>76</v>
      </c>
    </row>
    <row r="884710" spans="1:1" x14ac:dyDescent="0.2">
      <c r="A884710" s="30" t="s">
        <v>77</v>
      </c>
    </row>
    <row r="884711" spans="1:1" x14ac:dyDescent="0.2">
      <c r="A884711" s="30" t="s">
        <v>71</v>
      </c>
    </row>
    <row r="884712" spans="1:1" x14ac:dyDescent="0.2">
      <c r="A884712" s="30" t="s">
        <v>72</v>
      </c>
    </row>
    <row r="884713" spans="1:1" x14ac:dyDescent="0.2">
      <c r="A884713" s="30" t="s">
        <v>29</v>
      </c>
    </row>
    <row r="884714" spans="1:1" x14ac:dyDescent="0.2">
      <c r="A884714" s="30" t="s">
        <v>30</v>
      </c>
    </row>
    <row r="884715" spans="1:1" x14ac:dyDescent="0.2">
      <c r="A884715" s="30" t="s">
        <v>78</v>
      </c>
    </row>
    <row r="884716" spans="1:1" x14ac:dyDescent="0.2">
      <c r="A884716" s="30" t="s">
        <v>79</v>
      </c>
    </row>
    <row r="884717" spans="1:1" x14ac:dyDescent="0.2">
      <c r="A884717" s="78" t="s">
        <v>80</v>
      </c>
    </row>
    <row r="884718" spans="1:1" x14ac:dyDescent="0.2">
      <c r="A884718" s="30" t="s">
        <v>81</v>
      </c>
    </row>
    <row r="884719" spans="1:1" x14ac:dyDescent="0.2">
      <c r="A884719" s="30" t="s">
        <v>82</v>
      </c>
    </row>
    <row r="884720" spans="1:1" x14ac:dyDescent="0.2">
      <c r="A884720" s="78" t="s">
        <v>441</v>
      </c>
    </row>
    <row r="884721" spans="1:1" x14ac:dyDescent="0.2">
      <c r="A884721" s="30" t="s">
        <v>83</v>
      </c>
    </row>
    <row r="884722" spans="1:1" x14ac:dyDescent="0.2">
      <c r="A884722" s="30" t="s">
        <v>84</v>
      </c>
    </row>
    <row r="884723" spans="1:1" x14ac:dyDescent="0.2">
      <c r="A884723" s="30" t="s">
        <v>85</v>
      </c>
    </row>
    <row r="884724" spans="1:1" x14ac:dyDescent="0.2">
      <c r="A884724" s="30" t="s">
        <v>86</v>
      </c>
    </row>
    <row r="884725" spans="1:1" x14ac:dyDescent="0.2">
      <c r="A884725" s="78" t="s">
        <v>87</v>
      </c>
    </row>
    <row r="884726" spans="1:1" x14ac:dyDescent="0.2">
      <c r="A884726" s="30" t="s">
        <v>88</v>
      </c>
    </row>
    <row r="884727" spans="1:1" x14ac:dyDescent="0.2">
      <c r="A884727" s="30" t="s">
        <v>89</v>
      </c>
    </row>
    <row r="884728" spans="1:1" x14ac:dyDescent="0.2">
      <c r="A884728" s="43" t="s">
        <v>90</v>
      </c>
    </row>
    <row r="884729" spans="1:1" x14ac:dyDescent="0.2">
      <c r="A884729" s="30" t="s">
        <v>91</v>
      </c>
    </row>
    <row r="884730" spans="1:1" x14ac:dyDescent="0.2">
      <c r="A884730" s="30" t="s">
        <v>92</v>
      </c>
    </row>
    <row r="884731" spans="1:1" x14ac:dyDescent="0.2">
      <c r="A884731" s="30" t="s">
        <v>93</v>
      </c>
    </row>
    <row r="884732" spans="1:1" x14ac:dyDescent="0.2">
      <c r="A884732" s="30" t="s">
        <v>94</v>
      </c>
    </row>
    <row r="884733" spans="1:1" x14ac:dyDescent="0.2">
      <c r="A884733" s="59" t="s">
        <v>95</v>
      </c>
    </row>
    <row r="884734" spans="1:1" x14ac:dyDescent="0.2">
      <c r="A884734" s="59" t="s">
        <v>96</v>
      </c>
    </row>
    <row r="884735" spans="1:1" x14ac:dyDescent="0.2">
      <c r="A884735" s="59" t="s">
        <v>97</v>
      </c>
    </row>
    <row r="884736" spans="1:1" x14ac:dyDescent="0.2">
      <c r="A884736" s="59" t="s">
        <v>98</v>
      </c>
    </row>
    <row r="884737" spans="1:1" x14ac:dyDescent="0.2">
      <c r="A884737" s="59" t="s">
        <v>99</v>
      </c>
    </row>
    <row r="884738" spans="1:1" x14ac:dyDescent="0.2">
      <c r="A884738" s="78" t="s">
        <v>446</v>
      </c>
    </row>
    <row r="884739" spans="1:1" x14ac:dyDescent="0.2">
      <c r="A884739" s="59" t="s">
        <v>100</v>
      </c>
    </row>
    <row r="884740" spans="1:1" x14ac:dyDescent="0.2">
      <c r="A884740" s="59" t="s">
        <v>101</v>
      </c>
    </row>
    <row r="884741" spans="1:1" x14ac:dyDescent="0.2">
      <c r="A884741" s="59" t="s">
        <v>102</v>
      </c>
    </row>
    <row r="884742" spans="1:1" x14ac:dyDescent="0.2">
      <c r="A884742" s="59" t="s">
        <v>30</v>
      </c>
    </row>
    <row r="884743" spans="1:1" x14ac:dyDescent="0.2">
      <c r="A884743" s="59" t="s">
        <v>103</v>
      </c>
    </row>
    <row r="884744" spans="1:1" x14ac:dyDescent="0.2">
      <c r="A884744" s="59" t="s">
        <v>31</v>
      </c>
    </row>
    <row r="884745" spans="1:1" x14ac:dyDescent="0.2">
      <c r="A884745" s="59" t="s">
        <v>70</v>
      </c>
    </row>
    <row r="884746" spans="1:1" x14ac:dyDescent="0.2">
      <c r="A884746" s="59" t="s">
        <v>104</v>
      </c>
    </row>
    <row r="884747" spans="1:1" x14ac:dyDescent="0.2">
      <c r="A884747" s="59" t="s">
        <v>439</v>
      </c>
    </row>
    <row r="884748" spans="1:1" x14ac:dyDescent="0.2">
      <c r="A884748" s="30" t="s">
        <v>105</v>
      </c>
    </row>
    <row r="884749" spans="1:1" x14ac:dyDescent="0.2">
      <c r="A884749" s="30" t="s">
        <v>106</v>
      </c>
    </row>
    <row r="884750" spans="1:1" x14ac:dyDescent="0.2">
      <c r="A884750" s="30" t="s">
        <v>384</v>
      </c>
    </row>
    <row r="901032" spans="1:1" x14ac:dyDescent="0.2">
      <c r="A901032" s="30" t="s">
        <v>314</v>
      </c>
    </row>
    <row r="901033" spans="1:1" x14ac:dyDescent="0.2">
      <c r="A901033" s="30" t="s">
        <v>206</v>
      </c>
    </row>
    <row r="901034" spans="1:1" x14ac:dyDescent="0.2">
      <c r="A901034" s="44" t="s">
        <v>440</v>
      </c>
    </row>
    <row r="901035" spans="1:1" x14ac:dyDescent="0.2">
      <c r="A901035" s="62" t="s">
        <v>23</v>
      </c>
    </row>
    <row r="901036" spans="1:1" x14ac:dyDescent="0.2">
      <c r="A901036" s="30" t="s">
        <v>24</v>
      </c>
    </row>
    <row r="901037" spans="1:1" x14ac:dyDescent="0.2">
      <c r="A901037" s="30" t="s">
        <v>25</v>
      </c>
    </row>
    <row r="901038" spans="1:1" x14ac:dyDescent="0.2">
      <c r="A901038" s="30" t="s">
        <v>26</v>
      </c>
    </row>
    <row r="901039" spans="1:1" x14ac:dyDescent="0.2">
      <c r="A901039" s="30" t="s">
        <v>27</v>
      </c>
    </row>
    <row r="901040" spans="1:1" x14ac:dyDescent="0.2">
      <c r="A901040" s="78" t="s">
        <v>28</v>
      </c>
    </row>
    <row r="901041" spans="1:1" x14ac:dyDescent="0.2">
      <c r="A901041" s="30" t="s">
        <v>29</v>
      </c>
    </row>
    <row r="901042" spans="1:1" x14ac:dyDescent="0.2">
      <c r="A901042" s="30" t="s">
        <v>30</v>
      </c>
    </row>
    <row r="901043" spans="1:1" x14ac:dyDescent="0.2">
      <c r="A901043" s="30" t="s">
        <v>31</v>
      </c>
    </row>
    <row r="901044" spans="1:1" x14ac:dyDescent="0.2">
      <c r="A901044" s="30" t="s">
        <v>32</v>
      </c>
    </row>
    <row r="901045" spans="1:1" x14ac:dyDescent="0.2">
      <c r="A901045" s="30" t="s">
        <v>33</v>
      </c>
    </row>
    <row r="901046" spans="1:1" x14ac:dyDescent="0.2">
      <c r="A901046" s="30" t="s">
        <v>34</v>
      </c>
    </row>
    <row r="901047" spans="1:1" x14ac:dyDescent="0.2">
      <c r="A901047" s="30" t="s">
        <v>35</v>
      </c>
    </row>
    <row r="901048" spans="1:1" x14ac:dyDescent="0.2">
      <c r="A901048" s="30" t="s">
        <v>36</v>
      </c>
    </row>
    <row r="901049" spans="1:1" x14ac:dyDescent="0.2">
      <c r="A901049" s="30" t="s">
        <v>37</v>
      </c>
    </row>
    <row r="901050" spans="1:1" x14ac:dyDescent="0.2">
      <c r="A901050" s="30" t="s">
        <v>33</v>
      </c>
    </row>
    <row r="901051" spans="1:1" x14ac:dyDescent="0.2">
      <c r="A901051" s="30" t="s">
        <v>38</v>
      </c>
    </row>
    <row r="901052" spans="1:1" x14ac:dyDescent="0.2">
      <c r="A901052" s="78" t="s">
        <v>39</v>
      </c>
    </row>
    <row r="901053" spans="1:1" x14ac:dyDescent="0.2">
      <c r="A901053" s="30" t="s">
        <v>40</v>
      </c>
    </row>
    <row r="901054" spans="1:1" x14ac:dyDescent="0.2">
      <c r="A901054" s="30" t="s">
        <v>41</v>
      </c>
    </row>
    <row r="901055" spans="1:1" x14ac:dyDescent="0.2">
      <c r="A901055" s="30" t="s">
        <v>42</v>
      </c>
    </row>
    <row r="901056" spans="1:1" x14ac:dyDescent="0.2">
      <c r="A901056" s="30" t="s">
        <v>43</v>
      </c>
    </row>
    <row r="901057" spans="1:1" x14ac:dyDescent="0.2">
      <c r="A901057" s="30" t="s">
        <v>44</v>
      </c>
    </row>
    <row r="901058" spans="1:1" x14ac:dyDescent="0.2">
      <c r="A901058" s="30" t="s">
        <v>45</v>
      </c>
    </row>
    <row r="901059" spans="1:1" x14ac:dyDescent="0.2">
      <c r="A901059" s="78" t="s">
        <v>46</v>
      </c>
    </row>
    <row r="901060" spans="1:1" x14ac:dyDescent="0.2">
      <c r="A901060" s="30" t="s">
        <v>47</v>
      </c>
    </row>
    <row r="901061" spans="1:1" x14ac:dyDescent="0.2">
      <c r="A901061" s="30" t="s">
        <v>48</v>
      </c>
    </row>
    <row r="901062" spans="1:1" x14ac:dyDescent="0.2">
      <c r="A901062" s="30" t="s">
        <v>49</v>
      </c>
    </row>
    <row r="901063" spans="1:1" x14ac:dyDescent="0.2">
      <c r="A901063" s="78" t="s">
        <v>50</v>
      </c>
    </row>
    <row r="901064" spans="1:1" x14ac:dyDescent="0.2">
      <c r="A901064" s="30" t="s">
        <v>51</v>
      </c>
    </row>
    <row r="901065" spans="1:1" x14ac:dyDescent="0.2">
      <c r="A901065" s="30" t="s">
        <v>52</v>
      </c>
    </row>
    <row r="901066" spans="1:1" x14ac:dyDescent="0.2">
      <c r="A901066" s="30" t="s">
        <v>53</v>
      </c>
    </row>
    <row r="901067" spans="1:1" x14ac:dyDescent="0.2">
      <c r="A901067" s="30" t="s">
        <v>54</v>
      </c>
    </row>
    <row r="901068" spans="1:1" x14ac:dyDescent="0.2">
      <c r="A901068" s="30" t="s">
        <v>55</v>
      </c>
    </row>
    <row r="901069" spans="1:1" x14ac:dyDescent="0.2">
      <c r="A901069" s="30" t="s">
        <v>56</v>
      </c>
    </row>
    <row r="901070" spans="1:1" x14ac:dyDescent="0.2">
      <c r="A901070" s="78" t="s">
        <v>57</v>
      </c>
    </row>
    <row r="901071" spans="1:1" x14ac:dyDescent="0.2">
      <c r="A901071" s="30" t="s">
        <v>58</v>
      </c>
    </row>
    <row r="901072" spans="1:1" x14ac:dyDescent="0.2">
      <c r="A901072" s="61" t="s">
        <v>59</v>
      </c>
    </row>
    <row r="901073" spans="1:1" x14ac:dyDescent="0.2">
      <c r="A901073" s="30" t="s">
        <v>60</v>
      </c>
    </row>
    <row r="901074" spans="1:1" x14ac:dyDescent="0.2">
      <c r="A901074" s="30" t="s">
        <v>61</v>
      </c>
    </row>
    <row r="901075" spans="1:1" x14ac:dyDescent="0.2">
      <c r="A901075" s="30" t="s">
        <v>62</v>
      </c>
    </row>
    <row r="901076" spans="1:1" x14ac:dyDescent="0.2">
      <c r="A901076" s="63" t="s">
        <v>63</v>
      </c>
    </row>
    <row r="901077" spans="1:1" x14ac:dyDescent="0.2">
      <c r="A901077" s="63" t="s">
        <v>64</v>
      </c>
    </row>
    <row r="901078" spans="1:1" x14ac:dyDescent="0.2">
      <c r="A901078" s="63" t="s">
        <v>65</v>
      </c>
    </row>
    <row r="901079" spans="1:1" x14ac:dyDescent="0.2">
      <c r="A901079" s="63" t="s">
        <v>66</v>
      </c>
    </row>
    <row r="901080" spans="1:1" x14ac:dyDescent="0.2">
      <c r="A901080" s="64" t="s">
        <v>442</v>
      </c>
    </row>
    <row r="901081" spans="1:1" x14ac:dyDescent="0.2">
      <c r="A901081" s="64" t="s">
        <v>443</v>
      </c>
    </row>
    <row r="901082" spans="1:1" x14ac:dyDescent="0.2">
      <c r="A901082" s="64" t="s">
        <v>445</v>
      </c>
    </row>
    <row r="901083" spans="1:1" x14ac:dyDescent="0.2">
      <c r="A901083" s="78" t="s">
        <v>444</v>
      </c>
    </row>
    <row r="901084" spans="1:1" x14ac:dyDescent="0.2">
      <c r="A901084" s="63" t="s">
        <v>69</v>
      </c>
    </row>
    <row r="901085" spans="1:1" x14ac:dyDescent="0.2">
      <c r="A901085" s="63" t="s">
        <v>29</v>
      </c>
    </row>
    <row r="901086" spans="1:1" x14ac:dyDescent="0.2">
      <c r="A901086" s="63" t="s">
        <v>30</v>
      </c>
    </row>
    <row r="901087" spans="1:1" x14ac:dyDescent="0.2">
      <c r="A901087" s="63" t="s">
        <v>70</v>
      </c>
    </row>
    <row r="901088" spans="1:1" x14ac:dyDescent="0.2">
      <c r="A901088" s="63" t="s">
        <v>71</v>
      </c>
    </row>
    <row r="901089" spans="1:1" x14ac:dyDescent="0.2">
      <c r="A901089" s="63" t="s">
        <v>72</v>
      </c>
    </row>
    <row r="901090" spans="1:1" x14ac:dyDescent="0.2">
      <c r="A901090" s="63" t="s">
        <v>73</v>
      </c>
    </row>
    <row r="901091" spans="1:1" x14ac:dyDescent="0.2">
      <c r="A901091" s="64" t="s">
        <v>74</v>
      </c>
    </row>
    <row r="901092" spans="1:1" x14ac:dyDescent="0.2">
      <c r="A901092" s="30" t="s">
        <v>75</v>
      </c>
    </row>
    <row r="901093" spans="1:1" x14ac:dyDescent="0.2">
      <c r="A901093" s="30" t="s">
        <v>76</v>
      </c>
    </row>
    <row r="901094" spans="1:1" x14ac:dyDescent="0.2">
      <c r="A901094" s="30" t="s">
        <v>77</v>
      </c>
    </row>
    <row r="901095" spans="1:1" x14ac:dyDescent="0.2">
      <c r="A901095" s="30" t="s">
        <v>71</v>
      </c>
    </row>
    <row r="901096" spans="1:1" x14ac:dyDescent="0.2">
      <c r="A901096" s="30" t="s">
        <v>72</v>
      </c>
    </row>
    <row r="901097" spans="1:1" x14ac:dyDescent="0.2">
      <c r="A901097" s="30" t="s">
        <v>29</v>
      </c>
    </row>
    <row r="901098" spans="1:1" x14ac:dyDescent="0.2">
      <c r="A901098" s="30" t="s">
        <v>30</v>
      </c>
    </row>
    <row r="901099" spans="1:1" x14ac:dyDescent="0.2">
      <c r="A901099" s="30" t="s">
        <v>78</v>
      </c>
    </row>
    <row r="901100" spans="1:1" x14ac:dyDescent="0.2">
      <c r="A901100" s="30" t="s">
        <v>79</v>
      </c>
    </row>
    <row r="901101" spans="1:1" x14ac:dyDescent="0.2">
      <c r="A901101" s="78" t="s">
        <v>80</v>
      </c>
    </row>
    <row r="901102" spans="1:1" x14ac:dyDescent="0.2">
      <c r="A901102" s="30" t="s">
        <v>81</v>
      </c>
    </row>
    <row r="901103" spans="1:1" x14ac:dyDescent="0.2">
      <c r="A901103" s="30" t="s">
        <v>82</v>
      </c>
    </row>
    <row r="901104" spans="1:1" x14ac:dyDescent="0.2">
      <c r="A901104" s="78" t="s">
        <v>441</v>
      </c>
    </row>
    <row r="901105" spans="1:1" x14ac:dyDescent="0.2">
      <c r="A901105" s="30" t="s">
        <v>83</v>
      </c>
    </row>
    <row r="901106" spans="1:1" x14ac:dyDescent="0.2">
      <c r="A901106" s="30" t="s">
        <v>84</v>
      </c>
    </row>
    <row r="901107" spans="1:1" x14ac:dyDescent="0.2">
      <c r="A901107" s="30" t="s">
        <v>85</v>
      </c>
    </row>
    <row r="901108" spans="1:1" x14ac:dyDescent="0.2">
      <c r="A901108" s="30" t="s">
        <v>86</v>
      </c>
    </row>
    <row r="901109" spans="1:1" x14ac:dyDescent="0.2">
      <c r="A901109" s="78" t="s">
        <v>87</v>
      </c>
    </row>
    <row r="901110" spans="1:1" x14ac:dyDescent="0.2">
      <c r="A901110" s="30" t="s">
        <v>88</v>
      </c>
    </row>
    <row r="901111" spans="1:1" x14ac:dyDescent="0.2">
      <c r="A901111" s="30" t="s">
        <v>89</v>
      </c>
    </row>
    <row r="901112" spans="1:1" x14ac:dyDescent="0.2">
      <c r="A901112" s="43" t="s">
        <v>90</v>
      </c>
    </row>
    <row r="901113" spans="1:1" x14ac:dyDescent="0.2">
      <c r="A901113" s="30" t="s">
        <v>91</v>
      </c>
    </row>
    <row r="901114" spans="1:1" x14ac:dyDescent="0.2">
      <c r="A901114" s="30" t="s">
        <v>92</v>
      </c>
    </row>
    <row r="901115" spans="1:1" x14ac:dyDescent="0.2">
      <c r="A901115" s="30" t="s">
        <v>93</v>
      </c>
    </row>
    <row r="901116" spans="1:1" x14ac:dyDescent="0.2">
      <c r="A901116" s="30" t="s">
        <v>94</v>
      </c>
    </row>
    <row r="901117" spans="1:1" x14ac:dyDescent="0.2">
      <c r="A901117" s="59" t="s">
        <v>95</v>
      </c>
    </row>
    <row r="901118" spans="1:1" x14ac:dyDescent="0.2">
      <c r="A901118" s="59" t="s">
        <v>96</v>
      </c>
    </row>
    <row r="901119" spans="1:1" x14ac:dyDescent="0.2">
      <c r="A901119" s="59" t="s">
        <v>97</v>
      </c>
    </row>
    <row r="901120" spans="1:1" x14ac:dyDescent="0.2">
      <c r="A901120" s="59" t="s">
        <v>98</v>
      </c>
    </row>
    <row r="901121" spans="1:1" x14ac:dyDescent="0.2">
      <c r="A901121" s="59" t="s">
        <v>99</v>
      </c>
    </row>
    <row r="901122" spans="1:1" x14ac:dyDescent="0.2">
      <c r="A901122" s="78" t="s">
        <v>446</v>
      </c>
    </row>
    <row r="901123" spans="1:1" x14ac:dyDescent="0.2">
      <c r="A901123" s="59" t="s">
        <v>100</v>
      </c>
    </row>
    <row r="901124" spans="1:1" x14ac:dyDescent="0.2">
      <c r="A901124" s="59" t="s">
        <v>101</v>
      </c>
    </row>
    <row r="901125" spans="1:1" x14ac:dyDescent="0.2">
      <c r="A901125" s="59" t="s">
        <v>102</v>
      </c>
    </row>
    <row r="901126" spans="1:1" x14ac:dyDescent="0.2">
      <c r="A901126" s="59" t="s">
        <v>30</v>
      </c>
    </row>
    <row r="901127" spans="1:1" x14ac:dyDescent="0.2">
      <c r="A901127" s="59" t="s">
        <v>103</v>
      </c>
    </row>
    <row r="901128" spans="1:1" x14ac:dyDescent="0.2">
      <c r="A901128" s="59" t="s">
        <v>31</v>
      </c>
    </row>
    <row r="901129" spans="1:1" x14ac:dyDescent="0.2">
      <c r="A901129" s="59" t="s">
        <v>70</v>
      </c>
    </row>
    <row r="901130" spans="1:1" x14ac:dyDescent="0.2">
      <c r="A901130" s="59" t="s">
        <v>104</v>
      </c>
    </row>
    <row r="901131" spans="1:1" x14ac:dyDescent="0.2">
      <c r="A901131" s="59" t="s">
        <v>439</v>
      </c>
    </row>
    <row r="901132" spans="1:1" x14ac:dyDescent="0.2">
      <c r="A901132" s="30" t="s">
        <v>105</v>
      </c>
    </row>
    <row r="901133" spans="1:1" x14ac:dyDescent="0.2">
      <c r="A901133" s="30" t="s">
        <v>106</v>
      </c>
    </row>
    <row r="901134" spans="1:1" x14ac:dyDescent="0.2">
      <c r="A901134" s="30" t="s">
        <v>384</v>
      </c>
    </row>
    <row r="917416" spans="1:1" x14ac:dyDescent="0.2">
      <c r="A917416" s="30" t="s">
        <v>314</v>
      </c>
    </row>
    <row r="917417" spans="1:1" x14ac:dyDescent="0.2">
      <c r="A917417" s="30" t="s">
        <v>206</v>
      </c>
    </row>
    <row r="917418" spans="1:1" x14ac:dyDescent="0.2">
      <c r="A917418" s="44" t="s">
        <v>440</v>
      </c>
    </row>
    <row r="917419" spans="1:1" x14ac:dyDescent="0.2">
      <c r="A917419" s="62" t="s">
        <v>23</v>
      </c>
    </row>
    <row r="917420" spans="1:1" x14ac:dyDescent="0.2">
      <c r="A917420" s="30" t="s">
        <v>24</v>
      </c>
    </row>
    <row r="917421" spans="1:1" x14ac:dyDescent="0.2">
      <c r="A917421" s="30" t="s">
        <v>25</v>
      </c>
    </row>
    <row r="917422" spans="1:1" x14ac:dyDescent="0.2">
      <c r="A917422" s="30" t="s">
        <v>26</v>
      </c>
    </row>
    <row r="917423" spans="1:1" x14ac:dyDescent="0.2">
      <c r="A917423" s="30" t="s">
        <v>27</v>
      </c>
    </row>
    <row r="917424" spans="1:1" x14ac:dyDescent="0.2">
      <c r="A917424" s="78" t="s">
        <v>28</v>
      </c>
    </row>
    <row r="917425" spans="1:1" x14ac:dyDescent="0.2">
      <c r="A917425" s="30" t="s">
        <v>29</v>
      </c>
    </row>
    <row r="917426" spans="1:1" x14ac:dyDescent="0.2">
      <c r="A917426" s="30" t="s">
        <v>30</v>
      </c>
    </row>
    <row r="917427" spans="1:1" x14ac:dyDescent="0.2">
      <c r="A917427" s="30" t="s">
        <v>31</v>
      </c>
    </row>
    <row r="917428" spans="1:1" x14ac:dyDescent="0.2">
      <c r="A917428" s="30" t="s">
        <v>32</v>
      </c>
    </row>
    <row r="917429" spans="1:1" x14ac:dyDescent="0.2">
      <c r="A917429" s="30" t="s">
        <v>33</v>
      </c>
    </row>
    <row r="917430" spans="1:1" x14ac:dyDescent="0.2">
      <c r="A917430" s="30" t="s">
        <v>34</v>
      </c>
    </row>
    <row r="917431" spans="1:1" x14ac:dyDescent="0.2">
      <c r="A917431" s="30" t="s">
        <v>35</v>
      </c>
    </row>
    <row r="917432" spans="1:1" x14ac:dyDescent="0.2">
      <c r="A917432" s="30" t="s">
        <v>36</v>
      </c>
    </row>
    <row r="917433" spans="1:1" x14ac:dyDescent="0.2">
      <c r="A917433" s="30" t="s">
        <v>37</v>
      </c>
    </row>
    <row r="917434" spans="1:1" x14ac:dyDescent="0.2">
      <c r="A917434" s="30" t="s">
        <v>33</v>
      </c>
    </row>
    <row r="917435" spans="1:1" x14ac:dyDescent="0.2">
      <c r="A917435" s="30" t="s">
        <v>38</v>
      </c>
    </row>
    <row r="917436" spans="1:1" x14ac:dyDescent="0.2">
      <c r="A917436" s="78" t="s">
        <v>39</v>
      </c>
    </row>
    <row r="917437" spans="1:1" x14ac:dyDescent="0.2">
      <c r="A917437" s="30" t="s">
        <v>40</v>
      </c>
    </row>
    <row r="917438" spans="1:1" x14ac:dyDescent="0.2">
      <c r="A917438" s="30" t="s">
        <v>41</v>
      </c>
    </row>
    <row r="917439" spans="1:1" x14ac:dyDescent="0.2">
      <c r="A917439" s="30" t="s">
        <v>42</v>
      </c>
    </row>
    <row r="917440" spans="1:1" x14ac:dyDescent="0.2">
      <c r="A917440" s="30" t="s">
        <v>43</v>
      </c>
    </row>
    <row r="917441" spans="1:1" x14ac:dyDescent="0.2">
      <c r="A917441" s="30" t="s">
        <v>44</v>
      </c>
    </row>
    <row r="917442" spans="1:1" x14ac:dyDescent="0.2">
      <c r="A917442" s="30" t="s">
        <v>45</v>
      </c>
    </row>
    <row r="917443" spans="1:1" x14ac:dyDescent="0.2">
      <c r="A917443" s="78" t="s">
        <v>46</v>
      </c>
    </row>
    <row r="917444" spans="1:1" x14ac:dyDescent="0.2">
      <c r="A917444" s="30" t="s">
        <v>47</v>
      </c>
    </row>
    <row r="917445" spans="1:1" x14ac:dyDescent="0.2">
      <c r="A917445" s="30" t="s">
        <v>48</v>
      </c>
    </row>
    <row r="917446" spans="1:1" x14ac:dyDescent="0.2">
      <c r="A917446" s="30" t="s">
        <v>49</v>
      </c>
    </row>
    <row r="917447" spans="1:1" x14ac:dyDescent="0.2">
      <c r="A917447" s="78" t="s">
        <v>50</v>
      </c>
    </row>
    <row r="917448" spans="1:1" x14ac:dyDescent="0.2">
      <c r="A917448" s="30" t="s">
        <v>51</v>
      </c>
    </row>
    <row r="917449" spans="1:1" x14ac:dyDescent="0.2">
      <c r="A917449" s="30" t="s">
        <v>52</v>
      </c>
    </row>
    <row r="917450" spans="1:1" x14ac:dyDescent="0.2">
      <c r="A917450" s="30" t="s">
        <v>53</v>
      </c>
    </row>
    <row r="917451" spans="1:1" x14ac:dyDescent="0.2">
      <c r="A917451" s="30" t="s">
        <v>54</v>
      </c>
    </row>
    <row r="917452" spans="1:1" x14ac:dyDescent="0.2">
      <c r="A917452" s="30" t="s">
        <v>55</v>
      </c>
    </row>
    <row r="917453" spans="1:1" x14ac:dyDescent="0.2">
      <c r="A917453" s="30" t="s">
        <v>56</v>
      </c>
    </row>
    <row r="917454" spans="1:1" x14ac:dyDescent="0.2">
      <c r="A917454" s="78" t="s">
        <v>57</v>
      </c>
    </row>
    <row r="917455" spans="1:1" x14ac:dyDescent="0.2">
      <c r="A917455" s="30" t="s">
        <v>58</v>
      </c>
    </row>
    <row r="917456" spans="1:1" x14ac:dyDescent="0.2">
      <c r="A917456" s="61" t="s">
        <v>59</v>
      </c>
    </row>
    <row r="917457" spans="1:1" x14ac:dyDescent="0.2">
      <c r="A917457" s="30" t="s">
        <v>60</v>
      </c>
    </row>
    <row r="917458" spans="1:1" x14ac:dyDescent="0.2">
      <c r="A917458" s="30" t="s">
        <v>61</v>
      </c>
    </row>
    <row r="917459" spans="1:1" x14ac:dyDescent="0.2">
      <c r="A917459" s="30" t="s">
        <v>62</v>
      </c>
    </row>
    <row r="917460" spans="1:1" x14ac:dyDescent="0.2">
      <c r="A917460" s="63" t="s">
        <v>63</v>
      </c>
    </row>
    <row r="917461" spans="1:1" x14ac:dyDescent="0.2">
      <c r="A917461" s="63" t="s">
        <v>64</v>
      </c>
    </row>
    <row r="917462" spans="1:1" x14ac:dyDescent="0.2">
      <c r="A917462" s="63" t="s">
        <v>65</v>
      </c>
    </row>
    <row r="917463" spans="1:1" x14ac:dyDescent="0.2">
      <c r="A917463" s="63" t="s">
        <v>66</v>
      </c>
    </row>
    <row r="917464" spans="1:1" x14ac:dyDescent="0.2">
      <c r="A917464" s="64" t="s">
        <v>442</v>
      </c>
    </row>
    <row r="917465" spans="1:1" x14ac:dyDescent="0.2">
      <c r="A917465" s="64" t="s">
        <v>443</v>
      </c>
    </row>
    <row r="917466" spans="1:1" x14ac:dyDescent="0.2">
      <c r="A917466" s="64" t="s">
        <v>445</v>
      </c>
    </row>
    <row r="917467" spans="1:1" x14ac:dyDescent="0.2">
      <c r="A917467" s="78" t="s">
        <v>444</v>
      </c>
    </row>
    <row r="917468" spans="1:1" x14ac:dyDescent="0.2">
      <c r="A917468" s="63" t="s">
        <v>69</v>
      </c>
    </row>
    <row r="917469" spans="1:1" x14ac:dyDescent="0.2">
      <c r="A917469" s="63" t="s">
        <v>29</v>
      </c>
    </row>
    <row r="917470" spans="1:1" x14ac:dyDescent="0.2">
      <c r="A917470" s="63" t="s">
        <v>30</v>
      </c>
    </row>
    <row r="917471" spans="1:1" x14ac:dyDescent="0.2">
      <c r="A917471" s="63" t="s">
        <v>70</v>
      </c>
    </row>
    <row r="917472" spans="1:1" x14ac:dyDescent="0.2">
      <c r="A917472" s="63" t="s">
        <v>71</v>
      </c>
    </row>
    <row r="917473" spans="1:1" x14ac:dyDescent="0.2">
      <c r="A917473" s="63" t="s">
        <v>72</v>
      </c>
    </row>
    <row r="917474" spans="1:1" x14ac:dyDescent="0.2">
      <c r="A917474" s="63" t="s">
        <v>73</v>
      </c>
    </row>
    <row r="917475" spans="1:1" x14ac:dyDescent="0.2">
      <c r="A917475" s="64" t="s">
        <v>74</v>
      </c>
    </row>
    <row r="917476" spans="1:1" x14ac:dyDescent="0.2">
      <c r="A917476" s="30" t="s">
        <v>75</v>
      </c>
    </row>
    <row r="917477" spans="1:1" x14ac:dyDescent="0.2">
      <c r="A917477" s="30" t="s">
        <v>76</v>
      </c>
    </row>
    <row r="917478" spans="1:1" x14ac:dyDescent="0.2">
      <c r="A917478" s="30" t="s">
        <v>77</v>
      </c>
    </row>
    <row r="917479" spans="1:1" x14ac:dyDescent="0.2">
      <c r="A917479" s="30" t="s">
        <v>71</v>
      </c>
    </row>
    <row r="917480" spans="1:1" x14ac:dyDescent="0.2">
      <c r="A917480" s="30" t="s">
        <v>72</v>
      </c>
    </row>
    <row r="917481" spans="1:1" x14ac:dyDescent="0.2">
      <c r="A917481" s="30" t="s">
        <v>29</v>
      </c>
    </row>
    <row r="917482" spans="1:1" x14ac:dyDescent="0.2">
      <c r="A917482" s="30" t="s">
        <v>30</v>
      </c>
    </row>
    <row r="917483" spans="1:1" x14ac:dyDescent="0.2">
      <c r="A917483" s="30" t="s">
        <v>78</v>
      </c>
    </row>
    <row r="917484" spans="1:1" x14ac:dyDescent="0.2">
      <c r="A917484" s="30" t="s">
        <v>79</v>
      </c>
    </row>
    <row r="917485" spans="1:1" x14ac:dyDescent="0.2">
      <c r="A917485" s="78" t="s">
        <v>80</v>
      </c>
    </row>
    <row r="917486" spans="1:1" x14ac:dyDescent="0.2">
      <c r="A917486" s="30" t="s">
        <v>81</v>
      </c>
    </row>
    <row r="917487" spans="1:1" x14ac:dyDescent="0.2">
      <c r="A917487" s="30" t="s">
        <v>82</v>
      </c>
    </row>
    <row r="917488" spans="1:1" x14ac:dyDescent="0.2">
      <c r="A917488" s="78" t="s">
        <v>441</v>
      </c>
    </row>
    <row r="917489" spans="1:1" x14ac:dyDescent="0.2">
      <c r="A917489" s="30" t="s">
        <v>83</v>
      </c>
    </row>
    <row r="917490" spans="1:1" x14ac:dyDescent="0.2">
      <c r="A917490" s="30" t="s">
        <v>84</v>
      </c>
    </row>
    <row r="917491" spans="1:1" x14ac:dyDescent="0.2">
      <c r="A917491" s="30" t="s">
        <v>85</v>
      </c>
    </row>
    <row r="917492" spans="1:1" x14ac:dyDescent="0.2">
      <c r="A917492" s="30" t="s">
        <v>86</v>
      </c>
    </row>
    <row r="917493" spans="1:1" x14ac:dyDescent="0.2">
      <c r="A917493" s="78" t="s">
        <v>87</v>
      </c>
    </row>
    <row r="917494" spans="1:1" x14ac:dyDescent="0.2">
      <c r="A917494" s="30" t="s">
        <v>88</v>
      </c>
    </row>
    <row r="917495" spans="1:1" x14ac:dyDescent="0.2">
      <c r="A917495" s="30" t="s">
        <v>89</v>
      </c>
    </row>
    <row r="917496" spans="1:1" x14ac:dyDescent="0.2">
      <c r="A917496" s="43" t="s">
        <v>90</v>
      </c>
    </row>
    <row r="917497" spans="1:1" x14ac:dyDescent="0.2">
      <c r="A917497" s="30" t="s">
        <v>91</v>
      </c>
    </row>
    <row r="917498" spans="1:1" x14ac:dyDescent="0.2">
      <c r="A917498" s="30" t="s">
        <v>92</v>
      </c>
    </row>
    <row r="917499" spans="1:1" x14ac:dyDescent="0.2">
      <c r="A917499" s="30" t="s">
        <v>93</v>
      </c>
    </row>
    <row r="917500" spans="1:1" x14ac:dyDescent="0.2">
      <c r="A917500" s="30" t="s">
        <v>94</v>
      </c>
    </row>
    <row r="917501" spans="1:1" x14ac:dyDescent="0.2">
      <c r="A917501" s="59" t="s">
        <v>95</v>
      </c>
    </row>
    <row r="917502" spans="1:1" x14ac:dyDescent="0.2">
      <c r="A917502" s="59" t="s">
        <v>96</v>
      </c>
    </row>
    <row r="917503" spans="1:1" x14ac:dyDescent="0.2">
      <c r="A917503" s="59" t="s">
        <v>97</v>
      </c>
    </row>
    <row r="917504" spans="1:1" x14ac:dyDescent="0.2">
      <c r="A917504" s="59" t="s">
        <v>98</v>
      </c>
    </row>
    <row r="917505" spans="1:1" x14ac:dyDescent="0.2">
      <c r="A917505" s="59" t="s">
        <v>99</v>
      </c>
    </row>
    <row r="917506" spans="1:1" x14ac:dyDescent="0.2">
      <c r="A917506" s="78" t="s">
        <v>446</v>
      </c>
    </row>
    <row r="917507" spans="1:1" x14ac:dyDescent="0.2">
      <c r="A917507" s="59" t="s">
        <v>100</v>
      </c>
    </row>
    <row r="917508" spans="1:1" x14ac:dyDescent="0.2">
      <c r="A917508" s="59" t="s">
        <v>101</v>
      </c>
    </row>
    <row r="917509" spans="1:1" x14ac:dyDescent="0.2">
      <c r="A917509" s="59" t="s">
        <v>102</v>
      </c>
    </row>
    <row r="917510" spans="1:1" x14ac:dyDescent="0.2">
      <c r="A917510" s="59" t="s">
        <v>30</v>
      </c>
    </row>
    <row r="917511" spans="1:1" x14ac:dyDescent="0.2">
      <c r="A917511" s="59" t="s">
        <v>103</v>
      </c>
    </row>
    <row r="917512" spans="1:1" x14ac:dyDescent="0.2">
      <c r="A917512" s="59" t="s">
        <v>31</v>
      </c>
    </row>
    <row r="917513" spans="1:1" x14ac:dyDescent="0.2">
      <c r="A917513" s="59" t="s">
        <v>70</v>
      </c>
    </row>
    <row r="917514" spans="1:1" x14ac:dyDescent="0.2">
      <c r="A917514" s="59" t="s">
        <v>104</v>
      </c>
    </row>
    <row r="917515" spans="1:1" x14ac:dyDescent="0.2">
      <c r="A917515" s="59" t="s">
        <v>439</v>
      </c>
    </row>
    <row r="917516" spans="1:1" x14ac:dyDescent="0.2">
      <c r="A917516" s="30" t="s">
        <v>105</v>
      </c>
    </row>
    <row r="917517" spans="1:1" x14ac:dyDescent="0.2">
      <c r="A917517" s="30" t="s">
        <v>106</v>
      </c>
    </row>
    <row r="917518" spans="1:1" x14ac:dyDescent="0.2">
      <c r="A917518" s="30" t="s">
        <v>384</v>
      </c>
    </row>
    <row r="933800" spans="1:1" x14ac:dyDescent="0.2">
      <c r="A933800" s="30" t="s">
        <v>314</v>
      </c>
    </row>
    <row r="933801" spans="1:1" x14ac:dyDescent="0.2">
      <c r="A933801" s="30" t="s">
        <v>206</v>
      </c>
    </row>
    <row r="933802" spans="1:1" x14ac:dyDescent="0.2">
      <c r="A933802" s="44" t="s">
        <v>440</v>
      </c>
    </row>
    <row r="933803" spans="1:1" x14ac:dyDescent="0.2">
      <c r="A933803" s="62" t="s">
        <v>23</v>
      </c>
    </row>
    <row r="933804" spans="1:1" x14ac:dyDescent="0.2">
      <c r="A933804" s="30" t="s">
        <v>24</v>
      </c>
    </row>
    <row r="933805" spans="1:1" x14ac:dyDescent="0.2">
      <c r="A933805" s="30" t="s">
        <v>25</v>
      </c>
    </row>
    <row r="933806" spans="1:1" x14ac:dyDescent="0.2">
      <c r="A933806" s="30" t="s">
        <v>26</v>
      </c>
    </row>
    <row r="933807" spans="1:1" x14ac:dyDescent="0.2">
      <c r="A933807" s="30" t="s">
        <v>27</v>
      </c>
    </row>
    <row r="933808" spans="1:1" x14ac:dyDescent="0.2">
      <c r="A933808" s="78" t="s">
        <v>28</v>
      </c>
    </row>
    <row r="933809" spans="1:1" x14ac:dyDescent="0.2">
      <c r="A933809" s="30" t="s">
        <v>29</v>
      </c>
    </row>
    <row r="933810" spans="1:1" x14ac:dyDescent="0.2">
      <c r="A933810" s="30" t="s">
        <v>30</v>
      </c>
    </row>
    <row r="933811" spans="1:1" x14ac:dyDescent="0.2">
      <c r="A933811" s="30" t="s">
        <v>31</v>
      </c>
    </row>
    <row r="933812" spans="1:1" x14ac:dyDescent="0.2">
      <c r="A933812" s="30" t="s">
        <v>32</v>
      </c>
    </row>
    <row r="933813" spans="1:1" x14ac:dyDescent="0.2">
      <c r="A933813" s="30" t="s">
        <v>33</v>
      </c>
    </row>
    <row r="933814" spans="1:1" x14ac:dyDescent="0.2">
      <c r="A933814" s="30" t="s">
        <v>34</v>
      </c>
    </row>
    <row r="933815" spans="1:1" x14ac:dyDescent="0.2">
      <c r="A933815" s="30" t="s">
        <v>35</v>
      </c>
    </row>
    <row r="933816" spans="1:1" x14ac:dyDescent="0.2">
      <c r="A933816" s="30" t="s">
        <v>36</v>
      </c>
    </row>
    <row r="933817" spans="1:1" x14ac:dyDescent="0.2">
      <c r="A933817" s="30" t="s">
        <v>37</v>
      </c>
    </row>
    <row r="933818" spans="1:1" x14ac:dyDescent="0.2">
      <c r="A933818" s="30" t="s">
        <v>33</v>
      </c>
    </row>
    <row r="933819" spans="1:1" x14ac:dyDescent="0.2">
      <c r="A933819" s="30" t="s">
        <v>38</v>
      </c>
    </row>
    <row r="933820" spans="1:1" x14ac:dyDescent="0.2">
      <c r="A933820" s="78" t="s">
        <v>39</v>
      </c>
    </row>
    <row r="933821" spans="1:1" x14ac:dyDescent="0.2">
      <c r="A933821" s="30" t="s">
        <v>40</v>
      </c>
    </row>
    <row r="933822" spans="1:1" x14ac:dyDescent="0.2">
      <c r="A933822" s="30" t="s">
        <v>41</v>
      </c>
    </row>
    <row r="933823" spans="1:1" x14ac:dyDescent="0.2">
      <c r="A933823" s="30" t="s">
        <v>42</v>
      </c>
    </row>
    <row r="933824" spans="1:1" x14ac:dyDescent="0.2">
      <c r="A933824" s="30" t="s">
        <v>43</v>
      </c>
    </row>
    <row r="933825" spans="1:1" x14ac:dyDescent="0.2">
      <c r="A933825" s="30" t="s">
        <v>44</v>
      </c>
    </row>
    <row r="933826" spans="1:1" x14ac:dyDescent="0.2">
      <c r="A933826" s="30" t="s">
        <v>45</v>
      </c>
    </row>
    <row r="933827" spans="1:1" x14ac:dyDescent="0.2">
      <c r="A933827" s="78" t="s">
        <v>46</v>
      </c>
    </row>
    <row r="933828" spans="1:1" x14ac:dyDescent="0.2">
      <c r="A933828" s="30" t="s">
        <v>47</v>
      </c>
    </row>
    <row r="933829" spans="1:1" x14ac:dyDescent="0.2">
      <c r="A933829" s="30" t="s">
        <v>48</v>
      </c>
    </row>
    <row r="933830" spans="1:1" x14ac:dyDescent="0.2">
      <c r="A933830" s="30" t="s">
        <v>49</v>
      </c>
    </row>
    <row r="933831" spans="1:1" x14ac:dyDescent="0.2">
      <c r="A933831" s="78" t="s">
        <v>50</v>
      </c>
    </row>
    <row r="933832" spans="1:1" x14ac:dyDescent="0.2">
      <c r="A933832" s="30" t="s">
        <v>51</v>
      </c>
    </row>
    <row r="933833" spans="1:1" x14ac:dyDescent="0.2">
      <c r="A933833" s="30" t="s">
        <v>52</v>
      </c>
    </row>
    <row r="933834" spans="1:1" x14ac:dyDescent="0.2">
      <c r="A933834" s="30" t="s">
        <v>53</v>
      </c>
    </row>
    <row r="933835" spans="1:1" x14ac:dyDescent="0.2">
      <c r="A933835" s="30" t="s">
        <v>54</v>
      </c>
    </row>
    <row r="933836" spans="1:1" x14ac:dyDescent="0.2">
      <c r="A933836" s="30" t="s">
        <v>55</v>
      </c>
    </row>
    <row r="933837" spans="1:1" x14ac:dyDescent="0.2">
      <c r="A933837" s="30" t="s">
        <v>56</v>
      </c>
    </row>
    <row r="933838" spans="1:1" x14ac:dyDescent="0.2">
      <c r="A933838" s="78" t="s">
        <v>57</v>
      </c>
    </row>
    <row r="933839" spans="1:1" x14ac:dyDescent="0.2">
      <c r="A933839" s="30" t="s">
        <v>58</v>
      </c>
    </row>
    <row r="933840" spans="1:1" x14ac:dyDescent="0.2">
      <c r="A933840" s="61" t="s">
        <v>59</v>
      </c>
    </row>
    <row r="933841" spans="1:1" x14ac:dyDescent="0.2">
      <c r="A933841" s="30" t="s">
        <v>60</v>
      </c>
    </row>
    <row r="933842" spans="1:1" x14ac:dyDescent="0.2">
      <c r="A933842" s="30" t="s">
        <v>61</v>
      </c>
    </row>
    <row r="933843" spans="1:1" x14ac:dyDescent="0.2">
      <c r="A933843" s="30" t="s">
        <v>62</v>
      </c>
    </row>
    <row r="933844" spans="1:1" x14ac:dyDescent="0.2">
      <c r="A933844" s="63" t="s">
        <v>63</v>
      </c>
    </row>
    <row r="933845" spans="1:1" x14ac:dyDescent="0.2">
      <c r="A933845" s="63" t="s">
        <v>64</v>
      </c>
    </row>
    <row r="933846" spans="1:1" x14ac:dyDescent="0.2">
      <c r="A933846" s="63" t="s">
        <v>65</v>
      </c>
    </row>
    <row r="933847" spans="1:1" x14ac:dyDescent="0.2">
      <c r="A933847" s="63" t="s">
        <v>66</v>
      </c>
    </row>
    <row r="933848" spans="1:1" x14ac:dyDescent="0.2">
      <c r="A933848" s="64" t="s">
        <v>442</v>
      </c>
    </row>
    <row r="933849" spans="1:1" x14ac:dyDescent="0.2">
      <c r="A933849" s="64" t="s">
        <v>443</v>
      </c>
    </row>
    <row r="933850" spans="1:1" x14ac:dyDescent="0.2">
      <c r="A933850" s="64" t="s">
        <v>445</v>
      </c>
    </row>
    <row r="933851" spans="1:1" x14ac:dyDescent="0.2">
      <c r="A933851" s="78" t="s">
        <v>444</v>
      </c>
    </row>
    <row r="933852" spans="1:1" x14ac:dyDescent="0.2">
      <c r="A933852" s="63" t="s">
        <v>69</v>
      </c>
    </row>
    <row r="933853" spans="1:1" x14ac:dyDescent="0.2">
      <c r="A933853" s="63" t="s">
        <v>29</v>
      </c>
    </row>
    <row r="933854" spans="1:1" x14ac:dyDescent="0.2">
      <c r="A933854" s="63" t="s">
        <v>30</v>
      </c>
    </row>
    <row r="933855" spans="1:1" x14ac:dyDescent="0.2">
      <c r="A933855" s="63" t="s">
        <v>70</v>
      </c>
    </row>
    <row r="933856" spans="1:1" x14ac:dyDescent="0.2">
      <c r="A933856" s="63" t="s">
        <v>71</v>
      </c>
    </row>
    <row r="933857" spans="1:1" x14ac:dyDescent="0.2">
      <c r="A933857" s="63" t="s">
        <v>72</v>
      </c>
    </row>
    <row r="933858" spans="1:1" x14ac:dyDescent="0.2">
      <c r="A933858" s="63" t="s">
        <v>73</v>
      </c>
    </row>
    <row r="933859" spans="1:1" x14ac:dyDescent="0.2">
      <c r="A933859" s="64" t="s">
        <v>74</v>
      </c>
    </row>
    <row r="933860" spans="1:1" x14ac:dyDescent="0.2">
      <c r="A933860" s="30" t="s">
        <v>75</v>
      </c>
    </row>
    <row r="933861" spans="1:1" x14ac:dyDescent="0.2">
      <c r="A933861" s="30" t="s">
        <v>76</v>
      </c>
    </row>
    <row r="933862" spans="1:1" x14ac:dyDescent="0.2">
      <c r="A933862" s="30" t="s">
        <v>77</v>
      </c>
    </row>
    <row r="933863" spans="1:1" x14ac:dyDescent="0.2">
      <c r="A933863" s="30" t="s">
        <v>71</v>
      </c>
    </row>
    <row r="933864" spans="1:1" x14ac:dyDescent="0.2">
      <c r="A933864" s="30" t="s">
        <v>72</v>
      </c>
    </row>
    <row r="933865" spans="1:1" x14ac:dyDescent="0.2">
      <c r="A933865" s="30" t="s">
        <v>29</v>
      </c>
    </row>
    <row r="933866" spans="1:1" x14ac:dyDescent="0.2">
      <c r="A933866" s="30" t="s">
        <v>30</v>
      </c>
    </row>
    <row r="933867" spans="1:1" x14ac:dyDescent="0.2">
      <c r="A933867" s="30" t="s">
        <v>78</v>
      </c>
    </row>
    <row r="933868" spans="1:1" x14ac:dyDescent="0.2">
      <c r="A933868" s="30" t="s">
        <v>79</v>
      </c>
    </row>
    <row r="933869" spans="1:1" x14ac:dyDescent="0.2">
      <c r="A933869" s="78" t="s">
        <v>80</v>
      </c>
    </row>
    <row r="933870" spans="1:1" x14ac:dyDescent="0.2">
      <c r="A933870" s="30" t="s">
        <v>81</v>
      </c>
    </row>
    <row r="933871" spans="1:1" x14ac:dyDescent="0.2">
      <c r="A933871" s="30" t="s">
        <v>82</v>
      </c>
    </row>
    <row r="933872" spans="1:1" x14ac:dyDescent="0.2">
      <c r="A933872" s="78" t="s">
        <v>441</v>
      </c>
    </row>
    <row r="933873" spans="1:1" x14ac:dyDescent="0.2">
      <c r="A933873" s="30" t="s">
        <v>83</v>
      </c>
    </row>
    <row r="933874" spans="1:1" x14ac:dyDescent="0.2">
      <c r="A933874" s="30" t="s">
        <v>84</v>
      </c>
    </row>
    <row r="933875" spans="1:1" x14ac:dyDescent="0.2">
      <c r="A933875" s="30" t="s">
        <v>85</v>
      </c>
    </row>
    <row r="933876" spans="1:1" x14ac:dyDescent="0.2">
      <c r="A933876" s="30" t="s">
        <v>86</v>
      </c>
    </row>
    <row r="933877" spans="1:1" x14ac:dyDescent="0.2">
      <c r="A933877" s="78" t="s">
        <v>87</v>
      </c>
    </row>
    <row r="933878" spans="1:1" x14ac:dyDescent="0.2">
      <c r="A933878" s="30" t="s">
        <v>88</v>
      </c>
    </row>
    <row r="933879" spans="1:1" x14ac:dyDescent="0.2">
      <c r="A933879" s="30" t="s">
        <v>89</v>
      </c>
    </row>
    <row r="933880" spans="1:1" x14ac:dyDescent="0.2">
      <c r="A933880" s="43" t="s">
        <v>90</v>
      </c>
    </row>
    <row r="933881" spans="1:1" x14ac:dyDescent="0.2">
      <c r="A933881" s="30" t="s">
        <v>91</v>
      </c>
    </row>
    <row r="933882" spans="1:1" x14ac:dyDescent="0.2">
      <c r="A933882" s="30" t="s">
        <v>92</v>
      </c>
    </row>
    <row r="933883" spans="1:1" x14ac:dyDescent="0.2">
      <c r="A933883" s="30" t="s">
        <v>93</v>
      </c>
    </row>
    <row r="933884" spans="1:1" x14ac:dyDescent="0.2">
      <c r="A933884" s="30" t="s">
        <v>94</v>
      </c>
    </row>
    <row r="933885" spans="1:1" x14ac:dyDescent="0.2">
      <c r="A933885" s="59" t="s">
        <v>95</v>
      </c>
    </row>
    <row r="933886" spans="1:1" x14ac:dyDescent="0.2">
      <c r="A933886" s="59" t="s">
        <v>96</v>
      </c>
    </row>
    <row r="933887" spans="1:1" x14ac:dyDescent="0.2">
      <c r="A933887" s="59" t="s">
        <v>97</v>
      </c>
    </row>
    <row r="933888" spans="1:1" x14ac:dyDescent="0.2">
      <c r="A933888" s="59" t="s">
        <v>98</v>
      </c>
    </row>
    <row r="933889" spans="1:1" x14ac:dyDescent="0.2">
      <c r="A933889" s="59" t="s">
        <v>99</v>
      </c>
    </row>
    <row r="933890" spans="1:1" x14ac:dyDescent="0.2">
      <c r="A933890" s="78" t="s">
        <v>446</v>
      </c>
    </row>
    <row r="933891" spans="1:1" x14ac:dyDescent="0.2">
      <c r="A933891" s="59" t="s">
        <v>100</v>
      </c>
    </row>
    <row r="933892" spans="1:1" x14ac:dyDescent="0.2">
      <c r="A933892" s="59" t="s">
        <v>101</v>
      </c>
    </row>
    <row r="933893" spans="1:1" x14ac:dyDescent="0.2">
      <c r="A933893" s="59" t="s">
        <v>102</v>
      </c>
    </row>
    <row r="933894" spans="1:1" x14ac:dyDescent="0.2">
      <c r="A933894" s="59" t="s">
        <v>30</v>
      </c>
    </row>
    <row r="933895" spans="1:1" x14ac:dyDescent="0.2">
      <c r="A933895" s="59" t="s">
        <v>103</v>
      </c>
    </row>
    <row r="933896" spans="1:1" x14ac:dyDescent="0.2">
      <c r="A933896" s="59" t="s">
        <v>31</v>
      </c>
    </row>
    <row r="933897" spans="1:1" x14ac:dyDescent="0.2">
      <c r="A933897" s="59" t="s">
        <v>70</v>
      </c>
    </row>
    <row r="933898" spans="1:1" x14ac:dyDescent="0.2">
      <c r="A933898" s="59" t="s">
        <v>104</v>
      </c>
    </row>
    <row r="933899" spans="1:1" x14ac:dyDescent="0.2">
      <c r="A933899" s="59" t="s">
        <v>439</v>
      </c>
    </row>
    <row r="933900" spans="1:1" x14ac:dyDescent="0.2">
      <c r="A933900" s="30" t="s">
        <v>105</v>
      </c>
    </row>
    <row r="933901" spans="1:1" x14ac:dyDescent="0.2">
      <c r="A933901" s="30" t="s">
        <v>106</v>
      </c>
    </row>
    <row r="933902" spans="1:1" x14ac:dyDescent="0.2">
      <c r="A933902" s="30" t="s">
        <v>384</v>
      </c>
    </row>
    <row r="950184" spans="1:1" x14ac:dyDescent="0.2">
      <c r="A950184" s="30" t="s">
        <v>314</v>
      </c>
    </row>
    <row r="950185" spans="1:1" x14ac:dyDescent="0.2">
      <c r="A950185" s="30" t="s">
        <v>206</v>
      </c>
    </row>
    <row r="950186" spans="1:1" x14ac:dyDescent="0.2">
      <c r="A950186" s="44" t="s">
        <v>440</v>
      </c>
    </row>
    <row r="950187" spans="1:1" x14ac:dyDescent="0.2">
      <c r="A950187" s="62" t="s">
        <v>23</v>
      </c>
    </row>
    <row r="950188" spans="1:1" x14ac:dyDescent="0.2">
      <c r="A950188" s="30" t="s">
        <v>24</v>
      </c>
    </row>
    <row r="950189" spans="1:1" x14ac:dyDescent="0.2">
      <c r="A950189" s="30" t="s">
        <v>25</v>
      </c>
    </row>
    <row r="950190" spans="1:1" x14ac:dyDescent="0.2">
      <c r="A950190" s="30" t="s">
        <v>26</v>
      </c>
    </row>
    <row r="950191" spans="1:1" x14ac:dyDescent="0.2">
      <c r="A950191" s="30" t="s">
        <v>27</v>
      </c>
    </row>
    <row r="950192" spans="1:1" x14ac:dyDescent="0.2">
      <c r="A950192" s="78" t="s">
        <v>28</v>
      </c>
    </row>
    <row r="950193" spans="1:1" x14ac:dyDescent="0.2">
      <c r="A950193" s="30" t="s">
        <v>29</v>
      </c>
    </row>
    <row r="950194" spans="1:1" x14ac:dyDescent="0.2">
      <c r="A950194" s="30" t="s">
        <v>30</v>
      </c>
    </row>
    <row r="950195" spans="1:1" x14ac:dyDescent="0.2">
      <c r="A950195" s="30" t="s">
        <v>31</v>
      </c>
    </row>
    <row r="950196" spans="1:1" x14ac:dyDescent="0.2">
      <c r="A950196" s="30" t="s">
        <v>32</v>
      </c>
    </row>
    <row r="950197" spans="1:1" x14ac:dyDescent="0.2">
      <c r="A950197" s="30" t="s">
        <v>33</v>
      </c>
    </row>
    <row r="950198" spans="1:1" x14ac:dyDescent="0.2">
      <c r="A950198" s="30" t="s">
        <v>34</v>
      </c>
    </row>
    <row r="950199" spans="1:1" x14ac:dyDescent="0.2">
      <c r="A950199" s="30" t="s">
        <v>35</v>
      </c>
    </row>
    <row r="950200" spans="1:1" x14ac:dyDescent="0.2">
      <c r="A950200" s="30" t="s">
        <v>36</v>
      </c>
    </row>
    <row r="950201" spans="1:1" x14ac:dyDescent="0.2">
      <c r="A950201" s="30" t="s">
        <v>37</v>
      </c>
    </row>
    <row r="950202" spans="1:1" x14ac:dyDescent="0.2">
      <c r="A950202" s="30" t="s">
        <v>33</v>
      </c>
    </row>
    <row r="950203" spans="1:1" x14ac:dyDescent="0.2">
      <c r="A950203" s="30" t="s">
        <v>38</v>
      </c>
    </row>
    <row r="950204" spans="1:1" x14ac:dyDescent="0.2">
      <c r="A950204" s="78" t="s">
        <v>39</v>
      </c>
    </row>
    <row r="950205" spans="1:1" x14ac:dyDescent="0.2">
      <c r="A950205" s="30" t="s">
        <v>40</v>
      </c>
    </row>
    <row r="950206" spans="1:1" x14ac:dyDescent="0.2">
      <c r="A950206" s="30" t="s">
        <v>41</v>
      </c>
    </row>
    <row r="950207" spans="1:1" x14ac:dyDescent="0.2">
      <c r="A950207" s="30" t="s">
        <v>42</v>
      </c>
    </row>
    <row r="950208" spans="1:1" x14ac:dyDescent="0.2">
      <c r="A950208" s="30" t="s">
        <v>43</v>
      </c>
    </row>
    <row r="950209" spans="1:1" x14ac:dyDescent="0.2">
      <c r="A950209" s="30" t="s">
        <v>44</v>
      </c>
    </row>
    <row r="950210" spans="1:1" x14ac:dyDescent="0.2">
      <c r="A950210" s="30" t="s">
        <v>45</v>
      </c>
    </row>
    <row r="950211" spans="1:1" x14ac:dyDescent="0.2">
      <c r="A950211" s="78" t="s">
        <v>46</v>
      </c>
    </row>
    <row r="950212" spans="1:1" x14ac:dyDescent="0.2">
      <c r="A950212" s="30" t="s">
        <v>47</v>
      </c>
    </row>
    <row r="950213" spans="1:1" x14ac:dyDescent="0.2">
      <c r="A950213" s="30" t="s">
        <v>48</v>
      </c>
    </row>
    <row r="950214" spans="1:1" x14ac:dyDescent="0.2">
      <c r="A950214" s="30" t="s">
        <v>49</v>
      </c>
    </row>
    <row r="950215" spans="1:1" x14ac:dyDescent="0.2">
      <c r="A950215" s="78" t="s">
        <v>50</v>
      </c>
    </row>
    <row r="950216" spans="1:1" x14ac:dyDescent="0.2">
      <c r="A950216" s="30" t="s">
        <v>51</v>
      </c>
    </row>
    <row r="950217" spans="1:1" x14ac:dyDescent="0.2">
      <c r="A950217" s="30" t="s">
        <v>52</v>
      </c>
    </row>
    <row r="950218" spans="1:1" x14ac:dyDescent="0.2">
      <c r="A950218" s="30" t="s">
        <v>53</v>
      </c>
    </row>
    <row r="950219" spans="1:1" x14ac:dyDescent="0.2">
      <c r="A950219" s="30" t="s">
        <v>54</v>
      </c>
    </row>
    <row r="950220" spans="1:1" x14ac:dyDescent="0.2">
      <c r="A950220" s="30" t="s">
        <v>55</v>
      </c>
    </row>
    <row r="950221" spans="1:1" x14ac:dyDescent="0.2">
      <c r="A950221" s="30" t="s">
        <v>56</v>
      </c>
    </row>
    <row r="950222" spans="1:1" x14ac:dyDescent="0.2">
      <c r="A950222" s="78" t="s">
        <v>57</v>
      </c>
    </row>
    <row r="950223" spans="1:1" x14ac:dyDescent="0.2">
      <c r="A950223" s="30" t="s">
        <v>58</v>
      </c>
    </row>
    <row r="950224" spans="1:1" x14ac:dyDescent="0.2">
      <c r="A950224" s="61" t="s">
        <v>59</v>
      </c>
    </row>
    <row r="950225" spans="1:1" x14ac:dyDescent="0.2">
      <c r="A950225" s="30" t="s">
        <v>60</v>
      </c>
    </row>
    <row r="950226" spans="1:1" x14ac:dyDescent="0.2">
      <c r="A950226" s="30" t="s">
        <v>61</v>
      </c>
    </row>
    <row r="950227" spans="1:1" x14ac:dyDescent="0.2">
      <c r="A950227" s="30" t="s">
        <v>62</v>
      </c>
    </row>
    <row r="950228" spans="1:1" x14ac:dyDescent="0.2">
      <c r="A950228" s="63" t="s">
        <v>63</v>
      </c>
    </row>
    <row r="950229" spans="1:1" x14ac:dyDescent="0.2">
      <c r="A950229" s="63" t="s">
        <v>64</v>
      </c>
    </row>
    <row r="950230" spans="1:1" x14ac:dyDescent="0.2">
      <c r="A950230" s="63" t="s">
        <v>65</v>
      </c>
    </row>
    <row r="950231" spans="1:1" x14ac:dyDescent="0.2">
      <c r="A950231" s="63" t="s">
        <v>66</v>
      </c>
    </row>
    <row r="950232" spans="1:1" x14ac:dyDescent="0.2">
      <c r="A950232" s="64" t="s">
        <v>442</v>
      </c>
    </row>
    <row r="950233" spans="1:1" x14ac:dyDescent="0.2">
      <c r="A950233" s="64" t="s">
        <v>443</v>
      </c>
    </row>
    <row r="950234" spans="1:1" x14ac:dyDescent="0.2">
      <c r="A950234" s="64" t="s">
        <v>445</v>
      </c>
    </row>
    <row r="950235" spans="1:1" x14ac:dyDescent="0.2">
      <c r="A950235" s="78" t="s">
        <v>444</v>
      </c>
    </row>
    <row r="950236" spans="1:1" x14ac:dyDescent="0.2">
      <c r="A950236" s="63" t="s">
        <v>69</v>
      </c>
    </row>
    <row r="950237" spans="1:1" x14ac:dyDescent="0.2">
      <c r="A950237" s="63" t="s">
        <v>29</v>
      </c>
    </row>
    <row r="950238" spans="1:1" x14ac:dyDescent="0.2">
      <c r="A950238" s="63" t="s">
        <v>30</v>
      </c>
    </row>
    <row r="950239" spans="1:1" x14ac:dyDescent="0.2">
      <c r="A950239" s="63" t="s">
        <v>70</v>
      </c>
    </row>
    <row r="950240" spans="1:1" x14ac:dyDescent="0.2">
      <c r="A950240" s="63" t="s">
        <v>71</v>
      </c>
    </row>
    <row r="950241" spans="1:1" x14ac:dyDescent="0.2">
      <c r="A950241" s="63" t="s">
        <v>72</v>
      </c>
    </row>
    <row r="950242" spans="1:1" x14ac:dyDescent="0.2">
      <c r="A950242" s="63" t="s">
        <v>73</v>
      </c>
    </row>
    <row r="950243" spans="1:1" x14ac:dyDescent="0.2">
      <c r="A950243" s="64" t="s">
        <v>74</v>
      </c>
    </row>
    <row r="950244" spans="1:1" x14ac:dyDescent="0.2">
      <c r="A950244" s="30" t="s">
        <v>75</v>
      </c>
    </row>
    <row r="950245" spans="1:1" x14ac:dyDescent="0.2">
      <c r="A950245" s="30" t="s">
        <v>76</v>
      </c>
    </row>
    <row r="950246" spans="1:1" x14ac:dyDescent="0.2">
      <c r="A950246" s="30" t="s">
        <v>77</v>
      </c>
    </row>
    <row r="950247" spans="1:1" x14ac:dyDescent="0.2">
      <c r="A950247" s="30" t="s">
        <v>71</v>
      </c>
    </row>
    <row r="950248" spans="1:1" x14ac:dyDescent="0.2">
      <c r="A950248" s="30" t="s">
        <v>72</v>
      </c>
    </row>
    <row r="950249" spans="1:1" x14ac:dyDescent="0.2">
      <c r="A950249" s="30" t="s">
        <v>29</v>
      </c>
    </row>
    <row r="950250" spans="1:1" x14ac:dyDescent="0.2">
      <c r="A950250" s="30" t="s">
        <v>30</v>
      </c>
    </row>
    <row r="950251" spans="1:1" x14ac:dyDescent="0.2">
      <c r="A950251" s="30" t="s">
        <v>78</v>
      </c>
    </row>
    <row r="950252" spans="1:1" x14ac:dyDescent="0.2">
      <c r="A950252" s="30" t="s">
        <v>79</v>
      </c>
    </row>
    <row r="950253" spans="1:1" x14ac:dyDescent="0.2">
      <c r="A950253" s="78" t="s">
        <v>80</v>
      </c>
    </row>
    <row r="950254" spans="1:1" x14ac:dyDescent="0.2">
      <c r="A950254" s="30" t="s">
        <v>81</v>
      </c>
    </row>
    <row r="950255" spans="1:1" x14ac:dyDescent="0.2">
      <c r="A950255" s="30" t="s">
        <v>82</v>
      </c>
    </row>
    <row r="950256" spans="1:1" x14ac:dyDescent="0.2">
      <c r="A950256" s="78" t="s">
        <v>441</v>
      </c>
    </row>
    <row r="950257" spans="1:1" x14ac:dyDescent="0.2">
      <c r="A950257" s="30" t="s">
        <v>83</v>
      </c>
    </row>
    <row r="950258" spans="1:1" x14ac:dyDescent="0.2">
      <c r="A950258" s="30" t="s">
        <v>84</v>
      </c>
    </row>
    <row r="950259" spans="1:1" x14ac:dyDescent="0.2">
      <c r="A950259" s="30" t="s">
        <v>85</v>
      </c>
    </row>
    <row r="950260" spans="1:1" x14ac:dyDescent="0.2">
      <c r="A950260" s="30" t="s">
        <v>86</v>
      </c>
    </row>
    <row r="950261" spans="1:1" x14ac:dyDescent="0.2">
      <c r="A950261" s="78" t="s">
        <v>87</v>
      </c>
    </row>
    <row r="950262" spans="1:1" x14ac:dyDescent="0.2">
      <c r="A950262" s="30" t="s">
        <v>88</v>
      </c>
    </row>
    <row r="950263" spans="1:1" x14ac:dyDescent="0.2">
      <c r="A950263" s="30" t="s">
        <v>89</v>
      </c>
    </row>
    <row r="950264" spans="1:1" x14ac:dyDescent="0.2">
      <c r="A950264" s="43" t="s">
        <v>90</v>
      </c>
    </row>
    <row r="950265" spans="1:1" x14ac:dyDescent="0.2">
      <c r="A950265" s="30" t="s">
        <v>91</v>
      </c>
    </row>
    <row r="950266" spans="1:1" x14ac:dyDescent="0.2">
      <c r="A950266" s="30" t="s">
        <v>92</v>
      </c>
    </row>
    <row r="950267" spans="1:1" x14ac:dyDescent="0.2">
      <c r="A950267" s="30" t="s">
        <v>93</v>
      </c>
    </row>
    <row r="950268" spans="1:1" x14ac:dyDescent="0.2">
      <c r="A950268" s="30" t="s">
        <v>94</v>
      </c>
    </row>
    <row r="950269" spans="1:1" x14ac:dyDescent="0.2">
      <c r="A950269" s="59" t="s">
        <v>95</v>
      </c>
    </row>
    <row r="950270" spans="1:1" x14ac:dyDescent="0.2">
      <c r="A950270" s="59" t="s">
        <v>96</v>
      </c>
    </row>
    <row r="950271" spans="1:1" x14ac:dyDescent="0.2">
      <c r="A950271" s="59" t="s">
        <v>97</v>
      </c>
    </row>
    <row r="950272" spans="1:1" x14ac:dyDescent="0.2">
      <c r="A950272" s="59" t="s">
        <v>98</v>
      </c>
    </row>
    <row r="950273" spans="1:1" x14ac:dyDescent="0.2">
      <c r="A950273" s="59" t="s">
        <v>99</v>
      </c>
    </row>
    <row r="950274" spans="1:1" x14ac:dyDescent="0.2">
      <c r="A950274" s="78" t="s">
        <v>446</v>
      </c>
    </row>
    <row r="950275" spans="1:1" x14ac:dyDescent="0.2">
      <c r="A950275" s="59" t="s">
        <v>100</v>
      </c>
    </row>
    <row r="950276" spans="1:1" x14ac:dyDescent="0.2">
      <c r="A950276" s="59" t="s">
        <v>101</v>
      </c>
    </row>
    <row r="950277" spans="1:1" x14ac:dyDescent="0.2">
      <c r="A950277" s="59" t="s">
        <v>102</v>
      </c>
    </row>
    <row r="950278" spans="1:1" x14ac:dyDescent="0.2">
      <c r="A950278" s="59" t="s">
        <v>30</v>
      </c>
    </row>
    <row r="950279" spans="1:1" x14ac:dyDescent="0.2">
      <c r="A950279" s="59" t="s">
        <v>103</v>
      </c>
    </row>
    <row r="950280" spans="1:1" x14ac:dyDescent="0.2">
      <c r="A950280" s="59" t="s">
        <v>31</v>
      </c>
    </row>
    <row r="950281" spans="1:1" x14ac:dyDescent="0.2">
      <c r="A950281" s="59" t="s">
        <v>70</v>
      </c>
    </row>
    <row r="950282" spans="1:1" x14ac:dyDescent="0.2">
      <c r="A950282" s="59" t="s">
        <v>104</v>
      </c>
    </row>
    <row r="950283" spans="1:1" x14ac:dyDescent="0.2">
      <c r="A950283" s="59" t="s">
        <v>439</v>
      </c>
    </row>
    <row r="950284" spans="1:1" x14ac:dyDescent="0.2">
      <c r="A950284" s="30" t="s">
        <v>105</v>
      </c>
    </row>
    <row r="950285" spans="1:1" x14ac:dyDescent="0.2">
      <c r="A950285" s="30" t="s">
        <v>106</v>
      </c>
    </row>
    <row r="950286" spans="1:1" x14ac:dyDescent="0.2">
      <c r="A950286" s="30" t="s">
        <v>384</v>
      </c>
    </row>
    <row r="966568" spans="1:1" x14ac:dyDescent="0.2">
      <c r="A966568" s="30" t="s">
        <v>314</v>
      </c>
    </row>
    <row r="966569" spans="1:1" x14ac:dyDescent="0.2">
      <c r="A966569" s="30" t="s">
        <v>206</v>
      </c>
    </row>
    <row r="966570" spans="1:1" x14ac:dyDescent="0.2">
      <c r="A966570" s="44" t="s">
        <v>440</v>
      </c>
    </row>
    <row r="966571" spans="1:1" x14ac:dyDescent="0.2">
      <c r="A966571" s="62" t="s">
        <v>23</v>
      </c>
    </row>
    <row r="966572" spans="1:1" x14ac:dyDescent="0.2">
      <c r="A966572" s="30" t="s">
        <v>24</v>
      </c>
    </row>
    <row r="966573" spans="1:1" x14ac:dyDescent="0.2">
      <c r="A966573" s="30" t="s">
        <v>25</v>
      </c>
    </row>
    <row r="966574" spans="1:1" x14ac:dyDescent="0.2">
      <c r="A966574" s="30" t="s">
        <v>26</v>
      </c>
    </row>
    <row r="966575" spans="1:1" x14ac:dyDescent="0.2">
      <c r="A966575" s="30" t="s">
        <v>27</v>
      </c>
    </row>
    <row r="966576" spans="1:1" x14ac:dyDescent="0.2">
      <c r="A966576" s="78" t="s">
        <v>28</v>
      </c>
    </row>
    <row r="966577" spans="1:1" x14ac:dyDescent="0.2">
      <c r="A966577" s="30" t="s">
        <v>29</v>
      </c>
    </row>
    <row r="966578" spans="1:1" x14ac:dyDescent="0.2">
      <c r="A966578" s="30" t="s">
        <v>30</v>
      </c>
    </row>
    <row r="966579" spans="1:1" x14ac:dyDescent="0.2">
      <c r="A966579" s="30" t="s">
        <v>31</v>
      </c>
    </row>
    <row r="966580" spans="1:1" x14ac:dyDescent="0.2">
      <c r="A966580" s="30" t="s">
        <v>32</v>
      </c>
    </row>
    <row r="966581" spans="1:1" x14ac:dyDescent="0.2">
      <c r="A966581" s="30" t="s">
        <v>33</v>
      </c>
    </row>
    <row r="966582" spans="1:1" x14ac:dyDescent="0.2">
      <c r="A966582" s="30" t="s">
        <v>34</v>
      </c>
    </row>
    <row r="966583" spans="1:1" x14ac:dyDescent="0.2">
      <c r="A966583" s="30" t="s">
        <v>35</v>
      </c>
    </row>
    <row r="966584" spans="1:1" x14ac:dyDescent="0.2">
      <c r="A966584" s="30" t="s">
        <v>36</v>
      </c>
    </row>
    <row r="966585" spans="1:1" x14ac:dyDescent="0.2">
      <c r="A966585" s="30" t="s">
        <v>37</v>
      </c>
    </row>
    <row r="966586" spans="1:1" x14ac:dyDescent="0.2">
      <c r="A966586" s="30" t="s">
        <v>33</v>
      </c>
    </row>
    <row r="966587" spans="1:1" x14ac:dyDescent="0.2">
      <c r="A966587" s="30" t="s">
        <v>38</v>
      </c>
    </row>
    <row r="966588" spans="1:1" x14ac:dyDescent="0.2">
      <c r="A966588" s="78" t="s">
        <v>39</v>
      </c>
    </row>
    <row r="966589" spans="1:1" x14ac:dyDescent="0.2">
      <c r="A966589" s="30" t="s">
        <v>40</v>
      </c>
    </row>
    <row r="966590" spans="1:1" x14ac:dyDescent="0.2">
      <c r="A966590" s="30" t="s">
        <v>41</v>
      </c>
    </row>
    <row r="966591" spans="1:1" x14ac:dyDescent="0.2">
      <c r="A966591" s="30" t="s">
        <v>42</v>
      </c>
    </row>
    <row r="966592" spans="1:1" x14ac:dyDescent="0.2">
      <c r="A966592" s="30" t="s">
        <v>43</v>
      </c>
    </row>
    <row r="966593" spans="1:1" x14ac:dyDescent="0.2">
      <c r="A966593" s="30" t="s">
        <v>44</v>
      </c>
    </row>
    <row r="966594" spans="1:1" x14ac:dyDescent="0.2">
      <c r="A966594" s="30" t="s">
        <v>45</v>
      </c>
    </row>
    <row r="966595" spans="1:1" x14ac:dyDescent="0.2">
      <c r="A966595" s="78" t="s">
        <v>46</v>
      </c>
    </row>
    <row r="966596" spans="1:1" x14ac:dyDescent="0.2">
      <c r="A966596" s="30" t="s">
        <v>47</v>
      </c>
    </row>
    <row r="966597" spans="1:1" x14ac:dyDescent="0.2">
      <c r="A966597" s="30" t="s">
        <v>48</v>
      </c>
    </row>
    <row r="966598" spans="1:1" x14ac:dyDescent="0.2">
      <c r="A966598" s="30" t="s">
        <v>49</v>
      </c>
    </row>
    <row r="966599" spans="1:1" x14ac:dyDescent="0.2">
      <c r="A966599" s="78" t="s">
        <v>50</v>
      </c>
    </row>
    <row r="966600" spans="1:1" x14ac:dyDescent="0.2">
      <c r="A966600" s="30" t="s">
        <v>51</v>
      </c>
    </row>
    <row r="966601" spans="1:1" x14ac:dyDescent="0.2">
      <c r="A966601" s="30" t="s">
        <v>52</v>
      </c>
    </row>
    <row r="966602" spans="1:1" x14ac:dyDescent="0.2">
      <c r="A966602" s="30" t="s">
        <v>53</v>
      </c>
    </row>
    <row r="966603" spans="1:1" x14ac:dyDescent="0.2">
      <c r="A966603" s="30" t="s">
        <v>54</v>
      </c>
    </row>
    <row r="966604" spans="1:1" x14ac:dyDescent="0.2">
      <c r="A966604" s="30" t="s">
        <v>55</v>
      </c>
    </row>
    <row r="966605" spans="1:1" x14ac:dyDescent="0.2">
      <c r="A966605" s="30" t="s">
        <v>56</v>
      </c>
    </row>
    <row r="966606" spans="1:1" x14ac:dyDescent="0.2">
      <c r="A966606" s="78" t="s">
        <v>57</v>
      </c>
    </row>
    <row r="966607" spans="1:1" x14ac:dyDescent="0.2">
      <c r="A966607" s="30" t="s">
        <v>58</v>
      </c>
    </row>
    <row r="966608" spans="1:1" x14ac:dyDescent="0.2">
      <c r="A966608" s="61" t="s">
        <v>59</v>
      </c>
    </row>
    <row r="966609" spans="1:1" x14ac:dyDescent="0.2">
      <c r="A966609" s="30" t="s">
        <v>60</v>
      </c>
    </row>
    <row r="966610" spans="1:1" x14ac:dyDescent="0.2">
      <c r="A966610" s="30" t="s">
        <v>61</v>
      </c>
    </row>
    <row r="966611" spans="1:1" x14ac:dyDescent="0.2">
      <c r="A966611" s="30" t="s">
        <v>62</v>
      </c>
    </row>
    <row r="966612" spans="1:1" x14ac:dyDescent="0.2">
      <c r="A966612" s="63" t="s">
        <v>63</v>
      </c>
    </row>
    <row r="966613" spans="1:1" x14ac:dyDescent="0.2">
      <c r="A966613" s="63" t="s">
        <v>64</v>
      </c>
    </row>
    <row r="966614" spans="1:1" x14ac:dyDescent="0.2">
      <c r="A966614" s="63" t="s">
        <v>65</v>
      </c>
    </row>
    <row r="966615" spans="1:1" x14ac:dyDescent="0.2">
      <c r="A966615" s="63" t="s">
        <v>66</v>
      </c>
    </row>
    <row r="966616" spans="1:1" x14ac:dyDescent="0.2">
      <c r="A966616" s="64" t="s">
        <v>442</v>
      </c>
    </row>
    <row r="966617" spans="1:1" x14ac:dyDescent="0.2">
      <c r="A966617" s="64" t="s">
        <v>443</v>
      </c>
    </row>
    <row r="966618" spans="1:1" x14ac:dyDescent="0.2">
      <c r="A966618" s="64" t="s">
        <v>445</v>
      </c>
    </row>
    <row r="966619" spans="1:1" x14ac:dyDescent="0.2">
      <c r="A966619" s="78" t="s">
        <v>444</v>
      </c>
    </row>
    <row r="966620" spans="1:1" x14ac:dyDescent="0.2">
      <c r="A966620" s="63" t="s">
        <v>69</v>
      </c>
    </row>
    <row r="966621" spans="1:1" x14ac:dyDescent="0.2">
      <c r="A966621" s="63" t="s">
        <v>29</v>
      </c>
    </row>
    <row r="966622" spans="1:1" x14ac:dyDescent="0.2">
      <c r="A966622" s="63" t="s">
        <v>30</v>
      </c>
    </row>
    <row r="966623" spans="1:1" x14ac:dyDescent="0.2">
      <c r="A966623" s="63" t="s">
        <v>70</v>
      </c>
    </row>
    <row r="966624" spans="1:1" x14ac:dyDescent="0.2">
      <c r="A966624" s="63" t="s">
        <v>71</v>
      </c>
    </row>
    <row r="966625" spans="1:1" x14ac:dyDescent="0.2">
      <c r="A966625" s="63" t="s">
        <v>72</v>
      </c>
    </row>
    <row r="966626" spans="1:1" x14ac:dyDescent="0.2">
      <c r="A966626" s="63" t="s">
        <v>73</v>
      </c>
    </row>
    <row r="966627" spans="1:1" x14ac:dyDescent="0.2">
      <c r="A966627" s="64" t="s">
        <v>74</v>
      </c>
    </row>
    <row r="966628" spans="1:1" x14ac:dyDescent="0.2">
      <c r="A966628" s="30" t="s">
        <v>75</v>
      </c>
    </row>
    <row r="966629" spans="1:1" x14ac:dyDescent="0.2">
      <c r="A966629" s="30" t="s">
        <v>76</v>
      </c>
    </row>
    <row r="966630" spans="1:1" x14ac:dyDescent="0.2">
      <c r="A966630" s="30" t="s">
        <v>77</v>
      </c>
    </row>
    <row r="966631" spans="1:1" x14ac:dyDescent="0.2">
      <c r="A966631" s="30" t="s">
        <v>71</v>
      </c>
    </row>
    <row r="966632" spans="1:1" x14ac:dyDescent="0.2">
      <c r="A966632" s="30" t="s">
        <v>72</v>
      </c>
    </row>
    <row r="966633" spans="1:1" x14ac:dyDescent="0.2">
      <c r="A966633" s="30" t="s">
        <v>29</v>
      </c>
    </row>
    <row r="966634" spans="1:1" x14ac:dyDescent="0.2">
      <c r="A966634" s="30" t="s">
        <v>30</v>
      </c>
    </row>
    <row r="966635" spans="1:1" x14ac:dyDescent="0.2">
      <c r="A966635" s="30" t="s">
        <v>78</v>
      </c>
    </row>
    <row r="966636" spans="1:1" x14ac:dyDescent="0.2">
      <c r="A966636" s="30" t="s">
        <v>79</v>
      </c>
    </row>
    <row r="966637" spans="1:1" x14ac:dyDescent="0.2">
      <c r="A966637" s="78" t="s">
        <v>80</v>
      </c>
    </row>
    <row r="966638" spans="1:1" x14ac:dyDescent="0.2">
      <c r="A966638" s="30" t="s">
        <v>81</v>
      </c>
    </row>
    <row r="966639" spans="1:1" x14ac:dyDescent="0.2">
      <c r="A966639" s="30" t="s">
        <v>82</v>
      </c>
    </row>
    <row r="966640" spans="1:1" x14ac:dyDescent="0.2">
      <c r="A966640" s="78" t="s">
        <v>441</v>
      </c>
    </row>
    <row r="966641" spans="1:1" x14ac:dyDescent="0.2">
      <c r="A966641" s="30" t="s">
        <v>83</v>
      </c>
    </row>
    <row r="966642" spans="1:1" x14ac:dyDescent="0.2">
      <c r="A966642" s="30" t="s">
        <v>84</v>
      </c>
    </row>
    <row r="966643" spans="1:1" x14ac:dyDescent="0.2">
      <c r="A966643" s="30" t="s">
        <v>85</v>
      </c>
    </row>
    <row r="966644" spans="1:1" x14ac:dyDescent="0.2">
      <c r="A966644" s="30" t="s">
        <v>86</v>
      </c>
    </row>
    <row r="966645" spans="1:1" x14ac:dyDescent="0.2">
      <c r="A966645" s="78" t="s">
        <v>87</v>
      </c>
    </row>
    <row r="966646" spans="1:1" x14ac:dyDescent="0.2">
      <c r="A966646" s="30" t="s">
        <v>88</v>
      </c>
    </row>
    <row r="966647" spans="1:1" x14ac:dyDescent="0.2">
      <c r="A966647" s="30" t="s">
        <v>89</v>
      </c>
    </row>
    <row r="966648" spans="1:1" x14ac:dyDescent="0.2">
      <c r="A966648" s="43" t="s">
        <v>90</v>
      </c>
    </row>
    <row r="966649" spans="1:1" x14ac:dyDescent="0.2">
      <c r="A966649" s="30" t="s">
        <v>91</v>
      </c>
    </row>
    <row r="966650" spans="1:1" x14ac:dyDescent="0.2">
      <c r="A966650" s="30" t="s">
        <v>92</v>
      </c>
    </row>
    <row r="966651" spans="1:1" x14ac:dyDescent="0.2">
      <c r="A966651" s="30" t="s">
        <v>93</v>
      </c>
    </row>
    <row r="966652" spans="1:1" x14ac:dyDescent="0.2">
      <c r="A966652" s="30" t="s">
        <v>94</v>
      </c>
    </row>
    <row r="966653" spans="1:1" x14ac:dyDescent="0.2">
      <c r="A966653" s="59" t="s">
        <v>95</v>
      </c>
    </row>
    <row r="966654" spans="1:1" x14ac:dyDescent="0.2">
      <c r="A966654" s="59" t="s">
        <v>96</v>
      </c>
    </row>
    <row r="966655" spans="1:1" x14ac:dyDescent="0.2">
      <c r="A966655" s="59" t="s">
        <v>97</v>
      </c>
    </row>
    <row r="966656" spans="1:1" x14ac:dyDescent="0.2">
      <c r="A966656" s="59" t="s">
        <v>98</v>
      </c>
    </row>
    <row r="966657" spans="1:1" x14ac:dyDescent="0.2">
      <c r="A966657" s="59" t="s">
        <v>99</v>
      </c>
    </row>
    <row r="966658" spans="1:1" x14ac:dyDescent="0.2">
      <c r="A966658" s="78" t="s">
        <v>446</v>
      </c>
    </row>
    <row r="966659" spans="1:1" x14ac:dyDescent="0.2">
      <c r="A966659" s="59" t="s">
        <v>100</v>
      </c>
    </row>
    <row r="966660" spans="1:1" x14ac:dyDescent="0.2">
      <c r="A966660" s="59" t="s">
        <v>101</v>
      </c>
    </row>
    <row r="966661" spans="1:1" x14ac:dyDescent="0.2">
      <c r="A966661" s="59" t="s">
        <v>102</v>
      </c>
    </row>
    <row r="966662" spans="1:1" x14ac:dyDescent="0.2">
      <c r="A966662" s="59" t="s">
        <v>30</v>
      </c>
    </row>
    <row r="966663" spans="1:1" x14ac:dyDescent="0.2">
      <c r="A966663" s="59" t="s">
        <v>103</v>
      </c>
    </row>
    <row r="966664" spans="1:1" x14ac:dyDescent="0.2">
      <c r="A966664" s="59" t="s">
        <v>31</v>
      </c>
    </row>
    <row r="966665" spans="1:1" x14ac:dyDescent="0.2">
      <c r="A966665" s="59" t="s">
        <v>70</v>
      </c>
    </row>
    <row r="966666" spans="1:1" x14ac:dyDescent="0.2">
      <c r="A966666" s="59" t="s">
        <v>104</v>
      </c>
    </row>
    <row r="966667" spans="1:1" x14ac:dyDescent="0.2">
      <c r="A966667" s="59" t="s">
        <v>439</v>
      </c>
    </row>
    <row r="966668" spans="1:1" x14ac:dyDescent="0.2">
      <c r="A966668" s="30" t="s">
        <v>105</v>
      </c>
    </row>
    <row r="966669" spans="1:1" x14ac:dyDescent="0.2">
      <c r="A966669" s="30" t="s">
        <v>106</v>
      </c>
    </row>
    <row r="966670" spans="1:1" x14ac:dyDescent="0.2">
      <c r="A966670" s="30" t="s">
        <v>384</v>
      </c>
    </row>
    <row r="982952" spans="1:1" x14ac:dyDescent="0.2">
      <c r="A982952" s="30" t="s">
        <v>314</v>
      </c>
    </row>
    <row r="982953" spans="1:1" x14ac:dyDescent="0.2">
      <c r="A982953" s="30" t="s">
        <v>206</v>
      </c>
    </row>
    <row r="982954" spans="1:1" x14ac:dyDescent="0.2">
      <c r="A982954" s="44" t="s">
        <v>440</v>
      </c>
    </row>
    <row r="982955" spans="1:1" x14ac:dyDescent="0.2">
      <c r="A982955" s="62" t="s">
        <v>23</v>
      </c>
    </row>
    <row r="982956" spans="1:1" x14ac:dyDescent="0.2">
      <c r="A982956" s="30" t="s">
        <v>24</v>
      </c>
    </row>
    <row r="982957" spans="1:1" x14ac:dyDescent="0.2">
      <c r="A982957" s="30" t="s">
        <v>25</v>
      </c>
    </row>
    <row r="982958" spans="1:1" x14ac:dyDescent="0.2">
      <c r="A982958" s="30" t="s">
        <v>26</v>
      </c>
    </row>
    <row r="982959" spans="1:1" x14ac:dyDescent="0.2">
      <c r="A982959" s="30" t="s">
        <v>27</v>
      </c>
    </row>
    <row r="982960" spans="1:1" x14ac:dyDescent="0.2">
      <c r="A982960" s="78" t="s">
        <v>28</v>
      </c>
    </row>
    <row r="982961" spans="1:1" x14ac:dyDescent="0.2">
      <c r="A982961" s="30" t="s">
        <v>29</v>
      </c>
    </row>
    <row r="982962" spans="1:1" x14ac:dyDescent="0.2">
      <c r="A982962" s="30" t="s">
        <v>30</v>
      </c>
    </row>
    <row r="982963" spans="1:1" x14ac:dyDescent="0.2">
      <c r="A982963" s="30" t="s">
        <v>31</v>
      </c>
    </row>
    <row r="982964" spans="1:1" x14ac:dyDescent="0.2">
      <c r="A982964" s="30" t="s">
        <v>32</v>
      </c>
    </row>
    <row r="982965" spans="1:1" x14ac:dyDescent="0.2">
      <c r="A982965" s="30" t="s">
        <v>33</v>
      </c>
    </row>
    <row r="982966" spans="1:1" x14ac:dyDescent="0.2">
      <c r="A982966" s="30" t="s">
        <v>34</v>
      </c>
    </row>
    <row r="982967" spans="1:1" x14ac:dyDescent="0.2">
      <c r="A982967" s="30" t="s">
        <v>35</v>
      </c>
    </row>
    <row r="982968" spans="1:1" x14ac:dyDescent="0.2">
      <c r="A982968" s="30" t="s">
        <v>36</v>
      </c>
    </row>
    <row r="982969" spans="1:1" x14ac:dyDescent="0.2">
      <c r="A982969" s="30" t="s">
        <v>37</v>
      </c>
    </row>
    <row r="982970" spans="1:1" x14ac:dyDescent="0.2">
      <c r="A982970" s="30" t="s">
        <v>33</v>
      </c>
    </row>
    <row r="982971" spans="1:1" x14ac:dyDescent="0.2">
      <c r="A982971" s="30" t="s">
        <v>38</v>
      </c>
    </row>
    <row r="982972" spans="1:1" x14ac:dyDescent="0.2">
      <c r="A982972" s="78" t="s">
        <v>39</v>
      </c>
    </row>
    <row r="982973" spans="1:1" x14ac:dyDescent="0.2">
      <c r="A982973" s="30" t="s">
        <v>40</v>
      </c>
    </row>
    <row r="982974" spans="1:1" x14ac:dyDescent="0.2">
      <c r="A982974" s="30" t="s">
        <v>41</v>
      </c>
    </row>
    <row r="982975" spans="1:1" x14ac:dyDescent="0.2">
      <c r="A982975" s="30" t="s">
        <v>42</v>
      </c>
    </row>
    <row r="982976" spans="1:1" x14ac:dyDescent="0.2">
      <c r="A982976" s="30" t="s">
        <v>43</v>
      </c>
    </row>
    <row r="982977" spans="1:1" x14ac:dyDescent="0.2">
      <c r="A982977" s="30" t="s">
        <v>44</v>
      </c>
    </row>
    <row r="982978" spans="1:1" x14ac:dyDescent="0.2">
      <c r="A982978" s="30" t="s">
        <v>45</v>
      </c>
    </row>
    <row r="982979" spans="1:1" x14ac:dyDescent="0.2">
      <c r="A982979" s="78" t="s">
        <v>46</v>
      </c>
    </row>
    <row r="982980" spans="1:1" x14ac:dyDescent="0.2">
      <c r="A982980" s="30" t="s">
        <v>47</v>
      </c>
    </row>
    <row r="982981" spans="1:1" x14ac:dyDescent="0.2">
      <c r="A982981" s="30" t="s">
        <v>48</v>
      </c>
    </row>
    <row r="982982" spans="1:1" x14ac:dyDescent="0.2">
      <c r="A982982" s="30" t="s">
        <v>49</v>
      </c>
    </row>
    <row r="982983" spans="1:1" x14ac:dyDescent="0.2">
      <c r="A982983" s="78" t="s">
        <v>50</v>
      </c>
    </row>
    <row r="982984" spans="1:1" x14ac:dyDescent="0.2">
      <c r="A982984" s="30" t="s">
        <v>51</v>
      </c>
    </row>
    <row r="982985" spans="1:1" x14ac:dyDescent="0.2">
      <c r="A982985" s="30" t="s">
        <v>52</v>
      </c>
    </row>
    <row r="982986" spans="1:1" x14ac:dyDescent="0.2">
      <c r="A982986" s="30" t="s">
        <v>53</v>
      </c>
    </row>
    <row r="982987" spans="1:1" x14ac:dyDescent="0.2">
      <c r="A982987" s="30" t="s">
        <v>54</v>
      </c>
    </row>
    <row r="982988" spans="1:1" x14ac:dyDescent="0.2">
      <c r="A982988" s="30" t="s">
        <v>55</v>
      </c>
    </row>
    <row r="982989" spans="1:1" x14ac:dyDescent="0.2">
      <c r="A982989" s="30" t="s">
        <v>56</v>
      </c>
    </row>
    <row r="982990" spans="1:1" x14ac:dyDescent="0.2">
      <c r="A982990" s="78" t="s">
        <v>57</v>
      </c>
    </row>
    <row r="982991" spans="1:1" x14ac:dyDescent="0.2">
      <c r="A982991" s="30" t="s">
        <v>58</v>
      </c>
    </row>
    <row r="982992" spans="1:1" x14ac:dyDescent="0.2">
      <c r="A982992" s="61" t="s">
        <v>59</v>
      </c>
    </row>
    <row r="982993" spans="1:1" x14ac:dyDescent="0.2">
      <c r="A982993" s="30" t="s">
        <v>60</v>
      </c>
    </row>
    <row r="982994" spans="1:1" x14ac:dyDescent="0.2">
      <c r="A982994" s="30" t="s">
        <v>61</v>
      </c>
    </row>
    <row r="982995" spans="1:1" x14ac:dyDescent="0.2">
      <c r="A982995" s="30" t="s">
        <v>62</v>
      </c>
    </row>
    <row r="982996" spans="1:1" x14ac:dyDescent="0.2">
      <c r="A982996" s="63" t="s">
        <v>63</v>
      </c>
    </row>
    <row r="982997" spans="1:1" x14ac:dyDescent="0.2">
      <c r="A982997" s="63" t="s">
        <v>64</v>
      </c>
    </row>
    <row r="982998" spans="1:1" x14ac:dyDescent="0.2">
      <c r="A982998" s="63" t="s">
        <v>65</v>
      </c>
    </row>
    <row r="982999" spans="1:1" x14ac:dyDescent="0.2">
      <c r="A982999" s="63" t="s">
        <v>66</v>
      </c>
    </row>
    <row r="983000" spans="1:1" x14ac:dyDescent="0.2">
      <c r="A983000" s="64" t="s">
        <v>442</v>
      </c>
    </row>
    <row r="983001" spans="1:1" x14ac:dyDescent="0.2">
      <c r="A983001" s="64" t="s">
        <v>443</v>
      </c>
    </row>
    <row r="983002" spans="1:1" x14ac:dyDescent="0.2">
      <c r="A983002" s="64" t="s">
        <v>445</v>
      </c>
    </row>
    <row r="983003" spans="1:1" x14ac:dyDescent="0.2">
      <c r="A983003" s="78" t="s">
        <v>444</v>
      </c>
    </row>
    <row r="983004" spans="1:1" x14ac:dyDescent="0.2">
      <c r="A983004" s="63" t="s">
        <v>69</v>
      </c>
    </row>
    <row r="983005" spans="1:1" x14ac:dyDescent="0.2">
      <c r="A983005" s="63" t="s">
        <v>29</v>
      </c>
    </row>
    <row r="983006" spans="1:1" x14ac:dyDescent="0.2">
      <c r="A983006" s="63" t="s">
        <v>30</v>
      </c>
    </row>
    <row r="983007" spans="1:1" x14ac:dyDescent="0.2">
      <c r="A983007" s="63" t="s">
        <v>70</v>
      </c>
    </row>
    <row r="983008" spans="1:1" x14ac:dyDescent="0.2">
      <c r="A983008" s="63" t="s">
        <v>71</v>
      </c>
    </row>
    <row r="983009" spans="1:1" x14ac:dyDescent="0.2">
      <c r="A983009" s="63" t="s">
        <v>72</v>
      </c>
    </row>
    <row r="983010" spans="1:1" x14ac:dyDescent="0.2">
      <c r="A983010" s="63" t="s">
        <v>73</v>
      </c>
    </row>
    <row r="983011" spans="1:1" x14ac:dyDescent="0.2">
      <c r="A983011" s="64" t="s">
        <v>74</v>
      </c>
    </row>
    <row r="983012" spans="1:1" x14ac:dyDescent="0.2">
      <c r="A983012" s="30" t="s">
        <v>75</v>
      </c>
    </row>
    <row r="983013" spans="1:1" x14ac:dyDescent="0.2">
      <c r="A983013" s="30" t="s">
        <v>76</v>
      </c>
    </row>
    <row r="983014" spans="1:1" x14ac:dyDescent="0.2">
      <c r="A983014" s="30" t="s">
        <v>77</v>
      </c>
    </row>
    <row r="983015" spans="1:1" x14ac:dyDescent="0.2">
      <c r="A983015" s="30" t="s">
        <v>71</v>
      </c>
    </row>
    <row r="983016" spans="1:1" x14ac:dyDescent="0.2">
      <c r="A983016" s="30" t="s">
        <v>72</v>
      </c>
    </row>
    <row r="983017" spans="1:1" x14ac:dyDescent="0.2">
      <c r="A983017" s="30" t="s">
        <v>29</v>
      </c>
    </row>
    <row r="983018" spans="1:1" x14ac:dyDescent="0.2">
      <c r="A983018" s="30" t="s">
        <v>30</v>
      </c>
    </row>
    <row r="983019" spans="1:1" x14ac:dyDescent="0.2">
      <c r="A983019" s="30" t="s">
        <v>78</v>
      </c>
    </row>
    <row r="983020" spans="1:1" x14ac:dyDescent="0.2">
      <c r="A983020" s="30" t="s">
        <v>79</v>
      </c>
    </row>
    <row r="983021" spans="1:1" x14ac:dyDescent="0.2">
      <c r="A983021" s="78" t="s">
        <v>80</v>
      </c>
    </row>
    <row r="983022" spans="1:1" x14ac:dyDescent="0.2">
      <c r="A983022" s="30" t="s">
        <v>81</v>
      </c>
    </row>
    <row r="983023" spans="1:1" x14ac:dyDescent="0.2">
      <c r="A983023" s="30" t="s">
        <v>82</v>
      </c>
    </row>
    <row r="983024" spans="1:1" x14ac:dyDescent="0.2">
      <c r="A983024" s="78" t="s">
        <v>441</v>
      </c>
    </row>
    <row r="983025" spans="1:1" x14ac:dyDescent="0.2">
      <c r="A983025" s="30" t="s">
        <v>83</v>
      </c>
    </row>
    <row r="983026" spans="1:1" x14ac:dyDescent="0.2">
      <c r="A983026" s="30" t="s">
        <v>84</v>
      </c>
    </row>
    <row r="983027" spans="1:1" x14ac:dyDescent="0.2">
      <c r="A983027" s="30" t="s">
        <v>85</v>
      </c>
    </row>
    <row r="983028" spans="1:1" x14ac:dyDescent="0.2">
      <c r="A983028" s="30" t="s">
        <v>86</v>
      </c>
    </row>
    <row r="983029" spans="1:1" x14ac:dyDescent="0.2">
      <c r="A983029" s="78" t="s">
        <v>87</v>
      </c>
    </row>
    <row r="983030" spans="1:1" x14ac:dyDescent="0.2">
      <c r="A983030" s="30" t="s">
        <v>88</v>
      </c>
    </row>
    <row r="983031" spans="1:1" x14ac:dyDescent="0.2">
      <c r="A983031" s="30" t="s">
        <v>89</v>
      </c>
    </row>
    <row r="983032" spans="1:1" x14ac:dyDescent="0.2">
      <c r="A983032" s="43" t="s">
        <v>90</v>
      </c>
    </row>
    <row r="983033" spans="1:1" x14ac:dyDescent="0.2">
      <c r="A983033" s="30" t="s">
        <v>91</v>
      </c>
    </row>
    <row r="983034" spans="1:1" x14ac:dyDescent="0.2">
      <c r="A983034" s="30" t="s">
        <v>92</v>
      </c>
    </row>
    <row r="983035" spans="1:1" x14ac:dyDescent="0.2">
      <c r="A983035" s="30" t="s">
        <v>93</v>
      </c>
    </row>
    <row r="983036" spans="1:1" x14ac:dyDescent="0.2">
      <c r="A983036" s="30" t="s">
        <v>94</v>
      </c>
    </row>
    <row r="983037" spans="1:1" x14ac:dyDescent="0.2">
      <c r="A983037" s="59" t="s">
        <v>95</v>
      </c>
    </row>
    <row r="983038" spans="1:1" x14ac:dyDescent="0.2">
      <c r="A983038" s="59" t="s">
        <v>96</v>
      </c>
    </row>
    <row r="983039" spans="1:1" x14ac:dyDescent="0.2">
      <c r="A983039" s="59" t="s">
        <v>97</v>
      </c>
    </row>
    <row r="983040" spans="1:1" x14ac:dyDescent="0.2">
      <c r="A983040" s="59" t="s">
        <v>98</v>
      </c>
    </row>
    <row r="983041" spans="1:1" x14ac:dyDescent="0.2">
      <c r="A983041" s="59" t="s">
        <v>99</v>
      </c>
    </row>
    <row r="983042" spans="1:1" x14ac:dyDescent="0.2">
      <c r="A983042" s="78" t="s">
        <v>446</v>
      </c>
    </row>
    <row r="983043" spans="1:1" x14ac:dyDescent="0.2">
      <c r="A983043" s="59" t="s">
        <v>100</v>
      </c>
    </row>
    <row r="983044" spans="1:1" x14ac:dyDescent="0.2">
      <c r="A983044" s="59" t="s">
        <v>101</v>
      </c>
    </row>
    <row r="983045" spans="1:1" x14ac:dyDescent="0.2">
      <c r="A983045" s="59" t="s">
        <v>102</v>
      </c>
    </row>
    <row r="983046" spans="1:1" x14ac:dyDescent="0.2">
      <c r="A983046" s="59" t="s">
        <v>30</v>
      </c>
    </row>
    <row r="983047" spans="1:1" x14ac:dyDescent="0.2">
      <c r="A983047" s="59" t="s">
        <v>103</v>
      </c>
    </row>
    <row r="983048" spans="1:1" x14ac:dyDescent="0.2">
      <c r="A983048" s="59" t="s">
        <v>31</v>
      </c>
    </row>
    <row r="983049" spans="1:1" x14ac:dyDescent="0.2">
      <c r="A983049" s="59" t="s">
        <v>70</v>
      </c>
    </row>
    <row r="983050" spans="1:1" x14ac:dyDescent="0.2">
      <c r="A983050" s="59" t="s">
        <v>104</v>
      </c>
    </row>
    <row r="983051" spans="1:1" x14ac:dyDescent="0.2">
      <c r="A983051" s="59" t="s">
        <v>439</v>
      </c>
    </row>
    <row r="983052" spans="1:1" x14ac:dyDescent="0.2">
      <c r="A983052" s="30" t="s">
        <v>105</v>
      </c>
    </row>
    <row r="983053" spans="1:1" x14ac:dyDescent="0.2">
      <c r="A983053" s="30" t="s">
        <v>106</v>
      </c>
    </row>
    <row r="983054" spans="1:1" x14ac:dyDescent="0.2">
      <c r="A983054" s="30" t="s">
        <v>384</v>
      </c>
    </row>
    <row r="999336" spans="1:1" x14ac:dyDescent="0.2">
      <c r="A999336" s="30" t="s">
        <v>314</v>
      </c>
    </row>
    <row r="999337" spans="1:1" x14ac:dyDescent="0.2">
      <c r="A999337" s="30" t="s">
        <v>206</v>
      </c>
    </row>
    <row r="999338" spans="1:1" x14ac:dyDescent="0.2">
      <c r="A999338" s="44" t="s">
        <v>440</v>
      </c>
    </row>
    <row r="999339" spans="1:1" x14ac:dyDescent="0.2">
      <c r="A999339" s="62" t="s">
        <v>23</v>
      </c>
    </row>
    <row r="999340" spans="1:1" x14ac:dyDescent="0.2">
      <c r="A999340" s="30" t="s">
        <v>24</v>
      </c>
    </row>
    <row r="999341" spans="1:1" x14ac:dyDescent="0.2">
      <c r="A999341" s="30" t="s">
        <v>25</v>
      </c>
    </row>
    <row r="999342" spans="1:1" x14ac:dyDescent="0.2">
      <c r="A999342" s="30" t="s">
        <v>26</v>
      </c>
    </row>
    <row r="999343" spans="1:1" x14ac:dyDescent="0.2">
      <c r="A999343" s="30" t="s">
        <v>27</v>
      </c>
    </row>
    <row r="999344" spans="1:1" x14ac:dyDescent="0.2">
      <c r="A999344" s="78" t="s">
        <v>28</v>
      </c>
    </row>
    <row r="999345" spans="1:1" x14ac:dyDescent="0.2">
      <c r="A999345" s="30" t="s">
        <v>29</v>
      </c>
    </row>
    <row r="999346" spans="1:1" x14ac:dyDescent="0.2">
      <c r="A999346" s="30" t="s">
        <v>30</v>
      </c>
    </row>
    <row r="999347" spans="1:1" x14ac:dyDescent="0.2">
      <c r="A999347" s="30" t="s">
        <v>31</v>
      </c>
    </row>
    <row r="999348" spans="1:1" x14ac:dyDescent="0.2">
      <c r="A999348" s="30" t="s">
        <v>32</v>
      </c>
    </row>
    <row r="999349" spans="1:1" x14ac:dyDescent="0.2">
      <c r="A999349" s="30" t="s">
        <v>33</v>
      </c>
    </row>
    <row r="999350" spans="1:1" x14ac:dyDescent="0.2">
      <c r="A999350" s="30" t="s">
        <v>34</v>
      </c>
    </row>
    <row r="999351" spans="1:1" x14ac:dyDescent="0.2">
      <c r="A999351" s="30" t="s">
        <v>35</v>
      </c>
    </row>
    <row r="999352" spans="1:1" x14ac:dyDescent="0.2">
      <c r="A999352" s="30" t="s">
        <v>36</v>
      </c>
    </row>
    <row r="999353" spans="1:1" x14ac:dyDescent="0.2">
      <c r="A999353" s="30" t="s">
        <v>37</v>
      </c>
    </row>
    <row r="999354" spans="1:1" x14ac:dyDescent="0.2">
      <c r="A999354" s="30" t="s">
        <v>33</v>
      </c>
    </row>
    <row r="999355" spans="1:1" x14ac:dyDescent="0.2">
      <c r="A999355" s="30" t="s">
        <v>38</v>
      </c>
    </row>
    <row r="999356" spans="1:1" x14ac:dyDescent="0.2">
      <c r="A999356" s="78" t="s">
        <v>39</v>
      </c>
    </row>
    <row r="999357" spans="1:1" x14ac:dyDescent="0.2">
      <c r="A999357" s="30" t="s">
        <v>40</v>
      </c>
    </row>
    <row r="999358" spans="1:1" x14ac:dyDescent="0.2">
      <c r="A999358" s="30" t="s">
        <v>41</v>
      </c>
    </row>
    <row r="999359" spans="1:1" x14ac:dyDescent="0.2">
      <c r="A999359" s="30" t="s">
        <v>42</v>
      </c>
    </row>
    <row r="999360" spans="1:1" x14ac:dyDescent="0.2">
      <c r="A999360" s="30" t="s">
        <v>43</v>
      </c>
    </row>
    <row r="999361" spans="1:1" x14ac:dyDescent="0.2">
      <c r="A999361" s="30" t="s">
        <v>44</v>
      </c>
    </row>
    <row r="999362" spans="1:1" x14ac:dyDescent="0.2">
      <c r="A999362" s="30" t="s">
        <v>45</v>
      </c>
    </row>
    <row r="999363" spans="1:1" x14ac:dyDescent="0.2">
      <c r="A999363" s="78" t="s">
        <v>46</v>
      </c>
    </row>
    <row r="999364" spans="1:1" x14ac:dyDescent="0.2">
      <c r="A999364" s="30" t="s">
        <v>47</v>
      </c>
    </row>
    <row r="999365" spans="1:1" x14ac:dyDescent="0.2">
      <c r="A999365" s="30" t="s">
        <v>48</v>
      </c>
    </row>
    <row r="999366" spans="1:1" x14ac:dyDescent="0.2">
      <c r="A999366" s="30" t="s">
        <v>49</v>
      </c>
    </row>
    <row r="999367" spans="1:1" x14ac:dyDescent="0.2">
      <c r="A999367" s="78" t="s">
        <v>50</v>
      </c>
    </row>
    <row r="999368" spans="1:1" x14ac:dyDescent="0.2">
      <c r="A999368" s="30" t="s">
        <v>51</v>
      </c>
    </row>
    <row r="999369" spans="1:1" x14ac:dyDescent="0.2">
      <c r="A999369" s="30" t="s">
        <v>52</v>
      </c>
    </row>
    <row r="999370" spans="1:1" x14ac:dyDescent="0.2">
      <c r="A999370" s="30" t="s">
        <v>53</v>
      </c>
    </row>
    <row r="999371" spans="1:1" x14ac:dyDescent="0.2">
      <c r="A999371" s="30" t="s">
        <v>54</v>
      </c>
    </row>
    <row r="999372" spans="1:1" x14ac:dyDescent="0.2">
      <c r="A999372" s="30" t="s">
        <v>55</v>
      </c>
    </row>
    <row r="999373" spans="1:1" x14ac:dyDescent="0.2">
      <c r="A999373" s="30" t="s">
        <v>56</v>
      </c>
    </row>
    <row r="999374" spans="1:1" x14ac:dyDescent="0.2">
      <c r="A999374" s="78" t="s">
        <v>57</v>
      </c>
    </row>
    <row r="999375" spans="1:1" x14ac:dyDescent="0.2">
      <c r="A999375" s="30" t="s">
        <v>58</v>
      </c>
    </row>
    <row r="999376" spans="1:1" x14ac:dyDescent="0.2">
      <c r="A999376" s="61" t="s">
        <v>59</v>
      </c>
    </row>
    <row r="999377" spans="1:1" x14ac:dyDescent="0.2">
      <c r="A999377" s="30" t="s">
        <v>60</v>
      </c>
    </row>
    <row r="999378" spans="1:1" x14ac:dyDescent="0.2">
      <c r="A999378" s="30" t="s">
        <v>61</v>
      </c>
    </row>
    <row r="999379" spans="1:1" x14ac:dyDescent="0.2">
      <c r="A999379" s="30" t="s">
        <v>62</v>
      </c>
    </row>
    <row r="999380" spans="1:1" x14ac:dyDescent="0.2">
      <c r="A999380" s="63" t="s">
        <v>63</v>
      </c>
    </row>
    <row r="999381" spans="1:1" x14ac:dyDescent="0.2">
      <c r="A999381" s="63" t="s">
        <v>64</v>
      </c>
    </row>
    <row r="999382" spans="1:1" x14ac:dyDescent="0.2">
      <c r="A999382" s="63" t="s">
        <v>65</v>
      </c>
    </row>
    <row r="999383" spans="1:1" x14ac:dyDescent="0.2">
      <c r="A999383" s="63" t="s">
        <v>66</v>
      </c>
    </row>
    <row r="999384" spans="1:1" x14ac:dyDescent="0.2">
      <c r="A999384" s="64" t="s">
        <v>442</v>
      </c>
    </row>
    <row r="999385" spans="1:1" x14ac:dyDescent="0.2">
      <c r="A999385" s="64" t="s">
        <v>443</v>
      </c>
    </row>
    <row r="999386" spans="1:1" x14ac:dyDescent="0.2">
      <c r="A999386" s="64" t="s">
        <v>445</v>
      </c>
    </row>
    <row r="999387" spans="1:1" x14ac:dyDescent="0.2">
      <c r="A999387" s="78" t="s">
        <v>444</v>
      </c>
    </row>
    <row r="999388" spans="1:1" x14ac:dyDescent="0.2">
      <c r="A999388" s="63" t="s">
        <v>69</v>
      </c>
    </row>
    <row r="999389" spans="1:1" x14ac:dyDescent="0.2">
      <c r="A999389" s="63" t="s">
        <v>29</v>
      </c>
    </row>
    <row r="999390" spans="1:1" x14ac:dyDescent="0.2">
      <c r="A999390" s="63" t="s">
        <v>30</v>
      </c>
    </row>
    <row r="999391" spans="1:1" x14ac:dyDescent="0.2">
      <c r="A999391" s="63" t="s">
        <v>70</v>
      </c>
    </row>
    <row r="999392" spans="1:1" x14ac:dyDescent="0.2">
      <c r="A999392" s="63" t="s">
        <v>71</v>
      </c>
    </row>
    <row r="999393" spans="1:1" x14ac:dyDescent="0.2">
      <c r="A999393" s="63" t="s">
        <v>72</v>
      </c>
    </row>
    <row r="999394" spans="1:1" x14ac:dyDescent="0.2">
      <c r="A999394" s="63" t="s">
        <v>73</v>
      </c>
    </row>
    <row r="999395" spans="1:1" x14ac:dyDescent="0.2">
      <c r="A999395" s="64" t="s">
        <v>74</v>
      </c>
    </row>
    <row r="999396" spans="1:1" x14ac:dyDescent="0.2">
      <c r="A999396" s="30" t="s">
        <v>75</v>
      </c>
    </row>
    <row r="999397" spans="1:1" x14ac:dyDescent="0.2">
      <c r="A999397" s="30" t="s">
        <v>76</v>
      </c>
    </row>
    <row r="999398" spans="1:1" x14ac:dyDescent="0.2">
      <c r="A999398" s="30" t="s">
        <v>77</v>
      </c>
    </row>
    <row r="999399" spans="1:1" x14ac:dyDescent="0.2">
      <c r="A999399" s="30" t="s">
        <v>71</v>
      </c>
    </row>
    <row r="999400" spans="1:1" x14ac:dyDescent="0.2">
      <c r="A999400" s="30" t="s">
        <v>72</v>
      </c>
    </row>
    <row r="999401" spans="1:1" x14ac:dyDescent="0.2">
      <c r="A999401" s="30" t="s">
        <v>29</v>
      </c>
    </row>
    <row r="999402" spans="1:1" x14ac:dyDescent="0.2">
      <c r="A999402" s="30" t="s">
        <v>30</v>
      </c>
    </row>
    <row r="999403" spans="1:1" x14ac:dyDescent="0.2">
      <c r="A999403" s="30" t="s">
        <v>78</v>
      </c>
    </row>
    <row r="999404" spans="1:1" x14ac:dyDescent="0.2">
      <c r="A999404" s="30" t="s">
        <v>79</v>
      </c>
    </row>
    <row r="999405" spans="1:1" x14ac:dyDescent="0.2">
      <c r="A999405" s="78" t="s">
        <v>80</v>
      </c>
    </row>
    <row r="999406" spans="1:1" x14ac:dyDescent="0.2">
      <c r="A999406" s="30" t="s">
        <v>81</v>
      </c>
    </row>
    <row r="999407" spans="1:1" x14ac:dyDescent="0.2">
      <c r="A999407" s="30" t="s">
        <v>82</v>
      </c>
    </row>
    <row r="999408" spans="1:1" x14ac:dyDescent="0.2">
      <c r="A999408" s="78" t="s">
        <v>441</v>
      </c>
    </row>
    <row r="999409" spans="1:1" x14ac:dyDescent="0.2">
      <c r="A999409" s="30" t="s">
        <v>83</v>
      </c>
    </row>
    <row r="999410" spans="1:1" x14ac:dyDescent="0.2">
      <c r="A999410" s="30" t="s">
        <v>84</v>
      </c>
    </row>
    <row r="999411" spans="1:1" x14ac:dyDescent="0.2">
      <c r="A999411" s="30" t="s">
        <v>85</v>
      </c>
    </row>
    <row r="999412" spans="1:1" x14ac:dyDescent="0.2">
      <c r="A999412" s="30" t="s">
        <v>86</v>
      </c>
    </row>
    <row r="999413" spans="1:1" x14ac:dyDescent="0.2">
      <c r="A999413" s="78" t="s">
        <v>87</v>
      </c>
    </row>
    <row r="999414" spans="1:1" x14ac:dyDescent="0.2">
      <c r="A999414" s="30" t="s">
        <v>88</v>
      </c>
    </row>
    <row r="999415" spans="1:1" x14ac:dyDescent="0.2">
      <c r="A999415" s="30" t="s">
        <v>89</v>
      </c>
    </row>
    <row r="999416" spans="1:1" x14ac:dyDescent="0.2">
      <c r="A999416" s="43" t="s">
        <v>90</v>
      </c>
    </row>
    <row r="999417" spans="1:1" x14ac:dyDescent="0.2">
      <c r="A999417" s="30" t="s">
        <v>91</v>
      </c>
    </row>
    <row r="999418" spans="1:1" x14ac:dyDescent="0.2">
      <c r="A999418" s="30" t="s">
        <v>92</v>
      </c>
    </row>
    <row r="999419" spans="1:1" x14ac:dyDescent="0.2">
      <c r="A999419" s="30" t="s">
        <v>93</v>
      </c>
    </row>
    <row r="999420" spans="1:1" x14ac:dyDescent="0.2">
      <c r="A999420" s="30" t="s">
        <v>94</v>
      </c>
    </row>
    <row r="999421" spans="1:1" x14ac:dyDescent="0.2">
      <c r="A999421" s="59" t="s">
        <v>95</v>
      </c>
    </row>
    <row r="999422" spans="1:1" x14ac:dyDescent="0.2">
      <c r="A999422" s="59" t="s">
        <v>96</v>
      </c>
    </row>
    <row r="999423" spans="1:1" x14ac:dyDescent="0.2">
      <c r="A999423" s="59" t="s">
        <v>97</v>
      </c>
    </row>
    <row r="999424" spans="1:1" x14ac:dyDescent="0.2">
      <c r="A999424" s="59" t="s">
        <v>98</v>
      </c>
    </row>
    <row r="999425" spans="1:1" x14ac:dyDescent="0.2">
      <c r="A999425" s="59" t="s">
        <v>99</v>
      </c>
    </row>
    <row r="999426" spans="1:1" x14ac:dyDescent="0.2">
      <c r="A999426" s="78" t="s">
        <v>446</v>
      </c>
    </row>
    <row r="999427" spans="1:1" x14ac:dyDescent="0.2">
      <c r="A999427" s="59" t="s">
        <v>100</v>
      </c>
    </row>
    <row r="999428" spans="1:1" x14ac:dyDescent="0.2">
      <c r="A999428" s="59" t="s">
        <v>101</v>
      </c>
    </row>
    <row r="999429" spans="1:1" x14ac:dyDescent="0.2">
      <c r="A999429" s="59" t="s">
        <v>102</v>
      </c>
    </row>
    <row r="999430" spans="1:1" x14ac:dyDescent="0.2">
      <c r="A999430" s="59" t="s">
        <v>30</v>
      </c>
    </row>
    <row r="999431" spans="1:1" x14ac:dyDescent="0.2">
      <c r="A999431" s="59" t="s">
        <v>103</v>
      </c>
    </row>
    <row r="999432" spans="1:1" x14ac:dyDescent="0.2">
      <c r="A999432" s="59" t="s">
        <v>31</v>
      </c>
    </row>
    <row r="999433" spans="1:1" x14ac:dyDescent="0.2">
      <c r="A999433" s="59" t="s">
        <v>70</v>
      </c>
    </row>
    <row r="999434" spans="1:1" x14ac:dyDescent="0.2">
      <c r="A999434" s="59" t="s">
        <v>104</v>
      </c>
    </row>
    <row r="999435" spans="1:1" x14ac:dyDescent="0.2">
      <c r="A999435" s="59" t="s">
        <v>439</v>
      </c>
    </row>
    <row r="999436" spans="1:1" x14ac:dyDescent="0.2">
      <c r="A999436" s="30" t="s">
        <v>105</v>
      </c>
    </row>
    <row r="999437" spans="1:1" x14ac:dyDescent="0.2">
      <c r="A999437" s="30" t="s">
        <v>106</v>
      </c>
    </row>
    <row r="999438" spans="1:1" x14ac:dyDescent="0.2">
      <c r="A999438" s="30" t="s">
        <v>384</v>
      </c>
    </row>
    <row r="1015720" spans="1:1" x14ac:dyDescent="0.2">
      <c r="A1015720" s="30" t="s">
        <v>314</v>
      </c>
    </row>
    <row r="1015721" spans="1:1" x14ac:dyDescent="0.2">
      <c r="A1015721" s="30" t="s">
        <v>206</v>
      </c>
    </row>
    <row r="1015722" spans="1:1" x14ac:dyDescent="0.2">
      <c r="A1015722" s="44" t="s">
        <v>440</v>
      </c>
    </row>
    <row r="1015723" spans="1:1" x14ac:dyDescent="0.2">
      <c r="A1015723" s="62" t="s">
        <v>23</v>
      </c>
    </row>
    <row r="1015724" spans="1:1" x14ac:dyDescent="0.2">
      <c r="A1015724" s="30" t="s">
        <v>24</v>
      </c>
    </row>
    <row r="1015725" spans="1:1" x14ac:dyDescent="0.2">
      <c r="A1015725" s="30" t="s">
        <v>25</v>
      </c>
    </row>
    <row r="1015726" spans="1:1" x14ac:dyDescent="0.2">
      <c r="A1015726" s="30" t="s">
        <v>26</v>
      </c>
    </row>
    <row r="1015727" spans="1:1" x14ac:dyDescent="0.2">
      <c r="A1015727" s="30" t="s">
        <v>27</v>
      </c>
    </row>
    <row r="1015728" spans="1:1" x14ac:dyDescent="0.2">
      <c r="A1015728" s="78" t="s">
        <v>28</v>
      </c>
    </row>
    <row r="1015729" spans="1:1" x14ac:dyDescent="0.2">
      <c r="A1015729" s="30" t="s">
        <v>29</v>
      </c>
    </row>
    <row r="1015730" spans="1:1" x14ac:dyDescent="0.2">
      <c r="A1015730" s="30" t="s">
        <v>30</v>
      </c>
    </row>
    <row r="1015731" spans="1:1" x14ac:dyDescent="0.2">
      <c r="A1015731" s="30" t="s">
        <v>31</v>
      </c>
    </row>
    <row r="1015732" spans="1:1" x14ac:dyDescent="0.2">
      <c r="A1015732" s="30" t="s">
        <v>32</v>
      </c>
    </row>
    <row r="1015733" spans="1:1" x14ac:dyDescent="0.2">
      <c r="A1015733" s="30" t="s">
        <v>33</v>
      </c>
    </row>
    <row r="1015734" spans="1:1" x14ac:dyDescent="0.2">
      <c r="A1015734" s="30" t="s">
        <v>34</v>
      </c>
    </row>
    <row r="1015735" spans="1:1" x14ac:dyDescent="0.2">
      <c r="A1015735" s="30" t="s">
        <v>35</v>
      </c>
    </row>
    <row r="1015736" spans="1:1" x14ac:dyDescent="0.2">
      <c r="A1015736" s="30" t="s">
        <v>36</v>
      </c>
    </row>
    <row r="1015737" spans="1:1" x14ac:dyDescent="0.2">
      <c r="A1015737" s="30" t="s">
        <v>37</v>
      </c>
    </row>
    <row r="1015738" spans="1:1" x14ac:dyDescent="0.2">
      <c r="A1015738" s="30" t="s">
        <v>33</v>
      </c>
    </row>
    <row r="1015739" spans="1:1" x14ac:dyDescent="0.2">
      <c r="A1015739" s="30" t="s">
        <v>38</v>
      </c>
    </row>
    <row r="1015740" spans="1:1" x14ac:dyDescent="0.2">
      <c r="A1015740" s="78" t="s">
        <v>39</v>
      </c>
    </row>
    <row r="1015741" spans="1:1" x14ac:dyDescent="0.2">
      <c r="A1015741" s="30" t="s">
        <v>40</v>
      </c>
    </row>
    <row r="1015742" spans="1:1" x14ac:dyDescent="0.2">
      <c r="A1015742" s="30" t="s">
        <v>41</v>
      </c>
    </row>
    <row r="1015743" spans="1:1" x14ac:dyDescent="0.2">
      <c r="A1015743" s="30" t="s">
        <v>42</v>
      </c>
    </row>
    <row r="1015744" spans="1:1" x14ac:dyDescent="0.2">
      <c r="A1015744" s="30" t="s">
        <v>43</v>
      </c>
    </row>
    <row r="1015745" spans="1:1" x14ac:dyDescent="0.2">
      <c r="A1015745" s="30" t="s">
        <v>44</v>
      </c>
    </row>
    <row r="1015746" spans="1:1" x14ac:dyDescent="0.2">
      <c r="A1015746" s="30" t="s">
        <v>45</v>
      </c>
    </row>
    <row r="1015747" spans="1:1" x14ac:dyDescent="0.2">
      <c r="A1015747" s="78" t="s">
        <v>46</v>
      </c>
    </row>
    <row r="1015748" spans="1:1" x14ac:dyDescent="0.2">
      <c r="A1015748" s="30" t="s">
        <v>47</v>
      </c>
    </row>
    <row r="1015749" spans="1:1" x14ac:dyDescent="0.2">
      <c r="A1015749" s="30" t="s">
        <v>48</v>
      </c>
    </row>
    <row r="1015750" spans="1:1" x14ac:dyDescent="0.2">
      <c r="A1015750" s="30" t="s">
        <v>49</v>
      </c>
    </row>
    <row r="1015751" spans="1:1" x14ac:dyDescent="0.2">
      <c r="A1015751" s="78" t="s">
        <v>50</v>
      </c>
    </row>
    <row r="1015752" spans="1:1" x14ac:dyDescent="0.2">
      <c r="A1015752" s="30" t="s">
        <v>51</v>
      </c>
    </row>
    <row r="1015753" spans="1:1" x14ac:dyDescent="0.2">
      <c r="A1015753" s="30" t="s">
        <v>52</v>
      </c>
    </row>
    <row r="1015754" spans="1:1" x14ac:dyDescent="0.2">
      <c r="A1015754" s="30" t="s">
        <v>53</v>
      </c>
    </row>
    <row r="1015755" spans="1:1" x14ac:dyDescent="0.2">
      <c r="A1015755" s="30" t="s">
        <v>54</v>
      </c>
    </row>
    <row r="1015756" spans="1:1" x14ac:dyDescent="0.2">
      <c r="A1015756" s="30" t="s">
        <v>55</v>
      </c>
    </row>
    <row r="1015757" spans="1:1" x14ac:dyDescent="0.2">
      <c r="A1015757" s="30" t="s">
        <v>56</v>
      </c>
    </row>
    <row r="1015758" spans="1:1" x14ac:dyDescent="0.2">
      <c r="A1015758" s="78" t="s">
        <v>57</v>
      </c>
    </row>
    <row r="1015759" spans="1:1" x14ac:dyDescent="0.2">
      <c r="A1015759" s="30" t="s">
        <v>58</v>
      </c>
    </row>
    <row r="1015760" spans="1:1" x14ac:dyDescent="0.2">
      <c r="A1015760" s="61" t="s">
        <v>59</v>
      </c>
    </row>
    <row r="1015761" spans="1:1" x14ac:dyDescent="0.2">
      <c r="A1015761" s="30" t="s">
        <v>60</v>
      </c>
    </row>
    <row r="1015762" spans="1:1" x14ac:dyDescent="0.2">
      <c r="A1015762" s="30" t="s">
        <v>61</v>
      </c>
    </row>
    <row r="1015763" spans="1:1" x14ac:dyDescent="0.2">
      <c r="A1015763" s="30" t="s">
        <v>62</v>
      </c>
    </row>
    <row r="1015764" spans="1:1" x14ac:dyDescent="0.2">
      <c r="A1015764" s="63" t="s">
        <v>63</v>
      </c>
    </row>
    <row r="1015765" spans="1:1" x14ac:dyDescent="0.2">
      <c r="A1015765" s="63" t="s">
        <v>64</v>
      </c>
    </row>
    <row r="1015766" spans="1:1" x14ac:dyDescent="0.2">
      <c r="A1015766" s="63" t="s">
        <v>65</v>
      </c>
    </row>
    <row r="1015767" spans="1:1" x14ac:dyDescent="0.2">
      <c r="A1015767" s="63" t="s">
        <v>66</v>
      </c>
    </row>
    <row r="1015768" spans="1:1" x14ac:dyDescent="0.2">
      <c r="A1015768" s="64" t="s">
        <v>442</v>
      </c>
    </row>
    <row r="1015769" spans="1:1" x14ac:dyDescent="0.2">
      <c r="A1015769" s="64" t="s">
        <v>443</v>
      </c>
    </row>
    <row r="1015770" spans="1:1" x14ac:dyDescent="0.2">
      <c r="A1015770" s="64" t="s">
        <v>445</v>
      </c>
    </row>
    <row r="1015771" spans="1:1" x14ac:dyDescent="0.2">
      <c r="A1015771" s="78" t="s">
        <v>444</v>
      </c>
    </row>
    <row r="1015772" spans="1:1" x14ac:dyDescent="0.2">
      <c r="A1015772" s="63" t="s">
        <v>69</v>
      </c>
    </row>
    <row r="1015773" spans="1:1" x14ac:dyDescent="0.2">
      <c r="A1015773" s="63" t="s">
        <v>29</v>
      </c>
    </row>
    <row r="1015774" spans="1:1" x14ac:dyDescent="0.2">
      <c r="A1015774" s="63" t="s">
        <v>30</v>
      </c>
    </row>
    <row r="1015775" spans="1:1" x14ac:dyDescent="0.2">
      <c r="A1015775" s="63" t="s">
        <v>70</v>
      </c>
    </row>
    <row r="1015776" spans="1:1" x14ac:dyDescent="0.2">
      <c r="A1015776" s="63" t="s">
        <v>71</v>
      </c>
    </row>
    <row r="1015777" spans="1:1" x14ac:dyDescent="0.2">
      <c r="A1015777" s="63" t="s">
        <v>72</v>
      </c>
    </row>
    <row r="1015778" spans="1:1" x14ac:dyDescent="0.2">
      <c r="A1015778" s="63" t="s">
        <v>73</v>
      </c>
    </row>
    <row r="1015779" spans="1:1" x14ac:dyDescent="0.2">
      <c r="A1015779" s="64" t="s">
        <v>74</v>
      </c>
    </row>
    <row r="1015780" spans="1:1" x14ac:dyDescent="0.2">
      <c r="A1015780" s="30" t="s">
        <v>75</v>
      </c>
    </row>
    <row r="1015781" spans="1:1" x14ac:dyDescent="0.2">
      <c r="A1015781" s="30" t="s">
        <v>76</v>
      </c>
    </row>
    <row r="1015782" spans="1:1" x14ac:dyDescent="0.2">
      <c r="A1015782" s="30" t="s">
        <v>77</v>
      </c>
    </row>
    <row r="1015783" spans="1:1" x14ac:dyDescent="0.2">
      <c r="A1015783" s="30" t="s">
        <v>71</v>
      </c>
    </row>
    <row r="1015784" spans="1:1" x14ac:dyDescent="0.2">
      <c r="A1015784" s="30" t="s">
        <v>72</v>
      </c>
    </row>
    <row r="1015785" spans="1:1" x14ac:dyDescent="0.2">
      <c r="A1015785" s="30" t="s">
        <v>29</v>
      </c>
    </row>
    <row r="1015786" spans="1:1" x14ac:dyDescent="0.2">
      <c r="A1015786" s="30" t="s">
        <v>30</v>
      </c>
    </row>
    <row r="1015787" spans="1:1" x14ac:dyDescent="0.2">
      <c r="A1015787" s="30" t="s">
        <v>78</v>
      </c>
    </row>
    <row r="1015788" spans="1:1" x14ac:dyDescent="0.2">
      <c r="A1015788" s="30" t="s">
        <v>79</v>
      </c>
    </row>
    <row r="1015789" spans="1:1" x14ac:dyDescent="0.2">
      <c r="A1015789" s="78" t="s">
        <v>80</v>
      </c>
    </row>
    <row r="1015790" spans="1:1" x14ac:dyDescent="0.2">
      <c r="A1015790" s="30" t="s">
        <v>81</v>
      </c>
    </row>
    <row r="1015791" spans="1:1" x14ac:dyDescent="0.2">
      <c r="A1015791" s="30" t="s">
        <v>82</v>
      </c>
    </row>
    <row r="1015792" spans="1:1" x14ac:dyDescent="0.2">
      <c r="A1015792" s="78" t="s">
        <v>441</v>
      </c>
    </row>
    <row r="1015793" spans="1:1" x14ac:dyDescent="0.2">
      <c r="A1015793" s="30" t="s">
        <v>83</v>
      </c>
    </row>
    <row r="1015794" spans="1:1" x14ac:dyDescent="0.2">
      <c r="A1015794" s="30" t="s">
        <v>84</v>
      </c>
    </row>
    <row r="1015795" spans="1:1" x14ac:dyDescent="0.2">
      <c r="A1015795" s="30" t="s">
        <v>85</v>
      </c>
    </row>
    <row r="1015796" spans="1:1" x14ac:dyDescent="0.2">
      <c r="A1015796" s="30" t="s">
        <v>86</v>
      </c>
    </row>
    <row r="1015797" spans="1:1" x14ac:dyDescent="0.2">
      <c r="A1015797" s="78" t="s">
        <v>87</v>
      </c>
    </row>
    <row r="1015798" spans="1:1" x14ac:dyDescent="0.2">
      <c r="A1015798" s="30" t="s">
        <v>88</v>
      </c>
    </row>
    <row r="1015799" spans="1:1" x14ac:dyDescent="0.2">
      <c r="A1015799" s="30" t="s">
        <v>89</v>
      </c>
    </row>
    <row r="1015800" spans="1:1" x14ac:dyDescent="0.2">
      <c r="A1015800" s="43" t="s">
        <v>90</v>
      </c>
    </row>
    <row r="1015801" spans="1:1" x14ac:dyDescent="0.2">
      <c r="A1015801" s="30" t="s">
        <v>91</v>
      </c>
    </row>
    <row r="1015802" spans="1:1" x14ac:dyDescent="0.2">
      <c r="A1015802" s="30" t="s">
        <v>92</v>
      </c>
    </row>
    <row r="1015803" spans="1:1" x14ac:dyDescent="0.2">
      <c r="A1015803" s="30" t="s">
        <v>93</v>
      </c>
    </row>
    <row r="1015804" spans="1:1" x14ac:dyDescent="0.2">
      <c r="A1015804" s="30" t="s">
        <v>94</v>
      </c>
    </row>
    <row r="1015805" spans="1:1" x14ac:dyDescent="0.2">
      <c r="A1015805" s="59" t="s">
        <v>95</v>
      </c>
    </row>
    <row r="1015806" spans="1:1" x14ac:dyDescent="0.2">
      <c r="A1015806" s="59" t="s">
        <v>96</v>
      </c>
    </row>
    <row r="1015807" spans="1:1" x14ac:dyDescent="0.2">
      <c r="A1015807" s="59" t="s">
        <v>97</v>
      </c>
    </row>
    <row r="1015808" spans="1:1" x14ac:dyDescent="0.2">
      <c r="A1015808" s="59" t="s">
        <v>98</v>
      </c>
    </row>
    <row r="1015809" spans="1:1" x14ac:dyDescent="0.2">
      <c r="A1015809" s="59" t="s">
        <v>99</v>
      </c>
    </row>
    <row r="1015810" spans="1:1" x14ac:dyDescent="0.2">
      <c r="A1015810" s="78" t="s">
        <v>446</v>
      </c>
    </row>
    <row r="1015811" spans="1:1" x14ac:dyDescent="0.2">
      <c r="A1015811" s="59" t="s">
        <v>100</v>
      </c>
    </row>
    <row r="1015812" spans="1:1" x14ac:dyDescent="0.2">
      <c r="A1015812" s="59" t="s">
        <v>101</v>
      </c>
    </row>
    <row r="1015813" spans="1:1" x14ac:dyDescent="0.2">
      <c r="A1015813" s="59" t="s">
        <v>102</v>
      </c>
    </row>
    <row r="1015814" spans="1:1" x14ac:dyDescent="0.2">
      <c r="A1015814" s="59" t="s">
        <v>30</v>
      </c>
    </row>
    <row r="1015815" spans="1:1" x14ac:dyDescent="0.2">
      <c r="A1015815" s="59" t="s">
        <v>103</v>
      </c>
    </row>
    <row r="1015816" spans="1:1" x14ac:dyDescent="0.2">
      <c r="A1015816" s="59" t="s">
        <v>31</v>
      </c>
    </row>
    <row r="1015817" spans="1:1" x14ac:dyDescent="0.2">
      <c r="A1015817" s="59" t="s">
        <v>70</v>
      </c>
    </row>
    <row r="1015818" spans="1:1" x14ac:dyDescent="0.2">
      <c r="A1015818" s="59" t="s">
        <v>104</v>
      </c>
    </row>
    <row r="1015819" spans="1:1" x14ac:dyDescent="0.2">
      <c r="A1015819" s="59" t="s">
        <v>439</v>
      </c>
    </row>
    <row r="1015820" spans="1:1" x14ac:dyDescent="0.2">
      <c r="A1015820" s="30" t="s">
        <v>105</v>
      </c>
    </row>
    <row r="1015821" spans="1:1" x14ac:dyDescent="0.2">
      <c r="A1015821" s="30" t="s">
        <v>106</v>
      </c>
    </row>
    <row r="1015822" spans="1:1" x14ac:dyDescent="0.2">
      <c r="A1015822" s="30" t="s">
        <v>384</v>
      </c>
    </row>
    <row r="1032104" spans="1:1" x14ac:dyDescent="0.2">
      <c r="A1032104" s="30" t="s">
        <v>314</v>
      </c>
    </row>
    <row r="1032105" spans="1:1" x14ac:dyDescent="0.2">
      <c r="A1032105" s="30" t="s">
        <v>206</v>
      </c>
    </row>
    <row r="1032106" spans="1:1" x14ac:dyDescent="0.2">
      <c r="A1032106" s="44" t="s">
        <v>440</v>
      </c>
    </row>
    <row r="1032107" spans="1:1" x14ac:dyDescent="0.2">
      <c r="A1032107" s="62" t="s">
        <v>23</v>
      </c>
    </row>
    <row r="1032108" spans="1:1" x14ac:dyDescent="0.2">
      <c r="A1032108" s="30" t="s">
        <v>24</v>
      </c>
    </row>
    <row r="1032109" spans="1:1" x14ac:dyDescent="0.2">
      <c r="A1032109" s="30" t="s">
        <v>25</v>
      </c>
    </row>
    <row r="1032110" spans="1:1" x14ac:dyDescent="0.2">
      <c r="A1032110" s="30" t="s">
        <v>26</v>
      </c>
    </row>
    <row r="1032111" spans="1:1" x14ac:dyDescent="0.2">
      <c r="A1032111" s="30" t="s">
        <v>27</v>
      </c>
    </row>
    <row r="1032112" spans="1:1" x14ac:dyDescent="0.2">
      <c r="A1032112" s="78" t="s">
        <v>28</v>
      </c>
    </row>
    <row r="1032113" spans="1:1" x14ac:dyDescent="0.2">
      <c r="A1032113" s="30" t="s">
        <v>29</v>
      </c>
    </row>
    <row r="1032114" spans="1:1" x14ac:dyDescent="0.2">
      <c r="A1032114" s="30" t="s">
        <v>30</v>
      </c>
    </row>
    <row r="1032115" spans="1:1" x14ac:dyDescent="0.2">
      <c r="A1032115" s="30" t="s">
        <v>31</v>
      </c>
    </row>
    <row r="1032116" spans="1:1" x14ac:dyDescent="0.2">
      <c r="A1032116" s="30" t="s">
        <v>32</v>
      </c>
    </row>
    <row r="1032117" spans="1:1" x14ac:dyDescent="0.2">
      <c r="A1032117" s="30" t="s">
        <v>33</v>
      </c>
    </row>
    <row r="1032118" spans="1:1" x14ac:dyDescent="0.2">
      <c r="A1032118" s="30" t="s">
        <v>34</v>
      </c>
    </row>
    <row r="1032119" spans="1:1" x14ac:dyDescent="0.2">
      <c r="A1032119" s="30" t="s">
        <v>35</v>
      </c>
    </row>
    <row r="1032120" spans="1:1" x14ac:dyDescent="0.2">
      <c r="A1032120" s="30" t="s">
        <v>36</v>
      </c>
    </row>
    <row r="1032121" spans="1:1" x14ac:dyDescent="0.2">
      <c r="A1032121" s="30" t="s">
        <v>37</v>
      </c>
    </row>
    <row r="1032122" spans="1:1" x14ac:dyDescent="0.2">
      <c r="A1032122" s="30" t="s">
        <v>33</v>
      </c>
    </row>
    <row r="1032123" spans="1:1" x14ac:dyDescent="0.2">
      <c r="A1032123" s="30" t="s">
        <v>38</v>
      </c>
    </row>
    <row r="1032124" spans="1:1" x14ac:dyDescent="0.2">
      <c r="A1032124" s="78" t="s">
        <v>39</v>
      </c>
    </row>
    <row r="1032125" spans="1:1" x14ac:dyDescent="0.2">
      <c r="A1032125" s="30" t="s">
        <v>40</v>
      </c>
    </row>
    <row r="1032126" spans="1:1" x14ac:dyDescent="0.2">
      <c r="A1032126" s="30" t="s">
        <v>41</v>
      </c>
    </row>
    <row r="1032127" spans="1:1" x14ac:dyDescent="0.2">
      <c r="A1032127" s="30" t="s">
        <v>42</v>
      </c>
    </row>
    <row r="1032128" spans="1:1" x14ac:dyDescent="0.2">
      <c r="A1032128" s="30" t="s">
        <v>43</v>
      </c>
    </row>
    <row r="1032129" spans="1:1" x14ac:dyDescent="0.2">
      <c r="A1032129" s="30" t="s">
        <v>44</v>
      </c>
    </row>
    <row r="1032130" spans="1:1" x14ac:dyDescent="0.2">
      <c r="A1032130" s="30" t="s">
        <v>45</v>
      </c>
    </row>
    <row r="1032131" spans="1:1" x14ac:dyDescent="0.2">
      <c r="A1032131" s="78" t="s">
        <v>46</v>
      </c>
    </row>
    <row r="1032132" spans="1:1" x14ac:dyDescent="0.2">
      <c r="A1032132" s="30" t="s">
        <v>47</v>
      </c>
    </row>
    <row r="1032133" spans="1:1" x14ac:dyDescent="0.2">
      <c r="A1032133" s="30" t="s">
        <v>48</v>
      </c>
    </row>
    <row r="1032134" spans="1:1" x14ac:dyDescent="0.2">
      <c r="A1032134" s="30" t="s">
        <v>49</v>
      </c>
    </row>
    <row r="1032135" spans="1:1" x14ac:dyDescent="0.2">
      <c r="A1032135" s="78" t="s">
        <v>50</v>
      </c>
    </row>
    <row r="1032136" spans="1:1" x14ac:dyDescent="0.2">
      <c r="A1032136" s="30" t="s">
        <v>51</v>
      </c>
    </row>
    <row r="1032137" spans="1:1" x14ac:dyDescent="0.2">
      <c r="A1032137" s="30" t="s">
        <v>52</v>
      </c>
    </row>
    <row r="1032138" spans="1:1" x14ac:dyDescent="0.2">
      <c r="A1032138" s="30" t="s">
        <v>53</v>
      </c>
    </row>
    <row r="1032139" spans="1:1" x14ac:dyDescent="0.2">
      <c r="A1032139" s="30" t="s">
        <v>54</v>
      </c>
    </row>
    <row r="1032140" spans="1:1" x14ac:dyDescent="0.2">
      <c r="A1032140" s="30" t="s">
        <v>55</v>
      </c>
    </row>
    <row r="1032141" spans="1:1" x14ac:dyDescent="0.2">
      <c r="A1032141" s="30" t="s">
        <v>56</v>
      </c>
    </row>
    <row r="1032142" spans="1:1" x14ac:dyDescent="0.2">
      <c r="A1032142" s="78" t="s">
        <v>57</v>
      </c>
    </row>
    <row r="1032143" spans="1:1" x14ac:dyDescent="0.2">
      <c r="A1032143" s="30" t="s">
        <v>58</v>
      </c>
    </row>
    <row r="1032144" spans="1:1" x14ac:dyDescent="0.2">
      <c r="A1032144" s="61" t="s">
        <v>59</v>
      </c>
    </row>
    <row r="1032145" spans="1:1" x14ac:dyDescent="0.2">
      <c r="A1032145" s="30" t="s">
        <v>60</v>
      </c>
    </row>
    <row r="1032146" spans="1:1" x14ac:dyDescent="0.2">
      <c r="A1032146" s="30" t="s">
        <v>61</v>
      </c>
    </row>
    <row r="1032147" spans="1:1" x14ac:dyDescent="0.2">
      <c r="A1032147" s="30" t="s">
        <v>62</v>
      </c>
    </row>
    <row r="1032148" spans="1:1" x14ac:dyDescent="0.2">
      <c r="A1032148" s="63" t="s">
        <v>63</v>
      </c>
    </row>
    <row r="1032149" spans="1:1" x14ac:dyDescent="0.2">
      <c r="A1032149" s="63" t="s">
        <v>64</v>
      </c>
    </row>
    <row r="1032150" spans="1:1" x14ac:dyDescent="0.2">
      <c r="A1032150" s="63" t="s">
        <v>65</v>
      </c>
    </row>
    <row r="1032151" spans="1:1" x14ac:dyDescent="0.2">
      <c r="A1032151" s="63" t="s">
        <v>66</v>
      </c>
    </row>
    <row r="1032152" spans="1:1" x14ac:dyDescent="0.2">
      <c r="A1032152" s="64" t="s">
        <v>442</v>
      </c>
    </row>
    <row r="1032153" spans="1:1" x14ac:dyDescent="0.2">
      <c r="A1032153" s="64" t="s">
        <v>443</v>
      </c>
    </row>
    <row r="1032154" spans="1:1" x14ac:dyDescent="0.2">
      <c r="A1032154" s="64" t="s">
        <v>445</v>
      </c>
    </row>
    <row r="1032155" spans="1:1" x14ac:dyDescent="0.2">
      <c r="A1032155" s="78" t="s">
        <v>444</v>
      </c>
    </row>
    <row r="1032156" spans="1:1" x14ac:dyDescent="0.2">
      <c r="A1032156" s="63" t="s">
        <v>69</v>
      </c>
    </row>
    <row r="1032157" spans="1:1" x14ac:dyDescent="0.2">
      <c r="A1032157" s="63" t="s">
        <v>29</v>
      </c>
    </row>
    <row r="1032158" spans="1:1" x14ac:dyDescent="0.2">
      <c r="A1032158" s="63" t="s">
        <v>30</v>
      </c>
    </row>
    <row r="1032159" spans="1:1" x14ac:dyDescent="0.2">
      <c r="A1032159" s="63" t="s">
        <v>70</v>
      </c>
    </row>
    <row r="1032160" spans="1:1" x14ac:dyDescent="0.2">
      <c r="A1032160" s="63" t="s">
        <v>71</v>
      </c>
    </row>
    <row r="1032161" spans="1:1" x14ac:dyDescent="0.2">
      <c r="A1032161" s="63" t="s">
        <v>72</v>
      </c>
    </row>
    <row r="1032162" spans="1:1" x14ac:dyDescent="0.2">
      <c r="A1032162" s="63" t="s">
        <v>73</v>
      </c>
    </row>
    <row r="1032163" spans="1:1" x14ac:dyDescent="0.2">
      <c r="A1032163" s="64" t="s">
        <v>74</v>
      </c>
    </row>
    <row r="1032164" spans="1:1" x14ac:dyDescent="0.2">
      <c r="A1032164" s="30" t="s">
        <v>75</v>
      </c>
    </row>
    <row r="1032165" spans="1:1" x14ac:dyDescent="0.2">
      <c r="A1032165" s="30" t="s">
        <v>76</v>
      </c>
    </row>
    <row r="1032166" spans="1:1" x14ac:dyDescent="0.2">
      <c r="A1032166" s="30" t="s">
        <v>77</v>
      </c>
    </row>
    <row r="1032167" spans="1:1" x14ac:dyDescent="0.2">
      <c r="A1032167" s="30" t="s">
        <v>71</v>
      </c>
    </row>
    <row r="1032168" spans="1:1" x14ac:dyDescent="0.2">
      <c r="A1032168" s="30" t="s">
        <v>72</v>
      </c>
    </row>
    <row r="1032169" spans="1:1" x14ac:dyDescent="0.2">
      <c r="A1032169" s="30" t="s">
        <v>29</v>
      </c>
    </row>
    <row r="1032170" spans="1:1" x14ac:dyDescent="0.2">
      <c r="A1032170" s="30" t="s">
        <v>30</v>
      </c>
    </row>
    <row r="1032171" spans="1:1" x14ac:dyDescent="0.2">
      <c r="A1032171" s="30" t="s">
        <v>78</v>
      </c>
    </row>
    <row r="1032172" spans="1:1" x14ac:dyDescent="0.2">
      <c r="A1032172" s="30" t="s">
        <v>79</v>
      </c>
    </row>
    <row r="1032173" spans="1:1" x14ac:dyDescent="0.2">
      <c r="A1032173" s="78" t="s">
        <v>80</v>
      </c>
    </row>
    <row r="1032174" spans="1:1" x14ac:dyDescent="0.2">
      <c r="A1032174" s="30" t="s">
        <v>81</v>
      </c>
    </row>
    <row r="1032175" spans="1:1" x14ac:dyDescent="0.2">
      <c r="A1032175" s="30" t="s">
        <v>82</v>
      </c>
    </row>
    <row r="1032176" spans="1:1" x14ac:dyDescent="0.2">
      <c r="A1032176" s="78" t="s">
        <v>441</v>
      </c>
    </row>
    <row r="1032177" spans="1:1" x14ac:dyDescent="0.2">
      <c r="A1032177" s="30" t="s">
        <v>83</v>
      </c>
    </row>
    <row r="1032178" spans="1:1" x14ac:dyDescent="0.2">
      <c r="A1032178" s="30" t="s">
        <v>84</v>
      </c>
    </row>
    <row r="1032179" spans="1:1" x14ac:dyDescent="0.2">
      <c r="A1032179" s="30" t="s">
        <v>85</v>
      </c>
    </row>
    <row r="1032180" spans="1:1" x14ac:dyDescent="0.2">
      <c r="A1032180" s="30" t="s">
        <v>86</v>
      </c>
    </row>
    <row r="1032181" spans="1:1" x14ac:dyDescent="0.2">
      <c r="A1032181" s="78" t="s">
        <v>87</v>
      </c>
    </row>
    <row r="1032182" spans="1:1" x14ac:dyDescent="0.2">
      <c r="A1032182" s="30" t="s">
        <v>88</v>
      </c>
    </row>
    <row r="1032183" spans="1:1" x14ac:dyDescent="0.2">
      <c r="A1032183" s="30" t="s">
        <v>89</v>
      </c>
    </row>
    <row r="1032184" spans="1:1" x14ac:dyDescent="0.2">
      <c r="A1032184" s="43" t="s">
        <v>90</v>
      </c>
    </row>
    <row r="1032185" spans="1:1" x14ac:dyDescent="0.2">
      <c r="A1032185" s="30" t="s">
        <v>91</v>
      </c>
    </row>
    <row r="1032186" spans="1:1" x14ac:dyDescent="0.2">
      <c r="A1032186" s="30" t="s">
        <v>92</v>
      </c>
    </row>
    <row r="1032187" spans="1:1" x14ac:dyDescent="0.2">
      <c r="A1032187" s="30" t="s">
        <v>93</v>
      </c>
    </row>
    <row r="1032188" spans="1:1" x14ac:dyDescent="0.2">
      <c r="A1032188" s="30" t="s">
        <v>94</v>
      </c>
    </row>
    <row r="1032189" spans="1:1" x14ac:dyDescent="0.2">
      <c r="A1032189" s="59" t="s">
        <v>95</v>
      </c>
    </row>
    <row r="1032190" spans="1:1" x14ac:dyDescent="0.2">
      <c r="A1032190" s="59" t="s">
        <v>96</v>
      </c>
    </row>
    <row r="1032191" spans="1:1" x14ac:dyDescent="0.2">
      <c r="A1032191" s="59" t="s">
        <v>97</v>
      </c>
    </row>
    <row r="1032192" spans="1:1" x14ac:dyDescent="0.2">
      <c r="A1032192" s="59" t="s">
        <v>98</v>
      </c>
    </row>
    <row r="1032193" spans="1:1" x14ac:dyDescent="0.2">
      <c r="A1032193" s="59" t="s">
        <v>99</v>
      </c>
    </row>
    <row r="1032194" spans="1:1" x14ac:dyDescent="0.2">
      <c r="A1032194" s="78" t="s">
        <v>446</v>
      </c>
    </row>
    <row r="1032195" spans="1:1" x14ac:dyDescent="0.2">
      <c r="A1032195" s="59" t="s">
        <v>100</v>
      </c>
    </row>
    <row r="1032196" spans="1:1" x14ac:dyDescent="0.2">
      <c r="A1032196" s="59" t="s">
        <v>101</v>
      </c>
    </row>
    <row r="1032197" spans="1:1" x14ac:dyDescent="0.2">
      <c r="A1032197" s="59" t="s">
        <v>102</v>
      </c>
    </row>
    <row r="1032198" spans="1:1" x14ac:dyDescent="0.2">
      <c r="A1032198" s="59" t="s">
        <v>30</v>
      </c>
    </row>
    <row r="1032199" spans="1:1" x14ac:dyDescent="0.2">
      <c r="A1032199" s="59" t="s">
        <v>103</v>
      </c>
    </row>
    <row r="1032200" spans="1:1" x14ac:dyDescent="0.2">
      <c r="A1032200" s="59" t="s">
        <v>31</v>
      </c>
    </row>
    <row r="1032201" spans="1:1" x14ac:dyDescent="0.2">
      <c r="A1032201" s="59" t="s">
        <v>70</v>
      </c>
    </row>
    <row r="1032202" spans="1:1" x14ac:dyDescent="0.2">
      <c r="A1032202" s="59" t="s">
        <v>104</v>
      </c>
    </row>
    <row r="1032203" spans="1:1" x14ac:dyDescent="0.2">
      <c r="A1032203" s="59" t="s">
        <v>439</v>
      </c>
    </row>
    <row r="1032204" spans="1:1" x14ac:dyDescent="0.2">
      <c r="A1032204" s="30" t="s">
        <v>105</v>
      </c>
    </row>
    <row r="1032205" spans="1:1" x14ac:dyDescent="0.2">
      <c r="A1032205" s="30" t="s">
        <v>106</v>
      </c>
    </row>
    <row r="1032206" spans="1:1" x14ac:dyDescent="0.2">
      <c r="A1032206" s="30" t="s">
        <v>384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Revised Stratig. - April '08</vt:lpstr>
      <vt:lpstr>Macros RAW</vt:lpstr>
      <vt:lpstr>Macros std 25ml3</vt:lpstr>
      <vt:lpstr>macros std 50ml3</vt:lpstr>
      <vt:lpstr>REEVES DIAGRAM HI RES %</vt:lpstr>
      <vt:lpstr>Pollen counts RAW</vt:lpstr>
      <vt:lpstr>TOWER Revised Pollen - July '08</vt:lpstr>
      <vt:lpstr>Pollen % - Sept. '11</vt:lpstr>
      <vt:lpstr>REEVES DIAGRAM POLLEN COUNTS</vt:lpstr>
      <vt:lpstr>OLD _ Stratigraphy</vt:lpstr>
      <vt:lpstr>OLD_Macros</vt:lpstr>
      <vt:lpstr>Charcoal</vt:lpstr>
      <vt:lpstr>Calib</vt:lpstr>
      <vt:lpstr>Radiocarbon Data</vt:lpstr>
      <vt:lpstr>Short Cores Tilia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Hickerson Family</dc:creator>
  <cp:lastModifiedBy>Jander</cp:lastModifiedBy>
  <cp:lastPrinted>2008-07-30T18:05:03Z</cp:lastPrinted>
  <dcterms:created xsi:type="dcterms:W3CDTF">2007-07-25T20:08:59Z</dcterms:created>
  <dcterms:modified xsi:type="dcterms:W3CDTF">2013-04-09T20:56:16Z</dcterms:modified>
</cp:coreProperties>
</file>